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7.2026\17.07.2026\gyumri 97-N\"/>
    </mc:Choice>
  </mc:AlternateContent>
  <xr:revisionPtr revIDLastSave="0" documentId="13_ncr:1_{BB419FC8-E17B-4D1D-A2AD-6CEE211126CC}" xr6:coauthVersionLast="47" xr6:coauthVersionMax="47" xr10:uidLastSave="{00000000-0000-0000-0000-000000000000}"/>
  <bookViews>
    <workbookView xWindow="0" yWindow="30" windowWidth="21600" windowHeight="11385" xr2:uid="{00000000-000D-0000-FFFF-FFFF00000000}"/>
  </bookViews>
  <sheets>
    <sheet name="2.Gorcarakan tsaxs" sheetId="3" r:id="rId1"/>
    <sheet name="5.Devicit " sheetId="15" state="hidden" r:id="rId2"/>
    <sheet name="6.Havelurd " sheetId="16" state="hidden" r:id="rId3"/>
  </sheets>
  <definedNames>
    <definedName name="_xlnm._FilterDatabase" localSheetId="0" hidden="1">'2.Gorcarakan tsaxs'!$A$11:$AC$310</definedName>
    <definedName name="_xlnm.Print_Area" localSheetId="0">'2.Gorcarakan tsaxs'!$A$1:$L$310</definedName>
    <definedName name="_xlnm.Print_Area" localSheetId="2">'6.Havelurd '!$A$1:$J$90</definedName>
  </definedNames>
  <calcPr calcId="191029"/>
</workbook>
</file>

<file path=xl/calcChain.xml><?xml version="1.0" encoding="utf-8"?>
<calcChain xmlns="http://schemas.openxmlformats.org/spreadsheetml/2006/main">
  <c r="D90" i="16" l="1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H40" i="16"/>
  <c r="G40" i="16"/>
  <c r="G38" i="16" s="1"/>
  <c r="F40" i="16"/>
  <c r="F38" i="16" s="1"/>
  <c r="E40" i="16"/>
  <c r="E38" i="16" s="1"/>
  <c r="E26" i="16" s="1"/>
  <c r="E20" i="16" s="1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F81" i="16" l="1"/>
  <c r="F75" i="16" s="1"/>
  <c r="F73" i="16" s="1"/>
  <c r="J38" i="16"/>
  <c r="J26" i="16" s="1"/>
  <c r="J20" i="16" s="1"/>
  <c r="I59" i="16"/>
  <c r="I48" i="16" s="1"/>
  <c r="I38" i="16"/>
  <c r="I26" i="16" s="1"/>
  <c r="I20" i="16" s="1"/>
  <c r="I18" i="16" s="1"/>
  <c r="I16" i="16" s="1"/>
  <c r="J81" i="16"/>
  <c r="H38" i="16"/>
  <c r="D64" i="16"/>
  <c r="G28" i="16"/>
  <c r="G26" i="16" s="1"/>
  <c r="G20" i="16" s="1"/>
  <c r="J75" i="16"/>
  <c r="J73" i="16" s="1"/>
  <c r="D50" i="16"/>
  <c r="D77" i="16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H16" i="16" s="1"/>
  <c r="D34" i="16"/>
  <c r="G59" i="16"/>
  <c r="G48" i="16" s="1"/>
  <c r="E59" i="16"/>
  <c r="E48" i="16" s="1"/>
  <c r="E18" i="16" s="1"/>
  <c r="E16" i="16" s="1"/>
  <c r="D83" i="16"/>
  <c r="D81" i="16" s="1"/>
  <c r="D75" i="16" s="1"/>
  <c r="D73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J18" i="16" l="1"/>
  <c r="J16" i="16" s="1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D16" i="15" l="1"/>
  <c r="E16" i="15" l="1"/>
  <c r="C16" i="15" l="1"/>
  <c r="H16" i="15" l="1"/>
  <c r="F16" i="15"/>
  <c r="I16" i="15"/>
  <c r="G16" i="15" l="1"/>
</calcChain>
</file>

<file path=xl/sharedStrings.xml><?xml version="1.0" encoding="utf-8"?>
<sst xmlns="http://schemas.openxmlformats.org/spreadsheetml/2006/main" count="720" uniqueCount="299">
  <si>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</si>
  <si>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</si>
  <si>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</si>
  <si>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</si>
  <si>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</si>
  <si>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</si>
  <si>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</si>
  <si>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</si>
  <si>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</si>
  <si>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</si>
  <si>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</si>
  <si>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</si>
  <si>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</si>
  <si>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</si>
  <si>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</si>
  <si>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</si>
  <si>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</si>
  <si>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</si>
  <si>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</si>
  <si>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</si>
  <si>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</si>
  <si>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</si>
  <si>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</si>
  <si>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</si>
  <si>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</si>
  <si>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</si>
  <si>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</si>
  <si>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</si>
  <si>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Արտաքին հարաբերություններ </t>
  </si>
  <si>
    <t>Արտաքին տնտեսական օգնություն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</si>
  <si>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</si>
  <si>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</si>
  <si>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</si>
  <si>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</si>
  <si>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</si>
  <si>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</si>
  <si>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</si>
  <si>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</si>
  <si>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</si>
  <si>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</si>
  <si>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</si>
  <si>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</si>
  <si>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</si>
  <si>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</si>
  <si>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</si>
  <si>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</si>
  <si>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</si>
  <si>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</si>
  <si>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</si>
  <si>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</si>
  <si>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</si>
  <si>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</si>
  <si>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</si>
  <si>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</si>
  <si>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</si>
  <si>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</si>
  <si>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</si>
  <si>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</si>
  <si>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</si>
  <si>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</si>
  <si>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</si>
  <si>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</si>
  <si>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</si>
  <si>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</si>
  <si>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</si>
  <si>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</si>
  <si>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</si>
  <si>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</si>
  <si>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</si>
  <si>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</si>
  <si>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</si>
  <si>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</si>
  <si>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</si>
  <si>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</si>
  <si>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</si>
  <si>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</si>
  <si>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</si>
  <si>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</si>
  <si>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</si>
  <si>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</si>
  <si>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</si>
  <si>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</si>
  <si>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</si>
  <si>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</si>
  <si>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</si>
  <si>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</si>
  <si>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</si>
  <si>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</si>
  <si>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</si>
  <si>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</si>
  <si>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</si>
  <si>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</si>
  <si>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</si>
  <si>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</si>
  <si>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</si>
  <si>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</si>
  <si>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</si>
  <si>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</si>
  <si>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</si>
  <si>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</si>
  <si>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</si>
  <si>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</si>
  <si>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</si>
  <si>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</si>
  <si>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</si>
  <si>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</si>
  <si>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</si>
  <si>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</si>
  <si>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</si>
  <si>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</si>
  <si>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</si>
  <si>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</si>
  <si>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</si>
  <si>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</si>
  <si>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</si>
  <si>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</si>
  <si>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</si>
  <si>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</si>
  <si>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</si>
  <si>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</si>
  <si>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</si>
  <si>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</si>
  <si>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</si>
  <si>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</si>
  <si>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</si>
  <si>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</si>
  <si>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</si>
  <si>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</si>
  <si>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</si>
  <si>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</si>
  <si>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</si>
  <si>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</si>
  <si>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</si>
  <si>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</si>
  <si>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</si>
  <si>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</si>
  <si>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</si>
  <si>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</si>
  <si>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</si>
  <si>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</si>
  <si>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</si>
  <si>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</si>
  <si>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</si>
  <si>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</si>
  <si>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</si>
  <si>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</si>
  <si>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</si>
  <si>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</si>
  <si>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</si>
  <si>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</si>
  <si>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</si>
  <si>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</si>
  <si>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</si>
  <si>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</si>
  <si>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</si>
  <si>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</si>
  <si>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</si>
  <si>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</si>
  <si>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</si>
  <si>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</si>
  <si>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</si>
  <si>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</si>
  <si>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</si>
  <si>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</si>
  <si>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</si>
  <si>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</si>
  <si>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</si>
  <si>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</si>
  <si>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</si>
  <si>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</si>
  <si>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</si>
  <si>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</si>
  <si>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</si>
  <si>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</si>
  <si>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</si>
  <si>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</si>
  <si>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</si>
  <si>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</si>
  <si>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</si>
  <si>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</si>
  <si>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</si>
  <si>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</si>
  <si>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</si>
  <si>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</si>
  <si>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</si>
  <si>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</si>
  <si>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</si>
  <si>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</si>
  <si>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</si>
  <si>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</si>
  <si>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</si>
  <si>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</si>
  <si>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</si>
  <si>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</si>
  <si>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</si>
  <si>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</si>
  <si>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</si>
  <si>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</si>
  <si>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</si>
  <si>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</si>
  <si>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</si>
  <si>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</si>
  <si>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</si>
  <si>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</si>
  <si>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</si>
  <si>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</si>
  <si>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</si>
  <si>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</si>
  <si>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</si>
  <si>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</si>
  <si>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</si>
  <si>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</si>
  <si>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</si>
  <si>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</si>
  <si>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</si>
  <si>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</si>
  <si>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</si>
  <si>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</si>
  <si>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(ս.7+ս.8)</t>
  </si>
  <si>
    <t>Տարեկան հաստատված պլան</t>
  </si>
  <si>
    <t>(հազար դրամով)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</si>
  <si>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</si>
  <si>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</si>
  <si>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</si>
  <si>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</si>
  <si>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</si>
  <si>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</si>
  <si>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</si>
  <si>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</si>
  <si>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</si>
  <si>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</si>
  <si>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</si>
  <si>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</si>
  <si>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</si>
  <si>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</si>
  <si>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</si>
  <si>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</si>
  <si>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</si>
  <si>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</si>
  <si>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</si>
  <si>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</si>
  <si>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</si>
  <si>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</si>
  <si>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</si>
  <si>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</si>
  <si>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</si>
  <si>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</si>
  <si>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</si>
  <si>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</si>
  <si>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</si>
  <si>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</si>
  <si>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</si>
  <si>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</si>
  <si>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</si>
  <si>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</si>
  <si>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</si>
  <si>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</si>
  <si>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</si>
  <si>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</si>
  <si>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</si>
  <si>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</si>
  <si>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</si>
  <si>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</si>
  <si>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</si>
  <si>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</si>
  <si>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</si>
  <si>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</si>
  <si>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</si>
  <si>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</si>
  <si>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</si>
  <si>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</si>
  <si>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</si>
  <si>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</si>
  <si>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</si>
  <si>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</si>
  <si>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</si>
  <si>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</si>
  <si>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</si>
  <si>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</si>
  <si>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</si>
  <si>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</si>
  <si>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</si>
  <si>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</si>
  <si>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</si>
  <si>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</si>
  <si>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</si>
  <si>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</si>
  <si>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</si>
  <si>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</si>
  <si>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</si>
  <si>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</si>
  <si>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</si>
  <si>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 xml:space="preserve">Գյումրի համայնքի ավագանու 2025 թ.-ի 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</si>
  <si>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</si>
  <si>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</si>
  <si>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</si>
  <si>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</si>
  <si>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Հավելված                                </t>
  </si>
  <si>
    <t>դեկտեմբերի 19-ի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</si>
</sst>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0" fillId="0" borderId="26" applyNumberFormat="0" applyFont="0" applyFill="0" applyAlignment="0" applyProtection="0"/>
    <xf numFmtId="0" fontId="21" fillId="0" borderId="27" applyNumberFormat="0" applyFill="0" applyProtection="0">
      <alignment horizontal="center" vertical="center"/>
    </xf>
    <xf numFmtId="0" fontId="22" fillId="0" borderId="26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1" fillId="0" borderId="27" applyNumberFormat="0" applyFill="0" applyProtection="0">
      <alignment horizontal="left" vertical="center"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" fontId="23" fillId="0" borderId="28" applyFill="0" applyProtection="0">
      <alignment horizontal="right" vertical="center"/>
    </xf>
    <xf numFmtId="0" fontId="11" fillId="0" borderId="0"/>
  </cellStyleXfs>
  <cellXfs count="175">
    <xf numFmtId="0" fontId="0" fillId="0" borderId="0" xfId="0"/>
    <xf numFmtId="0" fontId="2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6" fillId="2" borderId="1" xfId="0" applyFont="1" applyFill="1" applyBorder="1" applyAlignment="1" applyProtection="1">
      <alignment horizontal="center" wrapText="1"/>
      <protection hidden="1"/>
    </xf>
    <xf numFmtId="0" fontId="16" fillId="0" borderId="0" xfId="0" applyFont="1" applyProtection="1">
      <protection hidden="1"/>
    </xf>
    <xf numFmtId="49" fontId="16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6" fillId="2" borderId="4" xfId="0" applyFont="1" applyFill="1" applyBorder="1" applyAlignment="1" applyProtection="1">
      <alignment horizontal="center"/>
      <protection hidden="1"/>
    </xf>
    <xf numFmtId="0" fontId="17" fillId="0" borderId="1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6" fillId="0" borderId="8" xfId="0" applyFont="1" applyBorder="1" applyAlignment="1" applyProtection="1">
      <alignment horizontal="center"/>
      <protection hidden="1"/>
    </xf>
    <xf numFmtId="0" fontId="2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wrapText="1"/>
      <protection hidden="1"/>
    </xf>
    <xf numFmtId="0" fontId="16" fillId="0" borderId="1" xfId="0" applyFont="1" applyBorder="1" applyAlignment="1" applyProtection="1">
      <alignment horizontal="center" wrapText="1"/>
      <protection hidden="1"/>
    </xf>
    <xf numFmtId="0" fontId="18" fillId="0" borderId="1" xfId="0" applyFont="1" applyBorder="1" applyAlignment="1" applyProtection="1">
      <alignment horizontal="center"/>
      <protection hidden="1"/>
    </xf>
    <xf numFmtId="49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 wrapText="1"/>
    </xf>
    <xf numFmtId="164" fontId="2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11" applyFont="1" applyAlignment="1">
      <alignment horizontal="center" wrapText="1"/>
    </xf>
    <xf numFmtId="0" fontId="1" fillId="0" borderId="0" xfId="11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5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"/>
  <sheetViews>
    <sheetView tabSelected="1" zoomScaleNormal="100" zoomScaleSheetLayoutView="100" workbookViewId="0"/>
  </sheetViews>
  <sheetFormatPr defaultColWidth="4.28515625" defaultRowHeight="17.25" x14ac:dyDescent="0.3"/>
  <cols>
    <col min="1" max="1" width="6" style="34" customWidth="1"/>
    <col min="2" max="2" width="5" style="39" customWidth="1"/>
    <col min="3" max="3" width="5.28515625" style="40" customWidth="1"/>
    <col min="4" max="4" width="4.5703125" style="41" customWidth="1"/>
    <col min="5" max="5" width="44.28515625" style="38" customWidth="1"/>
    <col min="6" max="6" width="15.28515625" style="28" customWidth="1"/>
    <col min="7" max="7" width="14.42578125" style="28" customWidth="1"/>
    <col min="8" max="8" width="15.28515625" style="28" customWidth="1"/>
    <col min="9" max="9" width="14.5703125" style="28" customWidth="1"/>
    <col min="10" max="11" width="14.7109375" style="28" customWidth="1"/>
    <col min="12" max="12" width="15.28515625" style="28" customWidth="1"/>
    <col min="13" max="19" width="5.140625" style="28" bestFit="1" customWidth="1"/>
    <col min="20" max="16384" width="4.28515625" style="28"/>
  </cols>
  <sheetData>
    <row r="1" spans="1:29" s="43" customFormat="1" ht="27" customHeight="1" x14ac:dyDescent="0.25">
      <c r="A1" s="44"/>
      <c r="C1" s="44"/>
      <c r="E1" s="139"/>
      <c r="F1" s="139"/>
      <c r="G1" s="139"/>
      <c r="H1" s="139"/>
      <c r="I1" s="44"/>
      <c r="J1" s="137" t="s">
        <v>297</v>
      </c>
      <c r="K1" s="137"/>
      <c r="L1" s="137"/>
    </row>
    <row r="2" spans="1:29" s="43" customFormat="1" ht="13.5" customHeight="1" x14ac:dyDescent="0.25">
      <c r="A2" s="44"/>
      <c r="C2" s="44"/>
      <c r="E2" s="140"/>
      <c r="F2" s="140"/>
      <c r="G2" s="140"/>
      <c r="H2" s="140"/>
      <c r="I2" s="87"/>
      <c r="J2" s="136" t="s">
        <v>217</v>
      </c>
      <c r="K2" s="136"/>
      <c r="L2" s="136"/>
    </row>
    <row r="3" spans="1:29" s="43" customFormat="1" ht="13.5" customHeight="1" x14ac:dyDescent="0.25">
      <c r="A3" s="44"/>
      <c r="C3" s="44"/>
      <c r="E3" s="140"/>
      <c r="F3" s="140"/>
      <c r="G3" s="140"/>
      <c r="H3" s="140"/>
      <c r="I3" s="87"/>
      <c r="J3" s="136" t="s">
        <v>292</v>
      </c>
      <c r="K3" s="136"/>
      <c r="L3" s="136"/>
    </row>
    <row r="4" spans="1:29" s="43" customFormat="1" ht="13.5" customHeight="1" x14ac:dyDescent="0.25">
      <c r="A4" s="44"/>
      <c r="C4" s="44"/>
      <c r="E4" s="140"/>
      <c r="F4" s="140"/>
      <c r="G4" s="140"/>
      <c r="H4" s="140"/>
      <c r="I4" s="87"/>
      <c r="J4" s="136" t="s">
        <v>298</v>
      </c>
      <c r="K4" s="136"/>
      <c r="L4" s="136"/>
    </row>
    <row r="5" spans="1:29" s="14" customFormat="1" ht="13.5" x14ac:dyDescent="0.25">
      <c r="A5" s="12"/>
      <c r="B5" s="13"/>
      <c r="C5" s="12"/>
      <c r="E5" s="12"/>
      <c r="F5" s="138"/>
      <c r="G5" s="138"/>
      <c r="H5" s="138"/>
      <c r="I5" s="44"/>
      <c r="J5" s="137"/>
      <c r="K5" s="137"/>
      <c r="L5" s="137"/>
    </row>
    <row r="6" spans="1:29" s="2" customFormat="1" x14ac:dyDescent="0.3">
      <c r="A6" s="143" t="s">
        <v>34</v>
      </c>
      <c r="B6" s="143"/>
      <c r="C6" s="143"/>
      <c r="D6" s="143"/>
      <c r="E6" s="143"/>
      <c r="F6" s="143"/>
      <c r="G6" s="143"/>
      <c r="H6" s="143"/>
      <c r="I6" s="143"/>
      <c r="J6" s="142"/>
      <c r="K6" s="142"/>
      <c r="L6" s="142"/>
    </row>
    <row r="7" spans="1:29" s="2" customFormat="1" ht="31.5" customHeight="1" x14ac:dyDescent="0.25">
      <c r="A7" s="141" t="s">
        <v>17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29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29" s="15" customFormat="1" x14ac:dyDescent="0.25">
      <c r="A9" s="147"/>
      <c r="B9" s="149"/>
      <c r="C9" s="150"/>
      <c r="D9" s="150"/>
      <c r="E9" s="151"/>
      <c r="F9" s="135" t="s">
        <v>209</v>
      </c>
      <c r="G9" s="144" t="s">
        <v>210</v>
      </c>
      <c r="H9" s="146"/>
      <c r="I9" s="144" t="s">
        <v>211</v>
      </c>
      <c r="J9" s="145"/>
      <c r="K9" s="145"/>
      <c r="L9" s="146"/>
    </row>
    <row r="10" spans="1:29" s="16" customFormat="1" ht="27.75" thickBot="1" x14ac:dyDescent="0.3">
      <c r="A10" s="148"/>
      <c r="B10" s="149"/>
      <c r="C10" s="150"/>
      <c r="D10" s="150"/>
      <c r="E10" s="151"/>
      <c r="F10" s="10" t="s">
        <v>218</v>
      </c>
      <c r="G10" s="11" t="s">
        <v>19</v>
      </c>
      <c r="H10" s="11" t="s">
        <v>20</v>
      </c>
      <c r="I10" s="134" t="s">
        <v>30</v>
      </c>
      <c r="J10" s="135" t="s">
        <v>31</v>
      </c>
      <c r="K10" s="135" t="s">
        <v>32</v>
      </c>
      <c r="L10" s="135" t="s">
        <v>33</v>
      </c>
    </row>
    <row r="11" spans="1:29" s="20" customFormat="1" ht="18" thickBot="1" x14ac:dyDescent="0.3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9">
        <v>12</v>
      </c>
    </row>
    <row r="12" spans="1:29" s="23" customFormat="1" ht="83.25" thickBot="1" x14ac:dyDescent="0.3">
      <c r="A12" s="21">
        <v>2000</v>
      </c>
      <c r="B12" s="8" t="s">
        <v>1</v>
      </c>
      <c r="C12" s="7" t="s">
        <v>0</v>
      </c>
      <c r="D12" s="7" t="s">
        <v>0</v>
      </c>
      <c r="E12" s="4" t="s">
        <v>35</v>
      </c>
      <c r="F12" s="22">
        <v>10361672.015245888</v>
      </c>
      <c r="G12" s="22">
        <v>7725152.0149458833</v>
      </c>
      <c r="H12" s="22">
        <v>3150455.8966600802</v>
      </c>
      <c r="I12" s="22">
        <v>4356059.6386318272</v>
      </c>
      <c r="J12" s="22">
        <v>6577047.2843048461</v>
      </c>
      <c r="K12" s="22">
        <v>8463374.1783785354</v>
      </c>
      <c r="L12" s="22">
        <v>10361672.015245888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/>
      <c r="U12" s="88"/>
      <c r="V12" s="88"/>
      <c r="W12" s="88"/>
      <c r="X12" s="88"/>
      <c r="Y12" s="88"/>
      <c r="Z12" s="88"/>
      <c r="AA12" s="88"/>
      <c r="AB12" s="88"/>
      <c r="AC12" s="88"/>
    </row>
    <row r="13" spans="1:29" s="27" customFormat="1" ht="66" x14ac:dyDescent="0.25">
      <c r="A13" s="24">
        <v>2100</v>
      </c>
      <c r="B13" s="25" t="s">
        <v>2</v>
      </c>
      <c r="C13" s="25" t="s">
        <v>3</v>
      </c>
      <c r="D13" s="25" t="s">
        <v>3</v>
      </c>
      <c r="E13" s="4" t="s">
        <v>36</v>
      </c>
      <c r="F13" s="22">
        <v>1677747.6555858084</v>
      </c>
      <c r="G13" s="22">
        <v>1599635.7985858084</v>
      </c>
      <c r="H13" s="22">
        <v>78111.857000000004</v>
      </c>
      <c r="I13" s="22">
        <v>472323.27492261206</v>
      </c>
      <c r="J13" s="22">
        <v>947337.14824048581</v>
      </c>
      <c r="K13" s="22">
        <v>1408920.501008386</v>
      </c>
      <c r="L13" s="22">
        <v>1677747.6555858084</v>
      </c>
      <c r="M13" s="26"/>
      <c r="N13" s="26"/>
      <c r="O13" s="26"/>
      <c r="P13" s="26"/>
      <c r="Q13" s="26"/>
      <c r="R13" s="26"/>
      <c r="S13" s="26"/>
    </row>
    <row r="14" spans="1:29" x14ac:dyDescent="0.3">
      <c r="A14" s="24"/>
      <c r="B14" s="25"/>
      <c r="C14" s="25"/>
      <c r="D14" s="25"/>
      <c r="E14" s="5" t="s">
        <v>21</v>
      </c>
      <c r="F14" s="22"/>
      <c r="G14" s="22"/>
      <c r="H14" s="22"/>
      <c r="I14" s="22"/>
      <c r="J14" s="22"/>
      <c r="K14" s="22"/>
      <c r="L14" s="22"/>
    </row>
    <row r="15" spans="1:29" s="30" customFormat="1" ht="54" x14ac:dyDescent="0.3">
      <c r="A15" s="29">
        <v>2110</v>
      </c>
      <c r="B15" s="25" t="s">
        <v>2</v>
      </c>
      <c r="C15" s="25" t="s">
        <v>4</v>
      </c>
      <c r="D15" s="25" t="s">
        <v>3</v>
      </c>
      <c r="E15" s="5" t="s">
        <v>22</v>
      </c>
      <c r="F15" s="22">
        <v>1427222.8555858084</v>
      </c>
      <c r="G15" s="22">
        <v>1374110.9985858083</v>
      </c>
      <c r="H15" s="22">
        <v>53111.857000000004</v>
      </c>
      <c r="I15" s="22">
        <v>369623.87174800888</v>
      </c>
      <c r="J15" s="22">
        <v>756653.6180817557</v>
      </c>
      <c r="K15" s="22">
        <v>1201213.1613258463</v>
      </c>
      <c r="L15" s="22">
        <v>1427222.8555858084</v>
      </c>
    </row>
    <row r="16" spans="1:29" s="30" customFormat="1" x14ac:dyDescent="0.3">
      <c r="A16" s="29"/>
      <c r="B16" s="25"/>
      <c r="C16" s="25"/>
      <c r="D16" s="25"/>
      <c r="E16" s="5" t="s">
        <v>23</v>
      </c>
      <c r="F16" s="22"/>
      <c r="G16" s="22"/>
      <c r="H16" s="22"/>
      <c r="I16" s="22"/>
      <c r="J16" s="22"/>
      <c r="K16" s="22"/>
      <c r="L16" s="22"/>
    </row>
    <row r="17" spans="1:12" ht="27" x14ac:dyDescent="0.3">
      <c r="A17" s="29">
        <v>2111</v>
      </c>
      <c r="B17" s="25" t="s">
        <v>2</v>
      </c>
      <c r="C17" s="25" t="s">
        <v>4</v>
      </c>
      <c r="D17" s="25" t="s">
        <v>4</v>
      </c>
      <c r="E17" s="5" t="s">
        <v>24</v>
      </c>
      <c r="F17" s="22">
        <v>1427222.8555858084</v>
      </c>
      <c r="G17" s="22">
        <v>1374110.9985858083</v>
      </c>
      <c r="H17" s="22">
        <v>53111.857000000004</v>
      </c>
      <c r="I17" s="22">
        <v>369623.87174800888</v>
      </c>
      <c r="J17" s="22">
        <v>756653.6180817557</v>
      </c>
      <c r="K17" s="22">
        <v>1201213.1613258463</v>
      </c>
      <c r="L17" s="22">
        <v>1427222.8555858084</v>
      </c>
    </row>
    <row r="18" spans="1:12" ht="27" x14ac:dyDescent="0.3">
      <c r="A18" s="29">
        <v>2112</v>
      </c>
      <c r="B18" s="25" t="s">
        <v>2</v>
      </c>
      <c r="C18" s="25" t="s">
        <v>4</v>
      </c>
      <c r="D18" s="25" t="s">
        <v>5</v>
      </c>
      <c r="E18" s="5" t="s">
        <v>25</v>
      </c>
      <c r="F18" s="22">
        <v>0</v>
      </c>
      <c r="G18" s="22"/>
      <c r="H18" s="22"/>
      <c r="I18" s="22">
        <v>0</v>
      </c>
      <c r="J18" s="22">
        <v>0</v>
      </c>
      <c r="K18" s="22">
        <v>0</v>
      </c>
      <c r="L18" s="22">
        <v>0</v>
      </c>
    </row>
    <row r="19" spans="1:12" x14ac:dyDescent="0.3">
      <c r="A19" s="29">
        <v>2113</v>
      </c>
      <c r="B19" s="25" t="s">
        <v>2</v>
      </c>
      <c r="C19" s="25" t="s">
        <v>4</v>
      </c>
      <c r="D19" s="25" t="s">
        <v>6</v>
      </c>
      <c r="E19" s="5" t="s">
        <v>28</v>
      </c>
      <c r="F19" s="22">
        <v>0</v>
      </c>
      <c r="G19" s="22"/>
      <c r="H19" s="22"/>
      <c r="I19" s="22">
        <v>0</v>
      </c>
      <c r="J19" s="22">
        <v>0</v>
      </c>
      <c r="K19" s="22">
        <v>0</v>
      </c>
      <c r="L19" s="22">
        <v>0</v>
      </c>
    </row>
    <row r="20" spans="1:12" x14ac:dyDescent="0.3">
      <c r="A20" s="29">
        <v>2120</v>
      </c>
      <c r="B20" s="25" t="s">
        <v>2</v>
      </c>
      <c r="C20" s="25" t="s">
        <v>5</v>
      </c>
      <c r="D20" s="25" t="s">
        <v>3</v>
      </c>
      <c r="E20" s="5" t="s">
        <v>29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30" customFormat="1" x14ac:dyDescent="0.3">
      <c r="A21" s="29"/>
      <c r="B21" s="25"/>
      <c r="C21" s="25"/>
      <c r="D21" s="25"/>
      <c r="E21" s="5" t="s">
        <v>23</v>
      </c>
      <c r="F21" s="22"/>
      <c r="G21" s="22"/>
      <c r="H21" s="22"/>
      <c r="I21" s="22"/>
      <c r="J21" s="22"/>
      <c r="K21" s="22"/>
      <c r="L21" s="22"/>
    </row>
    <row r="22" spans="1:12" x14ac:dyDescent="0.3">
      <c r="A22" s="29">
        <v>2121</v>
      </c>
      <c r="B22" s="25" t="s">
        <v>2</v>
      </c>
      <c r="C22" s="25" t="s">
        <v>5</v>
      </c>
      <c r="D22" s="25" t="s">
        <v>4</v>
      </c>
      <c r="E22" s="5" t="s">
        <v>26</v>
      </c>
      <c r="F22" s="22">
        <v>0</v>
      </c>
      <c r="G22" s="22"/>
      <c r="H22" s="22"/>
      <c r="I22" s="22">
        <v>0</v>
      </c>
      <c r="J22" s="22">
        <v>0</v>
      </c>
      <c r="K22" s="22">
        <v>0</v>
      </c>
      <c r="L22" s="22">
        <v>0</v>
      </c>
    </row>
    <row r="23" spans="1:12" ht="27" x14ac:dyDescent="0.3">
      <c r="A23" s="29">
        <v>2122</v>
      </c>
      <c r="B23" s="25" t="s">
        <v>2</v>
      </c>
      <c r="C23" s="25" t="s">
        <v>5</v>
      </c>
      <c r="D23" s="25" t="s">
        <v>5</v>
      </c>
      <c r="E23" s="5" t="s">
        <v>27</v>
      </c>
      <c r="F23" s="22">
        <v>0</v>
      </c>
      <c r="G23" s="22"/>
      <c r="H23" s="22"/>
      <c r="I23" s="22">
        <v>0</v>
      </c>
      <c r="J23" s="22">
        <v>0</v>
      </c>
      <c r="K23" s="22">
        <v>0</v>
      </c>
      <c r="L23" s="22">
        <v>0</v>
      </c>
    </row>
    <row r="24" spans="1:12" x14ac:dyDescent="0.3">
      <c r="A24" s="29">
        <v>2130</v>
      </c>
      <c r="B24" s="25" t="s">
        <v>2</v>
      </c>
      <c r="C24" s="25" t="s">
        <v>6</v>
      </c>
      <c r="D24" s="25" t="s">
        <v>3</v>
      </c>
      <c r="E24" s="5" t="s">
        <v>37</v>
      </c>
      <c r="F24" s="22">
        <v>0</v>
      </c>
      <c r="G24" s="22">
        <v>0</v>
      </c>
      <c r="H24" s="22"/>
      <c r="I24" s="22">
        <v>0</v>
      </c>
      <c r="J24" s="22">
        <v>0</v>
      </c>
      <c r="K24" s="22">
        <v>0</v>
      </c>
      <c r="L24" s="22">
        <v>0</v>
      </c>
    </row>
    <row r="25" spans="1:12" s="30" customFormat="1" x14ac:dyDescent="0.3">
      <c r="A25" s="29"/>
      <c r="B25" s="25"/>
      <c r="C25" s="25"/>
      <c r="D25" s="25"/>
      <c r="E25" s="5" t="s">
        <v>23</v>
      </c>
      <c r="F25" s="22"/>
      <c r="G25" s="22"/>
      <c r="H25" s="22"/>
      <c r="I25" s="22"/>
      <c r="J25" s="22"/>
      <c r="K25" s="22"/>
      <c r="L25" s="22"/>
    </row>
    <row r="26" spans="1:12" ht="27" x14ac:dyDescent="0.3">
      <c r="A26" s="29">
        <v>2131</v>
      </c>
      <c r="B26" s="25" t="s">
        <v>2</v>
      </c>
      <c r="C26" s="25" t="s">
        <v>6</v>
      </c>
      <c r="D26" s="25" t="s">
        <v>4</v>
      </c>
      <c r="E26" s="5" t="s">
        <v>38</v>
      </c>
      <c r="F26" s="22">
        <v>0</v>
      </c>
      <c r="G26" s="22"/>
      <c r="H26" s="22"/>
      <c r="I26" s="22">
        <v>0</v>
      </c>
      <c r="J26" s="22">
        <v>0</v>
      </c>
      <c r="K26" s="22">
        <v>0</v>
      </c>
      <c r="L26" s="22">
        <v>0</v>
      </c>
    </row>
    <row r="27" spans="1:12" ht="27" x14ac:dyDescent="0.3">
      <c r="A27" s="29">
        <v>2132</v>
      </c>
      <c r="B27" s="25" t="s">
        <v>2</v>
      </c>
      <c r="C27" s="25">
        <v>3</v>
      </c>
      <c r="D27" s="25">
        <v>2</v>
      </c>
      <c r="E27" s="5" t="s">
        <v>39</v>
      </c>
      <c r="F27" s="22">
        <v>0</v>
      </c>
      <c r="G27" s="22"/>
      <c r="H27" s="22"/>
      <c r="I27" s="22">
        <v>0</v>
      </c>
      <c r="J27" s="22">
        <v>0</v>
      </c>
      <c r="K27" s="22">
        <v>0</v>
      </c>
      <c r="L27" s="22">
        <v>0</v>
      </c>
    </row>
    <row r="28" spans="1:12" x14ac:dyDescent="0.3">
      <c r="A28" s="29">
        <v>2133</v>
      </c>
      <c r="B28" s="25" t="s">
        <v>2</v>
      </c>
      <c r="C28" s="25">
        <v>3</v>
      </c>
      <c r="D28" s="25">
        <v>3</v>
      </c>
      <c r="E28" s="5" t="s">
        <v>40</v>
      </c>
      <c r="F28" s="22">
        <v>0</v>
      </c>
      <c r="G28" s="22">
        <v>0</v>
      </c>
      <c r="H28" s="22"/>
      <c r="I28" s="22">
        <v>0</v>
      </c>
      <c r="J28" s="22">
        <v>0</v>
      </c>
      <c r="K28" s="22">
        <v>0</v>
      </c>
      <c r="L28" s="22">
        <v>0</v>
      </c>
    </row>
    <row r="29" spans="1:12" x14ac:dyDescent="0.3">
      <c r="A29" s="29">
        <v>2140</v>
      </c>
      <c r="B29" s="25" t="s">
        <v>2</v>
      </c>
      <c r="C29" s="25">
        <v>4</v>
      </c>
      <c r="D29" s="25">
        <v>0</v>
      </c>
      <c r="E29" s="5" t="s">
        <v>41</v>
      </c>
      <c r="F29" s="22">
        <v>0</v>
      </c>
      <c r="G29" s="22">
        <v>0</v>
      </c>
      <c r="H29" s="22"/>
      <c r="I29" s="22">
        <v>0</v>
      </c>
      <c r="J29" s="22">
        <v>0</v>
      </c>
      <c r="K29" s="22">
        <v>0</v>
      </c>
      <c r="L29" s="22">
        <v>0</v>
      </c>
    </row>
    <row r="30" spans="1:12" s="30" customFormat="1" x14ac:dyDescent="0.3">
      <c r="A30" s="29"/>
      <c r="B30" s="25"/>
      <c r="C30" s="25"/>
      <c r="D30" s="25"/>
      <c r="E30" s="5" t="s">
        <v>23</v>
      </c>
      <c r="F30" s="22"/>
      <c r="G30" s="22"/>
      <c r="H30" s="22"/>
      <c r="I30" s="22"/>
      <c r="J30" s="22"/>
      <c r="K30" s="22"/>
      <c r="L30" s="22"/>
    </row>
    <row r="31" spans="1:12" x14ac:dyDescent="0.3">
      <c r="A31" s="29">
        <v>2141</v>
      </c>
      <c r="B31" s="25" t="s">
        <v>2</v>
      </c>
      <c r="C31" s="25">
        <v>4</v>
      </c>
      <c r="D31" s="25">
        <v>1</v>
      </c>
      <c r="E31" s="5" t="s">
        <v>42</v>
      </c>
      <c r="F31" s="22">
        <v>0</v>
      </c>
      <c r="G31" s="22"/>
      <c r="H31" s="22"/>
      <c r="I31" s="22">
        <v>0</v>
      </c>
      <c r="J31" s="22">
        <v>0</v>
      </c>
      <c r="K31" s="22">
        <v>0</v>
      </c>
      <c r="L31" s="22">
        <v>0</v>
      </c>
    </row>
    <row r="32" spans="1:12" ht="40.5" x14ac:dyDescent="0.3">
      <c r="A32" s="29">
        <v>2150</v>
      </c>
      <c r="B32" s="25" t="s">
        <v>2</v>
      </c>
      <c r="C32" s="25">
        <v>5</v>
      </c>
      <c r="D32" s="25">
        <v>0</v>
      </c>
      <c r="E32" s="5" t="s">
        <v>43</v>
      </c>
      <c r="F32" s="22">
        <v>26000</v>
      </c>
      <c r="G32" s="22">
        <v>1000</v>
      </c>
      <c r="H32" s="22">
        <v>25000</v>
      </c>
      <c r="I32" s="22">
        <v>6190.4761904761908</v>
      </c>
      <c r="J32" s="22">
        <v>12587.301587301587</v>
      </c>
      <c r="K32" s="22">
        <v>19293.650793650791</v>
      </c>
      <c r="L32" s="22">
        <v>26000</v>
      </c>
    </row>
    <row r="33" spans="1:12" s="30" customFormat="1" x14ac:dyDescent="0.3">
      <c r="A33" s="29"/>
      <c r="B33" s="25"/>
      <c r="C33" s="25"/>
      <c r="D33" s="25"/>
      <c r="E33" s="5" t="s">
        <v>23</v>
      </c>
      <c r="F33" s="22"/>
      <c r="G33" s="22"/>
      <c r="H33" s="22"/>
      <c r="I33" s="22">
        <v>0</v>
      </c>
      <c r="J33" s="22">
        <v>0</v>
      </c>
      <c r="K33" s="22">
        <v>0</v>
      </c>
      <c r="L33" s="22">
        <v>0</v>
      </c>
    </row>
    <row r="34" spans="1:12" ht="40.5" x14ac:dyDescent="0.3">
      <c r="A34" s="29">
        <v>2151</v>
      </c>
      <c r="B34" s="25" t="s">
        <v>2</v>
      </c>
      <c r="C34" s="25">
        <v>5</v>
      </c>
      <c r="D34" s="25">
        <v>1</v>
      </c>
      <c r="E34" s="5" t="s">
        <v>44</v>
      </c>
      <c r="F34" s="22">
        <v>26000</v>
      </c>
      <c r="G34" s="22">
        <v>1000</v>
      </c>
      <c r="H34" s="22">
        <v>25000</v>
      </c>
      <c r="I34" s="22">
        <v>6190.4761904761908</v>
      </c>
      <c r="J34" s="22">
        <v>12587.301587301587</v>
      </c>
      <c r="K34" s="22">
        <v>19293.650793650791</v>
      </c>
      <c r="L34" s="22">
        <v>26000</v>
      </c>
    </row>
    <row r="35" spans="1:12" ht="27" x14ac:dyDescent="0.3">
      <c r="A35" s="29">
        <v>2160</v>
      </c>
      <c r="B35" s="25" t="s">
        <v>2</v>
      </c>
      <c r="C35" s="25">
        <v>6</v>
      </c>
      <c r="D35" s="25">
        <v>0</v>
      </c>
      <c r="E35" s="5" t="s">
        <v>45</v>
      </c>
      <c r="F35" s="22">
        <v>224524.79999999999</v>
      </c>
      <c r="G35" s="22">
        <v>224524.79999999999</v>
      </c>
      <c r="H35" s="22"/>
      <c r="I35" s="22">
        <v>96508.926984126985</v>
      </c>
      <c r="J35" s="22">
        <v>178096.22857142857</v>
      </c>
      <c r="K35" s="22">
        <v>188413.68888888889</v>
      </c>
      <c r="L35" s="22">
        <v>224524.79999999999</v>
      </c>
    </row>
    <row r="36" spans="1:12" s="30" customFormat="1" x14ac:dyDescent="0.3">
      <c r="A36" s="29"/>
      <c r="B36" s="25"/>
      <c r="C36" s="25"/>
      <c r="D36" s="25"/>
      <c r="E36" s="5" t="s">
        <v>23</v>
      </c>
      <c r="F36" s="22"/>
      <c r="G36" s="22"/>
      <c r="H36" s="22"/>
      <c r="I36" s="22"/>
      <c r="J36" s="22"/>
      <c r="K36" s="22"/>
      <c r="L36" s="22"/>
    </row>
    <row r="37" spans="1:12" ht="27" x14ac:dyDescent="0.3">
      <c r="A37" s="29">
        <v>2161</v>
      </c>
      <c r="B37" s="25" t="s">
        <v>2</v>
      </c>
      <c r="C37" s="25">
        <v>6</v>
      </c>
      <c r="D37" s="25">
        <v>1</v>
      </c>
      <c r="E37" s="5" t="s">
        <v>46</v>
      </c>
      <c r="F37" s="22">
        <v>224524.79999999999</v>
      </c>
      <c r="G37" s="22">
        <v>224524.79999999999</v>
      </c>
      <c r="H37" s="22"/>
      <c r="I37" s="22">
        <v>96508.926984126985</v>
      </c>
      <c r="J37" s="22">
        <v>178096.22857142857</v>
      </c>
      <c r="K37" s="22">
        <v>188413.68888888889</v>
      </c>
      <c r="L37" s="22">
        <v>10500</v>
      </c>
    </row>
    <row r="38" spans="1:12" x14ac:dyDescent="0.3">
      <c r="A38" s="29">
        <v>2170</v>
      </c>
      <c r="B38" s="25" t="s">
        <v>2</v>
      </c>
      <c r="C38" s="25">
        <v>7</v>
      </c>
      <c r="D38" s="25">
        <v>0</v>
      </c>
      <c r="E38" s="5" t="s">
        <v>47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</row>
    <row r="39" spans="1:12" s="30" customFormat="1" x14ac:dyDescent="0.3">
      <c r="A39" s="29"/>
      <c r="B39" s="25"/>
      <c r="C39" s="25"/>
      <c r="D39" s="25"/>
      <c r="E39" s="5" t="s">
        <v>23</v>
      </c>
      <c r="F39" s="22"/>
      <c r="G39" s="22"/>
      <c r="H39" s="22"/>
      <c r="I39" s="22"/>
      <c r="J39" s="22"/>
      <c r="K39" s="22"/>
      <c r="L39" s="22"/>
    </row>
    <row r="40" spans="1:12" x14ac:dyDescent="0.3">
      <c r="A40" s="29">
        <v>2171</v>
      </c>
      <c r="B40" s="25" t="s">
        <v>2</v>
      </c>
      <c r="C40" s="25">
        <v>7</v>
      </c>
      <c r="D40" s="25">
        <v>1</v>
      </c>
      <c r="E40" s="5" t="s">
        <v>47</v>
      </c>
      <c r="F40" s="22">
        <v>0</v>
      </c>
      <c r="G40" s="22"/>
      <c r="H40" s="22"/>
      <c r="I40" s="22">
        <v>0</v>
      </c>
      <c r="J40" s="22">
        <v>0</v>
      </c>
      <c r="K40" s="22">
        <v>0</v>
      </c>
      <c r="L40" s="22">
        <v>0</v>
      </c>
    </row>
    <row r="41" spans="1:12" ht="40.5" x14ac:dyDescent="0.3">
      <c r="A41" s="29">
        <v>2180</v>
      </c>
      <c r="B41" s="25" t="s">
        <v>2</v>
      </c>
      <c r="C41" s="25">
        <v>8</v>
      </c>
      <c r="D41" s="25">
        <v>0</v>
      </c>
      <c r="E41" s="5" t="s">
        <v>48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spans="1:12" s="30" customFormat="1" x14ac:dyDescent="0.3">
      <c r="A42" s="29"/>
      <c r="B42" s="25"/>
      <c r="C42" s="25"/>
      <c r="D42" s="25"/>
      <c r="E42" s="5" t="s">
        <v>23</v>
      </c>
      <c r="F42" s="22"/>
      <c r="G42" s="22"/>
      <c r="H42" s="22"/>
      <c r="I42" s="22"/>
      <c r="J42" s="22"/>
      <c r="K42" s="22"/>
      <c r="L42" s="22"/>
    </row>
    <row r="43" spans="1:12" ht="40.5" x14ac:dyDescent="0.3">
      <c r="A43" s="29">
        <v>2181</v>
      </c>
      <c r="B43" s="25" t="s">
        <v>2</v>
      </c>
      <c r="C43" s="25">
        <v>8</v>
      </c>
      <c r="D43" s="25">
        <v>1</v>
      </c>
      <c r="E43" s="5" t="s">
        <v>48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1:12" x14ac:dyDescent="0.3">
      <c r="A44" s="29"/>
      <c r="B44" s="25"/>
      <c r="C44" s="25"/>
      <c r="D44" s="25"/>
      <c r="E44" s="5" t="s">
        <v>23</v>
      </c>
      <c r="F44" s="22"/>
      <c r="G44" s="22"/>
      <c r="H44" s="22"/>
      <c r="I44" s="22"/>
      <c r="J44" s="22"/>
      <c r="K44" s="22"/>
      <c r="L44" s="22"/>
    </row>
    <row r="45" spans="1:12" x14ac:dyDescent="0.3">
      <c r="A45" s="29">
        <v>2182</v>
      </c>
      <c r="B45" s="25" t="s">
        <v>2</v>
      </c>
      <c r="C45" s="25">
        <v>8</v>
      </c>
      <c r="D45" s="25">
        <v>1</v>
      </c>
      <c r="E45" s="5" t="s">
        <v>49</v>
      </c>
      <c r="F45" s="22">
        <v>0</v>
      </c>
      <c r="G45" s="22"/>
      <c r="H45" s="22"/>
      <c r="I45" s="22">
        <v>0</v>
      </c>
      <c r="J45" s="22">
        <v>0</v>
      </c>
      <c r="K45" s="22">
        <v>0</v>
      </c>
      <c r="L45" s="22">
        <v>0</v>
      </c>
    </row>
    <row r="46" spans="1:12" ht="27" x14ac:dyDescent="0.3">
      <c r="A46" s="29">
        <v>2183</v>
      </c>
      <c r="B46" s="25" t="s">
        <v>2</v>
      </c>
      <c r="C46" s="25">
        <v>8</v>
      </c>
      <c r="D46" s="25">
        <v>1</v>
      </c>
      <c r="E46" s="5" t="s">
        <v>50</v>
      </c>
      <c r="F46" s="22">
        <v>0</v>
      </c>
      <c r="G46" s="22"/>
      <c r="H46" s="22"/>
      <c r="I46" s="22">
        <v>0</v>
      </c>
      <c r="J46" s="22">
        <v>0</v>
      </c>
      <c r="K46" s="22">
        <v>0</v>
      </c>
      <c r="L46" s="22">
        <v>0</v>
      </c>
    </row>
    <row r="47" spans="1:12" x14ac:dyDescent="0.3">
      <c r="A47" s="29">
        <v>2185</v>
      </c>
      <c r="B47" s="25" t="s">
        <v>2</v>
      </c>
      <c r="C47" s="25">
        <v>8</v>
      </c>
      <c r="D47" s="25">
        <v>1</v>
      </c>
      <c r="E47" s="5"/>
      <c r="F47" s="22"/>
      <c r="G47" s="22"/>
      <c r="H47" s="22"/>
      <c r="I47" s="22"/>
      <c r="J47" s="22"/>
      <c r="K47" s="22"/>
      <c r="L47" s="22"/>
    </row>
    <row r="48" spans="1:12" s="27" customFormat="1" ht="49.5" x14ac:dyDescent="0.25">
      <c r="A48" s="29">
        <v>2200</v>
      </c>
      <c r="B48" s="25" t="s">
        <v>7</v>
      </c>
      <c r="C48" s="25">
        <v>0</v>
      </c>
      <c r="D48" s="25">
        <v>0</v>
      </c>
      <c r="E48" s="4" t="s">
        <v>51</v>
      </c>
      <c r="F48" s="22">
        <v>2400</v>
      </c>
      <c r="G48" s="22">
        <v>2400</v>
      </c>
      <c r="H48" s="22">
        <v>0</v>
      </c>
      <c r="I48" s="22">
        <v>571.42857142857144</v>
      </c>
      <c r="J48" s="22">
        <v>1161.9047619047619</v>
      </c>
      <c r="K48" s="22">
        <v>1780.952380952381</v>
      </c>
      <c r="L48" s="22">
        <v>2400</v>
      </c>
    </row>
    <row r="49" spans="1:12" x14ac:dyDescent="0.3">
      <c r="A49" s="24"/>
      <c r="B49" s="25"/>
      <c r="C49" s="25"/>
      <c r="D49" s="25"/>
      <c r="E49" s="5" t="s">
        <v>21</v>
      </c>
      <c r="F49" s="22"/>
      <c r="G49" s="22"/>
      <c r="H49" s="22"/>
      <c r="I49" s="22"/>
      <c r="J49" s="22"/>
      <c r="K49" s="22"/>
      <c r="L49" s="22"/>
    </row>
    <row r="50" spans="1:12" x14ac:dyDescent="0.3">
      <c r="A50" s="29">
        <v>2210</v>
      </c>
      <c r="B50" s="25" t="s">
        <v>7</v>
      </c>
      <c r="C50" s="25">
        <v>1</v>
      </c>
      <c r="D50" s="25">
        <v>0</v>
      </c>
      <c r="E50" s="5" t="s">
        <v>52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</row>
    <row r="51" spans="1:12" s="30" customFormat="1" x14ac:dyDescent="0.3">
      <c r="A51" s="29"/>
      <c r="B51" s="25"/>
      <c r="C51" s="25"/>
      <c r="D51" s="25"/>
      <c r="E51" s="5" t="s">
        <v>23</v>
      </c>
      <c r="F51" s="22"/>
      <c r="G51" s="22"/>
      <c r="H51" s="22"/>
      <c r="I51" s="22"/>
      <c r="J51" s="22"/>
      <c r="K51" s="22"/>
      <c r="L51" s="22"/>
    </row>
    <row r="52" spans="1:12" x14ac:dyDescent="0.3">
      <c r="A52" s="29">
        <v>2211</v>
      </c>
      <c r="B52" s="25" t="s">
        <v>7</v>
      </c>
      <c r="C52" s="25">
        <v>1</v>
      </c>
      <c r="D52" s="25">
        <v>1</v>
      </c>
      <c r="E52" s="5" t="s">
        <v>53</v>
      </c>
      <c r="F52" s="22">
        <v>0</v>
      </c>
      <c r="G52" s="22"/>
      <c r="H52" s="22"/>
      <c r="I52" s="22">
        <v>0</v>
      </c>
      <c r="J52" s="22">
        <v>0</v>
      </c>
      <c r="K52" s="22">
        <v>0</v>
      </c>
      <c r="L52" s="22">
        <v>0</v>
      </c>
    </row>
    <row r="53" spans="1:12" x14ac:dyDescent="0.3">
      <c r="A53" s="29">
        <v>2220</v>
      </c>
      <c r="B53" s="25" t="s">
        <v>7</v>
      </c>
      <c r="C53" s="25">
        <v>2</v>
      </c>
      <c r="D53" s="25">
        <v>0</v>
      </c>
      <c r="E53" s="5" t="s">
        <v>54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</row>
    <row r="54" spans="1:12" s="30" customFormat="1" x14ac:dyDescent="0.3">
      <c r="A54" s="29"/>
      <c r="B54" s="25"/>
      <c r="C54" s="25"/>
      <c r="D54" s="25"/>
      <c r="E54" s="5" t="s">
        <v>23</v>
      </c>
      <c r="F54" s="22"/>
      <c r="G54" s="22"/>
      <c r="H54" s="22"/>
      <c r="I54" s="22"/>
      <c r="J54" s="22"/>
      <c r="K54" s="22"/>
      <c r="L54" s="22"/>
    </row>
    <row r="55" spans="1:12" x14ac:dyDescent="0.3">
      <c r="A55" s="29">
        <v>2221</v>
      </c>
      <c r="B55" s="25" t="s">
        <v>7</v>
      </c>
      <c r="C55" s="25">
        <v>2</v>
      </c>
      <c r="D55" s="25">
        <v>1</v>
      </c>
      <c r="E55" s="5" t="s">
        <v>55</v>
      </c>
      <c r="F55" s="22">
        <v>0</v>
      </c>
      <c r="G55" s="22"/>
      <c r="H55" s="22"/>
      <c r="I55" s="22">
        <v>0</v>
      </c>
      <c r="J55" s="22">
        <v>0</v>
      </c>
      <c r="K55" s="22">
        <v>0</v>
      </c>
      <c r="L55" s="22">
        <v>0</v>
      </c>
    </row>
    <row r="56" spans="1:12" x14ac:dyDescent="0.3">
      <c r="A56" s="29">
        <v>2230</v>
      </c>
      <c r="B56" s="25" t="s">
        <v>7</v>
      </c>
      <c r="C56" s="25">
        <v>3</v>
      </c>
      <c r="D56" s="25">
        <v>0</v>
      </c>
      <c r="E56" s="5" t="s">
        <v>56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spans="1:12" s="30" customFormat="1" x14ac:dyDescent="0.3">
      <c r="A57" s="29"/>
      <c r="B57" s="25"/>
      <c r="C57" s="25"/>
      <c r="D57" s="25"/>
      <c r="E57" s="5" t="s">
        <v>23</v>
      </c>
      <c r="F57" s="22"/>
      <c r="G57" s="22"/>
      <c r="H57" s="22"/>
      <c r="I57" s="22"/>
      <c r="J57" s="22"/>
      <c r="K57" s="22"/>
      <c r="L57" s="22"/>
    </row>
    <row r="58" spans="1:12" x14ac:dyDescent="0.3">
      <c r="A58" s="29">
        <v>2231</v>
      </c>
      <c r="B58" s="25" t="s">
        <v>7</v>
      </c>
      <c r="C58" s="25">
        <v>3</v>
      </c>
      <c r="D58" s="25">
        <v>1</v>
      </c>
      <c r="E58" s="5" t="s">
        <v>57</v>
      </c>
      <c r="F58" s="22">
        <v>0</v>
      </c>
      <c r="G58" s="22"/>
      <c r="H58" s="22"/>
      <c r="I58" s="22">
        <v>0</v>
      </c>
      <c r="J58" s="22">
        <v>0</v>
      </c>
      <c r="K58" s="22">
        <v>0</v>
      </c>
      <c r="L58" s="22">
        <v>0</v>
      </c>
    </row>
    <row r="59" spans="1:12" ht="27" x14ac:dyDescent="0.3">
      <c r="A59" s="29">
        <v>2240</v>
      </c>
      <c r="B59" s="25" t="s">
        <v>7</v>
      </c>
      <c r="C59" s="25">
        <v>4</v>
      </c>
      <c r="D59" s="25">
        <v>0</v>
      </c>
      <c r="E59" s="5" t="s">
        <v>58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1:12" s="30" customFormat="1" x14ac:dyDescent="0.3">
      <c r="A60" s="29"/>
      <c r="B60" s="25"/>
      <c r="C60" s="25"/>
      <c r="D60" s="25"/>
      <c r="E60" s="5" t="s">
        <v>23</v>
      </c>
      <c r="F60" s="22"/>
      <c r="G60" s="22"/>
      <c r="H60" s="22"/>
      <c r="I60" s="22"/>
      <c r="J60" s="22"/>
      <c r="K60" s="22"/>
      <c r="L60" s="22"/>
    </row>
    <row r="61" spans="1:12" ht="27" x14ac:dyDescent="0.3">
      <c r="A61" s="29">
        <v>2241</v>
      </c>
      <c r="B61" s="25" t="s">
        <v>7</v>
      </c>
      <c r="C61" s="25">
        <v>4</v>
      </c>
      <c r="D61" s="25">
        <v>1</v>
      </c>
      <c r="E61" s="5" t="s">
        <v>58</v>
      </c>
      <c r="F61" s="22">
        <v>0</v>
      </c>
      <c r="G61" s="22"/>
      <c r="H61" s="22"/>
      <c r="I61" s="22">
        <v>0</v>
      </c>
      <c r="J61" s="22">
        <v>0</v>
      </c>
      <c r="K61" s="22">
        <v>0</v>
      </c>
      <c r="L61" s="22">
        <v>0</v>
      </c>
    </row>
    <row r="62" spans="1:12" x14ac:dyDescent="0.3">
      <c r="A62" s="29">
        <v>2250</v>
      </c>
      <c r="B62" s="25" t="s">
        <v>7</v>
      </c>
      <c r="C62" s="25">
        <v>5</v>
      </c>
      <c r="D62" s="25">
        <v>0</v>
      </c>
      <c r="E62" s="5" t="s">
        <v>59</v>
      </c>
      <c r="F62" s="22">
        <v>2400</v>
      </c>
      <c r="G62" s="22">
        <v>2400</v>
      </c>
      <c r="H62" s="22">
        <v>0</v>
      </c>
      <c r="I62" s="22">
        <v>571.42857142857144</v>
      </c>
      <c r="J62" s="22">
        <v>1161.9047619047619</v>
      </c>
      <c r="K62" s="22">
        <v>1780.952380952381</v>
      </c>
      <c r="L62" s="22">
        <v>2400</v>
      </c>
    </row>
    <row r="63" spans="1:12" s="30" customFormat="1" x14ac:dyDescent="0.3">
      <c r="A63" s="29"/>
      <c r="B63" s="25"/>
      <c r="C63" s="25"/>
      <c r="D63" s="25"/>
      <c r="E63" s="5" t="s">
        <v>23</v>
      </c>
      <c r="F63" s="22"/>
      <c r="G63" s="22"/>
      <c r="H63" s="22"/>
      <c r="I63" s="22"/>
      <c r="J63" s="22"/>
      <c r="K63" s="22"/>
      <c r="L63" s="22"/>
    </row>
    <row r="64" spans="1:12" x14ac:dyDescent="0.3">
      <c r="A64" s="29">
        <v>2251</v>
      </c>
      <c r="B64" s="25" t="s">
        <v>7</v>
      </c>
      <c r="C64" s="25">
        <v>5</v>
      </c>
      <c r="D64" s="25">
        <v>1</v>
      </c>
      <c r="E64" s="5" t="s">
        <v>59</v>
      </c>
      <c r="F64" s="22">
        <v>2400</v>
      </c>
      <c r="G64" s="22">
        <v>2400</v>
      </c>
      <c r="H64" s="22">
        <v>0</v>
      </c>
      <c r="I64" s="22">
        <v>571.42857142857144</v>
      </c>
      <c r="J64" s="22">
        <v>1161.9047619047619</v>
      </c>
      <c r="K64" s="22">
        <v>1780.952380952381</v>
      </c>
      <c r="L64" s="22">
        <v>2400</v>
      </c>
    </row>
    <row r="65" spans="1:12" s="27" customFormat="1" ht="54" x14ac:dyDescent="0.25">
      <c r="A65" s="29">
        <v>2300</v>
      </c>
      <c r="B65" s="25" t="s">
        <v>8</v>
      </c>
      <c r="C65" s="25">
        <v>0</v>
      </c>
      <c r="D65" s="25">
        <v>0</v>
      </c>
      <c r="E65" s="5" t="s">
        <v>60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spans="1:12" x14ac:dyDescent="0.3">
      <c r="A66" s="24"/>
      <c r="B66" s="25"/>
      <c r="C66" s="25"/>
      <c r="D66" s="25"/>
      <c r="E66" s="5" t="s">
        <v>21</v>
      </c>
      <c r="F66" s="22"/>
      <c r="G66" s="22"/>
      <c r="H66" s="22"/>
      <c r="I66" s="22"/>
      <c r="J66" s="22"/>
      <c r="K66" s="22"/>
      <c r="L66" s="22"/>
    </row>
    <row r="67" spans="1:12" x14ac:dyDescent="0.3">
      <c r="A67" s="29">
        <v>2310</v>
      </c>
      <c r="B67" s="25" t="s">
        <v>8</v>
      </c>
      <c r="C67" s="25">
        <v>1</v>
      </c>
      <c r="D67" s="25">
        <v>0</v>
      </c>
      <c r="E67" s="5" t="s">
        <v>61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spans="1:12" s="30" customFormat="1" x14ac:dyDescent="0.3">
      <c r="A68" s="29"/>
      <c r="B68" s="25"/>
      <c r="C68" s="25"/>
      <c r="D68" s="25"/>
      <c r="E68" s="5" t="s">
        <v>23</v>
      </c>
      <c r="F68" s="22"/>
      <c r="G68" s="22"/>
      <c r="H68" s="22"/>
      <c r="I68" s="22"/>
      <c r="J68" s="22"/>
      <c r="K68" s="22"/>
      <c r="L68" s="22"/>
    </row>
    <row r="69" spans="1:12" x14ac:dyDescent="0.3">
      <c r="A69" s="29">
        <v>2311</v>
      </c>
      <c r="B69" s="25" t="s">
        <v>8</v>
      </c>
      <c r="C69" s="25">
        <v>1</v>
      </c>
      <c r="D69" s="25">
        <v>1</v>
      </c>
      <c r="E69" s="5" t="s">
        <v>62</v>
      </c>
      <c r="F69" s="22">
        <v>0</v>
      </c>
      <c r="G69" s="22"/>
      <c r="H69" s="22"/>
      <c r="I69" s="22">
        <v>0</v>
      </c>
      <c r="J69" s="22">
        <v>0</v>
      </c>
      <c r="K69" s="22">
        <v>0</v>
      </c>
      <c r="L69" s="22">
        <v>0</v>
      </c>
    </row>
    <row r="70" spans="1:12" x14ac:dyDescent="0.3">
      <c r="A70" s="29">
        <v>2312</v>
      </c>
      <c r="B70" s="25" t="s">
        <v>8</v>
      </c>
      <c r="C70" s="25">
        <v>1</v>
      </c>
      <c r="D70" s="25">
        <v>2</v>
      </c>
      <c r="E70" s="5" t="s">
        <v>63</v>
      </c>
      <c r="F70" s="22">
        <v>0</v>
      </c>
      <c r="G70" s="22"/>
      <c r="H70" s="22"/>
      <c r="I70" s="22">
        <v>0</v>
      </c>
      <c r="J70" s="22">
        <v>0</v>
      </c>
      <c r="K70" s="22">
        <v>0</v>
      </c>
      <c r="L70" s="22">
        <v>0</v>
      </c>
    </row>
    <row r="71" spans="1:12" x14ac:dyDescent="0.3">
      <c r="A71" s="29">
        <v>2313</v>
      </c>
      <c r="B71" s="25" t="s">
        <v>8</v>
      </c>
      <c r="C71" s="25">
        <v>1</v>
      </c>
      <c r="D71" s="25">
        <v>3</v>
      </c>
      <c r="E71" s="5" t="s">
        <v>64</v>
      </c>
      <c r="F71" s="22">
        <v>0</v>
      </c>
      <c r="G71" s="22"/>
      <c r="H71" s="22"/>
      <c r="I71" s="22">
        <v>0</v>
      </c>
      <c r="J71" s="22">
        <v>0</v>
      </c>
      <c r="K71" s="22">
        <v>0</v>
      </c>
      <c r="L71" s="22">
        <v>0</v>
      </c>
    </row>
    <row r="72" spans="1:12" x14ac:dyDescent="0.3">
      <c r="A72" s="29">
        <v>2320</v>
      </c>
      <c r="B72" s="25" t="s">
        <v>8</v>
      </c>
      <c r="C72" s="25">
        <v>2</v>
      </c>
      <c r="D72" s="25">
        <v>0</v>
      </c>
      <c r="E72" s="5" t="s">
        <v>65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spans="1:12" s="30" customFormat="1" x14ac:dyDescent="0.3">
      <c r="A73" s="29"/>
      <c r="B73" s="25"/>
      <c r="C73" s="25"/>
      <c r="D73" s="25"/>
      <c r="E73" s="5" t="s">
        <v>23</v>
      </c>
      <c r="F73" s="22"/>
      <c r="G73" s="22"/>
      <c r="H73" s="22"/>
      <c r="I73" s="22"/>
      <c r="J73" s="22"/>
      <c r="K73" s="22"/>
      <c r="L73" s="22"/>
    </row>
    <row r="74" spans="1:12" x14ac:dyDescent="0.3">
      <c r="A74" s="29">
        <v>2321</v>
      </c>
      <c r="B74" s="25" t="s">
        <v>8</v>
      </c>
      <c r="C74" s="25">
        <v>2</v>
      </c>
      <c r="D74" s="25">
        <v>1</v>
      </c>
      <c r="E74" s="5" t="s">
        <v>66</v>
      </c>
      <c r="F74" s="22">
        <v>0</v>
      </c>
      <c r="G74" s="22"/>
      <c r="H74" s="22"/>
      <c r="I74" s="22">
        <v>0</v>
      </c>
      <c r="J74" s="22">
        <v>0</v>
      </c>
      <c r="K74" s="22">
        <v>0</v>
      </c>
      <c r="L74" s="22">
        <v>0</v>
      </c>
    </row>
    <row r="75" spans="1:12" ht="27" x14ac:dyDescent="0.3">
      <c r="A75" s="29">
        <v>2330</v>
      </c>
      <c r="B75" s="25" t="s">
        <v>8</v>
      </c>
      <c r="C75" s="25">
        <v>3</v>
      </c>
      <c r="D75" s="25">
        <v>0</v>
      </c>
      <c r="E75" s="5" t="s">
        <v>67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spans="1:12" s="30" customFormat="1" x14ac:dyDescent="0.3">
      <c r="A76" s="29"/>
      <c r="B76" s="25"/>
      <c r="C76" s="25"/>
      <c r="D76" s="25"/>
      <c r="E76" s="5" t="s">
        <v>23</v>
      </c>
      <c r="F76" s="22"/>
      <c r="G76" s="22"/>
      <c r="H76" s="22"/>
      <c r="I76" s="22"/>
      <c r="J76" s="22"/>
      <c r="K76" s="22"/>
      <c r="L76" s="22"/>
    </row>
    <row r="77" spans="1:12" x14ac:dyDescent="0.3">
      <c r="A77" s="29">
        <v>2331</v>
      </c>
      <c r="B77" s="25" t="s">
        <v>8</v>
      </c>
      <c r="C77" s="25">
        <v>3</v>
      </c>
      <c r="D77" s="25">
        <v>1</v>
      </c>
      <c r="E77" s="5" t="s">
        <v>68</v>
      </c>
      <c r="F77" s="22">
        <v>0</v>
      </c>
      <c r="G77" s="22"/>
      <c r="H77" s="22"/>
      <c r="I77" s="22">
        <v>0</v>
      </c>
      <c r="J77" s="22">
        <v>0</v>
      </c>
      <c r="K77" s="22">
        <v>0</v>
      </c>
      <c r="L77" s="22">
        <v>0</v>
      </c>
    </row>
    <row r="78" spans="1:12" x14ac:dyDescent="0.3">
      <c r="A78" s="29">
        <v>2332</v>
      </c>
      <c r="B78" s="25" t="s">
        <v>8</v>
      </c>
      <c r="C78" s="25">
        <v>3</v>
      </c>
      <c r="D78" s="25">
        <v>2</v>
      </c>
      <c r="E78" s="5" t="s">
        <v>69</v>
      </c>
      <c r="F78" s="22">
        <v>0</v>
      </c>
      <c r="G78" s="22"/>
      <c r="H78" s="22"/>
      <c r="I78" s="22">
        <v>0</v>
      </c>
      <c r="J78" s="22">
        <v>0</v>
      </c>
      <c r="K78" s="22">
        <v>0</v>
      </c>
      <c r="L78" s="22">
        <v>0</v>
      </c>
    </row>
    <row r="79" spans="1:12" x14ac:dyDescent="0.3">
      <c r="A79" s="29">
        <v>2340</v>
      </c>
      <c r="B79" s="25" t="s">
        <v>8</v>
      </c>
      <c r="C79" s="25">
        <v>4</v>
      </c>
      <c r="D79" s="25">
        <v>0</v>
      </c>
      <c r="E79" s="5" t="s">
        <v>70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1:12" s="30" customFormat="1" x14ac:dyDescent="0.3">
      <c r="A80" s="29"/>
      <c r="B80" s="25"/>
      <c r="C80" s="25"/>
      <c r="D80" s="25"/>
      <c r="E80" s="5" t="s">
        <v>23</v>
      </c>
      <c r="F80" s="22"/>
      <c r="G80" s="22"/>
      <c r="H80" s="22"/>
      <c r="I80" s="22"/>
      <c r="J80" s="22"/>
      <c r="K80" s="22"/>
      <c r="L80" s="22"/>
    </row>
    <row r="81" spans="1:12" x14ac:dyDescent="0.3">
      <c r="A81" s="29">
        <v>2341</v>
      </c>
      <c r="B81" s="25" t="s">
        <v>8</v>
      </c>
      <c r="C81" s="25">
        <v>4</v>
      </c>
      <c r="D81" s="25">
        <v>1</v>
      </c>
      <c r="E81" s="5" t="s">
        <v>70</v>
      </c>
      <c r="F81" s="22">
        <v>0</v>
      </c>
      <c r="G81" s="22"/>
      <c r="H81" s="22"/>
      <c r="I81" s="22">
        <v>0</v>
      </c>
      <c r="J81" s="22">
        <v>0</v>
      </c>
      <c r="K81" s="22">
        <v>0</v>
      </c>
      <c r="L81" s="22">
        <v>0</v>
      </c>
    </row>
    <row r="82" spans="1:12" x14ac:dyDescent="0.3">
      <c r="A82" s="29">
        <v>2350</v>
      </c>
      <c r="B82" s="25" t="s">
        <v>8</v>
      </c>
      <c r="C82" s="25">
        <v>5</v>
      </c>
      <c r="D82" s="25">
        <v>0</v>
      </c>
      <c r="E82" s="5" t="s">
        <v>71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</row>
    <row r="83" spans="1:12" s="30" customFormat="1" x14ac:dyDescent="0.3">
      <c r="A83" s="29"/>
      <c r="B83" s="25"/>
      <c r="C83" s="25"/>
      <c r="D83" s="25"/>
      <c r="E83" s="5" t="s">
        <v>23</v>
      </c>
      <c r="F83" s="22"/>
      <c r="G83" s="22"/>
      <c r="H83" s="22"/>
      <c r="I83" s="22"/>
      <c r="J83" s="22"/>
      <c r="K83" s="22"/>
      <c r="L83" s="22"/>
    </row>
    <row r="84" spans="1:12" x14ac:dyDescent="0.3">
      <c r="A84" s="29">
        <v>2351</v>
      </c>
      <c r="B84" s="25" t="s">
        <v>8</v>
      </c>
      <c r="C84" s="25">
        <v>5</v>
      </c>
      <c r="D84" s="25">
        <v>1</v>
      </c>
      <c r="E84" s="5" t="s">
        <v>72</v>
      </c>
      <c r="F84" s="22">
        <v>0</v>
      </c>
      <c r="G84" s="22"/>
      <c r="H84" s="22"/>
      <c r="I84" s="22">
        <v>0</v>
      </c>
      <c r="J84" s="22">
        <v>0</v>
      </c>
      <c r="K84" s="22">
        <v>0</v>
      </c>
      <c r="L84" s="22">
        <v>0</v>
      </c>
    </row>
    <row r="85" spans="1:12" ht="40.5" x14ac:dyDescent="0.3">
      <c r="A85" s="29">
        <v>2360</v>
      </c>
      <c r="B85" s="25" t="s">
        <v>8</v>
      </c>
      <c r="C85" s="25">
        <v>6</v>
      </c>
      <c r="D85" s="25">
        <v>0</v>
      </c>
      <c r="E85" s="5" t="s">
        <v>73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</row>
    <row r="86" spans="1:12" s="30" customFormat="1" x14ac:dyDescent="0.3">
      <c r="A86" s="29"/>
      <c r="B86" s="25"/>
      <c r="C86" s="25"/>
      <c r="D86" s="25"/>
      <c r="E86" s="5" t="s">
        <v>23</v>
      </c>
      <c r="F86" s="22"/>
      <c r="G86" s="22"/>
      <c r="H86" s="22"/>
      <c r="I86" s="22"/>
      <c r="J86" s="22"/>
      <c r="K86" s="22"/>
      <c r="L86" s="22"/>
    </row>
    <row r="87" spans="1:12" ht="40.5" x14ac:dyDescent="0.3">
      <c r="A87" s="29">
        <v>2361</v>
      </c>
      <c r="B87" s="25" t="s">
        <v>8</v>
      </c>
      <c r="C87" s="25">
        <v>6</v>
      </c>
      <c r="D87" s="25">
        <v>1</v>
      </c>
      <c r="E87" s="5" t="s">
        <v>73</v>
      </c>
      <c r="F87" s="22">
        <v>0</v>
      </c>
      <c r="G87" s="22"/>
      <c r="H87" s="22"/>
      <c r="I87" s="22">
        <v>0</v>
      </c>
      <c r="J87" s="22">
        <v>0</v>
      </c>
      <c r="K87" s="22">
        <v>0</v>
      </c>
      <c r="L87" s="22">
        <v>0</v>
      </c>
    </row>
    <row r="88" spans="1:12" ht="27" x14ac:dyDescent="0.3">
      <c r="A88" s="29">
        <v>2370</v>
      </c>
      <c r="B88" s="25" t="s">
        <v>8</v>
      </c>
      <c r="C88" s="25">
        <v>7</v>
      </c>
      <c r="D88" s="25">
        <v>0</v>
      </c>
      <c r="E88" s="5" t="s">
        <v>74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spans="1:12" s="30" customFormat="1" x14ac:dyDescent="0.3">
      <c r="A89" s="29"/>
      <c r="B89" s="25"/>
      <c r="C89" s="25"/>
      <c r="D89" s="25"/>
      <c r="E89" s="5" t="s">
        <v>23</v>
      </c>
      <c r="F89" s="22"/>
      <c r="G89" s="22"/>
      <c r="H89" s="22"/>
      <c r="I89" s="22"/>
      <c r="J89" s="22"/>
      <c r="K89" s="22"/>
      <c r="L89" s="22"/>
    </row>
    <row r="90" spans="1:12" ht="27" x14ac:dyDescent="0.3">
      <c r="A90" s="29">
        <v>2371</v>
      </c>
      <c r="B90" s="25" t="s">
        <v>8</v>
      </c>
      <c r="C90" s="25">
        <v>7</v>
      </c>
      <c r="D90" s="25">
        <v>1</v>
      </c>
      <c r="E90" s="5" t="s">
        <v>75</v>
      </c>
      <c r="F90" s="22">
        <v>0</v>
      </c>
      <c r="G90" s="22"/>
      <c r="H90" s="22"/>
      <c r="I90" s="22">
        <v>0</v>
      </c>
      <c r="J90" s="22">
        <v>0</v>
      </c>
      <c r="K90" s="22">
        <v>0</v>
      </c>
      <c r="L90" s="22">
        <v>0</v>
      </c>
    </row>
    <row r="91" spans="1:12" s="27" customFormat="1" ht="40.5" x14ac:dyDescent="0.25">
      <c r="A91" s="29">
        <v>2400</v>
      </c>
      <c r="B91" s="25" t="s">
        <v>9</v>
      </c>
      <c r="C91" s="25">
        <v>0</v>
      </c>
      <c r="D91" s="25">
        <v>0</v>
      </c>
      <c r="E91" s="5" t="s">
        <v>76</v>
      </c>
      <c r="F91" s="22">
        <v>1594621.9828221095</v>
      </c>
      <c r="G91" s="22">
        <v>393476.69999999995</v>
      </c>
      <c r="H91" s="22">
        <v>1201145.2828221098</v>
      </c>
      <c r="I91" s="22">
        <v>1246144.697856179</v>
      </c>
      <c r="J91" s="22">
        <v>1639452.3563637817</v>
      </c>
      <c r="K91" s="22">
        <v>1605620.2998856013</v>
      </c>
      <c r="L91" s="22">
        <v>1594621.9828221095</v>
      </c>
    </row>
    <row r="92" spans="1:12" x14ac:dyDescent="0.3">
      <c r="A92" s="24"/>
      <c r="B92" s="25"/>
      <c r="C92" s="25"/>
      <c r="D92" s="25"/>
      <c r="E92" s="5" t="s">
        <v>21</v>
      </c>
      <c r="F92" s="22"/>
      <c r="G92" s="22"/>
      <c r="H92" s="22"/>
      <c r="I92" s="22"/>
      <c r="J92" s="22"/>
      <c r="K92" s="22"/>
      <c r="L92" s="22"/>
    </row>
    <row r="93" spans="1:12" ht="27" x14ac:dyDescent="0.3">
      <c r="A93" s="29">
        <v>2410</v>
      </c>
      <c r="B93" s="25" t="s">
        <v>9</v>
      </c>
      <c r="C93" s="25">
        <v>1</v>
      </c>
      <c r="D93" s="25">
        <v>0</v>
      </c>
      <c r="E93" s="5" t="s">
        <v>77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</row>
    <row r="94" spans="1:12" s="30" customFormat="1" x14ac:dyDescent="0.3">
      <c r="A94" s="29"/>
      <c r="B94" s="25"/>
      <c r="C94" s="25"/>
      <c r="D94" s="25"/>
      <c r="E94" s="5" t="s">
        <v>23</v>
      </c>
      <c r="F94" s="22"/>
      <c r="G94" s="22"/>
      <c r="H94" s="22"/>
      <c r="I94" s="22"/>
      <c r="J94" s="22"/>
      <c r="K94" s="22"/>
      <c r="L94" s="22"/>
    </row>
    <row r="95" spans="1:12" ht="27" x14ac:dyDescent="0.3">
      <c r="A95" s="29">
        <v>2411</v>
      </c>
      <c r="B95" s="25" t="s">
        <v>9</v>
      </c>
      <c r="C95" s="25">
        <v>1</v>
      </c>
      <c r="D95" s="25">
        <v>1</v>
      </c>
      <c r="E95" s="5" t="s">
        <v>78</v>
      </c>
      <c r="F95" s="22">
        <v>0</v>
      </c>
      <c r="G95" s="22"/>
      <c r="H95" s="22"/>
      <c r="I95" s="22">
        <v>0</v>
      </c>
      <c r="J95" s="22">
        <v>0</v>
      </c>
      <c r="K95" s="22">
        <v>0</v>
      </c>
      <c r="L95" s="22">
        <v>0</v>
      </c>
    </row>
    <row r="96" spans="1:12" ht="27" x14ac:dyDescent="0.3">
      <c r="A96" s="29">
        <v>2412</v>
      </c>
      <c r="B96" s="25" t="s">
        <v>9</v>
      </c>
      <c r="C96" s="25">
        <v>1</v>
      </c>
      <c r="D96" s="25">
        <v>2</v>
      </c>
      <c r="E96" s="5" t="s">
        <v>79</v>
      </c>
      <c r="F96" s="22">
        <v>0</v>
      </c>
      <c r="G96" s="22"/>
      <c r="H96" s="22"/>
      <c r="I96" s="22">
        <v>0</v>
      </c>
      <c r="J96" s="22">
        <v>0</v>
      </c>
      <c r="K96" s="22">
        <v>0</v>
      </c>
      <c r="L96" s="22">
        <v>0</v>
      </c>
    </row>
    <row r="97" spans="1:12" ht="27" x14ac:dyDescent="0.3">
      <c r="A97" s="29">
        <v>2420</v>
      </c>
      <c r="B97" s="25" t="s">
        <v>9</v>
      </c>
      <c r="C97" s="25">
        <v>2</v>
      </c>
      <c r="D97" s="25">
        <v>0</v>
      </c>
      <c r="E97" s="5" t="s">
        <v>80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spans="1:12" s="30" customFormat="1" x14ac:dyDescent="0.3">
      <c r="A98" s="29"/>
      <c r="B98" s="25"/>
      <c r="C98" s="25"/>
      <c r="D98" s="25"/>
      <c r="E98" s="5" t="s">
        <v>23</v>
      </c>
      <c r="F98" s="22"/>
      <c r="G98" s="22"/>
      <c r="H98" s="22"/>
      <c r="I98" s="22"/>
      <c r="J98" s="22"/>
      <c r="K98" s="22"/>
      <c r="L98" s="22"/>
    </row>
    <row r="99" spans="1:12" x14ac:dyDescent="0.3">
      <c r="A99" s="29">
        <v>2421</v>
      </c>
      <c r="B99" s="25" t="s">
        <v>9</v>
      </c>
      <c r="C99" s="25">
        <v>2</v>
      </c>
      <c r="D99" s="25">
        <v>1</v>
      </c>
      <c r="E99" s="5" t="s">
        <v>81</v>
      </c>
      <c r="F99" s="22">
        <v>0</v>
      </c>
      <c r="G99" s="22"/>
      <c r="H99" s="22"/>
      <c r="I99" s="22">
        <v>0</v>
      </c>
      <c r="J99" s="22">
        <v>0</v>
      </c>
      <c r="K99" s="22">
        <v>0</v>
      </c>
      <c r="L99" s="22">
        <v>0</v>
      </c>
    </row>
    <row r="100" spans="1:12" x14ac:dyDescent="0.3">
      <c r="A100" s="29">
        <v>2422</v>
      </c>
      <c r="B100" s="25" t="s">
        <v>9</v>
      </c>
      <c r="C100" s="25">
        <v>2</v>
      </c>
      <c r="D100" s="25">
        <v>2</v>
      </c>
      <c r="E100" s="5" t="s">
        <v>82</v>
      </c>
      <c r="F100" s="22">
        <v>0</v>
      </c>
      <c r="G100" s="22"/>
      <c r="H100" s="22"/>
      <c r="I100" s="22">
        <v>0</v>
      </c>
      <c r="J100" s="22">
        <v>0</v>
      </c>
      <c r="K100" s="22">
        <v>0</v>
      </c>
      <c r="L100" s="22">
        <v>0</v>
      </c>
    </row>
    <row r="101" spans="1:12" x14ac:dyDescent="0.3">
      <c r="A101" s="29">
        <v>2423</v>
      </c>
      <c r="B101" s="25" t="s">
        <v>9</v>
      </c>
      <c r="C101" s="25">
        <v>2</v>
      </c>
      <c r="D101" s="25">
        <v>3</v>
      </c>
      <c r="E101" s="5" t="s">
        <v>83</v>
      </c>
      <c r="F101" s="22">
        <v>0</v>
      </c>
      <c r="G101" s="22"/>
      <c r="H101" s="22"/>
      <c r="I101" s="22">
        <v>0</v>
      </c>
      <c r="J101" s="22">
        <v>0</v>
      </c>
      <c r="K101" s="22">
        <v>0</v>
      </c>
      <c r="L101" s="22">
        <v>0</v>
      </c>
    </row>
    <row r="102" spans="1:12" x14ac:dyDescent="0.3">
      <c r="A102" s="29">
        <v>2424</v>
      </c>
      <c r="B102" s="25" t="s">
        <v>9</v>
      </c>
      <c r="C102" s="25">
        <v>2</v>
      </c>
      <c r="D102" s="25">
        <v>4</v>
      </c>
      <c r="E102" s="5" t="s">
        <v>84</v>
      </c>
      <c r="F102" s="22">
        <v>0</v>
      </c>
      <c r="G102" s="22"/>
      <c r="H102" s="22"/>
      <c r="I102" s="22">
        <v>0</v>
      </c>
      <c r="J102" s="22">
        <v>0</v>
      </c>
      <c r="K102" s="22">
        <v>0</v>
      </c>
      <c r="L102" s="22">
        <v>0</v>
      </c>
    </row>
    <row r="103" spans="1:12" x14ac:dyDescent="0.3">
      <c r="A103" s="29">
        <v>2430</v>
      </c>
      <c r="B103" s="25" t="s">
        <v>9</v>
      </c>
      <c r="C103" s="25">
        <v>3</v>
      </c>
      <c r="D103" s="25">
        <v>0</v>
      </c>
      <c r="E103" s="5" t="s">
        <v>85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</row>
    <row r="104" spans="1:12" s="30" customFormat="1" x14ac:dyDescent="0.3">
      <c r="A104" s="29"/>
      <c r="B104" s="25"/>
      <c r="C104" s="25"/>
      <c r="D104" s="25"/>
      <c r="E104" s="5" t="s">
        <v>23</v>
      </c>
      <c r="F104" s="22"/>
      <c r="G104" s="22"/>
      <c r="H104" s="22"/>
      <c r="I104" s="22"/>
      <c r="J104" s="22"/>
      <c r="K104" s="22"/>
      <c r="L104" s="22"/>
    </row>
    <row r="105" spans="1:12" x14ac:dyDescent="0.3">
      <c r="A105" s="29">
        <v>2431</v>
      </c>
      <c r="B105" s="25" t="s">
        <v>9</v>
      </c>
      <c r="C105" s="25">
        <v>3</v>
      </c>
      <c r="D105" s="25">
        <v>1</v>
      </c>
      <c r="E105" s="5" t="s">
        <v>86</v>
      </c>
      <c r="F105" s="22">
        <v>0</v>
      </c>
      <c r="G105" s="22"/>
      <c r="H105" s="22"/>
      <c r="I105" s="22">
        <v>0</v>
      </c>
      <c r="J105" s="22">
        <v>0</v>
      </c>
      <c r="K105" s="22">
        <v>0</v>
      </c>
      <c r="L105" s="22">
        <v>0</v>
      </c>
    </row>
    <row r="106" spans="1:12" x14ac:dyDescent="0.3">
      <c r="A106" s="29">
        <v>2432</v>
      </c>
      <c r="B106" s="25" t="s">
        <v>9</v>
      </c>
      <c r="C106" s="25">
        <v>3</v>
      </c>
      <c r="D106" s="25">
        <v>2</v>
      </c>
      <c r="E106" s="5" t="s">
        <v>87</v>
      </c>
      <c r="F106" s="22">
        <v>0</v>
      </c>
      <c r="G106" s="22"/>
      <c r="H106" s="22"/>
      <c r="I106" s="22">
        <v>0</v>
      </c>
      <c r="J106" s="22">
        <v>0</v>
      </c>
      <c r="K106" s="22">
        <v>0</v>
      </c>
      <c r="L106" s="22">
        <v>0</v>
      </c>
    </row>
    <row r="107" spans="1:12" x14ac:dyDescent="0.3">
      <c r="A107" s="29">
        <v>2433</v>
      </c>
      <c r="B107" s="25" t="s">
        <v>9</v>
      </c>
      <c r="C107" s="25">
        <v>3</v>
      </c>
      <c r="D107" s="25">
        <v>3</v>
      </c>
      <c r="E107" s="5" t="s">
        <v>88</v>
      </c>
      <c r="F107" s="22">
        <v>0</v>
      </c>
      <c r="G107" s="22"/>
      <c r="H107" s="22"/>
      <c r="I107" s="22">
        <v>0</v>
      </c>
      <c r="J107" s="22">
        <v>0</v>
      </c>
      <c r="K107" s="22">
        <v>0</v>
      </c>
      <c r="L107" s="22">
        <v>0</v>
      </c>
    </row>
    <row r="108" spans="1:12" x14ac:dyDescent="0.3">
      <c r="A108" s="29">
        <v>2434</v>
      </c>
      <c r="B108" s="25" t="s">
        <v>9</v>
      </c>
      <c r="C108" s="25">
        <v>3</v>
      </c>
      <c r="D108" s="25">
        <v>4</v>
      </c>
      <c r="E108" s="5" t="s">
        <v>89</v>
      </c>
      <c r="F108" s="22">
        <v>0</v>
      </c>
      <c r="G108" s="22"/>
      <c r="H108" s="22"/>
      <c r="I108" s="22">
        <v>0</v>
      </c>
      <c r="J108" s="22">
        <v>0</v>
      </c>
      <c r="K108" s="22">
        <v>0</v>
      </c>
      <c r="L108" s="22">
        <v>0</v>
      </c>
    </row>
    <row r="109" spans="1:12" x14ac:dyDescent="0.3">
      <c r="A109" s="29">
        <v>2435</v>
      </c>
      <c r="B109" s="25" t="s">
        <v>9</v>
      </c>
      <c r="C109" s="25">
        <v>3</v>
      </c>
      <c r="D109" s="25">
        <v>5</v>
      </c>
      <c r="E109" s="5" t="s">
        <v>90</v>
      </c>
      <c r="F109" s="22">
        <v>0</v>
      </c>
      <c r="G109" s="22"/>
      <c r="H109" s="22"/>
      <c r="I109" s="22">
        <v>0</v>
      </c>
      <c r="J109" s="22">
        <v>0</v>
      </c>
      <c r="K109" s="22">
        <v>0</v>
      </c>
      <c r="L109" s="22">
        <v>0</v>
      </c>
    </row>
    <row r="110" spans="1:12" x14ac:dyDescent="0.3">
      <c r="A110" s="29">
        <v>2436</v>
      </c>
      <c r="B110" s="25" t="s">
        <v>9</v>
      </c>
      <c r="C110" s="25">
        <v>3</v>
      </c>
      <c r="D110" s="25">
        <v>6</v>
      </c>
      <c r="E110" s="5" t="s">
        <v>91</v>
      </c>
      <c r="F110" s="22">
        <v>0</v>
      </c>
      <c r="G110" s="22"/>
      <c r="H110" s="22"/>
      <c r="I110" s="22">
        <v>0</v>
      </c>
      <c r="J110" s="22">
        <v>0</v>
      </c>
      <c r="K110" s="22">
        <v>0</v>
      </c>
      <c r="L110" s="22">
        <v>0</v>
      </c>
    </row>
    <row r="111" spans="1:12" ht="27" x14ac:dyDescent="0.3">
      <c r="A111" s="29">
        <v>2440</v>
      </c>
      <c r="B111" s="25" t="s">
        <v>9</v>
      </c>
      <c r="C111" s="25">
        <v>4</v>
      </c>
      <c r="D111" s="25">
        <v>0</v>
      </c>
      <c r="E111" s="5" t="s">
        <v>92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1:12" s="30" customFormat="1" x14ac:dyDescent="0.3">
      <c r="A112" s="29"/>
      <c r="B112" s="25"/>
      <c r="C112" s="25"/>
      <c r="D112" s="25"/>
      <c r="E112" s="5" t="s">
        <v>23</v>
      </c>
      <c r="F112" s="22"/>
      <c r="G112" s="22"/>
      <c r="H112" s="22"/>
      <c r="I112" s="22"/>
      <c r="J112" s="22"/>
      <c r="K112" s="22"/>
      <c r="L112" s="22"/>
    </row>
    <row r="113" spans="1:12" ht="27" x14ac:dyDescent="0.3">
      <c r="A113" s="29">
        <v>2441</v>
      </c>
      <c r="B113" s="25" t="s">
        <v>9</v>
      </c>
      <c r="C113" s="25">
        <v>4</v>
      </c>
      <c r="D113" s="25">
        <v>1</v>
      </c>
      <c r="E113" s="5" t="s">
        <v>93</v>
      </c>
      <c r="F113" s="22">
        <v>0</v>
      </c>
      <c r="G113" s="22"/>
      <c r="H113" s="22"/>
      <c r="I113" s="22">
        <v>0</v>
      </c>
      <c r="J113" s="22">
        <v>0</v>
      </c>
      <c r="K113" s="22">
        <v>0</v>
      </c>
      <c r="L113" s="22">
        <v>0</v>
      </c>
    </row>
    <row r="114" spans="1:12" x14ac:dyDescent="0.3">
      <c r="A114" s="29">
        <v>2442</v>
      </c>
      <c r="B114" s="25" t="s">
        <v>9</v>
      </c>
      <c r="C114" s="25">
        <v>4</v>
      </c>
      <c r="D114" s="25">
        <v>2</v>
      </c>
      <c r="E114" s="5" t="s">
        <v>94</v>
      </c>
      <c r="F114" s="22">
        <v>0</v>
      </c>
      <c r="G114" s="22"/>
      <c r="H114" s="22"/>
      <c r="I114" s="22">
        <v>0</v>
      </c>
      <c r="J114" s="22">
        <v>0</v>
      </c>
      <c r="K114" s="22">
        <v>0</v>
      </c>
      <c r="L114" s="22">
        <v>0</v>
      </c>
    </row>
    <row r="115" spans="1:12" x14ac:dyDescent="0.3">
      <c r="A115" s="29">
        <v>2443</v>
      </c>
      <c r="B115" s="25" t="s">
        <v>9</v>
      </c>
      <c r="C115" s="25">
        <v>4</v>
      </c>
      <c r="D115" s="25">
        <v>3</v>
      </c>
      <c r="E115" s="5" t="s">
        <v>95</v>
      </c>
      <c r="F115" s="22">
        <v>0</v>
      </c>
      <c r="G115" s="22"/>
      <c r="H115" s="22"/>
      <c r="I115" s="22">
        <v>0</v>
      </c>
      <c r="J115" s="22">
        <v>0</v>
      </c>
      <c r="K115" s="22">
        <v>0</v>
      </c>
      <c r="L115" s="22">
        <v>0</v>
      </c>
    </row>
    <row r="116" spans="1:12" x14ac:dyDescent="0.3">
      <c r="A116" s="29">
        <v>2450</v>
      </c>
      <c r="B116" s="25" t="s">
        <v>9</v>
      </c>
      <c r="C116" s="25">
        <v>5</v>
      </c>
      <c r="D116" s="25">
        <v>0</v>
      </c>
      <c r="E116" s="5" t="s">
        <v>96</v>
      </c>
      <c r="F116" s="22">
        <v>4094621.9828221095</v>
      </c>
      <c r="G116" s="22">
        <v>393476.69999999995</v>
      </c>
      <c r="H116" s="22">
        <v>3701145.2828221098</v>
      </c>
      <c r="I116" s="22">
        <v>2305827.2375387191</v>
      </c>
      <c r="J116" s="22">
        <v>2889452.3563637817</v>
      </c>
      <c r="K116" s="22">
        <v>3480620.2998856013</v>
      </c>
      <c r="L116" s="22">
        <v>4094621.9828221095</v>
      </c>
    </row>
    <row r="117" spans="1:12" s="30" customFormat="1" x14ac:dyDescent="0.3">
      <c r="A117" s="29"/>
      <c r="B117" s="25"/>
      <c r="C117" s="25"/>
      <c r="D117" s="25"/>
      <c r="E117" s="5" t="s">
        <v>23</v>
      </c>
      <c r="F117" s="22"/>
      <c r="G117" s="22"/>
      <c r="H117" s="22"/>
      <c r="I117" s="22"/>
      <c r="J117" s="22"/>
      <c r="K117" s="22"/>
      <c r="L117" s="22"/>
    </row>
    <row r="118" spans="1:12" x14ac:dyDescent="0.3">
      <c r="A118" s="29">
        <v>2451</v>
      </c>
      <c r="B118" s="25" t="s">
        <v>9</v>
      </c>
      <c r="C118" s="25">
        <v>5</v>
      </c>
      <c r="D118" s="25">
        <v>1</v>
      </c>
      <c r="E118" s="5" t="s">
        <v>97</v>
      </c>
      <c r="F118" s="22">
        <v>4094621.9828221095</v>
      </c>
      <c r="G118" s="22">
        <v>393476.69999999995</v>
      </c>
      <c r="H118" s="22">
        <v>3701145.2828221098</v>
      </c>
      <c r="I118" s="22">
        <v>2305827.2375387191</v>
      </c>
      <c r="J118" s="22">
        <v>2889452.3563637817</v>
      </c>
      <c r="K118" s="22">
        <v>3480620.2998856013</v>
      </c>
      <c r="L118" s="22">
        <v>4094621.9828221095</v>
      </c>
    </row>
    <row r="119" spans="1:12" x14ac:dyDescent="0.3">
      <c r="A119" s="29">
        <v>2452</v>
      </c>
      <c r="B119" s="25" t="s">
        <v>9</v>
      </c>
      <c r="C119" s="25">
        <v>5</v>
      </c>
      <c r="D119" s="25">
        <v>2</v>
      </c>
      <c r="E119" s="5" t="s">
        <v>98</v>
      </c>
      <c r="F119" s="22">
        <v>0</v>
      </c>
      <c r="G119" s="22"/>
      <c r="H119" s="22"/>
      <c r="I119" s="22">
        <v>0</v>
      </c>
      <c r="J119" s="22">
        <v>0</v>
      </c>
      <c r="K119" s="22">
        <v>0</v>
      </c>
      <c r="L119" s="22">
        <v>0</v>
      </c>
    </row>
    <row r="120" spans="1:12" x14ac:dyDescent="0.3">
      <c r="A120" s="29">
        <v>2453</v>
      </c>
      <c r="B120" s="25" t="s">
        <v>9</v>
      </c>
      <c r="C120" s="25">
        <v>5</v>
      </c>
      <c r="D120" s="25">
        <v>3</v>
      </c>
      <c r="E120" s="5" t="s">
        <v>99</v>
      </c>
      <c r="F120" s="22">
        <v>0</v>
      </c>
      <c r="G120" s="22"/>
      <c r="H120" s="22"/>
      <c r="I120" s="22">
        <v>0</v>
      </c>
      <c r="J120" s="22">
        <v>0</v>
      </c>
      <c r="K120" s="22">
        <v>0</v>
      </c>
      <c r="L120" s="22">
        <v>0</v>
      </c>
    </row>
    <row r="121" spans="1:12" x14ac:dyDescent="0.3">
      <c r="A121" s="29">
        <v>2454</v>
      </c>
      <c r="B121" s="25" t="s">
        <v>9</v>
      </c>
      <c r="C121" s="25">
        <v>5</v>
      </c>
      <c r="D121" s="25">
        <v>4</v>
      </c>
      <c r="E121" s="5" t="s">
        <v>100</v>
      </c>
      <c r="F121" s="22">
        <v>0</v>
      </c>
      <c r="G121" s="22"/>
      <c r="H121" s="22"/>
      <c r="I121" s="22">
        <v>0</v>
      </c>
      <c r="J121" s="22">
        <v>0</v>
      </c>
      <c r="K121" s="22">
        <v>0</v>
      </c>
      <c r="L121" s="22">
        <v>0</v>
      </c>
    </row>
    <row r="122" spans="1:12" x14ac:dyDescent="0.3">
      <c r="A122" s="29">
        <v>2455</v>
      </c>
      <c r="B122" s="25" t="s">
        <v>9</v>
      </c>
      <c r="C122" s="25">
        <v>5</v>
      </c>
      <c r="D122" s="25">
        <v>5</v>
      </c>
      <c r="E122" s="5" t="s">
        <v>101</v>
      </c>
      <c r="F122" s="22">
        <v>0</v>
      </c>
      <c r="G122" s="22"/>
      <c r="H122" s="22"/>
      <c r="I122" s="22">
        <v>0</v>
      </c>
      <c r="J122" s="22">
        <v>0</v>
      </c>
      <c r="K122" s="22">
        <v>0</v>
      </c>
      <c r="L122" s="22">
        <v>0</v>
      </c>
    </row>
    <row r="123" spans="1:12" x14ac:dyDescent="0.3">
      <c r="A123" s="29">
        <v>2460</v>
      </c>
      <c r="B123" s="25" t="s">
        <v>9</v>
      </c>
      <c r="C123" s="25">
        <v>6</v>
      </c>
      <c r="D123" s="25">
        <v>0</v>
      </c>
      <c r="E123" s="5" t="s">
        <v>102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</row>
    <row r="124" spans="1:12" s="30" customFormat="1" x14ac:dyDescent="0.3">
      <c r="A124" s="29"/>
      <c r="B124" s="25"/>
      <c r="C124" s="25"/>
      <c r="D124" s="25"/>
      <c r="E124" s="5" t="s">
        <v>23</v>
      </c>
      <c r="F124" s="22"/>
      <c r="G124" s="22"/>
      <c r="H124" s="22"/>
      <c r="I124" s="22"/>
      <c r="J124" s="22"/>
      <c r="K124" s="22"/>
      <c r="L124" s="22"/>
    </row>
    <row r="125" spans="1:12" x14ac:dyDescent="0.3">
      <c r="A125" s="29">
        <v>2461</v>
      </c>
      <c r="B125" s="25" t="s">
        <v>9</v>
      </c>
      <c r="C125" s="25">
        <v>6</v>
      </c>
      <c r="D125" s="25">
        <v>1</v>
      </c>
      <c r="E125" s="5" t="s">
        <v>103</v>
      </c>
      <c r="F125" s="22">
        <v>0</v>
      </c>
      <c r="G125" s="22"/>
      <c r="H125" s="22"/>
      <c r="I125" s="22">
        <v>0</v>
      </c>
      <c r="J125" s="22">
        <v>0</v>
      </c>
      <c r="K125" s="22">
        <v>0</v>
      </c>
      <c r="L125" s="22">
        <v>0</v>
      </c>
    </row>
    <row r="126" spans="1:12" x14ac:dyDescent="0.3">
      <c r="A126" s="29">
        <v>2470</v>
      </c>
      <c r="B126" s="25" t="s">
        <v>9</v>
      </c>
      <c r="C126" s="25">
        <v>7</v>
      </c>
      <c r="D126" s="25">
        <v>0</v>
      </c>
      <c r="E126" s="5" t="s">
        <v>104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</row>
    <row r="127" spans="1:12" s="30" customFormat="1" x14ac:dyDescent="0.3">
      <c r="A127" s="29"/>
      <c r="B127" s="25"/>
      <c r="C127" s="25"/>
      <c r="D127" s="25"/>
      <c r="E127" s="5" t="s">
        <v>23</v>
      </c>
      <c r="F127" s="22"/>
      <c r="G127" s="22"/>
      <c r="H127" s="22"/>
      <c r="I127" s="22"/>
      <c r="J127" s="22"/>
      <c r="K127" s="22"/>
      <c r="L127" s="22"/>
    </row>
    <row r="128" spans="1:12" ht="27" x14ac:dyDescent="0.3">
      <c r="A128" s="29">
        <v>2471</v>
      </c>
      <c r="B128" s="25" t="s">
        <v>9</v>
      </c>
      <c r="C128" s="25">
        <v>7</v>
      </c>
      <c r="D128" s="25">
        <v>1</v>
      </c>
      <c r="E128" s="5" t="s">
        <v>105</v>
      </c>
      <c r="F128" s="22">
        <v>0</v>
      </c>
      <c r="G128" s="22"/>
      <c r="H128" s="22"/>
      <c r="I128" s="22">
        <v>0</v>
      </c>
      <c r="J128" s="22">
        <v>0</v>
      </c>
      <c r="K128" s="22">
        <v>0</v>
      </c>
      <c r="L128" s="22">
        <v>0</v>
      </c>
    </row>
    <row r="129" spans="1:12" x14ac:dyDescent="0.3">
      <c r="A129" s="29">
        <v>2472</v>
      </c>
      <c r="B129" s="25" t="s">
        <v>9</v>
      </c>
      <c r="C129" s="25">
        <v>7</v>
      </c>
      <c r="D129" s="25">
        <v>2</v>
      </c>
      <c r="E129" s="5" t="s">
        <v>106</v>
      </c>
      <c r="F129" s="22">
        <v>0</v>
      </c>
      <c r="G129" s="22"/>
      <c r="H129" s="22"/>
      <c r="I129" s="22">
        <v>0</v>
      </c>
      <c r="J129" s="22">
        <v>0</v>
      </c>
      <c r="K129" s="22">
        <v>0</v>
      </c>
      <c r="L129" s="22">
        <v>0</v>
      </c>
    </row>
    <row r="130" spans="1:12" x14ac:dyDescent="0.3">
      <c r="A130" s="29">
        <v>2473</v>
      </c>
      <c r="B130" s="25" t="s">
        <v>9</v>
      </c>
      <c r="C130" s="25">
        <v>7</v>
      </c>
      <c r="D130" s="25">
        <v>3</v>
      </c>
      <c r="E130" s="5" t="s">
        <v>107</v>
      </c>
      <c r="F130" s="22">
        <v>0</v>
      </c>
      <c r="G130" s="22"/>
      <c r="H130" s="22"/>
      <c r="I130" s="22">
        <v>0</v>
      </c>
      <c r="J130" s="22">
        <v>0</v>
      </c>
      <c r="K130" s="22">
        <v>0</v>
      </c>
      <c r="L130" s="22">
        <v>0</v>
      </c>
    </row>
    <row r="131" spans="1:12" x14ac:dyDescent="0.3">
      <c r="A131" s="29">
        <v>2474</v>
      </c>
      <c r="B131" s="25" t="s">
        <v>9</v>
      </c>
      <c r="C131" s="25">
        <v>7</v>
      </c>
      <c r="D131" s="25">
        <v>4</v>
      </c>
      <c r="E131" s="5" t="s">
        <v>108</v>
      </c>
      <c r="F131" s="22">
        <v>0</v>
      </c>
      <c r="G131" s="22"/>
      <c r="H131" s="22"/>
      <c r="I131" s="22">
        <v>0</v>
      </c>
      <c r="J131" s="22">
        <v>0</v>
      </c>
      <c r="K131" s="22">
        <v>0</v>
      </c>
      <c r="L131" s="22">
        <v>0</v>
      </c>
    </row>
    <row r="132" spans="1:12" ht="27" x14ac:dyDescent="0.3">
      <c r="A132" s="29">
        <v>2480</v>
      </c>
      <c r="B132" s="25" t="s">
        <v>9</v>
      </c>
      <c r="C132" s="25">
        <v>8</v>
      </c>
      <c r="D132" s="25">
        <v>0</v>
      </c>
      <c r="E132" s="5" t="s">
        <v>109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</row>
    <row r="133" spans="1:12" s="30" customFormat="1" x14ac:dyDescent="0.3">
      <c r="A133" s="29"/>
      <c r="B133" s="25"/>
      <c r="C133" s="25"/>
      <c r="D133" s="25"/>
      <c r="E133" s="5" t="s">
        <v>23</v>
      </c>
      <c r="F133" s="22"/>
      <c r="G133" s="22"/>
      <c r="H133" s="22"/>
      <c r="I133" s="22"/>
      <c r="J133" s="22"/>
      <c r="K133" s="22"/>
      <c r="L133" s="22"/>
    </row>
    <row r="134" spans="1:12" ht="40.5" x14ac:dyDescent="0.3">
      <c r="A134" s="29">
        <v>2481</v>
      </c>
      <c r="B134" s="25" t="s">
        <v>9</v>
      </c>
      <c r="C134" s="25">
        <v>8</v>
      </c>
      <c r="D134" s="25">
        <v>1</v>
      </c>
      <c r="E134" s="5" t="s">
        <v>110</v>
      </c>
      <c r="F134" s="22">
        <v>0</v>
      </c>
      <c r="G134" s="22"/>
      <c r="H134" s="22"/>
      <c r="I134" s="22">
        <v>0</v>
      </c>
      <c r="J134" s="22">
        <v>0</v>
      </c>
      <c r="K134" s="22">
        <v>0</v>
      </c>
      <c r="L134" s="22">
        <v>0</v>
      </c>
    </row>
    <row r="135" spans="1:12" ht="40.5" x14ac:dyDescent="0.3">
      <c r="A135" s="29">
        <v>2482</v>
      </c>
      <c r="B135" s="25" t="s">
        <v>9</v>
      </c>
      <c r="C135" s="25">
        <v>8</v>
      </c>
      <c r="D135" s="25">
        <v>2</v>
      </c>
      <c r="E135" s="5" t="s">
        <v>111</v>
      </c>
      <c r="F135" s="22">
        <v>0</v>
      </c>
      <c r="G135" s="22"/>
      <c r="H135" s="22"/>
      <c r="I135" s="22">
        <v>0</v>
      </c>
      <c r="J135" s="22">
        <v>0</v>
      </c>
      <c r="K135" s="22">
        <v>0</v>
      </c>
      <c r="L135" s="22">
        <v>0</v>
      </c>
    </row>
    <row r="136" spans="1:12" ht="27" x14ac:dyDescent="0.3">
      <c r="A136" s="29">
        <v>2483</v>
      </c>
      <c r="B136" s="25" t="s">
        <v>9</v>
      </c>
      <c r="C136" s="25">
        <v>8</v>
      </c>
      <c r="D136" s="25">
        <v>3</v>
      </c>
      <c r="E136" s="5" t="s">
        <v>112</v>
      </c>
      <c r="F136" s="22">
        <v>0</v>
      </c>
      <c r="G136" s="22"/>
      <c r="H136" s="22"/>
      <c r="I136" s="22">
        <v>0</v>
      </c>
      <c r="J136" s="22">
        <v>0</v>
      </c>
      <c r="K136" s="22">
        <v>0</v>
      </c>
      <c r="L136" s="22">
        <v>0</v>
      </c>
    </row>
    <row r="137" spans="1:12" ht="40.5" x14ac:dyDescent="0.3">
      <c r="A137" s="29">
        <v>2484</v>
      </c>
      <c r="B137" s="25" t="s">
        <v>9</v>
      </c>
      <c r="C137" s="25">
        <v>8</v>
      </c>
      <c r="D137" s="25">
        <v>4</v>
      </c>
      <c r="E137" s="5" t="s">
        <v>113</v>
      </c>
      <c r="F137" s="22">
        <v>0</v>
      </c>
      <c r="G137" s="22"/>
      <c r="H137" s="22"/>
      <c r="I137" s="22">
        <v>0</v>
      </c>
      <c r="J137" s="22">
        <v>0</v>
      </c>
      <c r="K137" s="22">
        <v>0</v>
      </c>
      <c r="L137" s="22">
        <v>0</v>
      </c>
    </row>
    <row r="138" spans="1:12" ht="27" x14ac:dyDescent="0.3">
      <c r="A138" s="29">
        <v>2485</v>
      </c>
      <c r="B138" s="25" t="s">
        <v>9</v>
      </c>
      <c r="C138" s="25">
        <v>8</v>
      </c>
      <c r="D138" s="25">
        <v>5</v>
      </c>
      <c r="E138" s="5" t="s">
        <v>114</v>
      </c>
      <c r="F138" s="22">
        <v>0</v>
      </c>
      <c r="G138" s="22"/>
      <c r="H138" s="22"/>
      <c r="I138" s="22">
        <v>0</v>
      </c>
      <c r="J138" s="22">
        <v>0</v>
      </c>
      <c r="K138" s="22">
        <v>0</v>
      </c>
      <c r="L138" s="22">
        <v>0</v>
      </c>
    </row>
    <row r="139" spans="1:12" ht="27" x14ac:dyDescent="0.3">
      <c r="A139" s="29">
        <v>2486</v>
      </c>
      <c r="B139" s="25" t="s">
        <v>9</v>
      </c>
      <c r="C139" s="25">
        <v>8</v>
      </c>
      <c r="D139" s="25">
        <v>6</v>
      </c>
      <c r="E139" s="5" t="s">
        <v>115</v>
      </c>
      <c r="F139" s="22">
        <v>0</v>
      </c>
      <c r="G139" s="22"/>
      <c r="H139" s="22"/>
      <c r="I139" s="22">
        <v>0</v>
      </c>
      <c r="J139" s="22">
        <v>0</v>
      </c>
      <c r="K139" s="22">
        <v>0</v>
      </c>
      <c r="L139" s="22">
        <v>0</v>
      </c>
    </row>
    <row r="140" spans="1:12" ht="27" x14ac:dyDescent="0.3">
      <c r="A140" s="29">
        <v>2487</v>
      </c>
      <c r="B140" s="25" t="s">
        <v>9</v>
      </c>
      <c r="C140" s="25">
        <v>8</v>
      </c>
      <c r="D140" s="25">
        <v>7</v>
      </c>
      <c r="E140" s="5" t="s">
        <v>116</v>
      </c>
      <c r="F140" s="22">
        <v>0</v>
      </c>
      <c r="G140" s="22"/>
      <c r="H140" s="22"/>
      <c r="I140" s="22">
        <v>0</v>
      </c>
      <c r="J140" s="22">
        <v>0</v>
      </c>
      <c r="K140" s="22">
        <v>0</v>
      </c>
      <c r="L140" s="22">
        <v>0</v>
      </c>
    </row>
    <row r="141" spans="1:12" ht="27" x14ac:dyDescent="0.3">
      <c r="A141" s="29">
        <v>2490</v>
      </c>
      <c r="B141" s="25" t="s">
        <v>9</v>
      </c>
      <c r="C141" s="25">
        <v>9</v>
      </c>
      <c r="D141" s="25">
        <v>0</v>
      </c>
      <c r="E141" s="5" t="s">
        <v>117</v>
      </c>
      <c r="F141" s="22">
        <v>-2500000</v>
      </c>
      <c r="G141" s="22"/>
      <c r="H141" s="22">
        <v>-2500000</v>
      </c>
      <c r="I141" s="22">
        <v>-1059682.5396825401</v>
      </c>
      <c r="J141" s="22">
        <v>-1250000</v>
      </c>
      <c r="K141" s="22">
        <v>-1875000</v>
      </c>
      <c r="L141" s="22">
        <v>-2500000</v>
      </c>
    </row>
    <row r="142" spans="1:12" s="30" customFormat="1" x14ac:dyDescent="0.3">
      <c r="A142" s="29"/>
      <c r="B142" s="25"/>
      <c r="C142" s="25"/>
      <c r="D142" s="25"/>
      <c r="E142" s="5" t="s">
        <v>23</v>
      </c>
      <c r="F142" s="22"/>
      <c r="G142" s="22"/>
      <c r="H142" s="22"/>
      <c r="I142" s="22"/>
      <c r="J142" s="22"/>
      <c r="K142" s="22"/>
      <c r="L142" s="22"/>
    </row>
    <row r="143" spans="1:12" ht="27" x14ac:dyDescent="0.3">
      <c r="A143" s="29">
        <v>2491</v>
      </c>
      <c r="B143" s="25" t="s">
        <v>9</v>
      </c>
      <c r="C143" s="25">
        <v>9</v>
      </c>
      <c r="D143" s="25">
        <v>1</v>
      </c>
      <c r="E143" s="5" t="s">
        <v>117</v>
      </c>
      <c r="F143" s="22">
        <v>-2500000</v>
      </c>
      <c r="G143" s="22"/>
      <c r="H143" s="22">
        <v>-2500000</v>
      </c>
      <c r="I143" s="22">
        <v>-1059682.5396825401</v>
      </c>
      <c r="J143" s="22">
        <v>-1250000</v>
      </c>
      <c r="K143" s="22">
        <v>-1875000</v>
      </c>
      <c r="L143" s="22">
        <v>-2500000</v>
      </c>
    </row>
    <row r="144" spans="1:12" s="27" customFormat="1" ht="40.5" x14ac:dyDescent="0.25">
      <c r="A144" s="29">
        <v>2500</v>
      </c>
      <c r="B144" s="25" t="s">
        <v>10</v>
      </c>
      <c r="C144" s="25">
        <v>0</v>
      </c>
      <c r="D144" s="25">
        <v>0</v>
      </c>
      <c r="E144" s="5" t="s">
        <v>118</v>
      </c>
      <c r="F144" s="22">
        <v>1426601.1010000003</v>
      </c>
      <c r="G144" s="22">
        <v>1202809.101</v>
      </c>
      <c r="H144" s="22">
        <v>223792.00000000023</v>
      </c>
      <c r="I144" s="22">
        <v>351208.75179364602</v>
      </c>
      <c r="J144" s="22">
        <v>697274.21211110568</v>
      </c>
      <c r="K144" s="22">
        <v>1060841.2756031668</v>
      </c>
      <c r="L144" s="22">
        <v>1426601.1010000003</v>
      </c>
    </row>
    <row r="145" spans="1:12" x14ac:dyDescent="0.3">
      <c r="A145" s="24"/>
      <c r="B145" s="25"/>
      <c r="C145" s="25"/>
      <c r="D145" s="25"/>
      <c r="E145" s="5" t="s">
        <v>21</v>
      </c>
      <c r="F145" s="22"/>
      <c r="G145" s="22"/>
      <c r="H145" s="22"/>
      <c r="I145" s="22"/>
      <c r="J145" s="22"/>
      <c r="K145" s="22"/>
      <c r="L145" s="22"/>
    </row>
    <row r="146" spans="1:12" x14ac:dyDescent="0.3">
      <c r="A146" s="29">
        <v>2510</v>
      </c>
      <c r="B146" s="25" t="s">
        <v>10</v>
      </c>
      <c r="C146" s="25">
        <v>1</v>
      </c>
      <c r="D146" s="25">
        <v>0</v>
      </c>
      <c r="E146" s="5" t="s">
        <v>119</v>
      </c>
      <c r="F146" s="22">
        <v>989729.10100000002</v>
      </c>
      <c r="G146" s="22">
        <v>985729.10100000002</v>
      </c>
      <c r="H146" s="22">
        <v>4000</v>
      </c>
      <c r="I146" s="22">
        <v>247200.65655555078</v>
      </c>
      <c r="J146" s="22">
        <v>487250.08512697869</v>
      </c>
      <c r="K146" s="22">
        <v>731449.5930634843</v>
      </c>
      <c r="L146" s="22">
        <v>989729.10100000002</v>
      </c>
    </row>
    <row r="147" spans="1:12" s="30" customFormat="1" x14ac:dyDescent="0.3">
      <c r="A147" s="29"/>
      <c r="B147" s="25"/>
      <c r="C147" s="25"/>
      <c r="D147" s="25"/>
      <c r="E147" s="5" t="s">
        <v>23</v>
      </c>
      <c r="F147" s="22"/>
      <c r="G147" s="22"/>
      <c r="H147" s="22"/>
      <c r="I147" s="22"/>
      <c r="J147" s="22"/>
      <c r="K147" s="22"/>
      <c r="L147" s="22"/>
    </row>
    <row r="148" spans="1:12" x14ac:dyDescent="0.3">
      <c r="A148" s="29">
        <v>2511</v>
      </c>
      <c r="B148" s="25" t="s">
        <v>10</v>
      </c>
      <c r="C148" s="25">
        <v>1</v>
      </c>
      <c r="D148" s="25">
        <v>1</v>
      </c>
      <c r="E148" s="5" t="s">
        <v>119</v>
      </c>
      <c r="F148" s="22">
        <v>989729.10100000002</v>
      </c>
      <c r="G148" s="22">
        <v>985729.10100000002</v>
      </c>
      <c r="H148" s="22">
        <v>4000</v>
      </c>
      <c r="I148" s="22">
        <v>247200.65655555078</v>
      </c>
      <c r="J148" s="22">
        <v>487250.08512697869</v>
      </c>
      <c r="K148" s="22">
        <v>731449.5930634843</v>
      </c>
      <c r="L148" s="22">
        <v>989729.10100000002</v>
      </c>
    </row>
    <row r="149" spans="1:12" x14ac:dyDescent="0.3">
      <c r="A149" s="29">
        <v>2520</v>
      </c>
      <c r="B149" s="25" t="s">
        <v>10</v>
      </c>
      <c r="C149" s="25">
        <v>2</v>
      </c>
      <c r="D149" s="25">
        <v>0</v>
      </c>
      <c r="E149" s="5" t="s">
        <v>120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</row>
    <row r="150" spans="1:12" s="30" customFormat="1" x14ac:dyDescent="0.3">
      <c r="A150" s="29"/>
      <c r="B150" s="25"/>
      <c r="C150" s="25"/>
      <c r="D150" s="25"/>
      <c r="E150" s="5" t="s">
        <v>23</v>
      </c>
      <c r="F150" s="22"/>
      <c r="G150" s="22"/>
      <c r="H150" s="22"/>
      <c r="I150" s="22"/>
      <c r="J150" s="22"/>
      <c r="K150" s="22"/>
      <c r="L150" s="22"/>
    </row>
    <row r="151" spans="1:12" x14ac:dyDescent="0.3">
      <c r="A151" s="29">
        <v>2521</v>
      </c>
      <c r="B151" s="25" t="s">
        <v>10</v>
      </c>
      <c r="C151" s="25">
        <v>2</v>
      </c>
      <c r="D151" s="25">
        <v>1</v>
      </c>
      <c r="E151" s="5" t="s">
        <v>121</v>
      </c>
      <c r="F151" s="22">
        <v>0</v>
      </c>
      <c r="G151" s="22"/>
      <c r="H151" s="22"/>
      <c r="I151" s="22">
        <v>0</v>
      </c>
      <c r="J151" s="22">
        <v>0</v>
      </c>
      <c r="K151" s="22">
        <v>0</v>
      </c>
      <c r="L151" s="22">
        <v>0</v>
      </c>
    </row>
    <row r="152" spans="1:12" x14ac:dyDescent="0.3">
      <c r="A152" s="29">
        <v>2530</v>
      </c>
      <c r="B152" s="25" t="s">
        <v>10</v>
      </c>
      <c r="C152" s="25">
        <v>3</v>
      </c>
      <c r="D152" s="25">
        <v>0</v>
      </c>
      <c r="E152" s="5" t="s">
        <v>122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</row>
    <row r="153" spans="1:12" s="30" customFormat="1" x14ac:dyDescent="0.3">
      <c r="A153" s="29"/>
      <c r="B153" s="25"/>
      <c r="C153" s="25"/>
      <c r="D153" s="25"/>
      <c r="E153" s="5" t="s">
        <v>23</v>
      </c>
      <c r="F153" s="22"/>
      <c r="G153" s="22"/>
      <c r="H153" s="22"/>
      <c r="I153" s="22"/>
      <c r="J153" s="22"/>
      <c r="K153" s="22"/>
      <c r="L153" s="22"/>
    </row>
    <row r="154" spans="1:12" x14ac:dyDescent="0.3">
      <c r="A154" s="29">
        <v>2531</v>
      </c>
      <c r="B154" s="25" t="s">
        <v>10</v>
      </c>
      <c r="C154" s="25">
        <v>3</v>
      </c>
      <c r="D154" s="25">
        <v>1</v>
      </c>
      <c r="E154" s="5" t="s">
        <v>122</v>
      </c>
      <c r="F154" s="22">
        <v>0</v>
      </c>
      <c r="G154" s="22"/>
      <c r="H154" s="22"/>
      <c r="I154" s="22">
        <v>0</v>
      </c>
      <c r="J154" s="22">
        <v>0</v>
      </c>
      <c r="K154" s="22">
        <v>0</v>
      </c>
      <c r="L154" s="22">
        <v>0</v>
      </c>
    </row>
    <row r="155" spans="1:12" ht="27" x14ac:dyDescent="0.3">
      <c r="A155" s="29">
        <v>2540</v>
      </c>
      <c r="B155" s="25" t="s">
        <v>10</v>
      </c>
      <c r="C155" s="25">
        <v>4</v>
      </c>
      <c r="D155" s="25">
        <v>0</v>
      </c>
      <c r="E155" s="5" t="s">
        <v>123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</row>
    <row r="156" spans="1:12" s="30" customFormat="1" x14ac:dyDescent="0.3">
      <c r="A156" s="29"/>
      <c r="B156" s="25"/>
      <c r="C156" s="25"/>
      <c r="D156" s="25"/>
      <c r="E156" s="5" t="s">
        <v>23</v>
      </c>
      <c r="F156" s="22"/>
      <c r="G156" s="22"/>
      <c r="H156" s="22"/>
      <c r="I156" s="22"/>
      <c r="J156" s="22"/>
      <c r="K156" s="22"/>
      <c r="L156" s="22"/>
    </row>
    <row r="157" spans="1:12" ht="27" x14ac:dyDescent="0.3">
      <c r="A157" s="29">
        <v>2541</v>
      </c>
      <c r="B157" s="25" t="s">
        <v>10</v>
      </c>
      <c r="C157" s="25">
        <v>4</v>
      </c>
      <c r="D157" s="25">
        <v>1</v>
      </c>
      <c r="E157" s="5" t="s">
        <v>123</v>
      </c>
      <c r="F157" s="22">
        <v>0</v>
      </c>
      <c r="G157" s="22"/>
      <c r="H157" s="22"/>
      <c r="I157" s="22">
        <v>0</v>
      </c>
      <c r="J157" s="22">
        <v>0</v>
      </c>
      <c r="K157" s="22">
        <v>0</v>
      </c>
      <c r="L157" s="22">
        <v>0</v>
      </c>
    </row>
    <row r="158" spans="1:12" ht="27" x14ac:dyDescent="0.3">
      <c r="A158" s="29">
        <v>2550</v>
      </c>
      <c r="B158" s="25" t="s">
        <v>10</v>
      </c>
      <c r="C158" s="25">
        <v>5</v>
      </c>
      <c r="D158" s="25">
        <v>0</v>
      </c>
      <c r="E158" s="5" t="s">
        <v>124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</row>
    <row r="159" spans="1:12" s="30" customFormat="1" x14ac:dyDescent="0.3">
      <c r="A159" s="29"/>
      <c r="B159" s="25"/>
      <c r="C159" s="25"/>
      <c r="D159" s="25"/>
      <c r="E159" s="5" t="s">
        <v>23</v>
      </c>
      <c r="F159" s="22"/>
      <c r="G159" s="22"/>
      <c r="H159" s="22"/>
      <c r="I159" s="22"/>
      <c r="J159" s="22"/>
      <c r="K159" s="22"/>
      <c r="L159" s="22"/>
    </row>
    <row r="160" spans="1:12" ht="27" x14ac:dyDescent="0.3">
      <c r="A160" s="29">
        <v>2551</v>
      </c>
      <c r="B160" s="25" t="s">
        <v>10</v>
      </c>
      <c r="C160" s="25">
        <v>5</v>
      </c>
      <c r="D160" s="25">
        <v>1</v>
      </c>
      <c r="E160" s="5" t="s">
        <v>124</v>
      </c>
      <c r="F160" s="22">
        <v>0</v>
      </c>
      <c r="G160" s="22"/>
      <c r="H160" s="22"/>
      <c r="I160" s="22">
        <v>0</v>
      </c>
      <c r="J160" s="22">
        <v>0</v>
      </c>
      <c r="K160" s="22">
        <v>0</v>
      </c>
      <c r="L160" s="22">
        <v>0</v>
      </c>
    </row>
    <row r="161" spans="1:12" ht="27" x14ac:dyDescent="0.3">
      <c r="A161" s="29">
        <v>2560</v>
      </c>
      <c r="B161" s="25" t="s">
        <v>10</v>
      </c>
      <c r="C161" s="25">
        <v>6</v>
      </c>
      <c r="D161" s="25">
        <v>0</v>
      </c>
      <c r="E161" s="5" t="s">
        <v>125</v>
      </c>
      <c r="F161" s="22">
        <v>436872.00000000023</v>
      </c>
      <c r="G161" s="22">
        <v>217080</v>
      </c>
      <c r="H161" s="22">
        <v>219792.00000000023</v>
      </c>
      <c r="I161" s="22">
        <v>104008.09523809525</v>
      </c>
      <c r="J161" s="22">
        <v>210024.12698412698</v>
      </c>
      <c r="K161" s="22">
        <v>329391.68253968249</v>
      </c>
      <c r="L161" s="22">
        <v>436872.00000000023</v>
      </c>
    </row>
    <row r="162" spans="1:12" s="30" customFormat="1" x14ac:dyDescent="0.3">
      <c r="A162" s="29"/>
      <c r="B162" s="25"/>
      <c r="C162" s="25"/>
      <c r="D162" s="25"/>
      <c r="E162" s="5" t="s">
        <v>23</v>
      </c>
      <c r="F162" s="22"/>
      <c r="G162" s="22"/>
      <c r="H162" s="22"/>
      <c r="I162" s="22"/>
      <c r="J162" s="22"/>
      <c r="K162" s="22"/>
      <c r="L162" s="22"/>
    </row>
    <row r="163" spans="1:12" ht="27" x14ac:dyDescent="0.3">
      <c r="A163" s="29">
        <v>2561</v>
      </c>
      <c r="B163" s="25" t="s">
        <v>10</v>
      </c>
      <c r="C163" s="25">
        <v>6</v>
      </c>
      <c r="D163" s="25">
        <v>1</v>
      </c>
      <c r="E163" s="5" t="s">
        <v>125</v>
      </c>
      <c r="F163" s="22">
        <v>436872.00000000023</v>
      </c>
      <c r="G163" s="22">
        <v>217080</v>
      </c>
      <c r="H163" s="22">
        <v>219792.00000000023</v>
      </c>
      <c r="I163" s="22">
        <v>104008.09523809525</v>
      </c>
      <c r="J163" s="22">
        <v>210024.12698412698</v>
      </c>
      <c r="K163" s="22">
        <v>329391.68253968249</v>
      </c>
      <c r="L163" s="22">
        <v>436872.00000000023</v>
      </c>
    </row>
    <row r="164" spans="1:12" s="27" customFormat="1" ht="54" x14ac:dyDescent="0.25">
      <c r="A164" s="29">
        <v>2600</v>
      </c>
      <c r="B164" s="25" t="s">
        <v>11</v>
      </c>
      <c r="C164" s="25">
        <v>0</v>
      </c>
      <c r="D164" s="25">
        <v>0</v>
      </c>
      <c r="E164" s="5" t="s">
        <v>126</v>
      </c>
      <c r="F164" s="22">
        <v>2151159.3878379697</v>
      </c>
      <c r="G164" s="22">
        <v>531432.63100000005</v>
      </c>
      <c r="H164" s="22">
        <v>1619726.7568379699</v>
      </c>
      <c r="I164" s="22">
        <v>1399531.6492207863</v>
      </c>
      <c r="J164" s="22">
        <v>1660431.7783833728</v>
      </c>
      <c r="K164" s="22">
        <v>1915795.5831106764</v>
      </c>
      <c r="L164" s="22">
        <v>2151159.3878379697</v>
      </c>
    </row>
    <row r="165" spans="1:12" x14ac:dyDescent="0.3">
      <c r="A165" s="24"/>
      <c r="B165" s="25"/>
      <c r="C165" s="25"/>
      <c r="D165" s="25"/>
      <c r="E165" s="5" t="s">
        <v>21</v>
      </c>
      <c r="F165" s="22"/>
      <c r="G165" s="22"/>
      <c r="H165" s="22"/>
      <c r="I165" s="22"/>
      <c r="J165" s="22"/>
      <c r="K165" s="22"/>
      <c r="L165" s="22"/>
    </row>
    <row r="166" spans="1:12" x14ac:dyDescent="0.3">
      <c r="A166" s="29">
        <v>2610</v>
      </c>
      <c r="B166" s="25" t="s">
        <v>11</v>
      </c>
      <c r="C166" s="25">
        <v>1</v>
      </c>
      <c r="D166" s="25">
        <v>0</v>
      </c>
      <c r="E166" s="5" t="s">
        <v>127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</row>
    <row r="167" spans="1:12" s="30" customFormat="1" x14ac:dyDescent="0.3">
      <c r="A167" s="29"/>
      <c r="B167" s="25"/>
      <c r="C167" s="25"/>
      <c r="D167" s="25"/>
      <c r="E167" s="5" t="s">
        <v>23</v>
      </c>
      <c r="F167" s="22"/>
      <c r="G167" s="22"/>
      <c r="H167" s="22"/>
      <c r="I167" s="22"/>
      <c r="J167" s="22"/>
      <c r="K167" s="22"/>
      <c r="L167" s="22"/>
    </row>
    <row r="168" spans="1:12" x14ac:dyDescent="0.3">
      <c r="A168" s="29">
        <v>2611</v>
      </c>
      <c r="B168" s="25" t="s">
        <v>11</v>
      </c>
      <c r="C168" s="25">
        <v>1</v>
      </c>
      <c r="D168" s="25">
        <v>1</v>
      </c>
      <c r="E168" s="5" t="s">
        <v>128</v>
      </c>
      <c r="F168" s="22">
        <v>0</v>
      </c>
      <c r="G168" s="22"/>
      <c r="H168" s="22"/>
      <c r="I168" s="22">
        <v>0</v>
      </c>
      <c r="J168" s="22">
        <v>0</v>
      </c>
      <c r="K168" s="22">
        <v>0</v>
      </c>
      <c r="L168" s="22">
        <v>0</v>
      </c>
    </row>
    <row r="169" spans="1:12" x14ac:dyDescent="0.3">
      <c r="A169" s="29">
        <v>2620</v>
      </c>
      <c r="B169" s="25" t="s">
        <v>11</v>
      </c>
      <c r="C169" s="25">
        <v>2</v>
      </c>
      <c r="D169" s="25">
        <v>0</v>
      </c>
      <c r="E169" s="5" t="s">
        <v>129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</row>
    <row r="170" spans="1:12" s="30" customFormat="1" x14ac:dyDescent="0.3">
      <c r="A170" s="29"/>
      <c r="B170" s="25"/>
      <c r="C170" s="25"/>
      <c r="D170" s="25"/>
      <c r="E170" s="5" t="s">
        <v>23</v>
      </c>
      <c r="F170" s="22"/>
      <c r="G170" s="22"/>
      <c r="H170" s="22"/>
      <c r="I170" s="22"/>
      <c r="J170" s="22"/>
      <c r="K170" s="22"/>
      <c r="L170" s="22"/>
    </row>
    <row r="171" spans="1:12" x14ac:dyDescent="0.3">
      <c r="A171" s="29">
        <v>2621</v>
      </c>
      <c r="B171" s="25" t="s">
        <v>11</v>
      </c>
      <c r="C171" s="25">
        <v>2</v>
      </c>
      <c r="D171" s="25">
        <v>1</v>
      </c>
      <c r="E171" s="5" t="s">
        <v>129</v>
      </c>
      <c r="F171" s="22">
        <v>0</v>
      </c>
      <c r="G171" s="22"/>
      <c r="H171" s="22"/>
      <c r="I171" s="22">
        <v>0</v>
      </c>
      <c r="J171" s="22">
        <v>0</v>
      </c>
      <c r="K171" s="22">
        <v>0</v>
      </c>
      <c r="L171" s="22">
        <v>0</v>
      </c>
    </row>
    <row r="172" spans="1:12" x14ac:dyDescent="0.3">
      <c r="A172" s="29">
        <v>2630</v>
      </c>
      <c r="B172" s="25" t="s">
        <v>11</v>
      </c>
      <c r="C172" s="25">
        <v>3</v>
      </c>
      <c r="D172" s="25">
        <v>0</v>
      </c>
      <c r="E172" s="5" t="s">
        <v>130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</row>
    <row r="173" spans="1:12" s="30" customFormat="1" x14ac:dyDescent="0.3">
      <c r="A173" s="29"/>
      <c r="B173" s="25"/>
      <c r="C173" s="25"/>
      <c r="D173" s="25"/>
      <c r="E173" s="5" t="s">
        <v>23</v>
      </c>
      <c r="F173" s="22"/>
      <c r="G173" s="22"/>
      <c r="H173" s="22"/>
      <c r="I173" s="22"/>
      <c r="J173" s="22"/>
      <c r="K173" s="22"/>
      <c r="L173" s="22"/>
    </row>
    <row r="174" spans="1:12" x14ac:dyDescent="0.3">
      <c r="A174" s="29">
        <v>2631</v>
      </c>
      <c r="B174" s="25" t="s">
        <v>11</v>
      </c>
      <c r="C174" s="25">
        <v>3</v>
      </c>
      <c r="D174" s="25">
        <v>1</v>
      </c>
      <c r="E174" s="5" t="s">
        <v>131</v>
      </c>
      <c r="F174" s="22">
        <v>0</v>
      </c>
      <c r="G174" s="22"/>
      <c r="H174" s="22"/>
      <c r="I174" s="22">
        <v>0</v>
      </c>
      <c r="J174" s="22">
        <v>0</v>
      </c>
      <c r="K174" s="22">
        <v>0</v>
      </c>
      <c r="L174" s="22">
        <v>0</v>
      </c>
    </row>
    <row r="175" spans="1:12" x14ac:dyDescent="0.3">
      <c r="A175" s="29">
        <v>2640</v>
      </c>
      <c r="B175" s="25" t="s">
        <v>11</v>
      </c>
      <c r="C175" s="25">
        <v>4</v>
      </c>
      <c r="D175" s="25">
        <v>0</v>
      </c>
      <c r="E175" s="5" t="s">
        <v>132</v>
      </c>
      <c r="F175" s="22">
        <v>227115.3</v>
      </c>
      <c r="G175" s="22">
        <v>215115.3</v>
      </c>
      <c r="H175" s="22">
        <v>12000</v>
      </c>
      <c r="I175" s="22">
        <v>71289.903174603169</v>
      </c>
      <c r="J175" s="22">
        <v>126401.01428571428</v>
      </c>
      <c r="K175" s="22">
        <v>186758.15714285712</v>
      </c>
      <c r="L175" s="22">
        <v>227115.3</v>
      </c>
    </row>
    <row r="176" spans="1:12" s="30" customFormat="1" x14ac:dyDescent="0.3">
      <c r="A176" s="29"/>
      <c r="B176" s="25"/>
      <c r="C176" s="25"/>
      <c r="D176" s="25"/>
      <c r="E176" s="5" t="s">
        <v>23</v>
      </c>
      <c r="F176" s="22"/>
      <c r="G176" s="22"/>
      <c r="H176" s="22"/>
      <c r="I176" s="22"/>
      <c r="J176" s="22"/>
      <c r="K176" s="22"/>
      <c r="L176" s="22"/>
    </row>
    <row r="177" spans="1:12" x14ac:dyDescent="0.3">
      <c r="A177" s="29">
        <v>2641</v>
      </c>
      <c r="B177" s="25" t="s">
        <v>11</v>
      </c>
      <c r="C177" s="25">
        <v>4</v>
      </c>
      <c r="D177" s="25">
        <v>1</v>
      </c>
      <c r="E177" s="5" t="s">
        <v>133</v>
      </c>
      <c r="F177" s="22">
        <v>227115.3</v>
      </c>
      <c r="G177" s="22">
        <v>215115.3</v>
      </c>
      <c r="H177" s="22">
        <v>12000</v>
      </c>
      <c r="I177" s="22">
        <v>71289.903174603169</v>
      </c>
      <c r="J177" s="22">
        <v>126401.01428571428</v>
      </c>
      <c r="K177" s="22">
        <v>186758.15714285712</v>
      </c>
      <c r="L177" s="22">
        <v>227115.3</v>
      </c>
    </row>
    <row r="178" spans="1:12" ht="40.5" x14ac:dyDescent="0.3">
      <c r="A178" s="29">
        <v>2650</v>
      </c>
      <c r="B178" s="25" t="s">
        <v>11</v>
      </c>
      <c r="C178" s="25">
        <v>5</v>
      </c>
      <c r="D178" s="25">
        <v>0</v>
      </c>
      <c r="E178" s="5" t="s">
        <v>134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</row>
    <row r="179" spans="1:12" s="30" customFormat="1" x14ac:dyDescent="0.3">
      <c r="A179" s="29"/>
      <c r="B179" s="25"/>
      <c r="C179" s="25"/>
      <c r="D179" s="25"/>
      <c r="E179" s="5" t="s">
        <v>23</v>
      </c>
      <c r="F179" s="22"/>
      <c r="G179" s="22"/>
      <c r="H179" s="22"/>
      <c r="I179" s="22"/>
      <c r="J179" s="22"/>
      <c r="K179" s="22"/>
      <c r="L179" s="22"/>
    </row>
    <row r="180" spans="1:12" ht="40.5" x14ac:dyDescent="0.3">
      <c r="A180" s="29">
        <v>2651</v>
      </c>
      <c r="B180" s="25" t="s">
        <v>11</v>
      </c>
      <c r="C180" s="25">
        <v>5</v>
      </c>
      <c r="D180" s="25">
        <v>1</v>
      </c>
      <c r="E180" s="5" t="s">
        <v>134</v>
      </c>
      <c r="F180" s="22">
        <v>0</v>
      </c>
      <c r="G180" s="22"/>
      <c r="H180" s="22"/>
      <c r="I180" s="22">
        <v>0</v>
      </c>
      <c r="J180" s="22">
        <v>0</v>
      </c>
      <c r="K180" s="22">
        <v>0</v>
      </c>
      <c r="L180" s="22">
        <v>0</v>
      </c>
    </row>
    <row r="181" spans="1:12" ht="27" x14ac:dyDescent="0.3">
      <c r="A181" s="29">
        <v>2660</v>
      </c>
      <c r="B181" s="25" t="s">
        <v>11</v>
      </c>
      <c r="C181" s="25">
        <v>6</v>
      </c>
      <c r="D181" s="25">
        <v>0</v>
      </c>
      <c r="E181" s="5" t="s">
        <v>135</v>
      </c>
      <c r="F181" s="22">
        <v>1924044.0878379699</v>
      </c>
      <c r="G181" s="22">
        <v>316317.33100000006</v>
      </c>
      <c r="H181" s="22">
        <v>1607726.7568379699</v>
      </c>
      <c r="I181" s="22">
        <v>1328241.7460461832</v>
      </c>
      <c r="J181" s="22">
        <v>1534030.7640976585</v>
      </c>
      <c r="K181" s="22">
        <v>1729037.4259678193</v>
      </c>
      <c r="L181" s="22">
        <v>1924044.0878379699</v>
      </c>
    </row>
    <row r="182" spans="1:12" s="30" customFormat="1" x14ac:dyDescent="0.3">
      <c r="A182" s="29"/>
      <c r="B182" s="25"/>
      <c r="C182" s="25"/>
      <c r="D182" s="25"/>
      <c r="E182" s="5" t="s">
        <v>23</v>
      </c>
      <c r="F182" s="22"/>
      <c r="G182" s="22"/>
      <c r="H182" s="22"/>
      <c r="I182" s="22"/>
      <c r="J182" s="22"/>
      <c r="K182" s="22"/>
      <c r="L182" s="22"/>
    </row>
    <row r="183" spans="1:12" ht="27" x14ac:dyDescent="0.3">
      <c r="A183" s="29">
        <v>2661</v>
      </c>
      <c r="B183" s="25" t="s">
        <v>11</v>
      </c>
      <c r="C183" s="25">
        <v>6</v>
      </c>
      <c r="D183" s="25">
        <v>1</v>
      </c>
      <c r="E183" s="5" t="s">
        <v>135</v>
      </c>
      <c r="F183" s="22">
        <v>1924044.0878379699</v>
      </c>
      <c r="G183" s="22">
        <v>316317.33100000006</v>
      </c>
      <c r="H183" s="22">
        <v>1607726.7568379699</v>
      </c>
      <c r="I183" s="22">
        <v>1328241.7460461832</v>
      </c>
      <c r="J183" s="22">
        <v>1534030.7640976585</v>
      </c>
      <c r="K183" s="22">
        <v>1729037.4259678193</v>
      </c>
      <c r="L183" s="22">
        <v>1924044.0878379699</v>
      </c>
    </row>
    <row r="184" spans="1:12" s="27" customFormat="1" ht="40.5" x14ac:dyDescent="0.25">
      <c r="A184" s="29">
        <v>2700</v>
      </c>
      <c r="B184" s="25" t="s">
        <v>12</v>
      </c>
      <c r="C184" s="25">
        <v>0</v>
      </c>
      <c r="D184" s="25">
        <v>0</v>
      </c>
      <c r="E184" s="5" t="s">
        <v>136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</row>
    <row r="185" spans="1:12" x14ac:dyDescent="0.3">
      <c r="A185" s="24"/>
      <c r="B185" s="25"/>
      <c r="C185" s="25"/>
      <c r="D185" s="25"/>
      <c r="E185" s="5" t="s">
        <v>21</v>
      </c>
      <c r="F185" s="22"/>
      <c r="G185" s="22"/>
      <c r="H185" s="22"/>
      <c r="I185" s="22"/>
      <c r="J185" s="22"/>
      <c r="K185" s="22"/>
      <c r="L185" s="22"/>
    </row>
    <row r="186" spans="1:12" ht="27" x14ac:dyDescent="0.3">
      <c r="A186" s="29">
        <v>2710</v>
      </c>
      <c r="B186" s="25" t="s">
        <v>12</v>
      </c>
      <c r="C186" s="25">
        <v>1</v>
      </c>
      <c r="D186" s="25">
        <v>0</v>
      </c>
      <c r="E186" s="5" t="s">
        <v>137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</row>
    <row r="187" spans="1:12" s="30" customFormat="1" x14ac:dyDescent="0.3">
      <c r="A187" s="29"/>
      <c r="B187" s="25"/>
      <c r="C187" s="25"/>
      <c r="D187" s="25"/>
      <c r="E187" s="5" t="s">
        <v>23</v>
      </c>
      <c r="F187" s="22"/>
      <c r="G187" s="22"/>
      <c r="H187" s="22"/>
      <c r="I187" s="22"/>
      <c r="J187" s="22"/>
      <c r="K187" s="22"/>
      <c r="L187" s="22"/>
    </row>
    <row r="188" spans="1:12" x14ac:dyDescent="0.3">
      <c r="A188" s="29">
        <v>2711</v>
      </c>
      <c r="B188" s="25" t="s">
        <v>12</v>
      </c>
      <c r="C188" s="25">
        <v>1</v>
      </c>
      <c r="D188" s="25">
        <v>1</v>
      </c>
      <c r="E188" s="5" t="s">
        <v>138</v>
      </c>
      <c r="F188" s="22">
        <v>0</v>
      </c>
      <c r="G188" s="22"/>
      <c r="H188" s="22"/>
      <c r="I188" s="22">
        <v>0</v>
      </c>
      <c r="J188" s="22">
        <v>0</v>
      </c>
      <c r="K188" s="22">
        <v>0</v>
      </c>
      <c r="L188" s="22">
        <v>0</v>
      </c>
    </row>
    <row r="189" spans="1:12" x14ac:dyDescent="0.3">
      <c r="A189" s="29">
        <v>2712</v>
      </c>
      <c r="B189" s="25" t="s">
        <v>12</v>
      </c>
      <c r="C189" s="25">
        <v>1</v>
      </c>
      <c r="D189" s="25">
        <v>2</v>
      </c>
      <c r="E189" s="5" t="s">
        <v>139</v>
      </c>
      <c r="F189" s="22">
        <v>0</v>
      </c>
      <c r="G189" s="22"/>
      <c r="H189" s="22"/>
      <c r="I189" s="22">
        <v>0</v>
      </c>
      <c r="J189" s="22">
        <v>0</v>
      </c>
      <c r="K189" s="22">
        <v>0</v>
      </c>
      <c r="L189" s="22">
        <v>0</v>
      </c>
    </row>
    <row r="190" spans="1:12" x14ac:dyDescent="0.3">
      <c r="A190" s="29">
        <v>2713</v>
      </c>
      <c r="B190" s="25" t="s">
        <v>12</v>
      </c>
      <c r="C190" s="25">
        <v>1</v>
      </c>
      <c r="D190" s="25">
        <v>3</v>
      </c>
      <c r="E190" s="5" t="s">
        <v>140</v>
      </c>
      <c r="F190" s="22">
        <v>0</v>
      </c>
      <c r="G190" s="22"/>
      <c r="H190" s="22"/>
      <c r="I190" s="22">
        <v>0</v>
      </c>
      <c r="J190" s="22">
        <v>0</v>
      </c>
      <c r="K190" s="22">
        <v>0</v>
      </c>
      <c r="L190" s="22">
        <v>0</v>
      </c>
    </row>
    <row r="191" spans="1:12" x14ac:dyDescent="0.3">
      <c r="A191" s="29">
        <v>2720</v>
      </c>
      <c r="B191" s="25" t="s">
        <v>12</v>
      </c>
      <c r="C191" s="25">
        <v>2</v>
      </c>
      <c r="D191" s="25">
        <v>0</v>
      </c>
      <c r="E191" s="5" t="s">
        <v>141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</row>
    <row r="192" spans="1:12" s="30" customFormat="1" x14ac:dyDescent="0.3">
      <c r="A192" s="29"/>
      <c r="B192" s="25"/>
      <c r="C192" s="25"/>
      <c r="D192" s="25"/>
      <c r="E192" s="5" t="s">
        <v>23</v>
      </c>
      <c r="F192" s="22"/>
      <c r="G192" s="22"/>
      <c r="H192" s="22"/>
      <c r="I192" s="22"/>
      <c r="J192" s="22"/>
      <c r="K192" s="22"/>
      <c r="L192" s="22"/>
    </row>
    <row r="193" spans="1:12" x14ac:dyDescent="0.3">
      <c r="A193" s="29">
        <v>2721</v>
      </c>
      <c r="B193" s="25" t="s">
        <v>12</v>
      </c>
      <c r="C193" s="25">
        <v>2</v>
      </c>
      <c r="D193" s="25">
        <v>1</v>
      </c>
      <c r="E193" s="5" t="s">
        <v>142</v>
      </c>
      <c r="F193" s="22">
        <v>0</v>
      </c>
      <c r="G193" s="22"/>
      <c r="H193" s="22"/>
      <c r="I193" s="22">
        <v>0</v>
      </c>
      <c r="J193" s="22">
        <v>0</v>
      </c>
      <c r="K193" s="22">
        <v>0</v>
      </c>
      <c r="L193" s="22">
        <v>0</v>
      </c>
    </row>
    <row r="194" spans="1:12" x14ac:dyDescent="0.3">
      <c r="A194" s="29">
        <v>2722</v>
      </c>
      <c r="B194" s="25" t="s">
        <v>12</v>
      </c>
      <c r="C194" s="25">
        <v>2</v>
      </c>
      <c r="D194" s="25">
        <v>2</v>
      </c>
      <c r="E194" s="5" t="s">
        <v>143</v>
      </c>
      <c r="F194" s="22">
        <v>0</v>
      </c>
      <c r="G194" s="22"/>
      <c r="H194" s="22"/>
      <c r="I194" s="22">
        <v>0</v>
      </c>
      <c r="J194" s="22">
        <v>0</v>
      </c>
      <c r="K194" s="22">
        <v>0</v>
      </c>
      <c r="L194" s="22">
        <v>0</v>
      </c>
    </row>
    <row r="195" spans="1:12" x14ac:dyDescent="0.3">
      <c r="A195" s="29">
        <v>2723</v>
      </c>
      <c r="B195" s="25" t="s">
        <v>12</v>
      </c>
      <c r="C195" s="25">
        <v>2</v>
      </c>
      <c r="D195" s="25">
        <v>3</v>
      </c>
      <c r="E195" s="5" t="s">
        <v>144</v>
      </c>
      <c r="F195" s="22">
        <v>0</v>
      </c>
      <c r="G195" s="22"/>
      <c r="H195" s="22"/>
      <c r="I195" s="22">
        <v>0</v>
      </c>
      <c r="J195" s="22">
        <v>0</v>
      </c>
      <c r="K195" s="22">
        <v>0</v>
      </c>
      <c r="L195" s="22">
        <v>0</v>
      </c>
    </row>
    <row r="196" spans="1:12" x14ac:dyDescent="0.3">
      <c r="A196" s="29">
        <v>2724</v>
      </c>
      <c r="B196" s="25" t="s">
        <v>12</v>
      </c>
      <c r="C196" s="25">
        <v>2</v>
      </c>
      <c r="D196" s="25">
        <v>4</v>
      </c>
      <c r="E196" s="5" t="s">
        <v>145</v>
      </c>
      <c r="F196" s="22">
        <v>0</v>
      </c>
      <c r="G196" s="22"/>
      <c r="H196" s="22"/>
      <c r="I196" s="22">
        <v>0</v>
      </c>
      <c r="J196" s="22">
        <v>0</v>
      </c>
      <c r="K196" s="22">
        <v>0</v>
      </c>
      <c r="L196" s="22">
        <v>0</v>
      </c>
    </row>
    <row r="197" spans="1:12" x14ac:dyDescent="0.3">
      <c r="A197" s="29">
        <v>2730</v>
      </c>
      <c r="B197" s="25" t="s">
        <v>12</v>
      </c>
      <c r="C197" s="25">
        <v>3</v>
      </c>
      <c r="D197" s="25">
        <v>0</v>
      </c>
      <c r="E197" s="5" t="s">
        <v>146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</row>
    <row r="198" spans="1:12" s="30" customFormat="1" x14ac:dyDescent="0.3">
      <c r="A198" s="29"/>
      <c r="B198" s="25"/>
      <c r="C198" s="25"/>
      <c r="D198" s="25"/>
      <c r="E198" s="5" t="s">
        <v>23</v>
      </c>
      <c r="F198" s="22"/>
      <c r="G198" s="22"/>
      <c r="H198" s="22"/>
      <c r="I198" s="22"/>
      <c r="J198" s="22"/>
      <c r="K198" s="22"/>
      <c r="L198" s="22"/>
    </row>
    <row r="199" spans="1:12" ht="27" x14ac:dyDescent="0.3">
      <c r="A199" s="29">
        <v>2731</v>
      </c>
      <c r="B199" s="25" t="s">
        <v>12</v>
      </c>
      <c r="C199" s="25">
        <v>3</v>
      </c>
      <c r="D199" s="25">
        <v>1</v>
      </c>
      <c r="E199" s="5" t="s">
        <v>147</v>
      </c>
      <c r="F199" s="22">
        <v>0</v>
      </c>
      <c r="G199" s="22"/>
      <c r="H199" s="22"/>
      <c r="I199" s="22">
        <v>0</v>
      </c>
      <c r="J199" s="22">
        <v>0</v>
      </c>
      <c r="K199" s="22">
        <v>0</v>
      </c>
      <c r="L199" s="22">
        <v>0</v>
      </c>
    </row>
    <row r="200" spans="1:12" ht="27" x14ac:dyDescent="0.3">
      <c r="A200" s="29">
        <v>2732</v>
      </c>
      <c r="B200" s="25" t="s">
        <v>12</v>
      </c>
      <c r="C200" s="25">
        <v>3</v>
      </c>
      <c r="D200" s="25">
        <v>2</v>
      </c>
      <c r="E200" s="5" t="s">
        <v>148</v>
      </c>
      <c r="F200" s="22">
        <v>0</v>
      </c>
      <c r="G200" s="22"/>
      <c r="H200" s="22"/>
      <c r="I200" s="22">
        <v>0</v>
      </c>
      <c r="J200" s="22">
        <v>0</v>
      </c>
      <c r="K200" s="22">
        <v>0</v>
      </c>
      <c r="L200" s="22">
        <v>0</v>
      </c>
    </row>
    <row r="201" spans="1:12" ht="27" x14ac:dyDescent="0.3">
      <c r="A201" s="29">
        <v>2733</v>
      </c>
      <c r="B201" s="25" t="s">
        <v>12</v>
      </c>
      <c r="C201" s="25">
        <v>3</v>
      </c>
      <c r="D201" s="25">
        <v>3</v>
      </c>
      <c r="E201" s="5" t="s">
        <v>149</v>
      </c>
      <c r="F201" s="22">
        <v>0</v>
      </c>
      <c r="G201" s="22"/>
      <c r="H201" s="22"/>
      <c r="I201" s="22">
        <v>0</v>
      </c>
      <c r="J201" s="22">
        <v>0</v>
      </c>
      <c r="K201" s="22">
        <v>0</v>
      </c>
      <c r="L201" s="22">
        <v>0</v>
      </c>
    </row>
    <row r="202" spans="1:12" ht="27" x14ac:dyDescent="0.3">
      <c r="A202" s="29">
        <v>2734</v>
      </c>
      <c r="B202" s="25" t="s">
        <v>12</v>
      </c>
      <c r="C202" s="25">
        <v>3</v>
      </c>
      <c r="D202" s="25">
        <v>4</v>
      </c>
      <c r="E202" s="5" t="s">
        <v>150</v>
      </c>
      <c r="F202" s="22">
        <v>0</v>
      </c>
      <c r="G202" s="22"/>
      <c r="H202" s="22"/>
      <c r="I202" s="22">
        <v>0</v>
      </c>
      <c r="J202" s="22">
        <v>0</v>
      </c>
      <c r="K202" s="22">
        <v>0</v>
      </c>
      <c r="L202" s="22">
        <v>0</v>
      </c>
    </row>
    <row r="203" spans="1:12" x14ac:dyDescent="0.3">
      <c r="A203" s="29">
        <v>2740</v>
      </c>
      <c r="B203" s="25" t="s">
        <v>12</v>
      </c>
      <c r="C203" s="25">
        <v>4</v>
      </c>
      <c r="D203" s="25">
        <v>0</v>
      </c>
      <c r="E203" s="5" t="s">
        <v>151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</row>
    <row r="204" spans="1:12" s="30" customFormat="1" x14ac:dyDescent="0.3">
      <c r="A204" s="29"/>
      <c r="B204" s="25"/>
      <c r="C204" s="25"/>
      <c r="D204" s="25"/>
      <c r="E204" s="5" t="s">
        <v>23</v>
      </c>
      <c r="F204" s="22"/>
      <c r="G204" s="22"/>
      <c r="H204" s="22"/>
      <c r="I204" s="22"/>
      <c r="J204" s="22"/>
      <c r="K204" s="22"/>
      <c r="L204" s="22"/>
    </row>
    <row r="205" spans="1:12" x14ac:dyDescent="0.3">
      <c r="A205" s="29">
        <v>2741</v>
      </c>
      <c r="B205" s="25" t="s">
        <v>12</v>
      </c>
      <c r="C205" s="25">
        <v>4</v>
      </c>
      <c r="D205" s="25">
        <v>1</v>
      </c>
      <c r="E205" s="5" t="s">
        <v>151</v>
      </c>
      <c r="F205" s="22">
        <v>0</v>
      </c>
      <c r="G205" s="22"/>
      <c r="H205" s="22"/>
      <c r="I205" s="22">
        <v>0</v>
      </c>
      <c r="J205" s="22">
        <v>0</v>
      </c>
      <c r="K205" s="22">
        <v>0</v>
      </c>
      <c r="L205" s="22">
        <v>0</v>
      </c>
    </row>
    <row r="206" spans="1:12" ht="27" x14ac:dyDescent="0.3">
      <c r="A206" s="29">
        <v>2750</v>
      </c>
      <c r="B206" s="25" t="s">
        <v>12</v>
      </c>
      <c r="C206" s="25">
        <v>5</v>
      </c>
      <c r="D206" s="25">
        <v>0</v>
      </c>
      <c r="E206" s="5" t="s">
        <v>152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</row>
    <row r="207" spans="1:12" s="30" customFormat="1" x14ac:dyDescent="0.3">
      <c r="A207" s="29"/>
      <c r="B207" s="25"/>
      <c r="C207" s="25"/>
      <c r="D207" s="25"/>
      <c r="E207" s="5" t="s">
        <v>23</v>
      </c>
      <c r="F207" s="22"/>
      <c r="G207" s="22"/>
      <c r="H207" s="22"/>
      <c r="I207" s="22"/>
      <c r="J207" s="22"/>
      <c r="K207" s="22"/>
      <c r="L207" s="22"/>
    </row>
    <row r="208" spans="1:12" ht="27" x14ac:dyDescent="0.3">
      <c r="A208" s="29">
        <v>2751</v>
      </c>
      <c r="B208" s="25" t="s">
        <v>12</v>
      </c>
      <c r="C208" s="25">
        <v>5</v>
      </c>
      <c r="D208" s="25">
        <v>1</v>
      </c>
      <c r="E208" s="5" t="s">
        <v>152</v>
      </c>
      <c r="F208" s="22">
        <v>0</v>
      </c>
      <c r="G208" s="22"/>
      <c r="H208" s="22"/>
      <c r="I208" s="22">
        <v>0</v>
      </c>
      <c r="J208" s="22">
        <v>0</v>
      </c>
      <c r="K208" s="22">
        <v>0</v>
      </c>
      <c r="L208" s="22">
        <v>0</v>
      </c>
    </row>
    <row r="209" spans="1:12" x14ac:dyDescent="0.3">
      <c r="A209" s="29">
        <v>2760</v>
      </c>
      <c r="B209" s="25" t="s">
        <v>12</v>
      </c>
      <c r="C209" s="25">
        <v>6</v>
      </c>
      <c r="D209" s="25">
        <v>0</v>
      </c>
      <c r="E209" s="5" t="s">
        <v>153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</row>
    <row r="210" spans="1:12" s="30" customFormat="1" x14ac:dyDescent="0.3">
      <c r="A210" s="29"/>
      <c r="B210" s="25"/>
      <c r="C210" s="25"/>
      <c r="D210" s="25"/>
      <c r="E210" s="5" t="s">
        <v>23</v>
      </c>
      <c r="F210" s="22"/>
      <c r="G210" s="22"/>
      <c r="H210" s="22"/>
      <c r="I210" s="22"/>
      <c r="J210" s="22"/>
      <c r="K210" s="22"/>
      <c r="L210" s="22"/>
    </row>
    <row r="211" spans="1:12" ht="27" x14ac:dyDescent="0.3">
      <c r="A211" s="29">
        <v>2761</v>
      </c>
      <c r="B211" s="25" t="s">
        <v>12</v>
      </c>
      <c r="C211" s="25">
        <v>6</v>
      </c>
      <c r="D211" s="25">
        <v>1</v>
      </c>
      <c r="E211" s="5" t="s">
        <v>154</v>
      </c>
      <c r="F211" s="22">
        <v>0</v>
      </c>
      <c r="G211" s="22"/>
      <c r="H211" s="22"/>
      <c r="I211" s="22">
        <v>0</v>
      </c>
      <c r="J211" s="22">
        <v>0</v>
      </c>
      <c r="K211" s="22">
        <v>0</v>
      </c>
      <c r="L211" s="22">
        <v>0</v>
      </c>
    </row>
    <row r="212" spans="1:12" x14ac:dyDescent="0.3">
      <c r="A212" s="29">
        <v>2762</v>
      </c>
      <c r="B212" s="25" t="s">
        <v>12</v>
      </c>
      <c r="C212" s="25">
        <v>6</v>
      </c>
      <c r="D212" s="25">
        <v>2</v>
      </c>
      <c r="E212" s="5" t="s">
        <v>153</v>
      </c>
      <c r="F212" s="22">
        <v>0</v>
      </c>
      <c r="G212" s="22"/>
      <c r="H212" s="22"/>
      <c r="I212" s="22">
        <v>0</v>
      </c>
      <c r="J212" s="22">
        <v>0</v>
      </c>
      <c r="K212" s="22">
        <v>0</v>
      </c>
      <c r="L212" s="22">
        <v>0</v>
      </c>
    </row>
    <row r="213" spans="1:12" s="27" customFormat="1" ht="40.5" x14ac:dyDescent="0.25">
      <c r="A213" s="29">
        <v>2800</v>
      </c>
      <c r="B213" s="25" t="s">
        <v>13</v>
      </c>
      <c r="C213" s="25">
        <v>0</v>
      </c>
      <c r="D213" s="25">
        <v>0</v>
      </c>
      <c r="E213" s="5" t="s">
        <v>155</v>
      </c>
      <c r="F213" s="22">
        <v>2141292.7960000001</v>
      </c>
      <c r="G213" s="22">
        <v>2125612.7960000001</v>
      </c>
      <c r="H213" s="22">
        <v>15680</v>
      </c>
      <c r="I213" s="22">
        <v>529787.30736241397</v>
      </c>
      <c r="J213" s="22">
        <v>957479.07253968238</v>
      </c>
      <c r="K213" s="22">
        <v>1543002.6533580085</v>
      </c>
      <c r="L213" s="22">
        <v>2141292.7960000001</v>
      </c>
    </row>
    <row r="214" spans="1:12" x14ac:dyDescent="0.3">
      <c r="A214" s="24"/>
      <c r="B214" s="25"/>
      <c r="C214" s="25"/>
      <c r="D214" s="25"/>
      <c r="E214" s="5" t="s">
        <v>21</v>
      </c>
      <c r="F214" s="22"/>
      <c r="G214" s="22"/>
      <c r="H214" s="22"/>
      <c r="I214" s="22"/>
      <c r="J214" s="22"/>
      <c r="K214" s="22"/>
      <c r="L214" s="22"/>
    </row>
    <row r="215" spans="1:12" x14ac:dyDescent="0.3">
      <c r="A215" s="29">
        <v>2810</v>
      </c>
      <c r="B215" s="25" t="s">
        <v>13</v>
      </c>
      <c r="C215" s="25">
        <v>1</v>
      </c>
      <c r="D215" s="25">
        <v>0</v>
      </c>
      <c r="E215" s="5" t="s">
        <v>156</v>
      </c>
      <c r="F215" s="22">
        <v>928611.7</v>
      </c>
      <c r="G215" s="22">
        <v>928611.7</v>
      </c>
      <c r="H215" s="22"/>
      <c r="I215" s="22">
        <v>217626.95396825398</v>
      </c>
      <c r="J215" s="22">
        <v>420185.01746031706</v>
      </c>
      <c r="K215" s="22">
        <v>646823.35873015772</v>
      </c>
      <c r="L215" s="22">
        <v>928611.7</v>
      </c>
    </row>
    <row r="216" spans="1:12" s="30" customFormat="1" x14ac:dyDescent="0.3">
      <c r="A216" s="29"/>
      <c r="B216" s="25"/>
      <c r="C216" s="25"/>
      <c r="D216" s="25"/>
      <c r="E216" s="5" t="s">
        <v>23</v>
      </c>
      <c r="F216" s="22"/>
      <c r="G216" s="22"/>
      <c r="H216" s="22"/>
      <c r="I216" s="22"/>
      <c r="J216" s="22"/>
      <c r="K216" s="22"/>
      <c r="L216" s="22"/>
    </row>
    <row r="217" spans="1:12" x14ac:dyDescent="0.3">
      <c r="A217" s="29">
        <v>2811</v>
      </c>
      <c r="B217" s="25" t="s">
        <v>13</v>
      </c>
      <c r="C217" s="25">
        <v>1</v>
      </c>
      <c r="D217" s="25">
        <v>1</v>
      </c>
      <c r="E217" s="5" t="s">
        <v>156</v>
      </c>
      <c r="F217" s="22">
        <v>928611.7</v>
      </c>
      <c r="G217" s="22">
        <v>928611.7</v>
      </c>
      <c r="H217" s="22"/>
      <c r="I217" s="22">
        <v>217626.95396825398</v>
      </c>
      <c r="J217" s="22">
        <v>420185.01746031706</v>
      </c>
      <c r="K217" s="22">
        <v>646823.35873015772</v>
      </c>
      <c r="L217" s="22">
        <v>928611.7</v>
      </c>
    </row>
    <row r="218" spans="1:12" x14ac:dyDescent="0.3">
      <c r="A218" s="29">
        <v>2820</v>
      </c>
      <c r="B218" s="25" t="s">
        <v>13</v>
      </c>
      <c r="C218" s="25">
        <v>2</v>
      </c>
      <c r="D218" s="25">
        <v>0</v>
      </c>
      <c r="E218" s="5" t="s">
        <v>157</v>
      </c>
      <c r="F218" s="22">
        <v>1166591.0959999999</v>
      </c>
      <c r="G218" s="22">
        <v>1150911.0959999999</v>
      </c>
      <c r="H218" s="22">
        <v>15680</v>
      </c>
      <c r="I218" s="22">
        <v>294800.5121243188</v>
      </c>
      <c r="J218" s="22">
        <v>508124.69000000018</v>
      </c>
      <c r="K218" s="22">
        <v>854533.73907229526</v>
      </c>
      <c r="L218" s="22">
        <v>1166591.0959999999</v>
      </c>
    </row>
    <row r="219" spans="1:12" s="30" customFormat="1" x14ac:dyDescent="0.3">
      <c r="A219" s="29"/>
      <c r="B219" s="25"/>
      <c r="C219" s="25"/>
      <c r="D219" s="25"/>
      <c r="E219" s="5" t="s">
        <v>23</v>
      </c>
      <c r="F219" s="22"/>
      <c r="G219" s="22"/>
      <c r="H219" s="22"/>
      <c r="I219" s="22"/>
      <c r="J219" s="22"/>
      <c r="K219" s="22"/>
      <c r="L219" s="22"/>
    </row>
    <row r="220" spans="1:12" x14ac:dyDescent="0.3">
      <c r="A220" s="29">
        <v>2821</v>
      </c>
      <c r="B220" s="25" t="s">
        <v>13</v>
      </c>
      <c r="C220" s="25">
        <v>2</v>
      </c>
      <c r="D220" s="25">
        <v>1</v>
      </c>
      <c r="E220" s="5" t="s">
        <v>158</v>
      </c>
      <c r="F220" s="22">
        <v>84124.98</v>
      </c>
      <c r="G220" s="22">
        <v>84124.98</v>
      </c>
      <c r="H220" s="22"/>
      <c r="I220" s="22">
        <v>21064.612857142856</v>
      </c>
      <c r="J220" s="22">
        <v>42072.830476190473</v>
      </c>
      <c r="K220" s="22">
        <v>63098.905238095234</v>
      </c>
      <c r="L220" s="22">
        <v>84124.98</v>
      </c>
    </row>
    <row r="221" spans="1:12" x14ac:dyDescent="0.3">
      <c r="A221" s="29">
        <v>2822</v>
      </c>
      <c r="B221" s="25" t="s">
        <v>13</v>
      </c>
      <c r="C221" s="25">
        <v>2</v>
      </c>
      <c r="D221" s="25">
        <v>2</v>
      </c>
      <c r="E221" s="5" t="s">
        <v>159</v>
      </c>
      <c r="F221" s="22">
        <v>113202.82</v>
      </c>
      <c r="G221" s="22">
        <v>113022.82</v>
      </c>
      <c r="H221" s="22"/>
      <c r="I221" s="22">
        <v>28674.765714285713</v>
      </c>
      <c r="J221" s="22">
        <v>56569.30761904762</v>
      </c>
      <c r="K221" s="22">
        <v>84749.563809523795</v>
      </c>
      <c r="L221" s="22">
        <v>113202.82</v>
      </c>
    </row>
    <row r="222" spans="1:12" x14ac:dyDescent="0.3">
      <c r="A222" s="29">
        <v>2823</v>
      </c>
      <c r="B222" s="25" t="s">
        <v>13</v>
      </c>
      <c r="C222" s="25">
        <v>2</v>
      </c>
      <c r="D222" s="25">
        <v>3</v>
      </c>
      <c r="E222" s="5" t="s">
        <v>160</v>
      </c>
      <c r="F222" s="22">
        <v>940763.29599999997</v>
      </c>
      <c r="G222" s="22">
        <v>940763.29599999997</v>
      </c>
      <c r="H222" s="22"/>
      <c r="I222" s="22">
        <v>238275.41926717598</v>
      </c>
      <c r="J222" s="22">
        <v>395684.93285714299</v>
      </c>
      <c r="K222" s="22">
        <v>685536.46050086676</v>
      </c>
      <c r="L222" s="22">
        <v>940763.29599999997</v>
      </c>
    </row>
    <row r="223" spans="1:12" x14ac:dyDescent="0.3">
      <c r="A223" s="29">
        <v>2824</v>
      </c>
      <c r="B223" s="25" t="s">
        <v>13</v>
      </c>
      <c r="C223" s="25">
        <v>2</v>
      </c>
      <c r="D223" s="25">
        <v>4</v>
      </c>
      <c r="E223" s="5" t="s">
        <v>161</v>
      </c>
      <c r="F223" s="22">
        <v>0</v>
      </c>
      <c r="G223" s="22"/>
      <c r="H223" s="22"/>
      <c r="I223" s="22">
        <v>0</v>
      </c>
      <c r="J223" s="22">
        <v>0</v>
      </c>
      <c r="K223" s="22">
        <v>0</v>
      </c>
      <c r="L223" s="22">
        <v>0</v>
      </c>
    </row>
    <row r="224" spans="1:12" x14ac:dyDescent="0.3">
      <c r="A224" s="29">
        <v>2825</v>
      </c>
      <c r="B224" s="25" t="s">
        <v>13</v>
      </c>
      <c r="C224" s="25">
        <v>2</v>
      </c>
      <c r="D224" s="25">
        <v>5</v>
      </c>
      <c r="E224" s="5" t="s">
        <v>162</v>
      </c>
      <c r="F224" s="22">
        <v>0</v>
      </c>
      <c r="G224" s="22"/>
      <c r="H224" s="22"/>
      <c r="I224" s="22">
        <v>0</v>
      </c>
      <c r="J224" s="22">
        <v>0</v>
      </c>
      <c r="K224" s="22">
        <v>0</v>
      </c>
      <c r="L224" s="22">
        <v>0</v>
      </c>
    </row>
    <row r="225" spans="1:12" x14ac:dyDescent="0.3">
      <c r="A225" s="29">
        <v>2826</v>
      </c>
      <c r="B225" s="25" t="s">
        <v>13</v>
      </c>
      <c r="C225" s="25">
        <v>2</v>
      </c>
      <c r="D225" s="25">
        <v>6</v>
      </c>
      <c r="E225" s="5" t="s">
        <v>163</v>
      </c>
      <c r="F225" s="22">
        <v>0</v>
      </c>
      <c r="G225" s="22"/>
      <c r="H225" s="22"/>
      <c r="I225" s="22">
        <v>0</v>
      </c>
      <c r="J225" s="22">
        <v>0</v>
      </c>
      <c r="K225" s="22">
        <v>0</v>
      </c>
      <c r="L225" s="22">
        <v>0</v>
      </c>
    </row>
    <row r="226" spans="1:12" ht="27" x14ac:dyDescent="0.3">
      <c r="A226" s="29">
        <v>2827</v>
      </c>
      <c r="B226" s="25" t="s">
        <v>13</v>
      </c>
      <c r="C226" s="25">
        <v>2</v>
      </c>
      <c r="D226" s="25">
        <v>7</v>
      </c>
      <c r="E226" s="5" t="s">
        <v>164</v>
      </c>
      <c r="F226" s="22">
        <v>28500</v>
      </c>
      <c r="G226" s="22">
        <v>13000</v>
      </c>
      <c r="H226" s="22">
        <v>15500</v>
      </c>
      <c r="I226" s="22">
        <v>6785.7142857142862</v>
      </c>
      <c r="J226" s="22">
        <v>13797.619047619048</v>
      </c>
      <c r="K226" s="22">
        <v>21148.809523809523</v>
      </c>
      <c r="L226" s="22">
        <v>28500</v>
      </c>
    </row>
    <row r="227" spans="1:12" ht="40.5" x14ac:dyDescent="0.3">
      <c r="A227" s="29">
        <v>2830</v>
      </c>
      <c r="B227" s="25" t="s">
        <v>13</v>
      </c>
      <c r="C227" s="25">
        <v>3</v>
      </c>
      <c r="D227" s="25">
        <v>0</v>
      </c>
      <c r="E227" s="5" t="s">
        <v>165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</row>
    <row r="228" spans="1:12" s="30" customFormat="1" x14ac:dyDescent="0.3">
      <c r="A228" s="29"/>
      <c r="B228" s="25"/>
      <c r="C228" s="25"/>
      <c r="D228" s="25"/>
      <c r="E228" s="5" t="s">
        <v>23</v>
      </c>
      <c r="F228" s="22"/>
      <c r="G228" s="22"/>
      <c r="H228" s="22"/>
      <c r="I228" s="22"/>
      <c r="J228" s="22"/>
      <c r="K228" s="22"/>
      <c r="L228" s="22"/>
    </row>
    <row r="229" spans="1:12" x14ac:dyDescent="0.3">
      <c r="A229" s="29">
        <v>2831</v>
      </c>
      <c r="B229" s="25" t="s">
        <v>13</v>
      </c>
      <c r="C229" s="25">
        <v>3</v>
      </c>
      <c r="D229" s="25">
        <v>1</v>
      </c>
      <c r="E229" s="5" t="s">
        <v>166</v>
      </c>
      <c r="F229" s="22">
        <v>0</v>
      </c>
      <c r="G229" s="22"/>
      <c r="H229" s="22"/>
      <c r="I229" s="22">
        <v>0</v>
      </c>
      <c r="J229" s="22">
        <v>0</v>
      </c>
      <c r="K229" s="22">
        <v>0</v>
      </c>
      <c r="L229" s="22">
        <v>0</v>
      </c>
    </row>
    <row r="230" spans="1:12" x14ac:dyDescent="0.3">
      <c r="A230" s="29">
        <v>2832</v>
      </c>
      <c r="B230" s="25" t="s">
        <v>13</v>
      </c>
      <c r="C230" s="25">
        <v>3</v>
      </c>
      <c r="D230" s="25">
        <v>2</v>
      </c>
      <c r="E230" s="5" t="s">
        <v>167</v>
      </c>
      <c r="F230" s="22">
        <v>0</v>
      </c>
      <c r="G230" s="22"/>
      <c r="H230" s="22"/>
      <c r="I230" s="22">
        <v>0</v>
      </c>
      <c r="J230" s="22">
        <v>0</v>
      </c>
      <c r="K230" s="22">
        <v>0</v>
      </c>
      <c r="L230" s="22">
        <v>0</v>
      </c>
    </row>
    <row r="231" spans="1:12" x14ac:dyDescent="0.3">
      <c r="A231" s="29">
        <v>2833</v>
      </c>
      <c r="B231" s="25" t="s">
        <v>13</v>
      </c>
      <c r="C231" s="25">
        <v>3</v>
      </c>
      <c r="D231" s="25">
        <v>3</v>
      </c>
      <c r="E231" s="5" t="s">
        <v>168</v>
      </c>
      <c r="F231" s="22">
        <v>0</v>
      </c>
      <c r="G231" s="22"/>
      <c r="H231" s="22"/>
      <c r="I231" s="22">
        <v>0</v>
      </c>
      <c r="J231" s="22">
        <v>0</v>
      </c>
      <c r="K231" s="22">
        <v>0</v>
      </c>
      <c r="L231" s="22">
        <v>0</v>
      </c>
    </row>
    <row r="232" spans="1:12" x14ac:dyDescent="0.3">
      <c r="A232" s="29">
        <v>2840</v>
      </c>
      <c r="B232" s="25" t="s">
        <v>13</v>
      </c>
      <c r="C232" s="25">
        <v>4</v>
      </c>
      <c r="D232" s="25">
        <v>0</v>
      </c>
      <c r="E232" s="5" t="s">
        <v>169</v>
      </c>
      <c r="F232" s="22">
        <v>16000</v>
      </c>
      <c r="G232" s="22">
        <v>16000</v>
      </c>
      <c r="H232" s="22">
        <v>0</v>
      </c>
      <c r="I232" s="22">
        <v>7746.0317460317447</v>
      </c>
      <c r="J232" s="22">
        <v>9714.2857142857138</v>
      </c>
      <c r="K232" s="22">
        <v>11873.015873015873</v>
      </c>
      <c r="L232" s="22">
        <v>16000</v>
      </c>
    </row>
    <row r="233" spans="1:12" s="30" customFormat="1" x14ac:dyDescent="0.3">
      <c r="A233" s="29"/>
      <c r="B233" s="25"/>
      <c r="C233" s="25"/>
      <c r="D233" s="25"/>
      <c r="E233" s="5" t="s">
        <v>23</v>
      </c>
      <c r="F233" s="22"/>
      <c r="G233" s="22"/>
      <c r="H233" s="22"/>
      <c r="I233" s="22"/>
      <c r="J233" s="22"/>
      <c r="K233" s="22"/>
      <c r="L233" s="22"/>
    </row>
    <row r="234" spans="1:12" x14ac:dyDescent="0.3">
      <c r="A234" s="29">
        <v>2841</v>
      </c>
      <c r="B234" s="25" t="s">
        <v>13</v>
      </c>
      <c r="C234" s="25">
        <v>4</v>
      </c>
      <c r="D234" s="25">
        <v>1</v>
      </c>
      <c r="E234" s="5" t="s">
        <v>170</v>
      </c>
      <c r="F234" s="22">
        <v>8000</v>
      </c>
      <c r="G234" s="22">
        <v>8000</v>
      </c>
      <c r="H234" s="22">
        <v>0</v>
      </c>
      <c r="I234" s="22">
        <v>1904.7619047619048</v>
      </c>
      <c r="J234" s="22">
        <v>3873.0158730158732</v>
      </c>
      <c r="K234" s="22">
        <v>5936.5079365079364</v>
      </c>
      <c r="L234" s="22">
        <v>8000</v>
      </c>
    </row>
    <row r="235" spans="1:12" ht="27" x14ac:dyDescent="0.3">
      <c r="A235" s="29">
        <v>2842</v>
      </c>
      <c r="B235" s="25" t="s">
        <v>13</v>
      </c>
      <c r="C235" s="25">
        <v>4</v>
      </c>
      <c r="D235" s="25">
        <v>2</v>
      </c>
      <c r="E235" s="5" t="s">
        <v>171</v>
      </c>
      <c r="F235" s="22">
        <v>8000</v>
      </c>
      <c r="G235" s="22">
        <v>8000</v>
      </c>
      <c r="H235" s="22">
        <v>0</v>
      </c>
      <c r="I235" s="22">
        <v>5841.2698412698401</v>
      </c>
      <c r="J235" s="22">
        <v>5841.2698412698401</v>
      </c>
      <c r="K235" s="22">
        <v>5936.5079365079364</v>
      </c>
      <c r="L235" s="22">
        <v>8000</v>
      </c>
    </row>
    <row r="236" spans="1:12" x14ac:dyDescent="0.3">
      <c r="A236" s="29">
        <v>2843</v>
      </c>
      <c r="B236" s="25" t="s">
        <v>13</v>
      </c>
      <c r="C236" s="25">
        <v>4</v>
      </c>
      <c r="D236" s="25">
        <v>3</v>
      </c>
      <c r="E236" s="5" t="s">
        <v>169</v>
      </c>
      <c r="F236" s="22">
        <v>0</v>
      </c>
      <c r="G236" s="22"/>
      <c r="H236" s="22"/>
      <c r="I236" s="22">
        <v>0</v>
      </c>
      <c r="J236" s="22">
        <v>0</v>
      </c>
      <c r="K236" s="22">
        <v>0</v>
      </c>
      <c r="L236" s="22">
        <v>0</v>
      </c>
    </row>
    <row r="237" spans="1:12" ht="27" x14ac:dyDescent="0.3">
      <c r="A237" s="29">
        <v>2850</v>
      </c>
      <c r="B237" s="25" t="s">
        <v>13</v>
      </c>
      <c r="C237" s="25">
        <v>5</v>
      </c>
      <c r="D237" s="25">
        <v>0</v>
      </c>
      <c r="E237" s="6" t="s">
        <v>172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</row>
    <row r="238" spans="1:12" s="30" customFormat="1" x14ac:dyDescent="0.3">
      <c r="A238" s="29"/>
      <c r="B238" s="25"/>
      <c r="C238" s="25"/>
      <c r="D238" s="25"/>
      <c r="E238" s="5" t="s">
        <v>23</v>
      </c>
      <c r="F238" s="22"/>
      <c r="G238" s="22"/>
      <c r="H238" s="22"/>
      <c r="I238" s="22"/>
      <c r="J238" s="22"/>
      <c r="K238" s="22"/>
      <c r="L238" s="22"/>
    </row>
    <row r="239" spans="1:12" ht="27" x14ac:dyDescent="0.3">
      <c r="A239" s="29">
        <v>2851</v>
      </c>
      <c r="B239" s="25" t="s">
        <v>13</v>
      </c>
      <c r="C239" s="25">
        <v>5</v>
      </c>
      <c r="D239" s="25">
        <v>1</v>
      </c>
      <c r="E239" s="6" t="s">
        <v>172</v>
      </c>
      <c r="F239" s="22">
        <v>0</v>
      </c>
      <c r="G239" s="22"/>
      <c r="H239" s="22"/>
      <c r="I239" s="22">
        <v>0</v>
      </c>
      <c r="J239" s="22">
        <v>0</v>
      </c>
      <c r="K239" s="22">
        <v>0</v>
      </c>
      <c r="L239" s="22">
        <v>0</v>
      </c>
    </row>
    <row r="240" spans="1:12" ht="27" x14ac:dyDescent="0.3">
      <c r="A240" s="29">
        <v>2860</v>
      </c>
      <c r="B240" s="25" t="s">
        <v>13</v>
      </c>
      <c r="C240" s="25">
        <v>6</v>
      </c>
      <c r="D240" s="25">
        <v>0</v>
      </c>
      <c r="E240" s="6" t="s">
        <v>173</v>
      </c>
      <c r="F240" s="22">
        <v>30090</v>
      </c>
      <c r="G240" s="22">
        <v>30090</v>
      </c>
      <c r="H240" s="22">
        <v>0</v>
      </c>
      <c r="I240" s="22">
        <v>9613.8095238095248</v>
      </c>
      <c r="J240" s="22">
        <v>19455.079365079364</v>
      </c>
      <c r="K240" s="22">
        <v>29772.539682539682</v>
      </c>
      <c r="L240" s="22">
        <v>30090</v>
      </c>
    </row>
    <row r="241" spans="1:12" s="30" customFormat="1" x14ac:dyDescent="0.3">
      <c r="A241" s="29"/>
      <c r="B241" s="25"/>
      <c r="C241" s="25"/>
      <c r="D241" s="25"/>
      <c r="E241" s="5" t="s">
        <v>23</v>
      </c>
      <c r="F241" s="22"/>
      <c r="G241" s="22"/>
      <c r="H241" s="22"/>
      <c r="I241" s="22"/>
      <c r="J241" s="22"/>
      <c r="K241" s="22"/>
      <c r="L241" s="22"/>
    </row>
    <row r="242" spans="1:12" ht="27" x14ac:dyDescent="0.3">
      <c r="A242" s="29">
        <v>2861</v>
      </c>
      <c r="B242" s="25" t="s">
        <v>13</v>
      </c>
      <c r="C242" s="25">
        <v>6</v>
      </c>
      <c r="D242" s="25">
        <v>1</v>
      </c>
      <c r="E242" s="6" t="s">
        <v>173</v>
      </c>
      <c r="F242" s="22">
        <v>30090</v>
      </c>
      <c r="G242" s="22">
        <v>30090</v>
      </c>
      <c r="H242" s="22"/>
      <c r="I242" s="22">
        <v>9613.8095238095248</v>
      </c>
      <c r="J242" s="22">
        <v>19455.079365079364</v>
      </c>
      <c r="K242" s="22">
        <v>29772.539682539682</v>
      </c>
      <c r="L242" s="22">
        <v>30090</v>
      </c>
    </row>
    <row r="243" spans="1:12" s="27" customFormat="1" ht="40.5" x14ac:dyDescent="0.25">
      <c r="A243" s="29">
        <v>2900</v>
      </c>
      <c r="B243" s="25" t="s">
        <v>14</v>
      </c>
      <c r="C243" s="25">
        <v>0</v>
      </c>
      <c r="D243" s="25">
        <v>0</v>
      </c>
      <c r="E243" s="5" t="s">
        <v>174</v>
      </c>
      <c r="F243" s="22">
        <v>1326849.0919999999</v>
      </c>
      <c r="G243" s="22">
        <v>1314849.0919999999</v>
      </c>
      <c r="H243" s="22">
        <v>12000</v>
      </c>
      <c r="I243" s="22">
        <v>346230.66223809525</v>
      </c>
      <c r="J243" s="22">
        <v>651998.11349181458</v>
      </c>
      <c r="K243" s="22">
        <v>895956.56382539519</v>
      </c>
      <c r="L243" s="22">
        <v>1326849.0919999999</v>
      </c>
    </row>
    <row r="244" spans="1:12" x14ac:dyDescent="0.3">
      <c r="A244" s="24"/>
      <c r="B244" s="25"/>
      <c r="C244" s="25"/>
      <c r="D244" s="25"/>
      <c r="E244" s="5" t="s">
        <v>21</v>
      </c>
      <c r="F244" s="22"/>
      <c r="G244" s="22"/>
      <c r="H244" s="22"/>
      <c r="I244" s="22">
        <v>0</v>
      </c>
      <c r="J244" s="22">
        <v>0</v>
      </c>
      <c r="K244" s="22">
        <v>0</v>
      </c>
      <c r="L244" s="22">
        <v>0</v>
      </c>
    </row>
    <row r="245" spans="1:12" ht="27" x14ac:dyDescent="0.3">
      <c r="A245" s="29">
        <v>2910</v>
      </c>
      <c r="B245" s="25" t="s">
        <v>14</v>
      </c>
      <c r="C245" s="25">
        <v>1</v>
      </c>
      <c r="D245" s="25">
        <v>0</v>
      </c>
      <c r="E245" s="5" t="s">
        <v>175</v>
      </c>
      <c r="F245" s="22">
        <v>1200672.652</v>
      </c>
      <c r="G245" s="22">
        <v>1200672.652</v>
      </c>
      <c r="H245" s="22">
        <v>0</v>
      </c>
      <c r="I245" s="22">
        <v>300611.20200000005</v>
      </c>
      <c r="J245" s="22">
        <v>580271.3298410225</v>
      </c>
      <c r="K245" s="22">
        <v>797456.45199999993</v>
      </c>
      <c r="L245" s="22">
        <v>1200672.652</v>
      </c>
    </row>
    <row r="246" spans="1:12" s="30" customFormat="1" x14ac:dyDescent="0.3">
      <c r="A246" s="29"/>
      <c r="B246" s="25"/>
      <c r="C246" s="25"/>
      <c r="D246" s="25"/>
      <c r="E246" s="5" t="s">
        <v>23</v>
      </c>
      <c r="F246" s="22"/>
      <c r="G246" s="22"/>
      <c r="H246" s="22"/>
      <c r="I246" s="22"/>
      <c r="J246" s="22"/>
      <c r="K246" s="22"/>
      <c r="L246" s="22"/>
    </row>
    <row r="247" spans="1:12" x14ac:dyDescent="0.3">
      <c r="A247" s="29">
        <v>2911</v>
      </c>
      <c r="B247" s="25" t="s">
        <v>14</v>
      </c>
      <c r="C247" s="25">
        <v>1</v>
      </c>
      <c r="D247" s="25">
        <v>1</v>
      </c>
      <c r="E247" s="5" t="s">
        <v>176</v>
      </c>
      <c r="F247" s="22">
        <v>1200672.652</v>
      </c>
      <c r="G247" s="22">
        <v>1200672.652</v>
      </c>
      <c r="H247" s="22">
        <v>0</v>
      </c>
      <c r="I247" s="22">
        <v>300611.20200000005</v>
      </c>
      <c r="J247" s="22">
        <v>580271.3298410225</v>
      </c>
      <c r="K247" s="22">
        <v>797456.45199999993</v>
      </c>
      <c r="L247" s="22">
        <v>1200672.652</v>
      </c>
    </row>
    <row r="248" spans="1:12" x14ac:dyDescent="0.3">
      <c r="A248" s="29">
        <v>2912</v>
      </c>
      <c r="B248" s="25" t="s">
        <v>14</v>
      </c>
      <c r="C248" s="25">
        <v>1</v>
      </c>
      <c r="D248" s="25">
        <v>2</v>
      </c>
      <c r="E248" s="5" t="s">
        <v>177</v>
      </c>
      <c r="F248" s="22">
        <v>0</v>
      </c>
      <c r="G248" s="22"/>
      <c r="H248" s="22"/>
      <c r="I248" s="22">
        <v>0</v>
      </c>
      <c r="J248" s="22">
        <v>0</v>
      </c>
      <c r="K248" s="22">
        <v>0</v>
      </c>
      <c r="L248" s="22">
        <v>0</v>
      </c>
    </row>
    <row r="249" spans="1:12" x14ac:dyDescent="0.3">
      <c r="A249" s="29">
        <v>2920</v>
      </c>
      <c r="B249" s="25" t="s">
        <v>14</v>
      </c>
      <c r="C249" s="25">
        <v>2</v>
      </c>
      <c r="D249" s="25">
        <v>0</v>
      </c>
      <c r="E249" s="5" t="s">
        <v>178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</row>
    <row r="250" spans="1:12" s="30" customFormat="1" x14ac:dyDescent="0.3">
      <c r="A250" s="29"/>
      <c r="B250" s="25"/>
      <c r="C250" s="25"/>
      <c r="D250" s="25"/>
      <c r="E250" s="5" t="s">
        <v>23</v>
      </c>
      <c r="F250" s="22"/>
      <c r="G250" s="22"/>
      <c r="H250" s="22"/>
      <c r="I250" s="22"/>
      <c r="J250" s="22"/>
      <c r="K250" s="22"/>
      <c r="L250" s="22"/>
    </row>
    <row r="251" spans="1:12" x14ac:dyDescent="0.3">
      <c r="A251" s="29">
        <v>2921</v>
      </c>
      <c r="B251" s="25" t="s">
        <v>14</v>
      </c>
      <c r="C251" s="25">
        <v>2</v>
      </c>
      <c r="D251" s="25">
        <v>1</v>
      </c>
      <c r="E251" s="5" t="s">
        <v>179</v>
      </c>
      <c r="F251" s="22">
        <v>0</v>
      </c>
      <c r="G251" s="22"/>
      <c r="H251" s="22"/>
      <c r="I251" s="22">
        <v>0</v>
      </c>
      <c r="J251" s="22">
        <v>0</v>
      </c>
      <c r="K251" s="22">
        <v>0</v>
      </c>
      <c r="L251" s="22">
        <v>0</v>
      </c>
    </row>
    <row r="252" spans="1:12" x14ac:dyDescent="0.3">
      <c r="A252" s="29">
        <v>2922</v>
      </c>
      <c r="B252" s="25" t="s">
        <v>14</v>
      </c>
      <c r="C252" s="25">
        <v>2</v>
      </c>
      <c r="D252" s="25">
        <v>2</v>
      </c>
      <c r="E252" s="5" t="s">
        <v>180</v>
      </c>
      <c r="F252" s="22">
        <v>0</v>
      </c>
      <c r="G252" s="22"/>
      <c r="H252" s="22"/>
      <c r="I252" s="22">
        <v>0</v>
      </c>
      <c r="J252" s="22">
        <v>0</v>
      </c>
      <c r="K252" s="22">
        <v>0</v>
      </c>
      <c r="L252" s="22">
        <v>0</v>
      </c>
    </row>
    <row r="253" spans="1:12" ht="40.5" x14ac:dyDescent="0.3">
      <c r="A253" s="29">
        <v>2930</v>
      </c>
      <c r="B253" s="25" t="s">
        <v>14</v>
      </c>
      <c r="C253" s="25">
        <v>3</v>
      </c>
      <c r="D253" s="25">
        <v>0</v>
      </c>
      <c r="E253" s="5" t="s">
        <v>181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</row>
    <row r="254" spans="1:12" s="30" customFormat="1" x14ac:dyDescent="0.3">
      <c r="A254" s="29"/>
      <c r="B254" s="25"/>
      <c r="C254" s="25"/>
      <c r="D254" s="25"/>
      <c r="E254" s="5" t="s">
        <v>23</v>
      </c>
      <c r="F254" s="22"/>
      <c r="G254" s="22"/>
      <c r="H254" s="22"/>
      <c r="I254" s="22"/>
      <c r="J254" s="22"/>
      <c r="K254" s="22"/>
      <c r="L254" s="22"/>
    </row>
    <row r="255" spans="1:12" ht="27" x14ac:dyDescent="0.3">
      <c r="A255" s="29">
        <v>2931</v>
      </c>
      <c r="B255" s="25" t="s">
        <v>14</v>
      </c>
      <c r="C255" s="25">
        <v>3</v>
      </c>
      <c r="D255" s="25">
        <v>1</v>
      </c>
      <c r="E255" s="5" t="s">
        <v>182</v>
      </c>
      <c r="F255" s="22">
        <v>0</v>
      </c>
      <c r="G255" s="22"/>
      <c r="H255" s="22"/>
      <c r="I255" s="22">
        <v>0</v>
      </c>
      <c r="J255" s="22">
        <v>0</v>
      </c>
      <c r="K255" s="22">
        <v>0</v>
      </c>
      <c r="L255" s="22">
        <v>0</v>
      </c>
    </row>
    <row r="256" spans="1:12" x14ac:dyDescent="0.3">
      <c r="A256" s="29">
        <v>2932</v>
      </c>
      <c r="B256" s="25" t="s">
        <v>14</v>
      </c>
      <c r="C256" s="25">
        <v>3</v>
      </c>
      <c r="D256" s="25">
        <v>2</v>
      </c>
      <c r="E256" s="5" t="s">
        <v>183</v>
      </c>
      <c r="F256" s="22">
        <v>0</v>
      </c>
      <c r="G256" s="22"/>
      <c r="H256" s="22"/>
      <c r="I256" s="22">
        <v>0</v>
      </c>
      <c r="J256" s="22">
        <v>0</v>
      </c>
      <c r="K256" s="22">
        <v>0</v>
      </c>
      <c r="L256" s="22">
        <v>0</v>
      </c>
    </row>
    <row r="257" spans="1:12" x14ac:dyDescent="0.3">
      <c r="A257" s="29">
        <v>2940</v>
      </c>
      <c r="B257" s="25" t="s">
        <v>14</v>
      </c>
      <c r="C257" s="25">
        <v>4</v>
      </c>
      <c r="D257" s="25">
        <v>0</v>
      </c>
      <c r="E257" s="5" t="s">
        <v>184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</row>
    <row r="258" spans="1:12" s="30" customFormat="1" x14ac:dyDescent="0.3">
      <c r="A258" s="29"/>
      <c r="B258" s="25"/>
      <c r="C258" s="25"/>
      <c r="D258" s="25"/>
      <c r="E258" s="5" t="s">
        <v>23</v>
      </c>
      <c r="F258" s="22"/>
      <c r="G258" s="22"/>
      <c r="H258" s="22"/>
      <c r="I258" s="22"/>
      <c r="J258" s="22"/>
      <c r="K258" s="22"/>
      <c r="L258" s="22"/>
    </row>
    <row r="259" spans="1:12" x14ac:dyDescent="0.3">
      <c r="A259" s="29">
        <v>2941</v>
      </c>
      <c r="B259" s="25" t="s">
        <v>14</v>
      </c>
      <c r="C259" s="25">
        <v>4</v>
      </c>
      <c r="D259" s="25">
        <v>1</v>
      </c>
      <c r="E259" s="5" t="s">
        <v>185</v>
      </c>
      <c r="F259" s="22">
        <v>0</v>
      </c>
      <c r="G259" s="22"/>
      <c r="H259" s="22"/>
      <c r="I259" s="22">
        <v>0</v>
      </c>
      <c r="J259" s="22">
        <v>0</v>
      </c>
      <c r="K259" s="22">
        <v>0</v>
      </c>
      <c r="L259" s="22">
        <v>0</v>
      </c>
    </row>
    <row r="260" spans="1:12" x14ac:dyDescent="0.3">
      <c r="A260" s="29">
        <v>2942</v>
      </c>
      <c r="B260" s="25" t="s">
        <v>14</v>
      </c>
      <c r="C260" s="25">
        <v>4</v>
      </c>
      <c r="D260" s="25">
        <v>2</v>
      </c>
      <c r="E260" s="5" t="s">
        <v>186</v>
      </c>
      <c r="F260" s="22">
        <v>0</v>
      </c>
      <c r="G260" s="22"/>
      <c r="H260" s="22"/>
      <c r="I260" s="22">
        <v>0</v>
      </c>
      <c r="J260" s="22">
        <v>0</v>
      </c>
      <c r="K260" s="22">
        <v>0</v>
      </c>
      <c r="L260" s="22">
        <v>0</v>
      </c>
    </row>
    <row r="261" spans="1:12" x14ac:dyDescent="0.3">
      <c r="A261" s="29">
        <v>2950</v>
      </c>
      <c r="B261" s="25" t="s">
        <v>14</v>
      </c>
      <c r="C261" s="25">
        <v>5</v>
      </c>
      <c r="D261" s="25">
        <v>0</v>
      </c>
      <c r="E261" s="5" t="s">
        <v>187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</row>
    <row r="262" spans="1:12" s="30" customFormat="1" x14ac:dyDescent="0.3">
      <c r="A262" s="29"/>
      <c r="B262" s="25"/>
      <c r="C262" s="25"/>
      <c r="D262" s="25"/>
      <c r="E262" s="5" t="s">
        <v>23</v>
      </c>
      <c r="F262" s="22"/>
      <c r="G262" s="22"/>
      <c r="H262" s="22"/>
      <c r="I262" s="22"/>
      <c r="J262" s="22"/>
      <c r="K262" s="22"/>
      <c r="L262" s="22"/>
    </row>
    <row r="263" spans="1:12" x14ac:dyDescent="0.3">
      <c r="A263" s="29">
        <v>2951</v>
      </c>
      <c r="B263" s="25" t="s">
        <v>14</v>
      </c>
      <c r="C263" s="25">
        <v>5</v>
      </c>
      <c r="D263" s="25">
        <v>1</v>
      </c>
      <c r="E263" s="5" t="s">
        <v>188</v>
      </c>
      <c r="F263" s="22">
        <v>0</v>
      </c>
      <c r="G263" s="22"/>
      <c r="H263" s="22"/>
      <c r="I263" s="22">
        <v>0</v>
      </c>
      <c r="J263" s="22">
        <v>0</v>
      </c>
      <c r="K263" s="22">
        <v>0</v>
      </c>
      <c r="L263" s="22">
        <v>0</v>
      </c>
    </row>
    <row r="264" spans="1:12" x14ac:dyDescent="0.3">
      <c r="A264" s="29">
        <v>2952</v>
      </c>
      <c r="B264" s="25" t="s">
        <v>14</v>
      </c>
      <c r="C264" s="25">
        <v>5</v>
      </c>
      <c r="D264" s="25">
        <v>2</v>
      </c>
      <c r="E264" s="5" t="s">
        <v>189</v>
      </c>
      <c r="F264" s="22">
        <v>0</v>
      </c>
      <c r="G264" s="22"/>
      <c r="H264" s="22"/>
      <c r="I264" s="22">
        <v>0</v>
      </c>
      <c r="J264" s="22">
        <v>0</v>
      </c>
      <c r="K264" s="22">
        <v>0</v>
      </c>
      <c r="L264" s="22">
        <v>0</v>
      </c>
    </row>
    <row r="265" spans="1:12" ht="27" x14ac:dyDescent="0.3">
      <c r="A265" s="29">
        <v>2960</v>
      </c>
      <c r="B265" s="25" t="s">
        <v>14</v>
      </c>
      <c r="C265" s="25">
        <v>6</v>
      </c>
      <c r="D265" s="25">
        <v>0</v>
      </c>
      <c r="E265" s="5" t="s">
        <v>190</v>
      </c>
      <c r="F265" s="22">
        <v>126176.43999999999</v>
      </c>
      <c r="G265" s="22">
        <v>114176.43999999999</v>
      </c>
      <c r="H265" s="22">
        <v>12000</v>
      </c>
      <c r="I265" s="22">
        <v>45619.460238095198</v>
      </c>
      <c r="J265" s="22">
        <v>71726.783650792102</v>
      </c>
      <c r="K265" s="22">
        <v>98500.111825395303</v>
      </c>
      <c r="L265" s="22">
        <v>126176.43999999999</v>
      </c>
    </row>
    <row r="266" spans="1:12" s="30" customFormat="1" x14ac:dyDescent="0.3">
      <c r="A266" s="29"/>
      <c r="B266" s="25"/>
      <c r="C266" s="25"/>
      <c r="D266" s="25"/>
      <c r="E266" s="5" t="s">
        <v>23</v>
      </c>
      <c r="F266" s="22"/>
      <c r="G266" s="22"/>
      <c r="H266" s="22"/>
      <c r="I266" s="22"/>
      <c r="J266" s="22"/>
      <c r="K266" s="22"/>
      <c r="L266" s="22"/>
    </row>
    <row r="267" spans="1:12" ht="27" x14ac:dyDescent="0.3">
      <c r="A267" s="31">
        <v>2961</v>
      </c>
      <c r="B267" s="25" t="s">
        <v>14</v>
      </c>
      <c r="C267" s="25">
        <v>6</v>
      </c>
      <c r="D267" s="25">
        <v>1</v>
      </c>
      <c r="E267" s="5" t="s">
        <v>190</v>
      </c>
      <c r="F267" s="22">
        <v>126176.43999999999</v>
      </c>
      <c r="G267" s="22">
        <v>114176.43999999999</v>
      </c>
      <c r="H267" s="22">
        <v>12000</v>
      </c>
      <c r="I267" s="22">
        <v>45619.460238095198</v>
      </c>
      <c r="J267" s="22">
        <v>71726.783650792102</v>
      </c>
      <c r="K267" s="22">
        <v>98500.111825395303</v>
      </c>
      <c r="L267" s="22">
        <v>126176.43999999999</v>
      </c>
    </row>
    <row r="268" spans="1:12" ht="27" x14ac:dyDescent="0.3">
      <c r="A268" s="31">
        <v>2970</v>
      </c>
      <c r="B268" s="25" t="s">
        <v>14</v>
      </c>
      <c r="C268" s="25">
        <v>7</v>
      </c>
      <c r="D268" s="25">
        <v>0</v>
      </c>
      <c r="E268" s="5" t="s">
        <v>191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</row>
    <row r="269" spans="1:12" s="30" customFormat="1" x14ac:dyDescent="0.3">
      <c r="A269" s="31"/>
      <c r="B269" s="25"/>
      <c r="C269" s="25"/>
      <c r="D269" s="25"/>
      <c r="E269" s="5" t="s">
        <v>23</v>
      </c>
      <c r="F269" s="22"/>
      <c r="G269" s="22"/>
      <c r="H269" s="22"/>
      <c r="I269" s="22"/>
      <c r="J269" s="22"/>
      <c r="K269" s="22"/>
      <c r="L269" s="22"/>
    </row>
    <row r="270" spans="1:12" ht="27" x14ac:dyDescent="0.3">
      <c r="A270" s="31">
        <v>2971</v>
      </c>
      <c r="B270" s="25" t="s">
        <v>14</v>
      </c>
      <c r="C270" s="25">
        <v>7</v>
      </c>
      <c r="D270" s="25">
        <v>1</v>
      </c>
      <c r="E270" s="5" t="s">
        <v>191</v>
      </c>
      <c r="F270" s="22">
        <v>0</v>
      </c>
      <c r="G270" s="22"/>
      <c r="H270" s="22"/>
      <c r="I270" s="22">
        <v>0</v>
      </c>
      <c r="J270" s="22">
        <v>0</v>
      </c>
      <c r="K270" s="22">
        <v>0</v>
      </c>
      <c r="L270" s="22">
        <v>0</v>
      </c>
    </row>
    <row r="271" spans="1:12" x14ac:dyDescent="0.3">
      <c r="A271" s="31">
        <v>2980</v>
      </c>
      <c r="B271" s="25" t="s">
        <v>14</v>
      </c>
      <c r="C271" s="25">
        <v>8</v>
      </c>
      <c r="D271" s="25">
        <v>0</v>
      </c>
      <c r="E271" s="5" t="s">
        <v>192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</row>
    <row r="272" spans="1:12" s="30" customFormat="1" x14ac:dyDescent="0.3">
      <c r="A272" s="31"/>
      <c r="B272" s="25"/>
      <c r="C272" s="25"/>
      <c r="D272" s="25"/>
      <c r="E272" s="5" t="s">
        <v>23</v>
      </c>
      <c r="F272" s="22"/>
      <c r="G272" s="22"/>
      <c r="H272" s="22"/>
      <c r="I272" s="22"/>
      <c r="J272" s="22"/>
      <c r="K272" s="22"/>
      <c r="L272" s="22"/>
    </row>
    <row r="273" spans="1:12" x14ac:dyDescent="0.3">
      <c r="A273" s="31">
        <v>2981</v>
      </c>
      <c r="B273" s="25" t="s">
        <v>14</v>
      </c>
      <c r="C273" s="25">
        <v>8</v>
      </c>
      <c r="D273" s="25">
        <v>1</v>
      </c>
      <c r="E273" s="5" t="s">
        <v>192</v>
      </c>
      <c r="F273" s="22">
        <v>0</v>
      </c>
      <c r="G273" s="22"/>
      <c r="H273" s="22"/>
      <c r="I273" s="22">
        <v>0</v>
      </c>
      <c r="J273" s="22">
        <v>0</v>
      </c>
      <c r="K273" s="22">
        <v>0</v>
      </c>
      <c r="L273" s="22">
        <v>0</v>
      </c>
    </row>
    <row r="274" spans="1:12" s="27" customFormat="1" ht="40.5" x14ac:dyDescent="0.25">
      <c r="A274" s="31">
        <v>3000</v>
      </c>
      <c r="B274" s="25" t="s">
        <v>15</v>
      </c>
      <c r="C274" s="25">
        <v>0</v>
      </c>
      <c r="D274" s="25">
        <v>0</v>
      </c>
      <c r="E274" s="5" t="s">
        <v>193</v>
      </c>
      <c r="F274" s="22">
        <v>41000</v>
      </c>
      <c r="G274" s="22">
        <v>41000</v>
      </c>
      <c r="H274" s="22">
        <v>0</v>
      </c>
      <c r="I274" s="22">
        <v>10261.866666666667</v>
      </c>
      <c r="J274" s="22">
        <v>21912.698412698413</v>
      </c>
      <c r="K274" s="22">
        <v>31456.349206349205</v>
      </c>
      <c r="L274" s="22">
        <v>41000</v>
      </c>
    </row>
    <row r="275" spans="1:12" x14ac:dyDescent="0.3">
      <c r="A275" s="31"/>
      <c r="B275" s="25"/>
      <c r="C275" s="25"/>
      <c r="D275" s="25"/>
      <c r="E275" s="5" t="s">
        <v>21</v>
      </c>
      <c r="F275" s="22"/>
      <c r="G275" s="22"/>
      <c r="H275" s="22"/>
      <c r="I275" s="22"/>
      <c r="J275" s="22"/>
      <c r="K275" s="22"/>
      <c r="L275" s="22"/>
    </row>
    <row r="276" spans="1:12" x14ac:dyDescent="0.3">
      <c r="A276" s="31">
        <v>3010</v>
      </c>
      <c r="B276" s="25" t="s">
        <v>15</v>
      </c>
      <c r="C276" s="25">
        <v>1</v>
      </c>
      <c r="D276" s="25">
        <v>0</v>
      </c>
      <c r="E276" s="5" t="s">
        <v>194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</row>
    <row r="277" spans="1:12" s="30" customFormat="1" x14ac:dyDescent="0.3">
      <c r="A277" s="31"/>
      <c r="B277" s="25"/>
      <c r="C277" s="25"/>
      <c r="D277" s="25"/>
      <c r="E277" s="5" t="s">
        <v>23</v>
      </c>
      <c r="F277" s="22"/>
      <c r="G277" s="22"/>
      <c r="H277" s="22"/>
      <c r="I277" s="22"/>
      <c r="J277" s="22"/>
      <c r="K277" s="22"/>
      <c r="L277" s="22"/>
    </row>
    <row r="278" spans="1:12" x14ac:dyDescent="0.3">
      <c r="A278" s="31">
        <v>3011</v>
      </c>
      <c r="B278" s="25" t="s">
        <v>15</v>
      </c>
      <c r="C278" s="25">
        <v>1</v>
      </c>
      <c r="D278" s="25">
        <v>1</v>
      </c>
      <c r="E278" s="5" t="s">
        <v>195</v>
      </c>
      <c r="F278" s="22">
        <v>0</v>
      </c>
      <c r="G278" s="22"/>
      <c r="H278" s="22"/>
      <c r="I278" s="22">
        <v>0</v>
      </c>
      <c r="J278" s="22">
        <v>0</v>
      </c>
      <c r="K278" s="22">
        <v>0</v>
      </c>
      <c r="L278" s="22">
        <v>0</v>
      </c>
    </row>
    <row r="279" spans="1:12" x14ac:dyDescent="0.3">
      <c r="A279" s="31">
        <v>3012</v>
      </c>
      <c r="B279" s="25" t="s">
        <v>15</v>
      </c>
      <c r="C279" s="25">
        <v>1</v>
      </c>
      <c r="D279" s="25">
        <v>2</v>
      </c>
      <c r="E279" s="5" t="s">
        <v>196</v>
      </c>
      <c r="F279" s="22">
        <v>0</v>
      </c>
      <c r="G279" s="22"/>
      <c r="H279" s="22"/>
      <c r="I279" s="22">
        <v>0</v>
      </c>
      <c r="J279" s="22">
        <v>0</v>
      </c>
      <c r="K279" s="22">
        <v>0</v>
      </c>
      <c r="L279" s="22">
        <v>0</v>
      </c>
    </row>
    <row r="280" spans="1:12" x14ac:dyDescent="0.3">
      <c r="A280" s="31">
        <v>3020</v>
      </c>
      <c r="B280" s="25" t="s">
        <v>15</v>
      </c>
      <c r="C280" s="25">
        <v>2</v>
      </c>
      <c r="D280" s="25">
        <v>0</v>
      </c>
      <c r="E280" s="5" t="s">
        <v>197</v>
      </c>
      <c r="F280" s="22"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</row>
    <row r="281" spans="1:12" s="30" customFormat="1" x14ac:dyDescent="0.3">
      <c r="A281" s="31"/>
      <c r="B281" s="25"/>
      <c r="C281" s="25"/>
      <c r="D281" s="25"/>
      <c r="E281" s="5" t="s">
        <v>23</v>
      </c>
      <c r="F281" s="22"/>
      <c r="G281" s="22"/>
      <c r="H281" s="22"/>
      <c r="I281" s="22"/>
      <c r="J281" s="22"/>
      <c r="K281" s="22"/>
      <c r="L281" s="22"/>
    </row>
    <row r="282" spans="1:12" x14ac:dyDescent="0.3">
      <c r="A282" s="31">
        <v>3021</v>
      </c>
      <c r="B282" s="25" t="s">
        <v>15</v>
      </c>
      <c r="C282" s="25">
        <v>2</v>
      </c>
      <c r="D282" s="25">
        <v>1</v>
      </c>
      <c r="E282" s="5" t="s">
        <v>197</v>
      </c>
      <c r="F282" s="22">
        <v>0</v>
      </c>
      <c r="G282" s="22"/>
      <c r="H282" s="22"/>
      <c r="I282" s="22">
        <v>0</v>
      </c>
      <c r="J282" s="22">
        <v>0</v>
      </c>
      <c r="K282" s="22">
        <v>0</v>
      </c>
      <c r="L282" s="22">
        <v>0</v>
      </c>
    </row>
    <row r="283" spans="1:12" x14ac:dyDescent="0.3">
      <c r="A283" s="31">
        <v>3030</v>
      </c>
      <c r="B283" s="25" t="s">
        <v>15</v>
      </c>
      <c r="C283" s="25">
        <v>3</v>
      </c>
      <c r="D283" s="25">
        <v>0</v>
      </c>
      <c r="E283" s="5" t="s">
        <v>198</v>
      </c>
      <c r="F283" s="22">
        <v>2500</v>
      </c>
      <c r="G283" s="22">
        <v>2500</v>
      </c>
      <c r="H283" s="22">
        <v>0</v>
      </c>
      <c r="I283" s="22">
        <v>1095.2</v>
      </c>
      <c r="J283" s="22">
        <v>1210.3174603174602</v>
      </c>
      <c r="K283" s="22">
        <v>1855.1587301587301</v>
      </c>
      <c r="L283" s="22">
        <v>2500</v>
      </c>
    </row>
    <row r="284" spans="1:12" s="30" customFormat="1" x14ac:dyDescent="0.3">
      <c r="A284" s="31"/>
      <c r="B284" s="25"/>
      <c r="C284" s="25"/>
      <c r="D284" s="25"/>
      <c r="E284" s="5" t="s">
        <v>23</v>
      </c>
      <c r="F284" s="22"/>
      <c r="G284" s="22"/>
      <c r="H284" s="22"/>
      <c r="I284" s="22"/>
      <c r="J284" s="22"/>
      <c r="K284" s="22"/>
      <c r="L284" s="22"/>
    </row>
    <row r="285" spans="1:12" s="30" customFormat="1" x14ac:dyDescent="0.3">
      <c r="A285" s="31">
        <v>3031</v>
      </c>
      <c r="B285" s="25" t="s">
        <v>15</v>
      </c>
      <c r="C285" s="25">
        <v>3</v>
      </c>
      <c r="D285" s="25" t="s">
        <v>4</v>
      </c>
      <c r="E285" s="5" t="s">
        <v>198</v>
      </c>
      <c r="F285" s="22">
        <v>2500</v>
      </c>
      <c r="G285" s="22">
        <v>2500</v>
      </c>
      <c r="H285" s="22"/>
      <c r="I285" s="22">
        <v>1095.2</v>
      </c>
      <c r="J285" s="22">
        <v>1210.3174603174602</v>
      </c>
      <c r="K285" s="22">
        <v>1855.1587301587301</v>
      </c>
      <c r="L285" s="22">
        <v>2500</v>
      </c>
    </row>
    <row r="286" spans="1:12" x14ac:dyDescent="0.3">
      <c r="A286" s="31">
        <v>3040</v>
      </c>
      <c r="B286" s="25" t="s">
        <v>15</v>
      </c>
      <c r="C286" s="25">
        <v>4</v>
      </c>
      <c r="D286" s="25">
        <v>0</v>
      </c>
      <c r="E286" s="5" t="s">
        <v>199</v>
      </c>
      <c r="F286" s="22">
        <v>13000</v>
      </c>
      <c r="G286" s="22">
        <v>13000</v>
      </c>
      <c r="H286" s="22">
        <v>0</v>
      </c>
      <c r="I286" s="22">
        <v>3095.2380952380954</v>
      </c>
      <c r="J286" s="22">
        <v>6293.6507936507942</v>
      </c>
      <c r="K286" s="22">
        <v>9646.8253968253975</v>
      </c>
      <c r="L286" s="22">
        <v>13000</v>
      </c>
    </row>
    <row r="287" spans="1:12" s="30" customFormat="1" x14ac:dyDescent="0.3">
      <c r="A287" s="31"/>
      <c r="B287" s="25"/>
      <c r="C287" s="25"/>
      <c r="D287" s="25"/>
      <c r="E287" s="5" t="s">
        <v>23</v>
      </c>
      <c r="F287" s="22"/>
      <c r="G287" s="22"/>
      <c r="H287" s="22"/>
      <c r="I287" s="22"/>
      <c r="J287" s="22"/>
      <c r="K287" s="22"/>
      <c r="L287" s="22"/>
    </row>
    <row r="288" spans="1:12" x14ac:dyDescent="0.3">
      <c r="A288" s="31">
        <v>3041</v>
      </c>
      <c r="B288" s="25" t="s">
        <v>15</v>
      </c>
      <c r="C288" s="25">
        <v>4</v>
      </c>
      <c r="D288" s="25">
        <v>1</v>
      </c>
      <c r="E288" s="5" t="s">
        <v>199</v>
      </c>
      <c r="F288" s="22">
        <v>13000</v>
      </c>
      <c r="G288" s="22">
        <v>13000</v>
      </c>
      <c r="H288" s="22">
        <v>0</v>
      </c>
      <c r="I288" s="22">
        <v>3095.2380952380954</v>
      </c>
      <c r="J288" s="22">
        <v>6293.6507936507942</v>
      </c>
      <c r="K288" s="22">
        <v>9646.8253968253975</v>
      </c>
      <c r="L288" s="22">
        <v>13000</v>
      </c>
    </row>
    <row r="289" spans="1:12" x14ac:dyDescent="0.3">
      <c r="A289" s="31">
        <v>3050</v>
      </c>
      <c r="B289" s="25" t="s">
        <v>15</v>
      </c>
      <c r="C289" s="25">
        <v>5</v>
      </c>
      <c r="D289" s="25">
        <v>0</v>
      </c>
      <c r="E289" s="5" t="s">
        <v>200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</row>
    <row r="290" spans="1:12" s="30" customFormat="1" x14ac:dyDescent="0.3">
      <c r="A290" s="31"/>
      <c r="B290" s="25"/>
      <c r="C290" s="25"/>
      <c r="D290" s="25"/>
      <c r="E290" s="5" t="s">
        <v>23</v>
      </c>
      <c r="F290" s="22"/>
      <c r="G290" s="22"/>
      <c r="H290" s="22"/>
      <c r="I290" s="22"/>
      <c r="J290" s="22"/>
      <c r="K290" s="22"/>
      <c r="L290" s="22"/>
    </row>
    <row r="291" spans="1:12" x14ac:dyDescent="0.3">
      <c r="A291" s="31">
        <v>3051</v>
      </c>
      <c r="B291" s="25" t="s">
        <v>15</v>
      </c>
      <c r="C291" s="25">
        <v>5</v>
      </c>
      <c r="D291" s="25">
        <v>1</v>
      </c>
      <c r="E291" s="5" t="s">
        <v>200</v>
      </c>
      <c r="F291" s="22">
        <v>0</v>
      </c>
      <c r="G291" s="22"/>
      <c r="H291" s="22"/>
      <c r="I291" s="22">
        <v>0</v>
      </c>
      <c r="J291" s="22">
        <v>0</v>
      </c>
      <c r="K291" s="22">
        <v>0</v>
      </c>
      <c r="L291" s="22">
        <v>0</v>
      </c>
    </row>
    <row r="292" spans="1:12" x14ac:dyDescent="0.3">
      <c r="A292" s="31">
        <v>3060</v>
      </c>
      <c r="B292" s="25" t="s">
        <v>15</v>
      </c>
      <c r="C292" s="25">
        <v>6</v>
      </c>
      <c r="D292" s="25">
        <v>0</v>
      </c>
      <c r="E292" s="5" t="s">
        <v>201</v>
      </c>
      <c r="F292" s="22">
        <v>10000</v>
      </c>
      <c r="G292" s="22">
        <v>10000</v>
      </c>
      <c r="H292" s="22">
        <v>0</v>
      </c>
      <c r="I292" s="22">
        <v>2380.9523809523812</v>
      </c>
      <c r="J292" s="22">
        <v>4841.269841269841</v>
      </c>
      <c r="K292" s="22">
        <v>7420.6349206349205</v>
      </c>
      <c r="L292" s="22">
        <v>10000</v>
      </c>
    </row>
    <row r="293" spans="1:12" s="30" customFormat="1" x14ac:dyDescent="0.3">
      <c r="A293" s="31"/>
      <c r="B293" s="25"/>
      <c r="C293" s="25"/>
      <c r="D293" s="25"/>
      <c r="E293" s="5" t="s">
        <v>23</v>
      </c>
      <c r="F293" s="22"/>
      <c r="G293" s="22"/>
      <c r="H293" s="22"/>
      <c r="I293" s="22"/>
      <c r="J293" s="22"/>
      <c r="K293" s="22"/>
      <c r="L293" s="22"/>
    </row>
    <row r="294" spans="1:12" x14ac:dyDescent="0.3">
      <c r="A294" s="31">
        <v>3061</v>
      </c>
      <c r="B294" s="25" t="s">
        <v>15</v>
      </c>
      <c r="C294" s="25">
        <v>6</v>
      </c>
      <c r="D294" s="25">
        <v>1</v>
      </c>
      <c r="E294" s="5" t="s">
        <v>201</v>
      </c>
      <c r="F294" s="22">
        <v>10000</v>
      </c>
      <c r="G294" s="22">
        <v>10000</v>
      </c>
      <c r="H294" s="22">
        <v>0</v>
      </c>
      <c r="I294" s="22">
        <v>2380.9523809523812</v>
      </c>
      <c r="J294" s="22">
        <v>4841.269841269841</v>
      </c>
      <c r="K294" s="22">
        <v>7420.6349206349205</v>
      </c>
      <c r="L294" s="22">
        <v>10000</v>
      </c>
    </row>
    <row r="295" spans="1:12" ht="27" x14ac:dyDescent="0.3">
      <c r="A295" s="31">
        <v>3070</v>
      </c>
      <c r="B295" s="25" t="s">
        <v>15</v>
      </c>
      <c r="C295" s="25">
        <v>7</v>
      </c>
      <c r="D295" s="25">
        <v>0</v>
      </c>
      <c r="E295" s="5" t="s">
        <v>202</v>
      </c>
      <c r="F295" s="22">
        <v>15500</v>
      </c>
      <c r="G295" s="22">
        <v>15500</v>
      </c>
      <c r="H295" s="22">
        <v>0</v>
      </c>
      <c r="I295" s="22">
        <v>3690.4761904761908</v>
      </c>
      <c r="J295" s="22">
        <v>9567.460317460318</v>
      </c>
      <c r="K295" s="22">
        <v>12533.730158730159</v>
      </c>
      <c r="L295" s="22">
        <v>15500</v>
      </c>
    </row>
    <row r="296" spans="1:12" s="30" customFormat="1" x14ac:dyDescent="0.3">
      <c r="A296" s="31"/>
      <c r="B296" s="25"/>
      <c r="C296" s="25"/>
      <c r="D296" s="25"/>
      <c r="E296" s="5" t="s">
        <v>23</v>
      </c>
      <c r="F296" s="22"/>
      <c r="G296" s="22"/>
      <c r="H296" s="22"/>
      <c r="I296" s="22"/>
      <c r="J296" s="22"/>
      <c r="K296" s="22"/>
      <c r="L296" s="22"/>
    </row>
    <row r="297" spans="1:12" ht="27" x14ac:dyDescent="0.3">
      <c r="A297" s="31">
        <v>3071</v>
      </c>
      <c r="B297" s="25" t="s">
        <v>15</v>
      </c>
      <c r="C297" s="25">
        <v>7</v>
      </c>
      <c r="D297" s="25">
        <v>1</v>
      </c>
      <c r="E297" s="5" t="s">
        <v>202</v>
      </c>
      <c r="F297" s="22">
        <v>15500</v>
      </c>
      <c r="G297" s="22">
        <v>15500</v>
      </c>
      <c r="H297" s="22">
        <v>0</v>
      </c>
      <c r="I297" s="22">
        <v>3690.4761904761908</v>
      </c>
      <c r="J297" s="22">
        <v>9567.460317460318</v>
      </c>
      <c r="K297" s="22">
        <v>12533.730158730159</v>
      </c>
      <c r="L297" s="22">
        <v>15500</v>
      </c>
    </row>
    <row r="298" spans="1:12" ht="27" x14ac:dyDescent="0.3">
      <c r="A298" s="31">
        <v>3080</v>
      </c>
      <c r="B298" s="25" t="s">
        <v>15</v>
      </c>
      <c r="C298" s="25">
        <v>8</v>
      </c>
      <c r="D298" s="25">
        <v>0</v>
      </c>
      <c r="E298" s="5" t="s">
        <v>203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</row>
    <row r="299" spans="1:12" s="30" customFormat="1" x14ac:dyDescent="0.3">
      <c r="A299" s="31"/>
      <c r="B299" s="25"/>
      <c r="C299" s="25"/>
      <c r="D299" s="25"/>
      <c r="E299" s="5" t="s">
        <v>23</v>
      </c>
      <c r="F299" s="22"/>
      <c r="G299" s="22"/>
      <c r="H299" s="22"/>
      <c r="I299" s="22"/>
      <c r="J299" s="22"/>
      <c r="K299" s="22"/>
      <c r="L299" s="22"/>
    </row>
    <row r="300" spans="1:12" ht="27" x14ac:dyDescent="0.3">
      <c r="A300" s="31">
        <v>3081</v>
      </c>
      <c r="B300" s="25" t="s">
        <v>15</v>
      </c>
      <c r="C300" s="25">
        <v>8</v>
      </c>
      <c r="D300" s="25">
        <v>1</v>
      </c>
      <c r="E300" s="5" t="s">
        <v>203</v>
      </c>
      <c r="F300" s="22">
        <v>0</v>
      </c>
      <c r="G300" s="22"/>
      <c r="H300" s="22"/>
      <c r="I300" s="22">
        <v>0</v>
      </c>
      <c r="J300" s="22">
        <v>0</v>
      </c>
      <c r="K300" s="22">
        <v>0</v>
      </c>
      <c r="L300" s="22">
        <v>0</v>
      </c>
    </row>
    <row r="301" spans="1:12" s="30" customFormat="1" x14ac:dyDescent="0.3">
      <c r="A301" s="31"/>
      <c r="B301" s="25"/>
      <c r="C301" s="25"/>
      <c r="D301" s="25"/>
      <c r="E301" s="5" t="s">
        <v>23</v>
      </c>
      <c r="F301" s="22"/>
      <c r="G301" s="22"/>
      <c r="H301" s="22"/>
      <c r="I301" s="22"/>
      <c r="J301" s="22"/>
      <c r="K301" s="22"/>
      <c r="L301" s="22"/>
    </row>
    <row r="302" spans="1:12" ht="27" x14ac:dyDescent="0.3">
      <c r="A302" s="31">
        <v>3090</v>
      </c>
      <c r="B302" s="25" t="s">
        <v>15</v>
      </c>
      <c r="C302" s="25">
        <v>9</v>
      </c>
      <c r="D302" s="25">
        <v>0</v>
      </c>
      <c r="E302" s="5" t="s">
        <v>204</v>
      </c>
      <c r="F302" s="22">
        <v>0</v>
      </c>
      <c r="G302" s="22">
        <v>0</v>
      </c>
      <c r="H302" s="22"/>
      <c r="I302" s="22">
        <v>0</v>
      </c>
      <c r="J302" s="22">
        <v>0</v>
      </c>
      <c r="K302" s="22">
        <v>0</v>
      </c>
      <c r="L302" s="22">
        <v>0</v>
      </c>
    </row>
    <row r="303" spans="1:12" s="30" customFormat="1" x14ac:dyDescent="0.3">
      <c r="A303" s="31"/>
      <c r="B303" s="25"/>
      <c r="C303" s="25"/>
      <c r="D303" s="25"/>
      <c r="E303" s="5" t="s">
        <v>23</v>
      </c>
      <c r="F303" s="22"/>
      <c r="G303" s="22"/>
      <c r="H303" s="22"/>
      <c r="I303" s="22"/>
      <c r="J303" s="22"/>
      <c r="K303" s="22"/>
      <c r="L303" s="22"/>
    </row>
    <row r="304" spans="1:12" ht="27" x14ac:dyDescent="0.3">
      <c r="A304" s="31">
        <v>3091</v>
      </c>
      <c r="B304" s="25" t="s">
        <v>15</v>
      </c>
      <c r="C304" s="25">
        <v>9</v>
      </c>
      <c r="D304" s="25">
        <v>1</v>
      </c>
      <c r="E304" s="5" t="s">
        <v>204</v>
      </c>
      <c r="F304" s="22">
        <v>0</v>
      </c>
      <c r="G304" s="22">
        <v>0</v>
      </c>
      <c r="H304" s="22"/>
      <c r="I304" s="22">
        <v>0</v>
      </c>
      <c r="J304" s="22">
        <v>0</v>
      </c>
      <c r="K304" s="22">
        <v>0</v>
      </c>
      <c r="L304" s="22">
        <v>0</v>
      </c>
    </row>
    <row r="305" spans="1:12" ht="40.5" x14ac:dyDescent="0.3">
      <c r="A305" s="31">
        <v>3092</v>
      </c>
      <c r="B305" s="25" t="s">
        <v>15</v>
      </c>
      <c r="C305" s="25">
        <v>9</v>
      </c>
      <c r="D305" s="25">
        <v>2</v>
      </c>
      <c r="E305" s="5" t="s">
        <v>205</v>
      </c>
      <c r="F305" s="22"/>
      <c r="G305" s="22"/>
      <c r="H305" s="22"/>
      <c r="I305" s="22">
        <v>0</v>
      </c>
      <c r="J305" s="22">
        <v>0</v>
      </c>
      <c r="K305" s="22">
        <v>0</v>
      </c>
      <c r="L305" s="22">
        <v>0</v>
      </c>
    </row>
    <row r="306" spans="1:12" s="27" customFormat="1" ht="27" x14ac:dyDescent="0.25">
      <c r="A306" s="32">
        <v>3100</v>
      </c>
      <c r="B306" s="25" t="s">
        <v>16</v>
      </c>
      <c r="C306" s="25">
        <v>0</v>
      </c>
      <c r="D306" s="25">
        <v>0</v>
      </c>
      <c r="E306" s="6" t="s">
        <v>206</v>
      </c>
      <c r="F306" s="22"/>
      <c r="G306" s="22">
        <v>513935.89636007498</v>
      </c>
      <c r="H306" s="22">
        <v>513935.89636007498</v>
      </c>
      <c r="I306" s="22">
        <v>171890.75372934542</v>
      </c>
      <c r="J306" s="22">
        <v>346076.16838366358</v>
      </c>
      <c r="K306" s="22">
        <v>348848.68647405301</v>
      </c>
      <c r="L306" s="22">
        <v>513935.89636007498</v>
      </c>
    </row>
    <row r="307" spans="1:12" x14ac:dyDescent="0.3">
      <c r="A307" s="32"/>
      <c r="B307" s="25"/>
      <c r="C307" s="25"/>
      <c r="D307" s="25"/>
      <c r="E307" s="5" t="s">
        <v>21</v>
      </c>
      <c r="F307" s="22"/>
      <c r="G307" s="22"/>
      <c r="H307" s="22"/>
      <c r="I307" s="22"/>
      <c r="J307" s="22"/>
      <c r="K307" s="22"/>
      <c r="L307" s="22"/>
    </row>
    <row r="308" spans="1:12" ht="27" x14ac:dyDescent="0.3">
      <c r="A308" s="32">
        <v>3110</v>
      </c>
      <c r="B308" s="25" t="s">
        <v>16</v>
      </c>
      <c r="C308" s="25">
        <v>1</v>
      </c>
      <c r="D308" s="25">
        <v>0</v>
      </c>
      <c r="E308" s="6" t="s">
        <v>207</v>
      </c>
      <c r="F308" s="22"/>
      <c r="G308" s="22">
        <v>513935.89636007498</v>
      </c>
      <c r="H308" s="22">
        <v>513935.89636007498</v>
      </c>
      <c r="I308" s="22">
        <v>171890.75372934542</v>
      </c>
      <c r="J308" s="22">
        <v>346076.16838366358</v>
      </c>
      <c r="K308" s="22">
        <v>348848.68647405301</v>
      </c>
      <c r="L308" s="22">
        <v>513935.89636007498</v>
      </c>
    </row>
    <row r="309" spans="1:12" s="30" customFormat="1" x14ac:dyDescent="0.3">
      <c r="A309" s="32"/>
      <c r="B309" s="25"/>
      <c r="C309" s="25"/>
      <c r="D309" s="25"/>
      <c r="E309" s="5" t="s">
        <v>23</v>
      </c>
      <c r="F309" s="22"/>
      <c r="G309" s="22"/>
      <c r="H309" s="22"/>
      <c r="I309" s="22"/>
      <c r="J309" s="22"/>
      <c r="K309" s="22"/>
      <c r="L309" s="22"/>
    </row>
    <row r="310" spans="1:12" ht="18" thickBot="1" x14ac:dyDescent="0.35">
      <c r="A310" s="33">
        <v>3112</v>
      </c>
      <c r="B310" s="25" t="s">
        <v>16</v>
      </c>
      <c r="C310" s="25">
        <v>1</v>
      </c>
      <c r="D310" s="25">
        <v>2</v>
      </c>
      <c r="E310" s="6" t="s">
        <v>208</v>
      </c>
      <c r="F310" s="22"/>
      <c r="G310" s="22">
        <v>513935.89636007498</v>
      </c>
      <c r="H310" s="22">
        <v>513935.89636007498</v>
      </c>
      <c r="I310" s="22">
        <v>171890.75372934542</v>
      </c>
      <c r="J310" s="22">
        <v>346076.16838366358</v>
      </c>
      <c r="K310" s="22">
        <v>348848.68647405301</v>
      </c>
      <c r="L310" s="22">
        <v>513935.89636007498</v>
      </c>
    </row>
    <row r="311" spans="1:12" x14ac:dyDescent="0.3">
      <c r="B311" s="35"/>
      <c r="C311" s="36"/>
      <c r="D311" s="37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autoFilter ref="A11:AC310" xr:uid="{00000000-0009-0000-0000-000001000000}"/>
  <mergeCells count="20"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  <mergeCell ref="F5:H5"/>
    <mergeCell ref="E1:H1"/>
    <mergeCell ref="E2:H2"/>
    <mergeCell ref="E3:H3"/>
    <mergeCell ref="E4:H4"/>
    <mergeCell ref="J2:L2"/>
    <mergeCell ref="J3:L3"/>
    <mergeCell ref="J4:L4"/>
    <mergeCell ref="J5:L5"/>
    <mergeCell ref="J1:L1"/>
  </mergeCells>
  <pageMargins left="0.59055118110236227" right="0.19685039370078741" top="0.23622047244094491" bottom="0.23622047244094491" header="0" footer="0"/>
  <pageSetup paperSize="9" scale="82" firstPageNumber="84" orientation="landscape" useFirstPageNumber="1" r:id="rId1"/>
  <headerFooter scaleWithDoc="0" alignWithMargins="0"/>
  <rowBreaks count="1" manualBreakCount="1">
    <brk id="24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45" customWidth="1"/>
    <col min="2" max="2" width="36.42578125" style="45" customWidth="1"/>
    <col min="3" max="3" width="13.42578125" style="45" customWidth="1"/>
    <col min="4" max="4" width="13.7109375" style="45" customWidth="1"/>
    <col min="5" max="5" width="13.85546875" style="45" customWidth="1"/>
    <col min="6" max="9" width="13.42578125" style="45" customWidth="1"/>
    <col min="10" max="16384" width="9.140625" style="45"/>
  </cols>
  <sheetData>
    <row r="1" spans="1:9" s="43" customFormat="1" ht="13.5" customHeight="1" x14ac:dyDescent="0.2">
      <c r="A1" s="44"/>
      <c r="F1" s="65"/>
      <c r="G1" s="140" t="s">
        <v>294</v>
      </c>
      <c r="H1" s="140"/>
      <c r="I1" s="140"/>
    </row>
    <row r="2" spans="1:9" s="43" customFormat="1" ht="13.5" customHeight="1" x14ac:dyDescent="0.25">
      <c r="A2" s="44"/>
      <c r="F2" s="140" t="s">
        <v>217</v>
      </c>
      <c r="G2" s="140"/>
      <c r="H2" s="140"/>
      <c r="I2" s="140"/>
    </row>
    <row r="3" spans="1:9" s="43" customFormat="1" ht="13.5" customHeight="1" x14ac:dyDescent="0.25">
      <c r="A3" s="44"/>
      <c r="F3" s="140" t="s">
        <v>293</v>
      </c>
      <c r="G3" s="140"/>
      <c r="H3" s="140"/>
      <c r="I3" s="140"/>
    </row>
    <row r="4" spans="1:9" s="43" customFormat="1" ht="27" customHeight="1" x14ac:dyDescent="0.25">
      <c r="A4" s="44"/>
      <c r="F4" s="152" t="s">
        <v>295</v>
      </c>
      <c r="G4" s="152"/>
      <c r="H4" s="152"/>
      <c r="I4" s="152"/>
    </row>
    <row r="5" spans="1:9" s="43" customFormat="1" ht="13.5" customHeight="1" x14ac:dyDescent="0.25">
      <c r="A5" s="44"/>
    </row>
    <row r="6" spans="1:9" s="43" customFormat="1" ht="13.5" customHeight="1" x14ac:dyDescent="0.25">
      <c r="A6" s="44"/>
    </row>
    <row r="7" spans="1:9" s="43" customFormat="1" ht="13.5" customHeight="1" x14ac:dyDescent="0.25">
      <c r="A7" s="44"/>
      <c r="F7" s="152"/>
      <c r="G7" s="152"/>
      <c r="H7" s="152"/>
      <c r="I7" s="152"/>
    </row>
    <row r="8" spans="1:9" ht="13.5" x14ac:dyDescent="0.25">
      <c r="E8" s="166"/>
      <c r="F8" s="166"/>
      <c r="G8" s="166"/>
      <c r="H8" s="166"/>
      <c r="I8" s="166"/>
    </row>
    <row r="9" spans="1:9" ht="16.5" x14ac:dyDescent="0.3">
      <c r="A9" s="167" t="s">
        <v>221</v>
      </c>
      <c r="B9" s="167"/>
      <c r="C9" s="167"/>
      <c r="D9" s="167"/>
      <c r="E9" s="167"/>
      <c r="F9" s="167"/>
      <c r="G9" s="167"/>
      <c r="H9" s="167"/>
      <c r="I9" s="167"/>
    </row>
    <row r="10" spans="1:9" ht="42" customHeight="1" x14ac:dyDescent="0.2">
      <c r="A10" s="168" t="s">
        <v>222</v>
      </c>
      <c r="B10" s="168"/>
      <c r="C10" s="168"/>
      <c r="D10" s="168"/>
      <c r="E10" s="168"/>
      <c r="F10" s="168"/>
      <c r="G10" s="168"/>
      <c r="H10" s="168"/>
      <c r="I10" s="168"/>
    </row>
    <row r="11" spans="1:9" ht="30" customHeight="1" thickBot="1" x14ac:dyDescent="0.35">
      <c r="A11" s="2"/>
      <c r="B11" s="47"/>
      <c r="C11" s="47"/>
      <c r="D11" s="153" t="s">
        <v>220</v>
      </c>
      <c r="E11" s="153"/>
    </row>
    <row r="12" spans="1:9" ht="13.5" customHeight="1" thickBot="1" x14ac:dyDescent="0.35">
      <c r="A12" s="154" t="s">
        <v>223</v>
      </c>
      <c r="B12" s="157"/>
      <c r="C12" s="160" t="s">
        <v>219</v>
      </c>
      <c r="D12" s="160"/>
      <c r="E12" s="161"/>
      <c r="F12" s="162" t="s">
        <v>211</v>
      </c>
      <c r="G12" s="163"/>
      <c r="H12" s="163"/>
      <c r="I12" s="164"/>
    </row>
    <row r="13" spans="1:9" ht="30" customHeight="1" thickBot="1" x14ac:dyDescent="0.35">
      <c r="A13" s="155"/>
      <c r="B13" s="158"/>
      <c r="C13" s="49" t="s">
        <v>209</v>
      </c>
      <c r="D13" s="165" t="s">
        <v>224</v>
      </c>
      <c r="E13" s="161"/>
      <c r="F13" s="50" t="s">
        <v>30</v>
      </c>
      <c r="G13" s="50" t="s">
        <v>31</v>
      </c>
      <c r="H13" s="50" t="s">
        <v>32</v>
      </c>
      <c r="I13" s="50" t="s">
        <v>33</v>
      </c>
    </row>
    <row r="14" spans="1:9" ht="39.75" customHeight="1" thickBot="1" x14ac:dyDescent="0.35">
      <c r="A14" s="156"/>
      <c r="B14" s="159"/>
      <c r="C14" s="52" t="s">
        <v>225</v>
      </c>
      <c r="D14" s="53" t="s">
        <v>19</v>
      </c>
      <c r="E14" s="53" t="s">
        <v>20</v>
      </c>
      <c r="F14" s="48">
        <v>7</v>
      </c>
      <c r="G14" s="42">
        <v>8</v>
      </c>
      <c r="H14" s="42">
        <v>9</v>
      </c>
      <c r="I14" s="42">
        <v>10</v>
      </c>
    </row>
    <row r="15" spans="1:9" ht="20.25" customHeight="1" thickBot="1" x14ac:dyDescent="0.3">
      <c r="A15" s="54">
        <v>1</v>
      </c>
      <c r="B15" s="54">
        <v>2</v>
      </c>
      <c r="C15" s="51">
        <v>3</v>
      </c>
      <c r="D15" s="55">
        <v>4</v>
      </c>
      <c r="E15" s="56">
        <v>5</v>
      </c>
      <c r="F15" s="9"/>
      <c r="G15" s="9"/>
      <c r="H15" s="9"/>
      <c r="I15" s="9"/>
    </row>
    <row r="16" spans="1:9" ht="41.25" customHeight="1" thickBot="1" x14ac:dyDescent="0.25">
      <c r="A16" s="132">
        <v>8000</v>
      </c>
      <c r="B16" s="133" t="s">
        <v>226</v>
      </c>
      <c r="C16" s="57" t="e">
        <f>+#REF!-#REF!</f>
        <v>#REF!</v>
      </c>
      <c r="D16" s="57" t="e">
        <f>+#REF!-#REF!</f>
        <v>#REF!</v>
      </c>
      <c r="E16" s="57" t="e">
        <f>+#REF!-#REF!</f>
        <v>#REF!</v>
      </c>
      <c r="F16" s="57" t="e">
        <f>+#REF!-#REF!</f>
        <v>#REF!</v>
      </c>
      <c r="G16" s="57" t="e">
        <f>+#REF!-#REF!</f>
        <v>#REF!</v>
      </c>
      <c r="H16" s="57" t="e">
        <f>+#REF!-#REF!</f>
        <v>#REF!</v>
      </c>
      <c r="I16" s="57" t="e">
        <f>+#REF!-#REF!</f>
        <v>#REF!</v>
      </c>
    </row>
    <row r="21" spans="2:5" x14ac:dyDescent="0.2">
      <c r="B21" s="58"/>
      <c r="C21" s="59"/>
      <c r="D21" s="59"/>
      <c r="E21" s="59"/>
    </row>
    <row r="22" spans="2:5" x14ac:dyDescent="0.2">
      <c r="B22" s="58"/>
      <c r="C22" s="59"/>
      <c r="D22" s="59"/>
      <c r="E22" s="59"/>
    </row>
    <row r="23" spans="2:5" x14ac:dyDescent="0.2">
      <c r="B23" s="58"/>
      <c r="C23" s="59"/>
      <c r="D23" s="59"/>
      <c r="E23" s="59"/>
    </row>
    <row r="24" spans="2:5" x14ac:dyDescent="0.2">
      <c r="B24" s="60"/>
      <c r="C24" s="61"/>
      <c r="D24" s="61"/>
      <c r="E24" s="61"/>
    </row>
    <row r="25" spans="2:5" x14ac:dyDescent="0.2">
      <c r="B25" s="60"/>
      <c r="C25" s="61"/>
      <c r="D25" s="61"/>
      <c r="E25" s="61"/>
    </row>
    <row r="26" spans="2:5" x14ac:dyDescent="0.2">
      <c r="B26" s="60"/>
      <c r="C26" s="61"/>
      <c r="D26" s="61"/>
      <c r="E26" s="61"/>
    </row>
    <row r="40" spans="1:2" x14ac:dyDescent="0.2">
      <c r="A40" s="62"/>
      <c r="B40" s="63"/>
    </row>
    <row r="41" spans="1:2" x14ac:dyDescent="0.2">
      <c r="A41" s="62"/>
      <c r="B41" s="64"/>
    </row>
    <row r="42" spans="1:2" x14ac:dyDescent="0.2">
      <c r="A42" s="62"/>
      <c r="B42" s="63"/>
    </row>
    <row r="43" spans="1:2" x14ac:dyDescent="0.2">
      <c r="A43" s="62"/>
      <c r="B43" s="63"/>
    </row>
    <row r="44" spans="1:2" x14ac:dyDescent="0.2">
      <c r="A44" s="62"/>
      <c r="B44" s="63"/>
    </row>
    <row r="45" spans="1:2" x14ac:dyDescent="0.2">
      <c r="A45" s="62"/>
      <c r="B45" s="63"/>
    </row>
    <row r="46" spans="1:2" x14ac:dyDescent="0.2">
      <c r="B46" s="63"/>
    </row>
    <row r="47" spans="1:2" x14ac:dyDescent="0.2">
      <c r="B47" s="63"/>
    </row>
    <row r="48" spans="1:2" x14ac:dyDescent="0.2">
      <c r="B48" s="63"/>
    </row>
    <row r="49" spans="2:2" x14ac:dyDescent="0.2">
      <c r="B49" s="63"/>
    </row>
    <row r="50" spans="2:2" x14ac:dyDescent="0.2">
      <c r="B50" s="63"/>
    </row>
    <row r="51" spans="2:2" x14ac:dyDescent="0.2">
      <c r="B51" s="63"/>
    </row>
    <row r="52" spans="2:2" x14ac:dyDescent="0.2">
      <c r="B52" s="63"/>
    </row>
    <row r="53" spans="2:2" x14ac:dyDescent="0.2">
      <c r="B53" s="63"/>
    </row>
    <row r="54" spans="2:2" x14ac:dyDescent="0.2">
      <c r="B54" s="63"/>
    </row>
    <row r="55" spans="2:2" x14ac:dyDescent="0.2">
      <c r="B55" s="63"/>
    </row>
    <row r="56" spans="2:2" x14ac:dyDescent="0.2">
      <c r="B56" s="63"/>
    </row>
    <row r="57" spans="2:2" x14ac:dyDescent="0.2">
      <c r="B57" s="63"/>
    </row>
    <row r="58" spans="2:2" x14ac:dyDescent="0.2">
      <c r="B58" s="63"/>
    </row>
    <row r="59" spans="2:2" x14ac:dyDescent="0.2">
      <c r="B59" s="63"/>
    </row>
    <row r="60" spans="2:2" x14ac:dyDescent="0.2">
      <c r="B60" s="63"/>
    </row>
    <row r="61" spans="2:2" x14ac:dyDescent="0.2">
      <c r="B61" s="63"/>
    </row>
    <row r="62" spans="2:2" x14ac:dyDescent="0.2">
      <c r="B62" s="63"/>
    </row>
    <row r="63" spans="2:2" x14ac:dyDescent="0.2">
      <c r="B63" s="63"/>
    </row>
    <row r="64" spans="2:2" x14ac:dyDescent="0.2">
      <c r="B64" s="63"/>
    </row>
    <row r="65" spans="2:2" x14ac:dyDescent="0.2">
      <c r="B65" s="63"/>
    </row>
    <row r="66" spans="2:2" x14ac:dyDescent="0.2">
      <c r="B66" s="63"/>
    </row>
    <row r="67" spans="2:2" x14ac:dyDescent="0.2">
      <c r="B67" s="63"/>
    </row>
    <row r="68" spans="2:2" x14ac:dyDescent="0.2">
      <c r="B68" s="63"/>
    </row>
    <row r="69" spans="2:2" x14ac:dyDescent="0.2">
      <c r="B69" s="63"/>
    </row>
    <row r="70" spans="2:2" x14ac:dyDescent="0.2">
      <c r="B70" s="63"/>
    </row>
    <row r="71" spans="2:2" x14ac:dyDescent="0.2">
      <c r="B71" s="63"/>
    </row>
    <row r="72" spans="2:2" x14ac:dyDescent="0.2">
      <c r="B72" s="63"/>
    </row>
    <row r="73" spans="2:2" x14ac:dyDescent="0.2">
      <c r="B73" s="63"/>
    </row>
    <row r="74" spans="2:2" x14ac:dyDescent="0.2">
      <c r="B74" s="63"/>
    </row>
    <row r="75" spans="2:2" x14ac:dyDescent="0.2">
      <c r="B75" s="63"/>
    </row>
    <row r="76" spans="2:2" x14ac:dyDescent="0.2">
      <c r="B76" s="63"/>
    </row>
    <row r="77" spans="2:2" x14ac:dyDescent="0.2">
      <c r="B77" s="63"/>
    </row>
    <row r="78" spans="2:2" x14ac:dyDescent="0.2">
      <c r="B78" s="63"/>
    </row>
    <row r="79" spans="2:2" x14ac:dyDescent="0.2">
      <c r="B79" s="63"/>
    </row>
    <row r="80" spans="2:2" x14ac:dyDescent="0.2">
      <c r="B80" s="63"/>
    </row>
    <row r="81" spans="2:2" x14ac:dyDescent="0.2">
      <c r="B81" s="63"/>
    </row>
    <row r="82" spans="2:2" x14ac:dyDescent="0.2">
      <c r="B82" s="63"/>
    </row>
    <row r="83" spans="2:2" x14ac:dyDescent="0.2">
      <c r="B83" s="63"/>
    </row>
    <row r="84" spans="2:2" x14ac:dyDescent="0.2">
      <c r="B84" s="63"/>
    </row>
    <row r="85" spans="2:2" x14ac:dyDescent="0.2">
      <c r="B85" s="63"/>
    </row>
    <row r="86" spans="2:2" x14ac:dyDescent="0.2">
      <c r="B86" s="63"/>
    </row>
    <row r="87" spans="2:2" x14ac:dyDescent="0.2">
      <c r="B87" s="63"/>
    </row>
    <row r="88" spans="2:2" x14ac:dyDescent="0.2">
      <c r="B88" s="63"/>
    </row>
    <row r="89" spans="2:2" x14ac:dyDescent="0.2">
      <c r="B89" s="63"/>
    </row>
    <row r="90" spans="2:2" x14ac:dyDescent="0.2">
      <c r="B90" s="63"/>
    </row>
    <row r="91" spans="2:2" x14ac:dyDescent="0.2">
      <c r="B91" s="63"/>
    </row>
    <row r="92" spans="2:2" x14ac:dyDescent="0.2">
      <c r="B92" s="63"/>
    </row>
    <row r="93" spans="2:2" x14ac:dyDescent="0.2">
      <c r="B93" s="63"/>
    </row>
    <row r="94" spans="2:2" x14ac:dyDescent="0.2">
      <c r="B94" s="63"/>
    </row>
    <row r="95" spans="2:2" x14ac:dyDescent="0.2">
      <c r="B95" s="63"/>
    </row>
    <row r="96" spans="2:2" x14ac:dyDescent="0.2">
      <c r="B96" s="63"/>
    </row>
    <row r="97" spans="2:2" x14ac:dyDescent="0.2">
      <c r="B97" s="63"/>
    </row>
    <row r="98" spans="2:2" x14ac:dyDescent="0.2">
      <c r="B98" s="63"/>
    </row>
    <row r="99" spans="2:2" x14ac:dyDescent="0.2">
      <c r="B99" s="63"/>
    </row>
    <row r="100" spans="2:2" x14ac:dyDescent="0.2">
      <c r="B100" s="63"/>
    </row>
    <row r="101" spans="2:2" x14ac:dyDescent="0.2">
      <c r="B101" s="63"/>
    </row>
    <row r="102" spans="2:2" x14ac:dyDescent="0.2">
      <c r="B102" s="63"/>
    </row>
    <row r="103" spans="2:2" x14ac:dyDescent="0.2">
      <c r="B103" s="63"/>
    </row>
    <row r="104" spans="2:2" x14ac:dyDescent="0.2">
      <c r="B104" s="63"/>
    </row>
    <row r="105" spans="2:2" x14ac:dyDescent="0.2">
      <c r="B105" s="63"/>
    </row>
    <row r="106" spans="2:2" x14ac:dyDescent="0.2">
      <c r="B106" s="63"/>
    </row>
    <row r="107" spans="2:2" x14ac:dyDescent="0.2">
      <c r="B107" s="63"/>
    </row>
    <row r="108" spans="2:2" x14ac:dyDescent="0.2">
      <c r="B108" s="63"/>
    </row>
    <row r="109" spans="2:2" x14ac:dyDescent="0.2">
      <c r="B109" s="63"/>
    </row>
    <row r="110" spans="2:2" x14ac:dyDescent="0.2">
      <c r="B110" s="63"/>
    </row>
    <row r="111" spans="2:2" x14ac:dyDescent="0.2">
      <c r="B111" s="63"/>
    </row>
    <row r="112" spans="2:2" x14ac:dyDescent="0.2">
      <c r="B112" s="63"/>
    </row>
    <row r="113" spans="2:2" x14ac:dyDescent="0.2">
      <c r="B113" s="63"/>
    </row>
    <row r="114" spans="2:2" x14ac:dyDescent="0.2">
      <c r="B114" s="63"/>
    </row>
    <row r="115" spans="2:2" x14ac:dyDescent="0.2">
      <c r="B115" s="63"/>
    </row>
    <row r="116" spans="2:2" x14ac:dyDescent="0.2">
      <c r="B116" s="63"/>
    </row>
    <row r="117" spans="2:2" x14ac:dyDescent="0.2">
      <c r="B117" s="63"/>
    </row>
    <row r="118" spans="2:2" x14ac:dyDescent="0.2">
      <c r="B118" s="63"/>
    </row>
    <row r="119" spans="2:2" x14ac:dyDescent="0.2">
      <c r="B119" s="63"/>
    </row>
    <row r="120" spans="2:2" x14ac:dyDescent="0.2">
      <c r="B120" s="63"/>
    </row>
    <row r="121" spans="2:2" x14ac:dyDescent="0.2">
      <c r="B121" s="63"/>
    </row>
    <row r="122" spans="2:2" x14ac:dyDescent="0.2">
      <c r="B122" s="63"/>
    </row>
    <row r="123" spans="2:2" x14ac:dyDescent="0.2">
      <c r="B123" s="63"/>
    </row>
    <row r="124" spans="2:2" x14ac:dyDescent="0.2">
      <c r="B124" s="63"/>
    </row>
    <row r="125" spans="2:2" x14ac:dyDescent="0.2">
      <c r="B125" s="63"/>
    </row>
    <row r="126" spans="2:2" x14ac:dyDescent="0.2">
      <c r="B126" s="63"/>
    </row>
    <row r="127" spans="2:2" x14ac:dyDescent="0.2">
      <c r="B127" s="63"/>
    </row>
    <row r="128" spans="2:2" x14ac:dyDescent="0.2">
      <c r="B128" s="63"/>
    </row>
    <row r="129" spans="2:2" x14ac:dyDescent="0.2">
      <c r="B129" s="63"/>
    </row>
    <row r="130" spans="2:2" x14ac:dyDescent="0.2">
      <c r="B130" s="63"/>
    </row>
    <row r="131" spans="2:2" x14ac:dyDescent="0.2">
      <c r="B131" s="63"/>
    </row>
    <row r="132" spans="2:2" x14ac:dyDescent="0.2">
      <c r="B132" s="63"/>
    </row>
    <row r="133" spans="2:2" x14ac:dyDescent="0.2">
      <c r="B133" s="63"/>
    </row>
    <row r="134" spans="2:2" x14ac:dyDescent="0.2">
      <c r="B134" s="63"/>
    </row>
    <row r="135" spans="2:2" x14ac:dyDescent="0.2">
      <c r="B135" s="63"/>
    </row>
    <row r="136" spans="2:2" x14ac:dyDescent="0.2">
      <c r="B136" s="63"/>
    </row>
    <row r="137" spans="2:2" x14ac:dyDescent="0.2">
      <c r="B137" s="63"/>
    </row>
    <row r="138" spans="2:2" x14ac:dyDescent="0.2">
      <c r="B138" s="63"/>
    </row>
    <row r="139" spans="2:2" x14ac:dyDescent="0.2">
      <c r="B139" s="63"/>
    </row>
    <row r="140" spans="2:2" x14ac:dyDescent="0.2">
      <c r="B140" s="63"/>
    </row>
    <row r="141" spans="2:2" x14ac:dyDescent="0.2">
      <c r="B141" s="63"/>
    </row>
    <row r="142" spans="2:2" x14ac:dyDescent="0.2">
      <c r="B142" s="63"/>
    </row>
    <row r="143" spans="2:2" x14ac:dyDescent="0.2">
      <c r="B143" s="63"/>
    </row>
    <row r="144" spans="2:2" x14ac:dyDescent="0.2">
      <c r="B144" s="63"/>
    </row>
    <row r="145" spans="2:2" x14ac:dyDescent="0.2">
      <c r="B145" s="63"/>
    </row>
    <row r="146" spans="2:2" x14ac:dyDescent="0.2">
      <c r="B146" s="63"/>
    </row>
    <row r="147" spans="2:2" x14ac:dyDescent="0.2">
      <c r="B147" s="63"/>
    </row>
    <row r="148" spans="2:2" x14ac:dyDescent="0.2">
      <c r="B148" s="63"/>
    </row>
    <row r="149" spans="2:2" x14ac:dyDescent="0.2">
      <c r="B149" s="63"/>
    </row>
    <row r="150" spans="2:2" x14ac:dyDescent="0.2">
      <c r="B150" s="63"/>
    </row>
    <row r="151" spans="2:2" x14ac:dyDescent="0.2">
      <c r="B151" s="63"/>
    </row>
    <row r="152" spans="2:2" x14ac:dyDescent="0.2">
      <c r="B152" s="63"/>
    </row>
    <row r="153" spans="2:2" x14ac:dyDescent="0.2">
      <c r="B153" s="63"/>
    </row>
    <row r="154" spans="2:2" x14ac:dyDescent="0.2">
      <c r="B154" s="63"/>
    </row>
    <row r="155" spans="2:2" x14ac:dyDescent="0.2">
      <c r="B155" s="63"/>
    </row>
    <row r="156" spans="2:2" x14ac:dyDescent="0.2">
      <c r="B156" s="63"/>
    </row>
    <row r="157" spans="2:2" x14ac:dyDescent="0.2">
      <c r="B157" s="63"/>
    </row>
    <row r="158" spans="2:2" x14ac:dyDescent="0.2">
      <c r="B158" s="63"/>
    </row>
    <row r="159" spans="2:2" x14ac:dyDescent="0.2">
      <c r="B159" s="63"/>
    </row>
    <row r="160" spans="2:2" x14ac:dyDescent="0.2">
      <c r="B160" s="63"/>
    </row>
    <row r="161" spans="2:2" x14ac:dyDescent="0.2">
      <c r="B161" s="63"/>
    </row>
    <row r="162" spans="2:2" x14ac:dyDescent="0.2">
      <c r="B162" s="63"/>
    </row>
    <row r="163" spans="2:2" x14ac:dyDescent="0.2">
      <c r="B163" s="63"/>
    </row>
    <row r="164" spans="2:2" x14ac:dyDescent="0.2">
      <c r="B164" s="63"/>
    </row>
    <row r="165" spans="2:2" x14ac:dyDescent="0.2">
      <c r="B165" s="63"/>
    </row>
    <row r="166" spans="2:2" x14ac:dyDescent="0.2">
      <c r="B166" s="63"/>
    </row>
    <row r="167" spans="2:2" x14ac:dyDescent="0.2">
      <c r="B167" s="63"/>
    </row>
    <row r="168" spans="2:2" x14ac:dyDescent="0.2">
      <c r="B168" s="63"/>
    </row>
    <row r="169" spans="2:2" x14ac:dyDescent="0.2">
      <c r="B169" s="63"/>
    </row>
    <row r="170" spans="2:2" x14ac:dyDescent="0.2">
      <c r="B170" s="63"/>
    </row>
    <row r="171" spans="2:2" x14ac:dyDescent="0.2">
      <c r="B171" s="63"/>
    </row>
    <row r="172" spans="2:2" x14ac:dyDescent="0.2">
      <c r="B172" s="63"/>
    </row>
    <row r="173" spans="2:2" x14ac:dyDescent="0.2">
      <c r="B173" s="63"/>
    </row>
    <row r="174" spans="2:2" x14ac:dyDescent="0.2">
      <c r="B174" s="63"/>
    </row>
    <row r="175" spans="2:2" x14ac:dyDescent="0.2">
      <c r="B175" s="63"/>
    </row>
    <row r="176" spans="2:2" x14ac:dyDescent="0.2">
      <c r="B176" s="63"/>
    </row>
    <row r="177" spans="2:2" x14ac:dyDescent="0.2">
      <c r="B177" s="63"/>
    </row>
    <row r="178" spans="2:2" x14ac:dyDescent="0.2">
      <c r="B178" s="63"/>
    </row>
    <row r="179" spans="2:2" x14ac:dyDescent="0.2">
      <c r="B179" s="63"/>
    </row>
    <row r="180" spans="2:2" x14ac:dyDescent="0.2">
      <c r="B180" s="63"/>
    </row>
    <row r="181" spans="2:2" x14ac:dyDescent="0.2">
      <c r="B181" s="63"/>
    </row>
    <row r="182" spans="2:2" x14ac:dyDescent="0.2">
      <c r="B182" s="63"/>
    </row>
    <row r="183" spans="2:2" x14ac:dyDescent="0.2">
      <c r="B183" s="63"/>
    </row>
    <row r="184" spans="2:2" x14ac:dyDescent="0.2">
      <c r="B184" s="63"/>
    </row>
    <row r="185" spans="2:2" x14ac:dyDescent="0.2">
      <c r="B185" s="63"/>
    </row>
    <row r="186" spans="2:2" x14ac:dyDescent="0.2">
      <c r="B186" s="63"/>
    </row>
    <row r="187" spans="2:2" x14ac:dyDescent="0.2">
      <c r="B187" s="63"/>
    </row>
    <row r="188" spans="2:2" x14ac:dyDescent="0.2">
      <c r="B188" s="63"/>
    </row>
    <row r="189" spans="2:2" x14ac:dyDescent="0.2">
      <c r="B189" s="63"/>
    </row>
    <row r="190" spans="2:2" x14ac:dyDescent="0.2">
      <c r="B190" s="63"/>
    </row>
    <row r="191" spans="2:2" x14ac:dyDescent="0.2">
      <c r="B191" s="63"/>
    </row>
    <row r="192" spans="2:2" x14ac:dyDescent="0.2">
      <c r="B192" s="63"/>
    </row>
    <row r="193" spans="2:2" x14ac:dyDescent="0.2">
      <c r="B193" s="63"/>
    </row>
    <row r="194" spans="2:2" x14ac:dyDescent="0.2">
      <c r="B194" s="63"/>
    </row>
    <row r="195" spans="2:2" x14ac:dyDescent="0.2">
      <c r="B195" s="63"/>
    </row>
    <row r="196" spans="2:2" x14ac:dyDescent="0.2">
      <c r="B196" s="63"/>
    </row>
    <row r="197" spans="2:2" x14ac:dyDescent="0.2">
      <c r="B197" s="63"/>
    </row>
    <row r="198" spans="2:2" x14ac:dyDescent="0.2">
      <c r="B198" s="63"/>
    </row>
    <row r="199" spans="2:2" x14ac:dyDescent="0.2">
      <c r="B199" s="63"/>
    </row>
    <row r="200" spans="2:2" x14ac:dyDescent="0.2">
      <c r="B200" s="63"/>
    </row>
    <row r="201" spans="2:2" x14ac:dyDescent="0.2">
      <c r="B201" s="63"/>
    </row>
    <row r="202" spans="2:2" x14ac:dyDescent="0.2">
      <c r="B202" s="63"/>
    </row>
    <row r="203" spans="2:2" x14ac:dyDescent="0.2">
      <c r="B203" s="63"/>
    </row>
    <row r="204" spans="2:2" x14ac:dyDescent="0.2">
      <c r="B204" s="63"/>
    </row>
    <row r="205" spans="2:2" x14ac:dyDescent="0.2">
      <c r="B205" s="63"/>
    </row>
    <row r="206" spans="2:2" x14ac:dyDescent="0.2">
      <c r="B206" s="63"/>
    </row>
    <row r="207" spans="2:2" x14ac:dyDescent="0.2">
      <c r="B207" s="63"/>
    </row>
    <row r="208" spans="2:2" x14ac:dyDescent="0.2">
      <c r="B208" s="63"/>
    </row>
    <row r="209" spans="2:2" x14ac:dyDescent="0.2">
      <c r="B209" s="63"/>
    </row>
    <row r="210" spans="2:2" x14ac:dyDescent="0.2">
      <c r="B210" s="63"/>
    </row>
    <row r="211" spans="2:2" x14ac:dyDescent="0.2">
      <c r="B211" s="63"/>
    </row>
    <row r="212" spans="2:2" x14ac:dyDescent="0.2">
      <c r="B212" s="63"/>
    </row>
    <row r="213" spans="2:2" x14ac:dyDescent="0.2">
      <c r="B213" s="63"/>
    </row>
    <row r="214" spans="2:2" x14ac:dyDescent="0.2">
      <c r="B214" s="63"/>
    </row>
    <row r="215" spans="2:2" x14ac:dyDescent="0.2">
      <c r="B215" s="63"/>
    </row>
    <row r="216" spans="2:2" x14ac:dyDescent="0.2">
      <c r="B216" s="63"/>
    </row>
    <row r="217" spans="2:2" x14ac:dyDescent="0.2">
      <c r="B217" s="63"/>
    </row>
    <row r="218" spans="2:2" x14ac:dyDescent="0.2">
      <c r="B218" s="63"/>
    </row>
    <row r="219" spans="2:2" x14ac:dyDescent="0.2">
      <c r="B219" s="63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65" customWidth="1"/>
    <col min="2" max="2" width="61.7109375" style="1" customWidth="1"/>
    <col min="3" max="3" width="7.85546875" style="65" customWidth="1"/>
    <col min="4" max="4" width="12" style="65" customWidth="1"/>
    <col min="5" max="5" width="11.28515625" style="65" customWidth="1"/>
    <col min="6" max="10" width="12" style="65" customWidth="1"/>
    <col min="11" max="16384" width="9.140625" style="65"/>
  </cols>
  <sheetData>
    <row r="1" spans="1:218" x14ac:dyDescent="0.3">
      <c r="D1"/>
      <c r="E1"/>
      <c r="F1"/>
      <c r="H1" s="140" t="s">
        <v>296</v>
      </c>
      <c r="I1" s="140"/>
      <c r="J1" s="140"/>
    </row>
    <row r="2" spans="1:218" s="43" customFormat="1" ht="13.5" customHeight="1" x14ac:dyDescent="0.25">
      <c r="A2" s="44"/>
      <c r="C2" s="44"/>
      <c r="D2"/>
      <c r="E2"/>
      <c r="F2"/>
      <c r="G2" s="140" t="s">
        <v>217</v>
      </c>
      <c r="H2" s="140"/>
      <c r="I2" s="140"/>
      <c r="J2" s="140"/>
    </row>
    <row r="3" spans="1:218" s="43" customFormat="1" ht="13.5" customHeight="1" x14ac:dyDescent="0.25">
      <c r="A3" s="44"/>
      <c r="C3" s="44"/>
      <c r="D3"/>
      <c r="E3"/>
      <c r="F3"/>
      <c r="G3" s="140" t="s">
        <v>293</v>
      </c>
      <c r="H3" s="140"/>
      <c r="I3" s="140"/>
      <c r="J3" s="140"/>
    </row>
    <row r="4" spans="1:218" s="43" customFormat="1" ht="13.5" customHeight="1" x14ac:dyDescent="0.25">
      <c r="A4" s="44"/>
      <c r="C4" s="44"/>
      <c r="D4"/>
      <c r="E4"/>
      <c r="F4"/>
      <c r="G4" s="152" t="s">
        <v>295</v>
      </c>
      <c r="H4" s="152"/>
      <c r="I4" s="152"/>
      <c r="J4" s="152"/>
    </row>
    <row r="5" spans="1:218" s="43" customFormat="1" ht="15" x14ac:dyDescent="0.25">
      <c r="A5" s="44"/>
      <c r="C5" s="44"/>
      <c r="D5"/>
      <c r="E5"/>
      <c r="F5"/>
      <c r="G5" s="169"/>
      <c r="H5" s="169"/>
      <c r="I5" s="169"/>
      <c r="J5" s="169"/>
    </row>
    <row r="6" spans="1:218" s="43" customFormat="1" ht="13.5" customHeight="1" x14ac:dyDescent="0.25">
      <c r="A6" s="44"/>
      <c r="C6" s="44"/>
      <c r="D6"/>
      <c r="E6"/>
      <c r="F6"/>
      <c r="G6" s="140"/>
      <c r="H6" s="140"/>
      <c r="I6" s="140"/>
      <c r="J6" s="140"/>
    </row>
    <row r="7" spans="1:218" s="43" customFormat="1" ht="13.5" customHeight="1" x14ac:dyDescent="0.25">
      <c r="A7" s="44"/>
      <c r="C7" s="44"/>
      <c r="D7"/>
      <c r="E7"/>
      <c r="F7"/>
      <c r="G7" s="140"/>
      <c r="H7" s="140"/>
      <c r="I7" s="140"/>
      <c r="J7" s="140"/>
    </row>
    <row r="8" spans="1:218" s="43" customFormat="1" ht="13.5" customHeight="1" x14ac:dyDescent="0.25">
      <c r="A8" s="44"/>
      <c r="C8" s="44"/>
      <c r="D8"/>
      <c r="E8"/>
      <c r="F8"/>
      <c r="G8" s="152"/>
      <c r="H8" s="152"/>
      <c r="I8" s="152"/>
      <c r="J8" s="152"/>
    </row>
    <row r="9" spans="1:218" x14ac:dyDescent="0.3">
      <c r="D9"/>
      <c r="E9"/>
      <c r="F9"/>
      <c r="G9"/>
      <c r="H9"/>
      <c r="I9"/>
      <c r="J9" s="66"/>
    </row>
    <row r="10" spans="1:218" x14ac:dyDescent="0.3">
      <c r="E10" s="46"/>
      <c r="F10" s="46"/>
      <c r="G10" s="46"/>
      <c r="H10" s="46"/>
      <c r="I10" s="46"/>
      <c r="J10" s="66"/>
    </row>
    <row r="11" spans="1:218" x14ac:dyDescent="0.3">
      <c r="A11" s="167" t="s">
        <v>227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218" ht="16.5" customHeight="1" x14ac:dyDescent="0.3">
      <c r="A12" s="170" t="s">
        <v>228</v>
      </c>
      <c r="B12" s="170"/>
      <c r="C12" s="170"/>
      <c r="D12" s="170"/>
      <c r="E12" s="170"/>
      <c r="F12" s="170"/>
      <c r="G12" s="170"/>
      <c r="H12" s="170"/>
      <c r="I12" s="170"/>
      <c r="J12" s="170"/>
    </row>
    <row r="13" spans="1:218" ht="33" x14ac:dyDescent="0.3">
      <c r="A13" s="67" t="s">
        <v>229</v>
      </c>
      <c r="B13" s="68" t="s">
        <v>214</v>
      </c>
      <c r="C13" s="69"/>
      <c r="D13" s="171" t="s">
        <v>212</v>
      </c>
      <c r="E13" s="173" t="s">
        <v>230</v>
      </c>
      <c r="F13" s="174"/>
      <c r="G13" s="162" t="s">
        <v>231</v>
      </c>
      <c r="H13" s="163"/>
      <c r="I13" s="163"/>
      <c r="J13" s="164"/>
      <c r="K13" s="70"/>
      <c r="L13" s="70"/>
      <c r="M13" s="137"/>
      <c r="N13" s="137"/>
      <c r="O13" s="137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</row>
    <row r="14" spans="1:218" ht="49.5" x14ac:dyDescent="0.3">
      <c r="A14" s="69"/>
      <c r="B14" s="68" t="s">
        <v>232</v>
      </c>
      <c r="C14" s="71" t="s">
        <v>233</v>
      </c>
      <c r="D14" s="172"/>
      <c r="E14" s="72" t="s">
        <v>234</v>
      </c>
      <c r="F14" s="72" t="s">
        <v>213</v>
      </c>
      <c r="G14" s="50" t="s">
        <v>30</v>
      </c>
      <c r="H14" s="50" t="s">
        <v>31</v>
      </c>
      <c r="I14" s="50" t="s">
        <v>32</v>
      </c>
      <c r="J14" s="50" t="s">
        <v>33</v>
      </c>
      <c r="M14" s="136"/>
      <c r="N14" s="136"/>
      <c r="O14" s="136"/>
    </row>
    <row r="15" spans="1:218" ht="31.5" customHeight="1" thickBot="1" x14ac:dyDescent="0.35">
      <c r="A15" s="73">
        <v>1</v>
      </c>
      <c r="B15" s="74">
        <v>2</v>
      </c>
      <c r="C15" s="73">
        <v>3</v>
      </c>
      <c r="D15" s="75">
        <v>4</v>
      </c>
      <c r="E15" s="75">
        <v>5</v>
      </c>
      <c r="F15" s="75">
        <v>6</v>
      </c>
      <c r="G15" s="76">
        <v>7</v>
      </c>
      <c r="H15" s="77">
        <v>8</v>
      </c>
      <c r="I15" s="77">
        <v>9</v>
      </c>
      <c r="J15" s="77">
        <v>10</v>
      </c>
      <c r="M15" s="136"/>
      <c r="N15" s="136"/>
      <c r="O15" s="136"/>
    </row>
    <row r="16" spans="1:218" ht="33" x14ac:dyDescent="0.3">
      <c r="A16" s="78">
        <v>8010</v>
      </c>
      <c r="B16" s="79" t="s">
        <v>235</v>
      </c>
      <c r="C16" s="80"/>
      <c r="D16" s="90">
        <f>SUM(E16:F16)</f>
        <v>2244771.2873</v>
      </c>
      <c r="E16" s="90">
        <f>SUM(E18+E73)</f>
        <v>227949.48699999996</v>
      </c>
      <c r="F16" s="91">
        <f>SUM(F18+F73)</f>
        <v>2016821.8003</v>
      </c>
      <c r="G16" s="91">
        <f t="shared" ref="G16:J16" si="0">SUM(G18+G73)</f>
        <v>2244771.2873</v>
      </c>
      <c r="H16" s="91">
        <f t="shared" si="0"/>
        <v>2244771.2873</v>
      </c>
      <c r="I16" s="91">
        <f t="shared" si="0"/>
        <v>2244771.2873</v>
      </c>
      <c r="J16" s="91">
        <f t="shared" si="0"/>
        <v>2244771.2873</v>
      </c>
      <c r="M16" s="136"/>
      <c r="N16" s="136"/>
      <c r="O16" s="136"/>
    </row>
    <row r="17" spans="1:10" x14ac:dyDescent="0.3">
      <c r="A17" s="78"/>
      <c r="B17" s="79" t="s">
        <v>21</v>
      </c>
      <c r="C17" s="78"/>
      <c r="D17" s="92"/>
      <c r="E17" s="93"/>
      <c r="F17" s="94"/>
      <c r="G17" s="94"/>
      <c r="H17" s="94"/>
      <c r="I17" s="94"/>
      <c r="J17" s="94"/>
    </row>
    <row r="18" spans="1:10" ht="33" x14ac:dyDescent="0.3">
      <c r="A18" s="78">
        <v>8100</v>
      </c>
      <c r="B18" s="79" t="s">
        <v>236</v>
      </c>
      <c r="C18" s="78"/>
      <c r="D18" s="95">
        <f>SUM(D20,D48)</f>
        <v>2244771.2873</v>
      </c>
      <c r="E18" s="95">
        <f>SUM(E20,E48)</f>
        <v>227949.48699999996</v>
      </c>
      <c r="F18" s="96">
        <f>SUM(F20,F48)</f>
        <v>2016821.8003</v>
      </c>
      <c r="G18" s="96">
        <f t="shared" ref="G18:J18" si="1">SUM(G20,G48)</f>
        <v>2244771.2873</v>
      </c>
      <c r="H18" s="96">
        <f t="shared" si="1"/>
        <v>2244771.2873</v>
      </c>
      <c r="I18" s="96">
        <f t="shared" si="1"/>
        <v>2244771.2873</v>
      </c>
      <c r="J18" s="96">
        <f t="shared" si="1"/>
        <v>2244771.2873</v>
      </c>
    </row>
    <row r="19" spans="1:10" x14ac:dyDescent="0.3">
      <c r="A19" s="78"/>
      <c r="B19" s="82" t="s">
        <v>21</v>
      </c>
      <c r="C19" s="78"/>
      <c r="D19" s="95"/>
      <c r="E19" s="95"/>
      <c r="F19" s="96"/>
      <c r="G19" s="96"/>
      <c r="H19" s="96"/>
      <c r="I19" s="96"/>
      <c r="J19" s="96"/>
    </row>
    <row r="20" spans="1:10" x14ac:dyDescent="0.3">
      <c r="A20" s="78">
        <v>8110</v>
      </c>
      <c r="B20" s="83" t="s">
        <v>237</v>
      </c>
      <c r="C20" s="78"/>
      <c r="D20" s="95">
        <f>SUM(D22:D26)</f>
        <v>0</v>
      </c>
      <c r="E20" s="95">
        <f>SUM(E22:E26)</f>
        <v>0</v>
      </c>
      <c r="F20" s="96">
        <f>SUM(F22:F26)</f>
        <v>0</v>
      </c>
      <c r="G20" s="96">
        <f t="shared" ref="G20:J20" si="2">SUM(G22:G26)</f>
        <v>0</v>
      </c>
      <c r="H20" s="96">
        <f t="shared" si="2"/>
        <v>0</v>
      </c>
      <c r="I20" s="96">
        <f t="shared" si="2"/>
        <v>0</v>
      </c>
      <c r="J20" s="96">
        <f t="shared" si="2"/>
        <v>0</v>
      </c>
    </row>
    <row r="21" spans="1:10" x14ac:dyDescent="0.3">
      <c r="A21" s="78"/>
      <c r="B21" s="79" t="s">
        <v>21</v>
      </c>
      <c r="C21" s="78"/>
      <c r="D21" s="97"/>
      <c r="E21" s="97"/>
      <c r="F21" s="97"/>
      <c r="G21" s="97"/>
      <c r="H21" s="97"/>
      <c r="I21" s="97"/>
      <c r="J21" s="97"/>
    </row>
    <row r="22" spans="1:10" ht="33" x14ac:dyDescent="0.3">
      <c r="A22" s="78">
        <v>8111</v>
      </c>
      <c r="B22" s="79" t="s">
        <v>238</v>
      </c>
      <c r="C22" s="78"/>
      <c r="D22" s="95">
        <f>SUM(D24:D25)</f>
        <v>0</v>
      </c>
      <c r="E22" s="98" t="s">
        <v>239</v>
      </c>
      <c r="F22" s="96">
        <f>SUM(F24:F25)</f>
        <v>0</v>
      </c>
      <c r="G22" s="96">
        <f t="shared" ref="G22:J22" si="3">SUM(G24:G25)</f>
        <v>0</v>
      </c>
      <c r="H22" s="96">
        <f t="shared" si="3"/>
        <v>0</v>
      </c>
      <c r="I22" s="96">
        <f t="shared" si="3"/>
        <v>0</v>
      </c>
      <c r="J22" s="96">
        <f t="shared" si="3"/>
        <v>0</v>
      </c>
    </row>
    <row r="23" spans="1:10" x14ac:dyDescent="0.3">
      <c r="A23" s="78"/>
      <c r="B23" s="79" t="s">
        <v>216</v>
      </c>
      <c r="C23" s="78"/>
      <c r="D23" s="95"/>
      <c r="E23" s="98"/>
      <c r="F23" s="99"/>
      <c r="G23" s="99"/>
      <c r="H23" s="99"/>
      <c r="I23" s="99"/>
      <c r="J23" s="99"/>
    </row>
    <row r="24" spans="1:10" ht="17.25" thickBot="1" x14ac:dyDescent="0.35">
      <c r="A24" s="78">
        <v>8112</v>
      </c>
      <c r="B24" s="85" t="s">
        <v>240</v>
      </c>
      <c r="C24" s="86" t="s">
        <v>241</v>
      </c>
      <c r="D24" s="100">
        <f>SUM(E24:F24)</f>
        <v>0</v>
      </c>
      <c r="E24" s="98" t="s">
        <v>239</v>
      </c>
      <c r="F24" s="99"/>
      <c r="G24" s="99"/>
      <c r="H24" s="99"/>
      <c r="I24" s="99"/>
      <c r="J24" s="99"/>
    </row>
    <row r="25" spans="1:10" ht="17.25" thickBot="1" x14ac:dyDescent="0.35">
      <c r="A25" s="78">
        <v>8113</v>
      </c>
      <c r="B25" s="85" t="s">
        <v>242</v>
      </c>
      <c r="C25" s="86" t="s">
        <v>243</v>
      </c>
      <c r="D25" s="100">
        <f>SUM(E25:F25)</f>
        <v>0</v>
      </c>
      <c r="E25" s="98" t="s">
        <v>239</v>
      </c>
      <c r="F25" s="99"/>
      <c r="G25" s="99"/>
      <c r="H25" s="99"/>
      <c r="I25" s="99"/>
      <c r="J25" s="99"/>
    </row>
    <row r="26" spans="1:10" ht="33" x14ac:dyDescent="0.3">
      <c r="A26" s="78">
        <v>8120</v>
      </c>
      <c r="B26" s="79" t="s">
        <v>244</v>
      </c>
      <c r="C26" s="86"/>
      <c r="D26" s="95">
        <f>SUM(D28,D38)</f>
        <v>0</v>
      </c>
      <c r="E26" s="95">
        <f>SUM(E28,E38)</f>
        <v>0</v>
      </c>
      <c r="F26" s="96">
        <f>SUM(F28,F38)</f>
        <v>0</v>
      </c>
      <c r="G26" s="96">
        <f t="shared" ref="G26:J26" si="4">SUM(G28,G38)</f>
        <v>0</v>
      </c>
      <c r="H26" s="96">
        <f t="shared" si="4"/>
        <v>0</v>
      </c>
      <c r="I26" s="96">
        <f t="shared" si="4"/>
        <v>0</v>
      </c>
      <c r="J26" s="96">
        <f t="shared" si="4"/>
        <v>0</v>
      </c>
    </row>
    <row r="27" spans="1:10" x14ac:dyDescent="0.3">
      <c r="A27" s="78"/>
      <c r="B27" s="79" t="s">
        <v>21</v>
      </c>
      <c r="C27" s="86"/>
      <c r="D27" s="95"/>
      <c r="E27" s="98"/>
      <c r="F27" s="99"/>
      <c r="G27" s="99"/>
      <c r="H27" s="99"/>
      <c r="I27" s="99"/>
      <c r="J27" s="99"/>
    </row>
    <row r="28" spans="1:10" x14ac:dyDescent="0.3">
      <c r="A28" s="78">
        <v>8121</v>
      </c>
      <c r="B28" s="79" t="s">
        <v>245</v>
      </c>
      <c r="C28" s="86"/>
      <c r="D28" s="95">
        <f>SUM(D30,D34)</f>
        <v>0</v>
      </c>
      <c r="E28" s="98" t="s">
        <v>239</v>
      </c>
      <c r="F28" s="96">
        <f>SUM(F30,F34)</f>
        <v>0</v>
      </c>
      <c r="G28" s="96">
        <f t="shared" ref="G28:J28" si="5">SUM(G30,G34)</f>
        <v>0</v>
      </c>
      <c r="H28" s="96">
        <f t="shared" si="5"/>
        <v>0</v>
      </c>
      <c r="I28" s="96">
        <f t="shared" si="5"/>
        <v>0</v>
      </c>
      <c r="J28" s="96">
        <f t="shared" si="5"/>
        <v>0</v>
      </c>
    </row>
    <row r="29" spans="1:10" x14ac:dyDescent="0.3">
      <c r="A29" s="78"/>
      <c r="B29" s="79" t="s">
        <v>216</v>
      </c>
      <c r="C29" s="86"/>
      <c r="D29" s="95"/>
      <c r="E29" s="98"/>
      <c r="F29" s="99"/>
      <c r="G29" s="99"/>
      <c r="H29" s="99"/>
      <c r="I29" s="99"/>
      <c r="J29" s="99"/>
    </row>
    <row r="30" spans="1:10" x14ac:dyDescent="0.3">
      <c r="A30" s="78">
        <v>8122</v>
      </c>
      <c r="B30" s="83" t="s">
        <v>246</v>
      </c>
      <c r="C30" s="86" t="s">
        <v>247</v>
      </c>
      <c r="D30" s="95">
        <f>SUM(D32:D33)</f>
        <v>0</v>
      </c>
      <c r="E30" s="98" t="s">
        <v>239</v>
      </c>
      <c r="F30" s="96">
        <f>SUM(F32:F33)</f>
        <v>0</v>
      </c>
      <c r="G30" s="96">
        <f t="shared" ref="G30:J30" si="6">SUM(G32:G33)</f>
        <v>0</v>
      </c>
      <c r="H30" s="96">
        <f t="shared" si="6"/>
        <v>0</v>
      </c>
      <c r="I30" s="96">
        <f t="shared" si="6"/>
        <v>0</v>
      </c>
      <c r="J30" s="96">
        <f t="shared" si="6"/>
        <v>0</v>
      </c>
    </row>
    <row r="31" spans="1:10" x14ac:dyDescent="0.3">
      <c r="A31" s="78"/>
      <c r="B31" s="83" t="s">
        <v>216</v>
      </c>
      <c r="C31" s="86"/>
      <c r="D31" s="95"/>
      <c r="E31" s="98"/>
      <c r="F31" s="99"/>
      <c r="G31" s="99"/>
      <c r="H31" s="99"/>
      <c r="I31" s="99"/>
      <c r="J31" s="99"/>
    </row>
    <row r="32" spans="1:10" ht="17.25" thickBot="1" x14ac:dyDescent="0.35">
      <c r="A32" s="78">
        <v>8123</v>
      </c>
      <c r="B32" s="83" t="s">
        <v>248</v>
      </c>
      <c r="C32" s="86"/>
      <c r="D32" s="100">
        <f>SUM(E32:F32)</f>
        <v>0</v>
      </c>
      <c r="E32" s="98" t="s">
        <v>239</v>
      </c>
      <c r="F32" s="99"/>
      <c r="G32" s="99"/>
      <c r="H32" s="99"/>
      <c r="I32" s="99"/>
      <c r="J32" s="99"/>
    </row>
    <row r="33" spans="1:10" ht="17.25" thickBot="1" x14ac:dyDescent="0.35">
      <c r="A33" s="78">
        <v>8124</v>
      </c>
      <c r="B33" s="83" t="s">
        <v>249</v>
      </c>
      <c r="C33" s="86"/>
      <c r="D33" s="100">
        <f>SUM(E33:F33)</f>
        <v>0</v>
      </c>
      <c r="E33" s="98" t="s">
        <v>239</v>
      </c>
      <c r="F33" s="99"/>
      <c r="G33" s="99"/>
      <c r="H33" s="99"/>
      <c r="I33" s="99"/>
      <c r="J33" s="99"/>
    </row>
    <row r="34" spans="1:10" x14ac:dyDescent="0.3">
      <c r="A34" s="78">
        <v>8130</v>
      </c>
      <c r="B34" s="83" t="s">
        <v>250</v>
      </c>
      <c r="C34" s="86" t="s">
        <v>251</v>
      </c>
      <c r="D34" s="95">
        <f>SUM(D36:D37)</f>
        <v>0</v>
      </c>
      <c r="E34" s="98" t="s">
        <v>239</v>
      </c>
      <c r="F34" s="96">
        <f>SUM(F36:F37)</f>
        <v>0</v>
      </c>
      <c r="G34" s="96">
        <f t="shared" ref="G34:J34" si="7">SUM(G36:G37)</f>
        <v>0</v>
      </c>
      <c r="H34" s="96">
        <f t="shared" si="7"/>
        <v>0</v>
      </c>
      <c r="I34" s="96">
        <f t="shared" si="7"/>
        <v>0</v>
      </c>
      <c r="J34" s="96">
        <f t="shared" si="7"/>
        <v>0</v>
      </c>
    </row>
    <row r="35" spans="1:10" x14ac:dyDescent="0.3">
      <c r="A35" s="78"/>
      <c r="B35" s="83" t="s">
        <v>216</v>
      </c>
      <c r="C35" s="86"/>
      <c r="D35" s="95"/>
      <c r="E35" s="98"/>
      <c r="F35" s="99"/>
      <c r="G35" s="99"/>
      <c r="H35" s="99"/>
      <c r="I35" s="99"/>
      <c r="J35" s="99"/>
    </row>
    <row r="36" spans="1:10" ht="17.25" thickBot="1" x14ac:dyDescent="0.35">
      <c r="A36" s="78">
        <v>8131</v>
      </c>
      <c r="B36" s="83" t="s">
        <v>252</v>
      </c>
      <c r="C36" s="86"/>
      <c r="D36" s="100">
        <f>SUM(E36:F36)</f>
        <v>0</v>
      </c>
      <c r="E36" s="98" t="s">
        <v>239</v>
      </c>
      <c r="F36" s="99"/>
      <c r="G36" s="99"/>
      <c r="H36" s="99"/>
      <c r="I36" s="99"/>
      <c r="J36" s="99"/>
    </row>
    <row r="37" spans="1:10" ht="17.25" thickBot="1" x14ac:dyDescent="0.35">
      <c r="A37" s="78">
        <v>8132</v>
      </c>
      <c r="B37" s="83" t="s">
        <v>253</v>
      </c>
      <c r="C37" s="86"/>
      <c r="D37" s="100">
        <f>SUM(E37:F37)</f>
        <v>0</v>
      </c>
      <c r="E37" s="98" t="s">
        <v>239</v>
      </c>
      <c r="F37" s="99"/>
      <c r="G37" s="99"/>
      <c r="H37" s="99"/>
      <c r="I37" s="99"/>
      <c r="J37" s="99"/>
    </row>
    <row r="38" spans="1:10" x14ac:dyDescent="0.3">
      <c r="A38" s="78">
        <v>8140</v>
      </c>
      <c r="B38" s="83" t="s">
        <v>254</v>
      </c>
      <c r="C38" s="86"/>
      <c r="D38" s="95">
        <f>SUM(D40,D44)</f>
        <v>0</v>
      </c>
      <c r="E38" s="95">
        <f>SUM(E40,E44)</f>
        <v>0</v>
      </c>
      <c r="F38" s="96">
        <f>SUM(F40,F44)</f>
        <v>0</v>
      </c>
      <c r="G38" s="96">
        <f t="shared" ref="G38:J38" si="8">SUM(G40,G44)</f>
        <v>0</v>
      </c>
      <c r="H38" s="96">
        <f t="shared" si="8"/>
        <v>0</v>
      </c>
      <c r="I38" s="96">
        <f t="shared" si="8"/>
        <v>0</v>
      </c>
      <c r="J38" s="96">
        <f t="shared" si="8"/>
        <v>0</v>
      </c>
    </row>
    <row r="39" spans="1:10" ht="17.25" thickBot="1" x14ac:dyDescent="0.35">
      <c r="A39" s="78"/>
      <c r="B39" s="79" t="s">
        <v>216</v>
      </c>
      <c r="C39" s="86"/>
      <c r="D39" s="95"/>
      <c r="E39" s="98"/>
      <c r="F39" s="99"/>
      <c r="G39" s="99"/>
      <c r="H39" s="99"/>
      <c r="I39" s="99"/>
      <c r="J39" s="99"/>
    </row>
    <row r="40" spans="1:10" x14ac:dyDescent="0.3">
      <c r="A40" s="78">
        <v>8141</v>
      </c>
      <c r="B40" s="83" t="s">
        <v>255</v>
      </c>
      <c r="C40" s="86" t="s">
        <v>247</v>
      </c>
      <c r="D40" s="101">
        <f>SUM(D42:D43)</f>
        <v>0</v>
      </c>
      <c r="E40" s="101">
        <f>SUM(E42:E43)</f>
        <v>0</v>
      </c>
      <c r="F40" s="102">
        <f>SUM(F42:F43)</f>
        <v>0</v>
      </c>
      <c r="G40" s="102">
        <f t="shared" ref="G40:J40" si="9">SUM(G42:G43)</f>
        <v>0</v>
      </c>
      <c r="H40" s="102">
        <f t="shared" si="9"/>
        <v>0</v>
      </c>
      <c r="I40" s="102">
        <f t="shared" si="9"/>
        <v>0</v>
      </c>
      <c r="J40" s="102">
        <f t="shared" si="9"/>
        <v>0</v>
      </c>
    </row>
    <row r="41" spans="1:10" x14ac:dyDescent="0.3">
      <c r="A41" s="78"/>
      <c r="B41" s="83" t="s">
        <v>216</v>
      </c>
      <c r="C41" s="86"/>
      <c r="D41" s="95"/>
      <c r="E41" s="98"/>
      <c r="F41" s="99"/>
      <c r="G41" s="99"/>
      <c r="H41" s="99"/>
      <c r="I41" s="99"/>
      <c r="J41" s="99"/>
    </row>
    <row r="42" spans="1:10" ht="17.25" thickBot="1" x14ac:dyDescent="0.35">
      <c r="A42" s="78">
        <v>8142</v>
      </c>
      <c r="B42" s="83" t="s">
        <v>256</v>
      </c>
      <c r="C42" s="86"/>
      <c r="D42" s="100">
        <f>SUM(E42:F42)</f>
        <v>0</v>
      </c>
      <c r="E42" s="98"/>
      <c r="F42" s="99" t="s">
        <v>0</v>
      </c>
      <c r="G42" s="98"/>
      <c r="H42" s="98"/>
      <c r="I42" s="98"/>
      <c r="J42" s="98"/>
    </row>
    <row r="43" spans="1:10" ht="17.25" thickBot="1" x14ac:dyDescent="0.35">
      <c r="A43" s="78">
        <v>8143</v>
      </c>
      <c r="B43" s="83" t="s">
        <v>257</v>
      </c>
      <c r="C43" s="86"/>
      <c r="D43" s="100">
        <f>SUM(E43:F43)</f>
        <v>0</v>
      </c>
      <c r="E43" s="103"/>
      <c r="F43" s="104" t="s">
        <v>0</v>
      </c>
      <c r="G43" s="103"/>
      <c r="H43" s="103"/>
      <c r="I43" s="103"/>
      <c r="J43" s="103"/>
    </row>
    <row r="44" spans="1:10" x14ac:dyDescent="0.3">
      <c r="A44" s="78">
        <v>8150</v>
      </c>
      <c r="B44" s="83" t="s">
        <v>258</v>
      </c>
      <c r="C44" s="86" t="s">
        <v>251</v>
      </c>
      <c r="D44" s="101">
        <f>SUM(D46:D47)</f>
        <v>0</v>
      </c>
      <c r="E44" s="101">
        <f>SUM(E46:E47)</f>
        <v>0</v>
      </c>
      <c r="F44" s="102">
        <f>SUM(F46:F47)</f>
        <v>0</v>
      </c>
      <c r="G44" s="101">
        <f>SUM(G46:G47)</f>
        <v>0</v>
      </c>
      <c r="H44" s="101">
        <f t="shared" ref="H44:J44" si="10">SUM(H46:H47)</f>
        <v>0</v>
      </c>
      <c r="I44" s="101">
        <f t="shared" si="10"/>
        <v>0</v>
      </c>
      <c r="J44" s="101">
        <f t="shared" si="10"/>
        <v>0</v>
      </c>
    </row>
    <row r="45" spans="1:10" x14ac:dyDescent="0.3">
      <c r="A45" s="78"/>
      <c r="B45" s="83" t="s">
        <v>216</v>
      </c>
      <c r="C45" s="86"/>
      <c r="D45" s="95"/>
      <c r="E45" s="98"/>
      <c r="F45" s="99"/>
      <c r="G45" s="98"/>
      <c r="H45" s="98"/>
      <c r="I45" s="98"/>
      <c r="J45" s="98"/>
    </row>
    <row r="46" spans="1:10" ht="17.25" thickBot="1" x14ac:dyDescent="0.35">
      <c r="A46" s="78">
        <v>8151</v>
      </c>
      <c r="B46" s="83" t="s">
        <v>252</v>
      </c>
      <c r="C46" s="86"/>
      <c r="D46" s="100">
        <f>SUM(E46:F46)</f>
        <v>0</v>
      </c>
      <c r="E46" s="98"/>
      <c r="F46" s="99" t="s">
        <v>0</v>
      </c>
      <c r="G46" s="98"/>
      <c r="H46" s="98"/>
      <c r="I46" s="98"/>
      <c r="J46" s="98"/>
    </row>
    <row r="47" spans="1:10" ht="17.25" thickBot="1" x14ac:dyDescent="0.35">
      <c r="A47" s="78">
        <v>8152</v>
      </c>
      <c r="B47" s="83" t="s">
        <v>259</v>
      </c>
      <c r="C47" s="86"/>
      <c r="D47" s="100">
        <f>SUM(E47:F47)</f>
        <v>0</v>
      </c>
      <c r="E47" s="103"/>
      <c r="F47" s="104" t="s">
        <v>0</v>
      </c>
      <c r="G47" s="103"/>
      <c r="H47" s="103"/>
      <c r="I47" s="103"/>
      <c r="J47" s="103"/>
    </row>
    <row r="48" spans="1:10" ht="50.25" thickBot="1" x14ac:dyDescent="0.35">
      <c r="A48" s="78">
        <v>8160</v>
      </c>
      <c r="B48" s="83" t="s">
        <v>260</v>
      </c>
      <c r="C48" s="86"/>
      <c r="D48" s="105">
        <f>SUM(D50,D55,D59,D71)</f>
        <v>2244771.2873</v>
      </c>
      <c r="E48" s="105">
        <f>SUM(E50,E55,E59,E71)</f>
        <v>227949.48699999996</v>
      </c>
      <c r="F48" s="106">
        <f>SUM(F50,F55,F59,F71)</f>
        <v>2016821.8003</v>
      </c>
      <c r="G48" s="105">
        <f>SUM(G50,G55,G59,G71)</f>
        <v>2244771.2873</v>
      </c>
      <c r="H48" s="105">
        <f t="shared" ref="H48:J48" si="11">SUM(H50,H55,H59,H71)</f>
        <v>2244771.2873</v>
      </c>
      <c r="I48" s="105">
        <f t="shared" si="11"/>
        <v>2244771.2873</v>
      </c>
      <c r="J48" s="105">
        <f t="shared" si="11"/>
        <v>2244771.2873</v>
      </c>
    </row>
    <row r="49" spans="1:10" ht="17.25" thickBot="1" x14ac:dyDescent="0.35">
      <c r="A49" s="78"/>
      <c r="B49" s="82" t="s">
        <v>21</v>
      </c>
      <c r="C49" s="86"/>
      <c r="D49" s="107"/>
      <c r="E49" s="108"/>
      <c r="F49" s="109"/>
      <c r="G49" s="108"/>
      <c r="H49" s="108"/>
      <c r="I49" s="108"/>
      <c r="J49" s="108"/>
    </row>
    <row r="50" spans="1:10" ht="17.25" thickBot="1" x14ac:dyDescent="0.35">
      <c r="A50" s="78">
        <v>8161</v>
      </c>
      <c r="B50" s="79" t="s">
        <v>261</v>
      </c>
      <c r="C50" s="86"/>
      <c r="D50" s="110">
        <f>SUM(D52:D54)</f>
        <v>0</v>
      </c>
      <c r="E50" s="111" t="s">
        <v>239</v>
      </c>
      <c r="F50" s="112">
        <f>SUM(F52:F54)</f>
        <v>0</v>
      </c>
      <c r="G50" s="112">
        <f t="shared" ref="G50:J50" si="12">SUM(G52:G54)</f>
        <v>0</v>
      </c>
      <c r="H50" s="112">
        <f t="shared" si="12"/>
        <v>0</v>
      </c>
      <c r="I50" s="112">
        <f t="shared" si="12"/>
        <v>0</v>
      </c>
      <c r="J50" s="112">
        <f t="shared" si="12"/>
        <v>0</v>
      </c>
    </row>
    <row r="51" spans="1:10" x14ac:dyDescent="0.3">
      <c r="A51" s="78"/>
      <c r="B51" s="79" t="s">
        <v>216</v>
      </c>
      <c r="C51" s="86"/>
      <c r="D51" s="92"/>
      <c r="E51" s="113"/>
      <c r="F51" s="94"/>
      <c r="G51" s="94"/>
      <c r="H51" s="94"/>
      <c r="I51" s="94"/>
      <c r="J51" s="94"/>
    </row>
    <row r="52" spans="1:10" ht="50.25" thickBot="1" x14ac:dyDescent="0.35">
      <c r="A52" s="78">
        <v>8162</v>
      </c>
      <c r="B52" s="83" t="s">
        <v>262</v>
      </c>
      <c r="C52" s="86" t="s">
        <v>263</v>
      </c>
      <c r="D52" s="100"/>
      <c r="E52" s="98" t="s">
        <v>239</v>
      </c>
      <c r="F52" s="99"/>
      <c r="G52" s="99"/>
      <c r="H52" s="99"/>
      <c r="I52" s="99"/>
      <c r="J52" s="99"/>
    </row>
    <row r="53" spans="1:10" ht="99.75" thickBot="1" x14ac:dyDescent="0.35">
      <c r="A53" s="78">
        <v>8163</v>
      </c>
      <c r="B53" s="83" t="s">
        <v>264</v>
      </c>
      <c r="C53" s="86" t="s">
        <v>263</v>
      </c>
      <c r="D53" s="100">
        <f>SUM(E53:F53)</f>
        <v>0</v>
      </c>
      <c r="E53" s="111" t="s">
        <v>239</v>
      </c>
      <c r="F53" s="114"/>
      <c r="G53" s="114"/>
      <c r="H53" s="114"/>
      <c r="I53" s="114"/>
      <c r="J53" s="114"/>
    </row>
    <row r="54" spans="1:10" ht="33.75" thickBot="1" x14ac:dyDescent="0.35">
      <c r="A54" s="78">
        <v>8164</v>
      </c>
      <c r="B54" s="83" t="s">
        <v>265</v>
      </c>
      <c r="C54" s="86" t="s">
        <v>266</v>
      </c>
      <c r="D54" s="100">
        <f>SUM(E54:F54)</f>
        <v>0</v>
      </c>
      <c r="E54" s="103" t="s">
        <v>239</v>
      </c>
      <c r="F54" s="104"/>
      <c r="G54" s="104"/>
      <c r="H54" s="104"/>
      <c r="I54" s="104"/>
      <c r="J54" s="104"/>
    </row>
    <row r="55" spans="1:10" ht="17.25" thickBot="1" x14ac:dyDescent="0.35">
      <c r="A55" s="78">
        <v>8170</v>
      </c>
      <c r="B55" s="79" t="s">
        <v>267</v>
      </c>
      <c r="C55" s="86"/>
      <c r="D55" s="115">
        <f>SUM(D57:D58)</f>
        <v>0</v>
      </c>
      <c r="E55" s="115">
        <f>SUM(E57:E58)</f>
        <v>0</v>
      </c>
      <c r="F55" s="116">
        <f>SUM(F57:F58)</f>
        <v>0</v>
      </c>
      <c r="G55" s="116">
        <f t="shared" ref="G55:J55" si="13">SUM(G57:G58)</f>
        <v>0</v>
      </c>
      <c r="H55" s="116">
        <f t="shared" si="13"/>
        <v>0</v>
      </c>
      <c r="I55" s="116">
        <f t="shared" si="13"/>
        <v>0</v>
      </c>
      <c r="J55" s="116">
        <f t="shared" si="13"/>
        <v>0</v>
      </c>
    </row>
    <row r="56" spans="1:10" x14ac:dyDescent="0.3">
      <c r="A56" s="78"/>
      <c r="B56" s="79" t="s">
        <v>216</v>
      </c>
      <c r="C56" s="86"/>
      <c r="D56" s="117"/>
      <c r="E56" s="113"/>
      <c r="F56" s="118"/>
      <c r="G56" s="118"/>
      <c r="H56" s="118"/>
      <c r="I56" s="118"/>
      <c r="J56" s="118"/>
    </row>
    <row r="57" spans="1:10" ht="33.75" thickBot="1" x14ac:dyDescent="0.35">
      <c r="A57" s="78">
        <v>8171</v>
      </c>
      <c r="B57" s="83" t="s">
        <v>268</v>
      </c>
      <c r="C57" s="86" t="s">
        <v>269</v>
      </c>
      <c r="D57" s="100">
        <f>SUM(E57:F57)</f>
        <v>0</v>
      </c>
      <c r="E57" s="119"/>
      <c r="F57" s="99"/>
      <c r="G57" s="99"/>
      <c r="H57" s="99"/>
      <c r="I57" s="99"/>
      <c r="J57" s="99"/>
    </row>
    <row r="58" spans="1:10" ht="17.25" thickBot="1" x14ac:dyDescent="0.35">
      <c r="A58" s="78">
        <v>8172</v>
      </c>
      <c r="B58" s="85" t="s">
        <v>270</v>
      </c>
      <c r="C58" s="86" t="s">
        <v>271</v>
      </c>
      <c r="D58" s="100">
        <f>SUM(E58:F58)</f>
        <v>0</v>
      </c>
      <c r="E58" s="120"/>
      <c r="F58" s="121"/>
      <c r="G58" s="121"/>
      <c r="H58" s="121"/>
      <c r="I58" s="121"/>
      <c r="J58" s="121"/>
    </row>
    <row r="59" spans="1:10" ht="33.75" thickBot="1" x14ac:dyDescent="0.35">
      <c r="A59" s="78">
        <v>8190</v>
      </c>
      <c r="B59" s="79" t="s">
        <v>272</v>
      </c>
      <c r="C59" s="78"/>
      <c r="D59" s="89">
        <f>SUM(E59:F59)</f>
        <v>2244771.2873</v>
      </c>
      <c r="E59" s="110">
        <f>SUM(E61+E65-E64)</f>
        <v>227949.48699999996</v>
      </c>
      <c r="F59" s="112">
        <f>SUM(F65)</f>
        <v>2016821.8003</v>
      </c>
      <c r="G59" s="112">
        <f>+G63+G64+G67</f>
        <v>2244771.2873</v>
      </c>
      <c r="H59" s="112">
        <f t="shared" ref="H59:J59" si="14">+H63+H64+H67</f>
        <v>2244771.2873</v>
      </c>
      <c r="I59" s="112">
        <f t="shared" si="14"/>
        <v>2244771.2873</v>
      </c>
      <c r="J59" s="112">
        <f t="shared" si="14"/>
        <v>2244771.2873</v>
      </c>
    </row>
    <row r="60" spans="1:10" x14ac:dyDescent="0.3">
      <c r="A60" s="78"/>
      <c r="B60" s="79" t="s">
        <v>215</v>
      </c>
      <c r="C60" s="78"/>
      <c r="D60" s="122"/>
      <c r="E60" s="123"/>
      <c r="F60" s="124"/>
      <c r="G60" s="124"/>
      <c r="H60" s="124"/>
      <c r="I60" s="124"/>
      <c r="J60" s="124"/>
    </row>
    <row r="61" spans="1:10" ht="33" x14ac:dyDescent="0.3">
      <c r="A61" s="78">
        <v>8191</v>
      </c>
      <c r="B61" s="79" t="s">
        <v>273</v>
      </c>
      <c r="C61" s="78">
        <v>9320</v>
      </c>
      <c r="D61" s="125">
        <f>SUM(E61:F61)</f>
        <v>1467018.6598</v>
      </c>
      <c r="E61" s="126">
        <v>1467018.6598</v>
      </c>
      <c r="F61" s="127" t="s">
        <v>0</v>
      </c>
      <c r="G61" s="126">
        <v>1467018.6598</v>
      </c>
      <c r="H61" s="126">
        <v>1467018.6598</v>
      </c>
      <c r="I61" s="126">
        <v>1467018.6598</v>
      </c>
      <c r="J61" s="126">
        <v>1467018.6598</v>
      </c>
    </row>
    <row r="62" spans="1:10" x14ac:dyDescent="0.3">
      <c r="A62" s="78"/>
      <c r="B62" s="79" t="s">
        <v>23</v>
      </c>
      <c r="C62" s="78"/>
      <c r="D62" s="95"/>
      <c r="E62" s="119"/>
      <c r="F62" s="99"/>
      <c r="G62" s="119"/>
      <c r="H62" s="119"/>
      <c r="I62" s="119"/>
      <c r="J62" s="119"/>
    </row>
    <row r="63" spans="1:10" ht="66" x14ac:dyDescent="0.3">
      <c r="A63" s="78">
        <v>8192</v>
      </c>
      <c r="B63" s="83" t="s">
        <v>274</v>
      </c>
      <c r="C63" s="78"/>
      <c r="D63" s="125">
        <f>SUM(E63:F63)</f>
        <v>227949.48699999999</v>
      </c>
      <c r="E63" s="119">
        <v>227949.48699999999</v>
      </c>
      <c r="F63" s="128" t="s">
        <v>239</v>
      </c>
      <c r="G63" s="119">
        <v>227949.48699999999</v>
      </c>
      <c r="H63" s="119">
        <v>227949.48699999999</v>
      </c>
      <c r="I63" s="119">
        <v>227949.48699999999</v>
      </c>
      <c r="J63" s="119">
        <v>227949.48699999999</v>
      </c>
    </row>
    <row r="64" spans="1:10" ht="33.75" thickBot="1" x14ac:dyDescent="0.35">
      <c r="A64" s="78">
        <v>8193</v>
      </c>
      <c r="B64" s="83" t="s">
        <v>275</v>
      </c>
      <c r="C64" s="78"/>
      <c r="D64" s="95">
        <f>D61-D63</f>
        <v>1239069.1728000001</v>
      </c>
      <c r="E64" s="95">
        <f>E61-E63</f>
        <v>1239069.1728000001</v>
      </c>
      <c r="F64" s="128" t="s">
        <v>0</v>
      </c>
      <c r="G64" s="95">
        <f t="shared" ref="G64:J64" si="15">G61-G63</f>
        <v>1239069.1728000001</v>
      </c>
      <c r="H64" s="95">
        <f t="shared" si="15"/>
        <v>1239069.1728000001</v>
      </c>
      <c r="I64" s="95">
        <f t="shared" si="15"/>
        <v>1239069.1728000001</v>
      </c>
      <c r="J64" s="95">
        <f t="shared" si="15"/>
        <v>1239069.1728000001</v>
      </c>
    </row>
    <row r="65" spans="1:10" ht="33.75" thickBot="1" x14ac:dyDescent="0.35">
      <c r="A65" s="78">
        <v>8194</v>
      </c>
      <c r="B65" s="79" t="s">
        <v>276</v>
      </c>
      <c r="C65" s="84">
        <v>9330</v>
      </c>
      <c r="D65" s="110">
        <f>D67+D68</f>
        <v>2016821.8003</v>
      </c>
      <c r="E65" s="110">
        <f>SUM(E67,E68)</f>
        <v>0</v>
      </c>
      <c r="F65" s="112">
        <f>F67+F68</f>
        <v>2016821.8003</v>
      </c>
      <c r="G65" s="110">
        <f t="shared" ref="G65:J65" si="16">SUM(G67,G68)</f>
        <v>2016821.8003</v>
      </c>
      <c r="H65" s="110">
        <f t="shared" si="16"/>
        <v>2016821.8003</v>
      </c>
      <c r="I65" s="110">
        <f t="shared" si="16"/>
        <v>2016821.8003</v>
      </c>
      <c r="J65" s="110">
        <f t="shared" si="16"/>
        <v>2016821.8003</v>
      </c>
    </row>
    <row r="66" spans="1:10" x14ac:dyDescent="0.3">
      <c r="A66" s="78"/>
      <c r="B66" s="79" t="s">
        <v>23</v>
      </c>
      <c r="C66" s="84"/>
      <c r="D66" s="95"/>
      <c r="E66" s="98"/>
      <c r="F66" s="99"/>
      <c r="G66" s="98"/>
      <c r="H66" s="98"/>
      <c r="I66" s="98"/>
      <c r="J66" s="98"/>
    </row>
    <row r="67" spans="1:10" ht="50.25" thickBot="1" x14ac:dyDescent="0.35">
      <c r="A67" s="78">
        <v>8195</v>
      </c>
      <c r="B67" s="83" t="s">
        <v>277</v>
      </c>
      <c r="C67" s="84"/>
      <c r="D67" s="100">
        <f>F67</f>
        <v>777752.62749999994</v>
      </c>
      <c r="E67" s="98" t="s">
        <v>239</v>
      </c>
      <c r="F67" s="99">
        <v>777752.62749999994</v>
      </c>
      <c r="G67" s="99">
        <f>+F67</f>
        <v>777752.62749999994</v>
      </c>
      <c r="H67" s="99">
        <f>+F67</f>
        <v>777752.62749999994</v>
      </c>
      <c r="I67" s="99">
        <f>+F67</f>
        <v>777752.62749999994</v>
      </c>
      <c r="J67" s="99">
        <f>+D67</f>
        <v>777752.62749999994</v>
      </c>
    </row>
    <row r="68" spans="1:10" ht="50.25" thickBot="1" x14ac:dyDescent="0.35">
      <c r="A68" s="78">
        <v>8196</v>
      </c>
      <c r="B68" s="83" t="s">
        <v>278</v>
      </c>
      <c r="C68" s="84"/>
      <c r="D68" s="100">
        <f>F68</f>
        <v>1239069.1728000001</v>
      </c>
      <c r="E68" s="98" t="s">
        <v>239</v>
      </c>
      <c r="F68" s="129">
        <f>+E64</f>
        <v>1239069.1728000001</v>
      </c>
      <c r="G68" s="129">
        <f>+F68</f>
        <v>1239069.1728000001</v>
      </c>
      <c r="H68" s="129">
        <f>+F68</f>
        <v>1239069.1728000001</v>
      </c>
      <c r="I68" s="129">
        <f>+F68</f>
        <v>1239069.1728000001</v>
      </c>
      <c r="J68" s="99">
        <f>+D68</f>
        <v>1239069.1728000001</v>
      </c>
    </row>
    <row r="69" spans="1:10" ht="33.75" thickBot="1" x14ac:dyDescent="0.35">
      <c r="A69" s="78">
        <v>8197</v>
      </c>
      <c r="B69" s="79" t="s">
        <v>279</v>
      </c>
      <c r="C69" s="84"/>
      <c r="D69" s="100" t="s">
        <v>0</v>
      </c>
      <c r="E69" s="130" t="s">
        <v>239</v>
      </c>
      <c r="F69" s="131" t="s">
        <v>0</v>
      </c>
      <c r="G69" s="81"/>
      <c r="H69" s="81"/>
      <c r="I69" s="81"/>
      <c r="J69" s="81"/>
    </row>
    <row r="70" spans="1:10" ht="50.25" thickBot="1" x14ac:dyDescent="0.35">
      <c r="A70" s="78">
        <v>8198</v>
      </c>
      <c r="B70" s="79" t="s">
        <v>280</v>
      </c>
      <c r="C70" s="84"/>
      <c r="D70" s="100">
        <f>SUM(E70:F70)</f>
        <v>0</v>
      </c>
      <c r="E70" s="98" t="s">
        <v>0</v>
      </c>
      <c r="F70" s="99"/>
      <c r="G70" s="81"/>
      <c r="H70" s="81"/>
      <c r="I70" s="81"/>
      <c r="J70" s="81"/>
    </row>
    <row r="71" spans="1:10" ht="66" x14ac:dyDescent="0.3">
      <c r="A71" s="78">
        <v>8199</v>
      </c>
      <c r="B71" s="79" t="s">
        <v>281</v>
      </c>
      <c r="C71" s="84"/>
      <c r="D71" s="97">
        <f>SUM(E71:F71)</f>
        <v>0</v>
      </c>
      <c r="E71" s="98"/>
      <c r="F71" s="99"/>
      <c r="G71" s="81"/>
      <c r="H71" s="81"/>
      <c r="I71" s="81"/>
      <c r="J71" s="81"/>
    </row>
    <row r="72" spans="1:10" ht="33" x14ac:dyDescent="0.3">
      <c r="A72" s="78" t="s">
        <v>282</v>
      </c>
      <c r="B72" s="83" t="s">
        <v>283</v>
      </c>
      <c r="C72" s="84"/>
      <c r="D72" s="97">
        <f>SUM(E72:F72)</f>
        <v>0</v>
      </c>
      <c r="E72" s="130"/>
      <c r="F72" s="99"/>
      <c r="G72" s="81"/>
      <c r="H72" s="81"/>
      <c r="I72" s="81"/>
      <c r="J72" s="81"/>
    </row>
    <row r="73" spans="1:10" x14ac:dyDescent="0.3">
      <c r="A73" s="78">
        <v>8200</v>
      </c>
      <c r="B73" s="79" t="s">
        <v>284</v>
      </c>
      <c r="C73" s="78"/>
      <c r="D73" s="95">
        <f>SUM(D75)</f>
        <v>0</v>
      </c>
      <c r="E73" s="95">
        <f>SUM(E75)</f>
        <v>0</v>
      </c>
      <c r="F73" s="96">
        <f>SUM(F75)</f>
        <v>0</v>
      </c>
      <c r="G73" s="96">
        <f t="shared" ref="G73:J73" si="17">SUM(G75)</f>
        <v>0</v>
      </c>
      <c r="H73" s="96">
        <f t="shared" si="17"/>
        <v>0</v>
      </c>
      <c r="I73" s="96">
        <f t="shared" si="17"/>
        <v>0</v>
      </c>
      <c r="J73" s="96">
        <f t="shared" si="17"/>
        <v>0</v>
      </c>
    </row>
    <row r="74" spans="1:10" x14ac:dyDescent="0.3">
      <c r="A74" s="78"/>
      <c r="B74" s="82" t="s">
        <v>21</v>
      </c>
      <c r="C74" s="78"/>
      <c r="D74" s="95"/>
      <c r="E74" s="119"/>
      <c r="F74" s="99"/>
      <c r="G74" s="99"/>
      <c r="H74" s="99"/>
      <c r="I74" s="99"/>
      <c r="J74" s="99"/>
    </row>
    <row r="75" spans="1:10" x14ac:dyDescent="0.3">
      <c r="A75" s="78">
        <v>8210</v>
      </c>
      <c r="B75" s="83" t="s">
        <v>285</v>
      </c>
      <c r="C75" s="78"/>
      <c r="D75" s="95">
        <f>SUM(D77,D81)</f>
        <v>0</v>
      </c>
      <c r="E75" s="95">
        <f>SUM(E77,E81)</f>
        <v>0</v>
      </c>
      <c r="F75" s="96">
        <f>SUM(F77,F81)</f>
        <v>0</v>
      </c>
      <c r="G75" s="96">
        <f t="shared" ref="G75:J75" si="18">SUM(G77,G81)</f>
        <v>0</v>
      </c>
      <c r="H75" s="96">
        <f t="shared" si="18"/>
        <v>0</v>
      </c>
      <c r="I75" s="96">
        <f t="shared" si="18"/>
        <v>0</v>
      </c>
      <c r="J75" s="96">
        <f t="shared" si="18"/>
        <v>0</v>
      </c>
    </row>
    <row r="76" spans="1:10" x14ac:dyDescent="0.3">
      <c r="A76" s="78"/>
      <c r="B76" s="83" t="s">
        <v>21</v>
      </c>
      <c r="C76" s="78"/>
      <c r="D76" s="95"/>
      <c r="E76" s="98"/>
      <c r="F76" s="99"/>
      <c r="G76" s="99"/>
      <c r="H76" s="99"/>
      <c r="I76" s="99"/>
      <c r="J76" s="99"/>
    </row>
    <row r="77" spans="1:10" ht="33" x14ac:dyDescent="0.3">
      <c r="A77" s="78">
        <v>8211</v>
      </c>
      <c r="B77" s="79" t="s">
        <v>238</v>
      </c>
      <c r="C77" s="78"/>
      <c r="D77" s="95">
        <f>SUM(D79:D80)</f>
        <v>0</v>
      </c>
      <c r="E77" s="98" t="s">
        <v>239</v>
      </c>
      <c r="F77" s="96">
        <f>SUM(F79:F80)</f>
        <v>0</v>
      </c>
      <c r="G77" s="96">
        <f t="shared" ref="G77:J77" si="19">SUM(G79:G80)</f>
        <v>0</v>
      </c>
      <c r="H77" s="96">
        <f t="shared" si="19"/>
        <v>0</v>
      </c>
      <c r="I77" s="96">
        <f t="shared" si="19"/>
        <v>0</v>
      </c>
      <c r="J77" s="96">
        <f t="shared" si="19"/>
        <v>0</v>
      </c>
    </row>
    <row r="78" spans="1:10" x14ac:dyDescent="0.3">
      <c r="A78" s="78"/>
      <c r="B78" s="79" t="s">
        <v>23</v>
      </c>
      <c r="C78" s="78"/>
      <c r="D78" s="95"/>
      <c r="E78" s="98"/>
      <c r="F78" s="99"/>
      <c r="G78" s="81"/>
      <c r="H78" s="81"/>
      <c r="I78" s="81"/>
      <c r="J78" s="81"/>
    </row>
    <row r="79" spans="1:10" ht="17.25" thickBot="1" x14ac:dyDescent="0.35">
      <c r="A79" s="78">
        <v>8212</v>
      </c>
      <c r="B79" s="85" t="s">
        <v>240</v>
      </c>
      <c r="C79" s="86" t="s">
        <v>286</v>
      </c>
      <c r="D79" s="100">
        <f>SUM(E79:F79)</f>
        <v>0</v>
      </c>
      <c r="E79" s="98" t="s">
        <v>239</v>
      </c>
      <c r="F79" s="99"/>
      <c r="G79" s="81"/>
      <c r="H79" s="81"/>
      <c r="I79" s="81"/>
      <c r="J79" s="81"/>
    </row>
    <row r="80" spans="1:10" ht="17.25" thickBot="1" x14ac:dyDescent="0.35">
      <c r="A80" s="78">
        <v>8213</v>
      </c>
      <c r="B80" s="85" t="s">
        <v>242</v>
      </c>
      <c r="C80" s="86" t="s">
        <v>287</v>
      </c>
      <c r="D80" s="100">
        <f>SUM(E80:F80)</f>
        <v>0</v>
      </c>
      <c r="E80" s="98" t="s">
        <v>239</v>
      </c>
      <c r="F80" s="99"/>
      <c r="G80" s="81"/>
      <c r="H80" s="81"/>
      <c r="I80" s="81"/>
      <c r="J80" s="81"/>
    </row>
    <row r="81" spans="1:10" ht="33" x14ac:dyDescent="0.3">
      <c r="A81" s="78">
        <v>8220</v>
      </c>
      <c r="B81" s="79" t="s">
        <v>288</v>
      </c>
      <c r="C81" s="78"/>
      <c r="D81" s="95">
        <f>SUM(D83,D87)</f>
        <v>0</v>
      </c>
      <c r="E81" s="95">
        <f>SUM(E83,E87)</f>
        <v>0</v>
      </c>
      <c r="F81" s="96">
        <f>SUM(F83,F87)</f>
        <v>0</v>
      </c>
      <c r="G81" s="96">
        <f t="shared" ref="G81:J81" si="20">SUM(G83,G87)</f>
        <v>0</v>
      </c>
      <c r="H81" s="96">
        <f t="shared" si="20"/>
        <v>0</v>
      </c>
      <c r="I81" s="96">
        <f t="shared" si="20"/>
        <v>0</v>
      </c>
      <c r="J81" s="96">
        <f t="shared" si="20"/>
        <v>0</v>
      </c>
    </row>
    <row r="82" spans="1:10" x14ac:dyDescent="0.3">
      <c r="A82" s="78"/>
      <c r="B82" s="79" t="s">
        <v>21</v>
      </c>
      <c r="C82" s="78"/>
      <c r="D82" s="95"/>
      <c r="E82" s="119"/>
      <c r="F82" s="99"/>
      <c r="G82" s="99"/>
      <c r="H82" s="99"/>
      <c r="I82" s="99"/>
      <c r="J82" s="99"/>
    </row>
    <row r="83" spans="1:10" x14ac:dyDescent="0.3">
      <c r="A83" s="78">
        <v>8221</v>
      </c>
      <c r="B83" s="79" t="s">
        <v>245</v>
      </c>
      <c r="C83" s="78"/>
      <c r="D83" s="95">
        <f>SUM(D85:D86)</f>
        <v>0</v>
      </c>
      <c r="E83" s="98" t="s">
        <v>239</v>
      </c>
      <c r="F83" s="96">
        <f>SUM(F85:F86)</f>
        <v>0</v>
      </c>
      <c r="G83" s="96">
        <f t="shared" ref="G83:J83" si="21">SUM(G85:G86)</f>
        <v>0</v>
      </c>
      <c r="H83" s="96">
        <f t="shared" si="21"/>
        <v>0</v>
      </c>
      <c r="I83" s="96">
        <f t="shared" si="21"/>
        <v>0</v>
      </c>
      <c r="J83" s="96">
        <f t="shared" si="21"/>
        <v>0</v>
      </c>
    </row>
    <row r="84" spans="1:10" x14ac:dyDescent="0.3">
      <c r="A84" s="78"/>
      <c r="B84" s="79" t="s">
        <v>216</v>
      </c>
      <c r="C84" s="78"/>
      <c r="D84" s="95"/>
      <c r="E84" s="98"/>
      <c r="F84" s="99"/>
      <c r="G84" s="81"/>
      <c r="H84" s="81"/>
      <c r="I84" s="81"/>
      <c r="J84" s="81"/>
    </row>
    <row r="85" spans="1:10" ht="17.25" thickBot="1" x14ac:dyDescent="0.35">
      <c r="A85" s="78">
        <v>8222</v>
      </c>
      <c r="B85" s="83" t="s">
        <v>246</v>
      </c>
      <c r="C85" s="86" t="s">
        <v>289</v>
      </c>
      <c r="D85" s="100">
        <f>SUM(E85:F85)</f>
        <v>0</v>
      </c>
      <c r="E85" s="98" t="s">
        <v>239</v>
      </c>
      <c r="F85" s="99"/>
      <c r="G85" s="81"/>
      <c r="H85" s="81"/>
      <c r="I85" s="81"/>
      <c r="J85" s="81"/>
    </row>
    <row r="86" spans="1:10" ht="17.25" thickBot="1" x14ac:dyDescent="0.35">
      <c r="A86" s="78">
        <v>8230</v>
      </c>
      <c r="B86" s="83" t="s">
        <v>250</v>
      </c>
      <c r="C86" s="86" t="s">
        <v>290</v>
      </c>
      <c r="D86" s="100">
        <f>SUM(E86:F86)</f>
        <v>0</v>
      </c>
      <c r="E86" s="98" t="s">
        <v>239</v>
      </c>
      <c r="F86" s="99"/>
      <c r="G86" s="81"/>
      <c r="H86" s="81"/>
      <c r="I86" s="81"/>
      <c r="J86" s="81"/>
    </row>
    <row r="87" spans="1:10" x14ac:dyDescent="0.3">
      <c r="A87" s="78">
        <v>8240</v>
      </c>
      <c r="B87" s="79" t="s">
        <v>254</v>
      </c>
      <c r="C87" s="78"/>
      <c r="D87" s="95">
        <f>SUM(D89:D90)</f>
        <v>0</v>
      </c>
      <c r="E87" s="95">
        <f>SUM(E89:E90)</f>
        <v>0</v>
      </c>
      <c r="F87" s="96">
        <f>SUM(F89:F90)</f>
        <v>0</v>
      </c>
      <c r="G87" s="96">
        <f t="shared" ref="G87:J87" si="22">SUM(G89:G90)</f>
        <v>0</v>
      </c>
      <c r="H87" s="96">
        <f t="shared" si="22"/>
        <v>0</v>
      </c>
      <c r="I87" s="96">
        <f t="shared" si="22"/>
        <v>0</v>
      </c>
      <c r="J87" s="96">
        <f t="shared" si="22"/>
        <v>0</v>
      </c>
    </row>
    <row r="88" spans="1:10" x14ac:dyDescent="0.3">
      <c r="A88" s="78"/>
      <c r="B88" s="79" t="s">
        <v>216</v>
      </c>
      <c r="C88" s="78"/>
      <c r="D88" s="95"/>
      <c r="E88" s="119"/>
      <c r="F88" s="99"/>
      <c r="G88" s="81"/>
      <c r="H88" s="81"/>
      <c r="I88" s="81"/>
      <c r="J88" s="81"/>
    </row>
    <row r="89" spans="1:10" ht="17.25" thickBot="1" x14ac:dyDescent="0.35">
      <c r="A89" s="78">
        <v>8241</v>
      </c>
      <c r="B89" s="83" t="s">
        <v>291</v>
      </c>
      <c r="C89" s="86" t="s">
        <v>289</v>
      </c>
      <c r="D89" s="100">
        <f>SUM(E89:F89)</f>
        <v>0</v>
      </c>
      <c r="E89" s="119"/>
      <c r="F89" s="99" t="s">
        <v>0</v>
      </c>
      <c r="G89" s="81"/>
      <c r="H89" s="81"/>
      <c r="I89" s="81"/>
      <c r="J89" s="81"/>
    </row>
    <row r="90" spans="1:10" ht="17.25" thickBot="1" x14ac:dyDescent="0.35">
      <c r="A90" s="78">
        <v>8250</v>
      </c>
      <c r="B90" s="83" t="s">
        <v>258</v>
      </c>
      <c r="C90" s="86" t="s">
        <v>290</v>
      </c>
      <c r="D90" s="100">
        <f>SUM(E90:F90)</f>
        <v>0</v>
      </c>
      <c r="E90" s="120"/>
      <c r="F90" s="121" t="s">
        <v>0</v>
      </c>
      <c r="G90" s="81"/>
      <c r="H90" s="81"/>
      <c r="I90" s="81"/>
      <c r="J90" s="81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8:J8"/>
    <mergeCell ref="A11:J11"/>
    <mergeCell ref="A12:J12"/>
    <mergeCell ref="D13:D14"/>
    <mergeCell ref="E13:F13"/>
    <mergeCell ref="H1:J1"/>
    <mergeCell ref="G7:J7"/>
    <mergeCell ref="G2:J2"/>
    <mergeCell ref="G3:J3"/>
    <mergeCell ref="G4:J4"/>
    <mergeCell ref="G5:J5"/>
    <mergeCell ref="G6:J6"/>
    <mergeCell ref="G13:J13"/>
    <mergeCell ref="M13:O13"/>
    <mergeCell ref="M14:O14"/>
    <mergeCell ref="M15:O15"/>
    <mergeCell ref="M16:O16"/>
  </mergeCells>
  <pageMargins left="0.2" right="0.2" top="0.25" bottom="0.25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2.Gorcarakan tsaxs</vt:lpstr>
      <vt:lpstr>5.Devicit </vt:lpstr>
      <vt:lpstr>6.Havelurd </vt:lpstr>
      <vt:lpstr>'2.Gorcarakan tsaxs'!Print_Area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2026-07-17T12:10:39Z</cp:lastPrinted>
  <dcterms:created xsi:type="dcterms:W3CDTF">2014-12-23T06:44:04Z</dcterms:created>
  <dcterms:modified xsi:type="dcterms:W3CDTF">2026-07-17T13:23:13Z</dcterms:modified>
</cp:coreProperties>
</file>