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rpine.Khachatryan\Desktop\tashir 53-N\"/>
    </mc:Choice>
  </mc:AlternateContent>
  <xr:revisionPtr revIDLastSave="0" documentId="13_ncr:1_{34F30E8F-9012-4ABF-B1CE-3A2A4485B9F1}" xr6:coauthVersionLast="47" xr6:coauthVersionMax="47" xr10:uidLastSave="{00000000-0000-0000-0000-000000000000}"/>
  <bookViews>
    <workbookView xWindow="3765" yWindow="3765" windowWidth="21600" windowHeight="11385" firstSheet="8" activeTab="8" xr2:uid="{00000000-000D-0000-FFFF-FFFF00000000}"/>
  </bookViews>
  <sheets>
    <sheet name="Лист6" sheetId="89" state="hidden" r:id="rId1"/>
    <sheet name="Лист5" sheetId="88" state="hidden" r:id="rId2"/>
    <sheet name="texekanq" sheetId="99" state="hidden" r:id="rId3"/>
    <sheet name="Лист1" sheetId="85" state="hidden" r:id="rId4"/>
    <sheet name="Лист9" sheetId="113" state="hidden" r:id="rId5"/>
    <sheet name="tex" sheetId="111" state="hidden" r:id="rId6"/>
    <sheet name="tit.t" sheetId="84" state="hidden" r:id="rId7"/>
    <sheet name="ekamut" sheetId="2" state="hidden" r:id="rId8"/>
    <sheet name="tnt" sheetId="4" r:id="rId9"/>
    <sheet name="Лист10" sheetId="125" state="hidden" r:id="rId10"/>
    <sheet name="mnac" sheetId="72" state="hidden" r:id="rId11"/>
    <sheet name="subv aparat" sheetId="109" state="hidden" r:id="rId12"/>
    <sheet name="aparat" sheetId="29" state="hidden" r:id="rId13"/>
    <sheet name="zags" sheetId="21" state="hidden" r:id="rId14"/>
    <sheet name="1.5.1" sheetId="61" state="hidden" r:id="rId15"/>
    <sheet name="sybv 1,6,1" sheetId="114" state="hidden" r:id="rId16"/>
    <sheet name="1.6.1" sheetId="59" state="hidden" r:id="rId17"/>
    <sheet name="arandzin aih" sheetId="20" state="hidden" r:id="rId18"/>
    <sheet name="anasnabyz" sheetId="25" state="hidden" r:id="rId19"/>
    <sheet name="subv gux" sheetId="110" state="hidden" r:id="rId20"/>
    <sheet name=" gux" sheetId="106" state="hidden" r:id="rId21"/>
    <sheet name="subv chanap" sheetId="104" state="hidden" r:id="rId22"/>
    <sheet name="arandzin chanaparh" sheetId="18" state="hidden" r:id="rId23"/>
    <sheet name="tnt.harab." sheetId="35" state="hidden" r:id="rId24"/>
    <sheet name="arandzin axbahan." sheetId="39" state="hidden" r:id="rId25"/>
    <sheet name="kext.grer" sheetId="67" state="hidden" r:id="rId26"/>
    <sheet name="subven sher  էքսպեռեմ " sheetId="135" state="hidden" r:id="rId27"/>
    <sheet name="subven sher" sheetId="112" state="hidden" r:id="rId28"/>
    <sheet name="Shner" sheetId="65" state="hidden" r:id="rId29"/>
    <sheet name="subv rhamat" sheetId="105" state="hidden" r:id="rId30"/>
    <sheet name="rhamat" sheetId="60" state="hidden" r:id="rId31"/>
    <sheet name="subv bnak" sheetId="107" state="hidden" r:id="rId32"/>
    <sheet name="Лист16" sheetId="131" state="hidden" r:id="rId33"/>
    <sheet name="bnak.chin" sheetId="75" state="hidden" r:id="rId34"/>
    <sheet name="poxoc.lus պ" sheetId="77" state="hidden" r:id="rId35"/>
    <sheet name="subv pox iusav" sheetId="108" state="hidden" r:id="rId36"/>
    <sheet name="poxoc.lusav." sheetId="42" state="hidden" r:id="rId37"/>
    <sheet name="suzi" sheetId="117" state="hidden" r:id="rId38"/>
    <sheet name="komynal" sheetId="119" state="hidden" r:id="rId39"/>
    <sheet name="qts" sheetId="54" state="hidden" r:id="rId40"/>
    <sheet name="qts partq" sheetId="52" state="hidden" r:id="rId41"/>
    <sheet name="Sheet3" sheetId="62" state="hidden" r:id="rId42"/>
    <sheet name="arandzin aroxg" sheetId="11" state="hidden" r:id="rId43"/>
    <sheet name="sybven 8,1,1" sheetId="115" state="hidden" r:id="rId44"/>
    <sheet name="arandzin sport" sheetId="16" state="hidden" r:id="rId45"/>
    <sheet name="kino" sheetId="64" state="hidden" r:id="rId46"/>
    <sheet name="gradaran" sheetId="55" state="hidden" r:id="rId47"/>
    <sheet name="subv msh ken" sheetId="132" state="hidden" r:id="rId48"/>
    <sheet name="mch kentron" sheetId="100" state="hidden" r:id="rId49"/>
    <sheet name="Лист14" sheetId="129" state="hidden" r:id="rId50"/>
    <sheet name="  mshakujti tun" sheetId="48" state="hidden" r:id="rId51"/>
    <sheet name="ajl mchak" sheetId="58" state="hidden" r:id="rId52"/>
    <sheet name="subv mank" sheetId="116" state="hidden" r:id="rId53"/>
    <sheet name="mankap" sheetId="27" state="hidden" r:id="rId54"/>
    <sheet name="mankap partq" sheetId="57" state="hidden" r:id="rId55"/>
    <sheet name="barz.krt" sheetId="73" state="hidden" r:id="rId56"/>
    <sheet name="arandzin dproc" sheetId="13" state="hidden" r:id="rId57"/>
    <sheet name="artadproc" sheetId="49" state="hidden" r:id="rId58"/>
    <sheet name="sub art dp" sheetId="127" state="hidden" r:id="rId59"/>
    <sheet name="sporti dproc" sheetId="50" state="hidden" r:id="rId60"/>
    <sheet name="Лист17" sheetId="133" state="hidden" r:id="rId61"/>
    <sheet name="Лист11" sheetId="126" state="hidden" r:id="rId62"/>
    <sheet name="sort droc sub" sheetId="53" state="hidden" r:id="rId63"/>
    <sheet name="Лист13" sheetId="128" state="hidden" r:id="rId64"/>
    <sheet name="arvesti dproc" sheetId="24" state="hidden" r:id="rId65"/>
    <sheet name="soc haraz.korcrac" sheetId="36" state="hidden" r:id="rId66"/>
    <sheet name="10-4-1" sheetId="102" state="hidden" r:id="rId67"/>
    <sheet name="arandzin soc" sheetId="12" state="hidden" r:id="rId68"/>
    <sheet name="10.5.1" sheetId="74" state="hidden" r:id="rId69"/>
    <sheet name="bjudj. chnax.caxs" sheetId="22" state="hidden" r:id="rId70"/>
    <sheet name="caxser eramsjak" sheetId="31" state="hidden" r:id="rId71"/>
    <sheet name="ekamut eramsjak" sheetId="30" state="hidden" r:id="rId72"/>
    <sheet name="4" sheetId="81" state="hidden" r:id="rId73"/>
    <sheet name="3" sheetId="80" state="hidden" r:id="rId74"/>
    <sheet name="2" sheetId="79" state="hidden" r:id="rId75"/>
    <sheet name="1" sheetId="78" state="hidden" r:id="rId76"/>
    <sheet name="Лист2" sheetId="83" state="hidden" r:id="rId77"/>
    <sheet name="Лист3" sheetId="86" state="hidden" r:id="rId78"/>
    <sheet name="Лист4" sheetId="87" state="hidden" r:id="rId79"/>
    <sheet name="blagod" sheetId="90" state="hidden" r:id="rId80"/>
    <sheet name="katnar" sheetId="91" state="hidden" r:id="rId81"/>
    <sheet name="lernov" sheetId="92" state="hidden" r:id="rId82"/>
    <sheet name="medov" sheetId="93" state="hidden" r:id="rId83"/>
    <sheet name="sarat" sheetId="94" state="hidden" r:id="rId84"/>
    <sheet name="novos" sheetId="95" state="hidden" r:id="rId85"/>
    <sheet name="mexvh" sheetId="96" state="hidden" r:id="rId86"/>
    <sheet name="dachtad" sheetId="97" state="hidden" r:id="rId87"/>
    <sheet name="Лист7" sheetId="98" state="hidden" r:id="rId88"/>
    <sheet name="Лист8" sheetId="101" state="hidden" r:id="rId89"/>
    <sheet name="սառչապետ" sheetId="120" state="hidden" r:id="rId90"/>
    <sheet name="մեծավ" sheetId="121" state="hidden" r:id="rId91"/>
    <sheet name="arv dp" sheetId="122" state="hidden" r:id="rId92"/>
    <sheet name="մեծ առվ դպ" sheetId="123" state="hidden" r:id="rId93"/>
    <sheet name="Лист12" sheetId="124" state="hidden" r:id="rId94"/>
    <sheet name="marz dp" sheetId="130" state="hidden" r:id="rId95"/>
    <sheet name="raznica" sheetId="134" state="hidden" r:id="rId96"/>
  </sheets>
  <definedNames>
    <definedName name="_xlnm.Print_Area" localSheetId="7">ekamut!$A$1:$G$205</definedName>
    <definedName name="_xlnm.Print_Titles" localSheetId="7">ekamut!$4:$7</definedName>
    <definedName name="_xlnm.Print_Titles" localSheetId="8">tnt!$9:$11</definedName>
  </definedNames>
  <calcPr calcId="191029"/>
  <fileRecoveryPr autoRecover="0"/>
</workbook>
</file>

<file path=xl/calcChain.xml><?xml version="1.0" encoding="utf-8"?>
<calcChain xmlns="http://schemas.openxmlformats.org/spreadsheetml/2006/main">
  <c r="E136" i="135" l="1"/>
  <c r="F136" i="135" s="1"/>
  <c r="J136" i="135" s="1"/>
  <c r="F146" i="135"/>
  <c r="J146" i="135" s="1"/>
  <c r="F145" i="135"/>
  <c r="J145" i="135" s="1"/>
  <c r="F144" i="135"/>
  <c r="J144" i="135" s="1"/>
  <c r="F142" i="135"/>
  <c r="J142" i="135" s="1"/>
  <c r="F141" i="135"/>
  <c r="J141" i="135" s="1"/>
  <c r="I139" i="135"/>
  <c r="H139" i="135"/>
  <c r="G139" i="135"/>
  <c r="E139" i="135"/>
  <c r="F139" i="135" s="1"/>
  <c r="J139" i="135" s="1"/>
  <c r="I136" i="135"/>
  <c r="I160" i="135" s="1"/>
  <c r="H136" i="135"/>
  <c r="G136" i="135"/>
  <c r="G160" i="135" s="1"/>
  <c r="D136" i="135"/>
  <c r="J122" i="135"/>
  <c r="J80" i="135"/>
  <c r="I80" i="135"/>
  <c r="F80" i="135"/>
  <c r="F79" i="135"/>
  <c r="J79" i="135" s="1"/>
  <c r="F69" i="135"/>
  <c r="F68" i="135" s="1"/>
  <c r="I68" i="135"/>
  <c r="I45" i="135" s="1"/>
  <c r="H68" i="135"/>
  <c r="H34" i="135" s="1"/>
  <c r="G68" i="135"/>
  <c r="D68" i="135"/>
  <c r="F65" i="135"/>
  <c r="F48" i="135"/>
  <c r="J48" i="135" s="1"/>
  <c r="F47" i="135"/>
  <c r="F46" i="135"/>
  <c r="H45" i="135"/>
  <c r="G45" i="135"/>
  <c r="D45" i="135"/>
  <c r="I34" i="135"/>
  <c r="G34" i="135"/>
  <c r="E34" i="135"/>
  <c r="D34" i="135"/>
  <c r="D160" i="135" s="1"/>
  <c r="E160" i="135" l="1"/>
  <c r="H160" i="135"/>
  <c r="F45" i="135"/>
  <c r="J45" i="135" s="1"/>
  <c r="F34" i="135"/>
  <c r="J69" i="135"/>
  <c r="J68" i="135" s="1"/>
  <c r="J65" i="135"/>
  <c r="D32" i="60"/>
  <c r="F160" i="135" l="1"/>
  <c r="J160" i="135" s="1"/>
  <c r="J34" i="135"/>
  <c r="J137" i="105"/>
  <c r="I36" i="30" l="1"/>
  <c r="I79" i="30"/>
  <c r="J79" i="30"/>
  <c r="H79" i="30"/>
  <c r="F88" i="30"/>
  <c r="E88" i="30"/>
  <c r="D88" i="30"/>
  <c r="K88" i="30"/>
  <c r="G88" i="30" s="1"/>
  <c r="E140" i="2"/>
  <c r="E72" i="72" l="1"/>
  <c r="F126" i="2" l="1"/>
  <c r="E132" i="2"/>
  <c r="F21" i="2" l="1"/>
  <c r="E24" i="2"/>
  <c r="F100" i="65" l="1"/>
  <c r="G33" i="59" l="1"/>
  <c r="D33" i="59"/>
  <c r="E176" i="134" l="1"/>
  <c r="E173" i="134"/>
  <c r="G169" i="134"/>
  <c r="G97" i="134" s="1"/>
  <c r="F169" i="134"/>
  <c r="E169" i="134"/>
  <c r="E166" i="134"/>
  <c r="G163" i="134"/>
  <c r="E163" i="134"/>
  <c r="Q162" i="134"/>
  <c r="R162" i="134" s="1"/>
  <c r="E162" i="134"/>
  <c r="Q161" i="134"/>
  <c r="R161" i="134" s="1"/>
  <c r="Q160" i="134"/>
  <c r="R160" i="134" s="1"/>
  <c r="Q159" i="134"/>
  <c r="R159" i="134" s="1"/>
  <c r="F158" i="134"/>
  <c r="Q158" i="134" s="1"/>
  <c r="R158" i="134" s="1"/>
  <c r="E158" i="134"/>
  <c r="Q157" i="134"/>
  <c r="R157" i="134" s="1"/>
  <c r="E157" i="134"/>
  <c r="Q156" i="134"/>
  <c r="R156" i="134" s="1"/>
  <c r="E156" i="134"/>
  <c r="F153" i="134"/>
  <c r="E153" i="134"/>
  <c r="Q152" i="134"/>
  <c r="R152" i="134" s="1"/>
  <c r="Q151" i="134"/>
  <c r="R151" i="134" s="1"/>
  <c r="Q150" i="134"/>
  <c r="R150" i="134" s="1"/>
  <c r="E150" i="134"/>
  <c r="Q149" i="134"/>
  <c r="R149" i="134" s="1"/>
  <c r="Q148" i="134"/>
  <c r="R148" i="134" s="1"/>
  <c r="E148" i="134"/>
  <c r="Q147" i="134"/>
  <c r="E147" i="134"/>
  <c r="Q146" i="134"/>
  <c r="R146" i="134" s="1"/>
  <c r="Q145" i="134"/>
  <c r="R145" i="134" s="1"/>
  <c r="Q144" i="134"/>
  <c r="R144" i="134" s="1"/>
  <c r="Q143" i="134"/>
  <c r="R143" i="134" s="1"/>
  <c r="Q142" i="134"/>
  <c r="R142" i="134" s="1"/>
  <c r="E142" i="134"/>
  <c r="Q141" i="134"/>
  <c r="R141" i="134" s="1"/>
  <c r="E141" i="134"/>
  <c r="Q140" i="134"/>
  <c r="R140" i="134" s="1"/>
  <c r="R139" i="134"/>
  <c r="Q139" i="134"/>
  <c r="Q138" i="134"/>
  <c r="R138" i="134" s="1"/>
  <c r="E138" i="134"/>
  <c r="Q137" i="134"/>
  <c r="Q136" i="134"/>
  <c r="R136" i="134" s="1"/>
  <c r="E136" i="134"/>
  <c r="Q135" i="134"/>
  <c r="R135" i="134" s="1"/>
  <c r="E135" i="134"/>
  <c r="Q134" i="134"/>
  <c r="R134" i="134" s="1"/>
  <c r="Q133" i="134"/>
  <c r="R133" i="134" s="1"/>
  <c r="Q132" i="134"/>
  <c r="R132" i="134" s="1"/>
  <c r="E132" i="134"/>
  <c r="Q131" i="134"/>
  <c r="R131" i="134" s="1"/>
  <c r="Q130" i="134"/>
  <c r="R130" i="134" s="1"/>
  <c r="Q129" i="134"/>
  <c r="R129" i="134" s="1"/>
  <c r="Q128" i="134"/>
  <c r="R128" i="134" s="1"/>
  <c r="Q127" i="134"/>
  <c r="R127" i="134" s="1"/>
  <c r="Q126" i="134"/>
  <c r="F125" i="134"/>
  <c r="F123" i="134" s="1"/>
  <c r="Q124" i="134"/>
  <c r="Q122" i="134"/>
  <c r="R122" i="134" s="1"/>
  <c r="E120" i="134"/>
  <c r="F116" i="134"/>
  <c r="E116" i="134" s="1"/>
  <c r="Q115" i="134"/>
  <c r="R115" i="134" s="1"/>
  <c r="E115" i="134"/>
  <c r="Q114" i="134"/>
  <c r="R114" i="134" s="1"/>
  <c r="Q113" i="134"/>
  <c r="R113" i="134" s="1"/>
  <c r="E113" i="134"/>
  <c r="Q112" i="134"/>
  <c r="R112" i="134" s="1"/>
  <c r="Q111" i="134"/>
  <c r="R111" i="134" s="1"/>
  <c r="E111" i="134"/>
  <c r="Q110" i="134"/>
  <c r="R110" i="134" s="1"/>
  <c r="E110" i="134"/>
  <c r="R109" i="134"/>
  <c r="Q109" i="134"/>
  <c r="F107" i="134"/>
  <c r="Q107" i="134" s="1"/>
  <c r="R107" i="134" s="1"/>
  <c r="E107" i="134"/>
  <c r="Q106" i="134"/>
  <c r="R106" i="134" s="1"/>
  <c r="Q105" i="134"/>
  <c r="R105" i="134" s="1"/>
  <c r="Q104" i="134"/>
  <c r="R104" i="134" s="1"/>
  <c r="R103" i="134"/>
  <c r="Q103" i="134"/>
  <c r="Q102" i="134"/>
  <c r="R102" i="134" s="1"/>
  <c r="Q101" i="134"/>
  <c r="R101" i="134" s="1"/>
  <c r="Q100" i="134"/>
  <c r="R100" i="134" s="1"/>
  <c r="Q99" i="134"/>
  <c r="R99" i="134" s="1"/>
  <c r="Q98" i="134"/>
  <c r="E95" i="134"/>
  <c r="G92" i="134"/>
  <c r="E92" i="134"/>
  <c r="E88" i="134"/>
  <c r="F82" i="134"/>
  <c r="E80" i="134"/>
  <c r="F76" i="134"/>
  <c r="F59" i="134" s="1"/>
  <c r="E76" i="134"/>
  <c r="E74" i="134"/>
  <c r="G71" i="134"/>
  <c r="G59" i="134" s="1"/>
  <c r="Q58" i="134"/>
  <c r="R58" i="134" s="1"/>
  <c r="Q57" i="134"/>
  <c r="R57" i="134" s="1"/>
  <c r="Q56" i="134"/>
  <c r="R56" i="134" s="1"/>
  <c r="Q55" i="134"/>
  <c r="R55" i="134" s="1"/>
  <c r="Q54" i="134"/>
  <c r="R54" i="134" s="1"/>
  <c r="Q53" i="134"/>
  <c r="R53" i="134" s="1"/>
  <c r="Q52" i="134"/>
  <c r="R52" i="134" s="1"/>
  <c r="Q51" i="134"/>
  <c r="R51" i="134" s="1"/>
  <c r="Q50" i="134"/>
  <c r="R50" i="134" s="1"/>
  <c r="Q49" i="134"/>
  <c r="R49" i="134" s="1"/>
  <c r="E49" i="134"/>
  <c r="Q48" i="134"/>
  <c r="R48" i="134" s="1"/>
  <c r="E48" i="134"/>
  <c r="Q47" i="134"/>
  <c r="F46" i="134"/>
  <c r="Q46" i="134" s="1"/>
  <c r="E46" i="134"/>
  <c r="Q45" i="134"/>
  <c r="Q44" i="134"/>
  <c r="E44" i="134"/>
  <c r="Q43" i="134"/>
  <c r="E43" i="134"/>
  <c r="Q42" i="134"/>
  <c r="R42" i="134" s="1"/>
  <c r="Q41" i="134"/>
  <c r="R41" i="134" s="1"/>
  <c r="Q40" i="134"/>
  <c r="R40" i="134" s="1"/>
  <c r="Q39" i="134"/>
  <c r="R39" i="134" s="1"/>
  <c r="E39" i="134"/>
  <c r="Q38" i="134"/>
  <c r="R38" i="134" s="1"/>
  <c r="E38" i="134"/>
  <c r="Q37" i="134"/>
  <c r="R37" i="134" s="1"/>
  <c r="Q36" i="134"/>
  <c r="R36" i="134" s="1"/>
  <c r="E36" i="134"/>
  <c r="Q35" i="134"/>
  <c r="E35" i="134"/>
  <c r="Q34" i="134"/>
  <c r="R34" i="134" s="1"/>
  <c r="Q33" i="134"/>
  <c r="R33" i="134" s="1"/>
  <c r="Q32" i="134"/>
  <c r="R32" i="134" s="1"/>
  <c r="E32" i="134"/>
  <c r="Q31" i="134"/>
  <c r="R31" i="134" s="1"/>
  <c r="E31" i="134"/>
  <c r="Q30" i="134"/>
  <c r="R30" i="134" s="1"/>
  <c r="Q29" i="134"/>
  <c r="R29" i="134" s="1"/>
  <c r="Q28" i="134"/>
  <c r="R28" i="134" s="1"/>
  <c r="E28" i="134"/>
  <c r="Q27" i="134"/>
  <c r="R27" i="134" s="1"/>
  <c r="E27" i="134"/>
  <c r="Q26" i="134"/>
  <c r="R26" i="134" s="1"/>
  <c r="Q25" i="134"/>
  <c r="R25" i="134" s="1"/>
  <c r="Q24" i="134"/>
  <c r="R24" i="134" s="1"/>
  <c r="E24" i="134"/>
  <c r="Q23" i="134"/>
  <c r="R23" i="134" s="1"/>
  <c r="E23" i="134"/>
  <c r="Q22" i="134"/>
  <c r="R22" i="134" s="1"/>
  <c r="F21" i="134"/>
  <c r="Q21" i="134" s="1"/>
  <c r="R21" i="134" s="1"/>
  <c r="Q20" i="134"/>
  <c r="R20" i="134" s="1"/>
  <c r="E20" i="134"/>
  <c r="F18" i="134"/>
  <c r="E18" i="134"/>
  <c r="Q17" i="134"/>
  <c r="R17" i="134" s="1"/>
  <c r="E17" i="134"/>
  <c r="Q16" i="134"/>
  <c r="R16" i="134" s="1"/>
  <c r="E16" i="134"/>
  <c r="Q15" i="134"/>
  <c r="R15" i="134" s="1"/>
  <c r="E15" i="134"/>
  <c r="F12" i="134"/>
  <c r="Q12" i="134" s="1"/>
  <c r="E12" i="134"/>
  <c r="G6" i="134" l="1"/>
  <c r="E71" i="134"/>
  <c r="E125" i="134"/>
  <c r="F9" i="134"/>
  <c r="E21" i="134"/>
  <c r="E59" i="134"/>
  <c r="E123" i="134"/>
  <c r="E97" i="134" s="1"/>
  <c r="Q123" i="134"/>
  <c r="R123" i="134" s="1"/>
  <c r="F97" i="134"/>
  <c r="Q125" i="134"/>
  <c r="R125" i="134" s="1"/>
  <c r="E9" i="134" l="1"/>
  <c r="Q9" i="134"/>
  <c r="F6" i="134"/>
  <c r="Q6" i="134" s="1"/>
  <c r="E6" i="134"/>
  <c r="F157" i="130" l="1"/>
  <c r="J157" i="130" s="1"/>
  <c r="J151" i="130" s="1"/>
  <c r="F155" i="130"/>
  <c r="F152" i="130" s="1"/>
  <c r="J152" i="130" s="1"/>
  <c r="J154" i="130"/>
  <c r="J153" i="130"/>
  <c r="I152" i="130"/>
  <c r="H152" i="130"/>
  <c r="G152" i="130"/>
  <c r="D152" i="130"/>
  <c r="I151" i="130"/>
  <c r="H151" i="130"/>
  <c r="G151" i="130"/>
  <c r="F151" i="130"/>
  <c r="D151" i="130"/>
  <c r="J138" i="130"/>
  <c r="J137" i="130"/>
  <c r="I135" i="130"/>
  <c r="H135" i="130"/>
  <c r="G135" i="130"/>
  <c r="F135" i="130"/>
  <c r="J135" i="130" s="1"/>
  <c r="J131" i="130" s="1"/>
  <c r="D135" i="130"/>
  <c r="D131" i="130" s="1"/>
  <c r="I131" i="130"/>
  <c r="H131" i="130"/>
  <c r="G131" i="130"/>
  <c r="F131" i="130"/>
  <c r="F105" i="130"/>
  <c r="J105" i="130" s="1"/>
  <c r="F77" i="130"/>
  <c r="J77" i="130" s="1"/>
  <c r="F76" i="130"/>
  <c r="J76" i="130" s="1"/>
  <c r="F75" i="130"/>
  <c r="J75" i="130" s="1"/>
  <c r="J73" i="130"/>
  <c r="J72" i="130"/>
  <c r="J71" i="130"/>
  <c r="F70" i="130"/>
  <c r="J70" i="130" s="1"/>
  <c r="I69" i="130"/>
  <c r="H69" i="130"/>
  <c r="G69" i="130"/>
  <c r="E69" i="130"/>
  <c r="D69" i="130"/>
  <c r="F69" i="130" s="1"/>
  <c r="J69" i="130" s="1"/>
  <c r="F68" i="130"/>
  <c r="F66" i="130" s="1"/>
  <c r="J67" i="130"/>
  <c r="F67" i="130"/>
  <c r="I66" i="130"/>
  <c r="H66" i="130"/>
  <c r="G66" i="130"/>
  <c r="D66" i="130"/>
  <c r="F65" i="130"/>
  <c r="F64" i="130" s="1"/>
  <c r="J64" i="130" s="1"/>
  <c r="I64" i="130"/>
  <c r="H64" i="130"/>
  <c r="G64" i="130"/>
  <c r="D64" i="130"/>
  <c r="F63" i="130"/>
  <c r="J63" i="130" s="1"/>
  <c r="J62" i="130"/>
  <c r="J61" i="130"/>
  <c r="J60" i="130"/>
  <c r="J59" i="130"/>
  <c r="J57" i="130"/>
  <c r="J56" i="130"/>
  <c r="I55" i="130"/>
  <c r="H55" i="130"/>
  <c r="G55" i="130"/>
  <c r="D55" i="130"/>
  <c r="F52" i="130"/>
  <c r="J52" i="130" s="1"/>
  <c r="J51" i="130" s="1"/>
  <c r="I51" i="130"/>
  <c r="H51" i="130"/>
  <c r="G51" i="130"/>
  <c r="G42" i="130" s="1"/>
  <c r="F51" i="130"/>
  <c r="D51" i="130"/>
  <c r="F49" i="130"/>
  <c r="F48" i="130"/>
  <c r="F47" i="130"/>
  <c r="J47" i="130" s="1"/>
  <c r="F46" i="130"/>
  <c r="J46" i="130" s="1"/>
  <c r="F45" i="130"/>
  <c r="F43" i="130" s="1"/>
  <c r="I43" i="130"/>
  <c r="I42" i="130" s="1"/>
  <c r="H43" i="130"/>
  <c r="H42" i="130" s="1"/>
  <c r="G43" i="130"/>
  <c r="D43" i="130"/>
  <c r="D42" i="130"/>
  <c r="F41" i="130"/>
  <c r="F34" i="130" s="1"/>
  <c r="F33" i="130" s="1"/>
  <c r="J36" i="130"/>
  <c r="F35" i="130"/>
  <c r="J35" i="130" s="1"/>
  <c r="I34" i="130"/>
  <c r="H34" i="130"/>
  <c r="G34" i="130"/>
  <c r="D34" i="130"/>
  <c r="D33" i="130" s="1"/>
  <c r="I33" i="130"/>
  <c r="I32" i="130" s="1"/>
  <c r="I175" i="130" s="1"/>
  <c r="H33" i="130"/>
  <c r="H32" i="130" s="1"/>
  <c r="H175" i="130" s="1"/>
  <c r="G33" i="130"/>
  <c r="E32" i="130"/>
  <c r="E175" i="130" s="1"/>
  <c r="D32" i="130"/>
  <c r="D175" i="130" s="1"/>
  <c r="J66" i="130" l="1"/>
  <c r="G32" i="130"/>
  <c r="G175" i="130" s="1"/>
  <c r="J41" i="130"/>
  <c r="J34" i="130" s="1"/>
  <c r="J33" i="130" s="1"/>
  <c r="J68" i="130"/>
  <c r="J45" i="130"/>
  <c r="J43" i="130" s="1"/>
  <c r="J65" i="130"/>
  <c r="J155" i="130"/>
  <c r="F32" i="130"/>
  <c r="F55" i="130"/>
  <c r="J55" i="130" s="1"/>
  <c r="F175" i="130" l="1"/>
  <c r="J175" i="130" s="1"/>
  <c r="J32" i="130"/>
  <c r="F42" i="130"/>
  <c r="J42" i="130" s="1"/>
  <c r="I151" i="133" l="1"/>
  <c r="H151" i="133"/>
  <c r="G151" i="133"/>
  <c r="F157" i="133"/>
  <c r="J157" i="133" s="1"/>
  <c r="J151" i="133" s="1"/>
  <c r="D151" i="133"/>
  <c r="F155" i="133"/>
  <c r="J155" i="133" s="1"/>
  <c r="J154" i="133"/>
  <c r="J153" i="133"/>
  <c r="I152" i="133"/>
  <c r="H152" i="133"/>
  <c r="G152" i="133"/>
  <c r="D152" i="133"/>
  <c r="J138" i="133"/>
  <c r="J137" i="133"/>
  <c r="I135" i="133"/>
  <c r="H135" i="133"/>
  <c r="G135" i="133"/>
  <c r="F135" i="133"/>
  <c r="J135" i="133" s="1"/>
  <c r="J131" i="133" s="1"/>
  <c r="D135" i="133"/>
  <c r="D131" i="133" s="1"/>
  <c r="I131" i="133"/>
  <c r="H131" i="133"/>
  <c r="G131" i="133"/>
  <c r="F131" i="133"/>
  <c r="F105" i="133"/>
  <c r="J105" i="133" s="1"/>
  <c r="F77" i="133"/>
  <c r="J77" i="133" s="1"/>
  <c r="F76" i="133"/>
  <c r="J76" i="133" s="1"/>
  <c r="F75" i="133"/>
  <c r="J75" i="133" s="1"/>
  <c r="J73" i="133"/>
  <c r="J72" i="133"/>
  <c r="J71" i="133"/>
  <c r="F70" i="133"/>
  <c r="J70" i="133" s="1"/>
  <c r="I69" i="133"/>
  <c r="H69" i="133"/>
  <c r="G69" i="133"/>
  <c r="E69" i="133"/>
  <c r="D69" i="133"/>
  <c r="F69" i="133" s="1"/>
  <c r="J69" i="133" s="1"/>
  <c r="F68" i="133"/>
  <c r="F66" i="133" s="1"/>
  <c r="J67" i="133"/>
  <c r="F67" i="133"/>
  <c r="I66" i="133"/>
  <c r="H66" i="133"/>
  <c r="G66" i="133"/>
  <c r="D66" i="133"/>
  <c r="F65" i="133"/>
  <c r="F64" i="133" s="1"/>
  <c r="J64" i="133" s="1"/>
  <c r="I64" i="133"/>
  <c r="H64" i="133"/>
  <c r="G64" i="133"/>
  <c r="D64" i="133"/>
  <c r="F63" i="133"/>
  <c r="J63" i="133" s="1"/>
  <c r="J62" i="133"/>
  <c r="J61" i="133"/>
  <c r="J60" i="133"/>
  <c r="J59" i="133"/>
  <c r="J57" i="133"/>
  <c r="J56" i="133"/>
  <c r="I55" i="133"/>
  <c r="H55" i="133"/>
  <c r="G55" i="133"/>
  <c r="D55" i="133"/>
  <c r="F52" i="133"/>
  <c r="J52" i="133" s="1"/>
  <c r="J51" i="133" s="1"/>
  <c r="I51" i="133"/>
  <c r="H51" i="133"/>
  <c r="G51" i="133"/>
  <c r="D51" i="133"/>
  <c r="F49" i="133"/>
  <c r="F48" i="133"/>
  <c r="F47" i="133"/>
  <c r="J47" i="133" s="1"/>
  <c r="F46" i="133"/>
  <c r="J46" i="133" s="1"/>
  <c r="F45" i="133"/>
  <c r="I43" i="133"/>
  <c r="I42" i="133" s="1"/>
  <c r="H43" i="133"/>
  <c r="H42" i="133" s="1"/>
  <c r="G43" i="133"/>
  <c r="D43" i="133"/>
  <c r="F41" i="133"/>
  <c r="J36" i="133"/>
  <c r="F35" i="133"/>
  <c r="J35" i="133" s="1"/>
  <c r="I34" i="133"/>
  <c r="H34" i="133"/>
  <c r="G34" i="133"/>
  <c r="D34" i="133"/>
  <c r="D33" i="133" s="1"/>
  <c r="I33" i="133"/>
  <c r="H33" i="133"/>
  <c r="G33" i="133"/>
  <c r="E32" i="133"/>
  <c r="E175" i="133" s="1"/>
  <c r="F151" i="133" l="1"/>
  <c r="F34" i="133"/>
  <c r="F33" i="133" s="1"/>
  <c r="H32" i="133"/>
  <c r="H175" i="133" s="1"/>
  <c r="F51" i="133"/>
  <c r="F43" i="133"/>
  <c r="D42" i="133"/>
  <c r="D32" i="133" s="1"/>
  <c r="F32" i="133" s="1"/>
  <c r="G42" i="133"/>
  <c r="I32" i="133"/>
  <c r="I175" i="133" s="1"/>
  <c r="G32" i="133"/>
  <c r="G175" i="133" s="1"/>
  <c r="F55" i="133"/>
  <c r="J55" i="133" s="1"/>
  <c r="F152" i="133"/>
  <c r="J68" i="133"/>
  <c r="J66" i="133" s="1"/>
  <c r="J45" i="133"/>
  <c r="J43" i="133" s="1"/>
  <c r="J65" i="133"/>
  <c r="J41" i="133"/>
  <c r="J34" i="133" s="1"/>
  <c r="J33" i="133" s="1"/>
  <c r="D175" i="133" l="1"/>
  <c r="J32" i="133"/>
  <c r="F42" i="133"/>
  <c r="J42" i="133" s="1"/>
  <c r="F175" i="133"/>
  <c r="J175" i="133" s="1"/>
  <c r="J152" i="133"/>
  <c r="F29" i="30" l="1"/>
  <c r="K29" i="30"/>
  <c r="F154" i="67"/>
  <c r="G152" i="100"/>
  <c r="N220" i="31" s="1"/>
  <c r="I92" i="55" l="1"/>
  <c r="H92" i="55"/>
  <c r="G92" i="55"/>
  <c r="D92" i="55"/>
  <c r="F105" i="55"/>
  <c r="J105" i="55" l="1"/>
  <c r="F92" i="55"/>
  <c r="J158" i="132"/>
  <c r="J157" i="132"/>
  <c r="F155" i="132"/>
  <c r="J155" i="132" s="1"/>
  <c r="F154" i="132"/>
  <c r="J153" i="132"/>
  <c r="I152" i="132"/>
  <c r="I151" i="132" s="1"/>
  <c r="H152" i="132"/>
  <c r="H151" i="132" s="1"/>
  <c r="G152" i="132"/>
  <c r="G151" i="132" s="1"/>
  <c r="E152" i="132"/>
  <c r="E151" i="132" s="1"/>
  <c r="D152" i="132"/>
  <c r="D151" i="132" s="1"/>
  <c r="J138" i="132"/>
  <c r="F138" i="132"/>
  <c r="F78" i="132" s="1"/>
  <c r="J137" i="132"/>
  <c r="I135" i="132"/>
  <c r="I131" i="132" s="1"/>
  <c r="H135" i="132"/>
  <c r="H131" i="132" s="1"/>
  <c r="G135" i="132"/>
  <c r="G131" i="132" s="1"/>
  <c r="F135" i="132"/>
  <c r="J135" i="132" s="1"/>
  <c r="J131" i="132" s="1"/>
  <c r="D135" i="132"/>
  <c r="D131" i="132"/>
  <c r="F105" i="132"/>
  <c r="F99" i="132" s="1"/>
  <c r="F92" i="132" s="1"/>
  <c r="F32" i="132" s="1"/>
  <c r="I99" i="132"/>
  <c r="H99" i="132"/>
  <c r="G99" i="132"/>
  <c r="E99" i="132"/>
  <c r="D99" i="132"/>
  <c r="I92" i="132"/>
  <c r="H92" i="132"/>
  <c r="H32" i="132" s="1"/>
  <c r="G92" i="132"/>
  <c r="G32" i="132" s="1"/>
  <c r="E92" i="132"/>
  <c r="D92" i="132"/>
  <c r="D32" i="132" s="1"/>
  <c r="J78" i="132"/>
  <c r="I78" i="132"/>
  <c r="F77" i="132"/>
  <c r="J77" i="132" s="1"/>
  <c r="J76" i="132"/>
  <c r="F76" i="132"/>
  <c r="F75" i="132"/>
  <c r="J75" i="132" s="1"/>
  <c r="F74" i="132"/>
  <c r="F73" i="132"/>
  <c r="J73" i="132" s="1"/>
  <c r="J72" i="132"/>
  <c r="F72" i="132"/>
  <c r="F71" i="132"/>
  <c r="J71" i="132" s="1"/>
  <c r="F70" i="132"/>
  <c r="J70" i="132" s="1"/>
  <c r="I69" i="132"/>
  <c r="H69" i="132"/>
  <c r="G69" i="132"/>
  <c r="D69" i="132"/>
  <c r="J68" i="132"/>
  <c r="F68" i="132"/>
  <c r="F67" i="132"/>
  <c r="J67" i="132" s="1"/>
  <c r="J66" i="132" s="1"/>
  <c r="I66" i="132"/>
  <c r="H66" i="132"/>
  <c r="G66" i="132"/>
  <c r="F66" i="132"/>
  <c r="D66" i="132"/>
  <c r="F65" i="132"/>
  <c r="J65" i="132" s="1"/>
  <c r="I64" i="132"/>
  <c r="H64" i="132"/>
  <c r="G64" i="132"/>
  <c r="D64" i="132"/>
  <c r="F63" i="132"/>
  <c r="J63" i="132" s="1"/>
  <c r="J62" i="132"/>
  <c r="J61" i="132"/>
  <c r="J60" i="132"/>
  <c r="J59" i="132"/>
  <c r="J57" i="132"/>
  <c r="J56" i="132"/>
  <c r="I55" i="132"/>
  <c r="H55" i="132"/>
  <c r="G55" i="132"/>
  <c r="D55" i="132"/>
  <c r="D42" i="132" s="1"/>
  <c r="J52" i="132"/>
  <c r="J51" i="132"/>
  <c r="I51" i="132"/>
  <c r="I42" i="132" s="1"/>
  <c r="H51" i="132"/>
  <c r="H42" i="132" s="1"/>
  <c r="G51" i="132"/>
  <c r="G42" i="132" s="1"/>
  <c r="F51" i="132"/>
  <c r="D51" i="132"/>
  <c r="F49" i="132"/>
  <c r="J49" i="132" s="1"/>
  <c r="F48" i="132"/>
  <c r="F47" i="132"/>
  <c r="J47" i="132" s="1"/>
  <c r="F46" i="132"/>
  <c r="J46" i="132" s="1"/>
  <c r="F45" i="132"/>
  <c r="F43" i="132" s="1"/>
  <c r="I43" i="132"/>
  <c r="H43" i="132"/>
  <c r="G43" i="132"/>
  <c r="D43" i="132"/>
  <c r="J41" i="132"/>
  <c r="F41" i="132"/>
  <c r="J36" i="132"/>
  <c r="F35" i="132"/>
  <c r="J35" i="132" s="1"/>
  <c r="J34" i="132" s="1"/>
  <c r="J33" i="132" s="1"/>
  <c r="I34" i="132"/>
  <c r="H34" i="132"/>
  <c r="H33" i="132" s="1"/>
  <c r="G34" i="132"/>
  <c r="G33" i="132" s="1"/>
  <c r="F34" i="132"/>
  <c r="F33" i="132" s="1"/>
  <c r="D34" i="132"/>
  <c r="D33" i="132" s="1"/>
  <c r="I33" i="132"/>
  <c r="I32" i="132"/>
  <c r="E32" i="132"/>
  <c r="J154" i="132" l="1"/>
  <c r="H175" i="132"/>
  <c r="I175" i="132"/>
  <c r="J32" i="132"/>
  <c r="D175" i="132"/>
  <c r="E175" i="132"/>
  <c r="G175" i="132"/>
  <c r="F152" i="132"/>
  <c r="F55" i="132"/>
  <c r="J55" i="132" s="1"/>
  <c r="F131" i="132"/>
  <c r="F69" i="132"/>
  <c r="J69" i="132" s="1"/>
  <c r="J105" i="132"/>
  <c r="J99" i="132" s="1"/>
  <c r="J92" i="132" s="1"/>
  <c r="F64" i="132"/>
  <c r="J64" i="132" s="1"/>
  <c r="J45" i="132"/>
  <c r="J43" i="132" s="1"/>
  <c r="J152" i="132" l="1"/>
  <c r="F151" i="132"/>
  <c r="F175" i="132" s="1"/>
  <c r="J175" i="132" s="1"/>
  <c r="J151" i="132"/>
  <c r="F42" i="132"/>
  <c r="J42" i="132" s="1"/>
  <c r="H32" i="67" l="1"/>
  <c r="G32" i="67"/>
  <c r="F114" i="67"/>
  <c r="F114" i="30" l="1"/>
  <c r="E114" i="30"/>
  <c r="D114" i="30"/>
  <c r="F156" i="2" l="1"/>
  <c r="J69" i="30" l="1"/>
  <c r="I69" i="30"/>
  <c r="H69" i="30"/>
  <c r="F76" i="72" l="1"/>
  <c r="I16" i="30" l="1"/>
  <c r="H16" i="30"/>
  <c r="J16" i="30"/>
  <c r="D29" i="30"/>
  <c r="P261" i="31" l="1"/>
  <c r="O261" i="31"/>
  <c r="F155" i="114"/>
  <c r="F18" i="30"/>
  <c r="E18" i="30"/>
  <c r="D18" i="30"/>
  <c r="K18" i="30"/>
  <c r="G18" i="30" s="1"/>
  <c r="F26" i="30"/>
  <c r="E26" i="30"/>
  <c r="D26" i="30"/>
  <c r="K26" i="30"/>
  <c r="G26" i="30" s="1"/>
  <c r="F33" i="30"/>
  <c r="E33" i="30"/>
  <c r="D33" i="30"/>
  <c r="K33" i="30"/>
  <c r="G33" i="30" s="1"/>
  <c r="F72" i="30"/>
  <c r="E72" i="30"/>
  <c r="D72" i="30"/>
  <c r="K72" i="30"/>
  <c r="G72" i="30" s="1"/>
  <c r="F87" i="30"/>
  <c r="E87" i="30"/>
  <c r="D87" i="30"/>
  <c r="K87" i="30"/>
  <c r="G87" i="30" s="1"/>
  <c r="F97" i="30"/>
  <c r="E97" i="30"/>
  <c r="D97" i="30"/>
  <c r="K97" i="30"/>
  <c r="G97" i="30" s="1"/>
  <c r="F100" i="30"/>
  <c r="E100" i="30"/>
  <c r="D100" i="30"/>
  <c r="K100" i="30"/>
  <c r="G100" i="30" s="1"/>
  <c r="F112" i="30"/>
  <c r="F111" i="30" s="1"/>
  <c r="E112" i="30"/>
  <c r="E111" i="30" s="1"/>
  <c r="D112" i="30"/>
  <c r="D111" i="30" s="1"/>
  <c r="N111" i="30"/>
  <c r="M111" i="30"/>
  <c r="L111" i="30"/>
  <c r="O112" i="30"/>
  <c r="G112" i="30" s="1"/>
  <c r="G29" i="30"/>
  <c r="E29" i="30"/>
  <c r="D92" i="120" l="1"/>
  <c r="E44" i="2" l="1"/>
  <c r="E176" i="2" l="1"/>
  <c r="E160" i="2"/>
  <c r="E37" i="2"/>
  <c r="E25" i="2"/>
  <c r="E150" i="2"/>
  <c r="E153" i="2"/>
  <c r="E139" i="2" l="1"/>
  <c r="E114" i="2"/>
  <c r="G172" i="2"/>
  <c r="F156" i="59" l="1"/>
  <c r="F156" i="114" l="1"/>
  <c r="F155" i="67" l="1"/>
  <c r="J155" i="67" l="1"/>
  <c r="F58" i="30"/>
  <c r="K58" i="30"/>
  <c r="G58" i="30" s="1"/>
  <c r="E175" i="128" l="1"/>
  <c r="F155" i="128"/>
  <c r="J155" i="128" s="1"/>
  <c r="F154" i="128"/>
  <c r="F152" i="128" s="1"/>
  <c r="J153" i="128"/>
  <c r="I152" i="128"/>
  <c r="H152" i="128"/>
  <c r="G152" i="128"/>
  <c r="D152" i="128"/>
  <c r="I151" i="128"/>
  <c r="H151" i="128"/>
  <c r="G151" i="128"/>
  <c r="D151" i="128"/>
  <c r="J138" i="128"/>
  <c r="J137" i="128"/>
  <c r="I135" i="128"/>
  <c r="H135" i="128"/>
  <c r="G135" i="128"/>
  <c r="F135" i="128"/>
  <c r="F131" i="128" s="1"/>
  <c r="D135" i="128"/>
  <c r="D131" i="128" s="1"/>
  <c r="I131" i="128"/>
  <c r="H131" i="128"/>
  <c r="G131" i="128"/>
  <c r="F105" i="128"/>
  <c r="J105" i="128" s="1"/>
  <c r="J77" i="128"/>
  <c r="F76" i="128"/>
  <c r="F69" i="128" s="1"/>
  <c r="J69" i="128" s="1"/>
  <c r="J75" i="128"/>
  <c r="J73" i="128"/>
  <c r="J72" i="128"/>
  <c r="J71" i="128"/>
  <c r="J70" i="128"/>
  <c r="F70" i="128"/>
  <c r="I69" i="128"/>
  <c r="H69" i="128"/>
  <c r="G69" i="128"/>
  <c r="D69" i="128"/>
  <c r="J68" i="128"/>
  <c r="J67" i="128"/>
  <c r="J66" i="128"/>
  <c r="I66" i="128"/>
  <c r="H66" i="128"/>
  <c r="G66" i="128"/>
  <c r="F66" i="128"/>
  <c r="D66" i="128"/>
  <c r="F65" i="128"/>
  <c r="J65" i="128" s="1"/>
  <c r="I64" i="128"/>
  <c r="H64" i="128"/>
  <c r="G64" i="128"/>
  <c r="F64" i="128"/>
  <c r="J64" i="128" s="1"/>
  <c r="E64" i="128"/>
  <c r="D64" i="128"/>
  <c r="J63" i="128"/>
  <c r="F63" i="128"/>
  <c r="J62" i="128"/>
  <c r="J61" i="128"/>
  <c r="J60" i="128"/>
  <c r="J59" i="128"/>
  <c r="J57" i="128"/>
  <c r="J56" i="128"/>
  <c r="J55" i="128"/>
  <c r="I55" i="128"/>
  <c r="H55" i="128"/>
  <c r="G55" i="128"/>
  <c r="F55" i="128"/>
  <c r="D55" i="128"/>
  <c r="J52" i="128"/>
  <c r="J51" i="128"/>
  <c r="I51" i="128"/>
  <c r="H51" i="128"/>
  <c r="G51" i="128"/>
  <c r="F51" i="128"/>
  <c r="D51" i="128"/>
  <c r="F47" i="128"/>
  <c r="F43" i="128" s="1"/>
  <c r="F42" i="128" s="1"/>
  <c r="J42" i="128" s="1"/>
  <c r="J46" i="128"/>
  <c r="F46" i="128"/>
  <c r="F45" i="128"/>
  <c r="J45" i="128" s="1"/>
  <c r="I43" i="128"/>
  <c r="H43" i="128"/>
  <c r="G43" i="128"/>
  <c r="G42" i="128" s="1"/>
  <c r="D43" i="128"/>
  <c r="D42" i="128" s="1"/>
  <c r="I42" i="128"/>
  <c r="H42" i="128"/>
  <c r="F41" i="128"/>
  <c r="J41" i="128" s="1"/>
  <c r="J36" i="128"/>
  <c r="F35" i="128"/>
  <c r="F34" i="128" s="1"/>
  <c r="F33" i="128" s="1"/>
  <c r="I34" i="128"/>
  <c r="I33" i="128" s="1"/>
  <c r="I32" i="128" s="1"/>
  <c r="I175" i="128" s="1"/>
  <c r="H34" i="128"/>
  <c r="H33" i="128" s="1"/>
  <c r="H32" i="128" s="1"/>
  <c r="H175" i="128" s="1"/>
  <c r="G34" i="128"/>
  <c r="G33" i="128" s="1"/>
  <c r="D34" i="128"/>
  <c r="D33" i="128"/>
  <c r="E32" i="128"/>
  <c r="F32" i="128" l="1"/>
  <c r="F175" i="128" s="1"/>
  <c r="G32" i="128"/>
  <c r="G175" i="128" s="1"/>
  <c r="J152" i="128"/>
  <c r="J151" i="128"/>
  <c r="F151" i="128"/>
  <c r="D32" i="128"/>
  <c r="D175" i="128" s="1"/>
  <c r="J47" i="128"/>
  <c r="J43" i="128" s="1"/>
  <c r="J154" i="128"/>
  <c r="J76" i="128"/>
  <c r="J135" i="128"/>
  <c r="J131" i="128" s="1"/>
  <c r="J35" i="128"/>
  <c r="J34" i="128" s="1"/>
  <c r="J33" i="128" s="1"/>
  <c r="J32" i="128" s="1"/>
  <c r="J175" i="128" s="1"/>
  <c r="F155" i="50" l="1"/>
  <c r="J155" i="50" l="1"/>
  <c r="E175" i="127"/>
  <c r="F155" i="127"/>
  <c r="J155" i="127" s="1"/>
  <c r="F154" i="127"/>
  <c r="J153" i="127"/>
  <c r="I152" i="127"/>
  <c r="H152" i="127"/>
  <c r="H151" i="127" s="1"/>
  <c r="G152" i="127"/>
  <c r="G151" i="127" s="1"/>
  <c r="D152" i="127"/>
  <c r="D151" i="127" s="1"/>
  <c r="I151" i="127"/>
  <c r="J138" i="127"/>
  <c r="J137" i="127"/>
  <c r="I135" i="127"/>
  <c r="H135" i="127"/>
  <c r="G135" i="127"/>
  <c r="F135" i="127"/>
  <c r="F131" i="127" s="1"/>
  <c r="D135" i="127"/>
  <c r="D131" i="127" s="1"/>
  <c r="I131" i="127"/>
  <c r="H131" i="127"/>
  <c r="G131" i="127"/>
  <c r="F105" i="127"/>
  <c r="J105" i="127" s="1"/>
  <c r="J77" i="127"/>
  <c r="F76" i="127"/>
  <c r="F69" i="127" s="1"/>
  <c r="J69" i="127" s="1"/>
  <c r="J75" i="127"/>
  <c r="J73" i="127"/>
  <c r="J72" i="127"/>
  <c r="J71" i="127"/>
  <c r="J70" i="127"/>
  <c r="F70" i="127"/>
  <c r="I69" i="127"/>
  <c r="H69" i="127"/>
  <c r="G69" i="127"/>
  <c r="D69" i="127"/>
  <c r="J68" i="127"/>
  <c r="J67" i="127"/>
  <c r="J66" i="127"/>
  <c r="I66" i="127"/>
  <c r="H66" i="127"/>
  <c r="G66" i="127"/>
  <c r="F66" i="127"/>
  <c r="D66" i="127"/>
  <c r="F65" i="127"/>
  <c r="J65" i="127" s="1"/>
  <c r="I64" i="127"/>
  <c r="H64" i="127"/>
  <c r="G64" i="127"/>
  <c r="F64" i="127"/>
  <c r="J64" i="127" s="1"/>
  <c r="E64" i="127"/>
  <c r="D64" i="127"/>
  <c r="F63" i="127"/>
  <c r="J63" i="127" s="1"/>
  <c r="J62" i="127"/>
  <c r="J61" i="127"/>
  <c r="J60" i="127"/>
  <c r="J59" i="127"/>
  <c r="J57" i="127"/>
  <c r="J56" i="127"/>
  <c r="J55" i="127"/>
  <c r="I55" i="127"/>
  <c r="H55" i="127"/>
  <c r="G55" i="127"/>
  <c r="F55" i="127"/>
  <c r="D55" i="127"/>
  <c r="J52" i="127"/>
  <c r="J51" i="127"/>
  <c r="I51" i="127"/>
  <c r="H51" i="127"/>
  <c r="G51" i="127"/>
  <c r="F51" i="127"/>
  <c r="D51" i="127"/>
  <c r="F47" i="127"/>
  <c r="F43" i="127" s="1"/>
  <c r="F42" i="127" s="1"/>
  <c r="J42" i="127" s="1"/>
  <c r="J46" i="127"/>
  <c r="F46" i="127"/>
  <c r="F45" i="127"/>
  <c r="J45" i="127" s="1"/>
  <c r="I43" i="127"/>
  <c r="H43" i="127"/>
  <c r="G43" i="127"/>
  <c r="G42" i="127" s="1"/>
  <c r="D43" i="127"/>
  <c r="D42" i="127" s="1"/>
  <c r="I42" i="127"/>
  <c r="H42" i="127"/>
  <c r="F41" i="127"/>
  <c r="J41" i="127" s="1"/>
  <c r="J36" i="127"/>
  <c r="F35" i="127"/>
  <c r="F34" i="127" s="1"/>
  <c r="F33" i="127" s="1"/>
  <c r="I34" i="127"/>
  <c r="I33" i="127" s="1"/>
  <c r="I32" i="127" s="1"/>
  <c r="H34" i="127"/>
  <c r="H33" i="127" s="1"/>
  <c r="H32" i="127" s="1"/>
  <c r="G34" i="127"/>
  <c r="G33" i="127" s="1"/>
  <c r="D34" i="127"/>
  <c r="D33" i="127"/>
  <c r="E32" i="127"/>
  <c r="I175" i="127" l="1"/>
  <c r="H175" i="127"/>
  <c r="F152" i="127"/>
  <c r="F32" i="127"/>
  <c r="D32" i="127"/>
  <c r="D175" i="127" s="1"/>
  <c r="J152" i="127"/>
  <c r="J151" i="127"/>
  <c r="F151" i="127"/>
  <c r="G32" i="127"/>
  <c r="G175" i="127" s="1"/>
  <c r="J47" i="127"/>
  <c r="J43" i="127" s="1"/>
  <c r="J76" i="127"/>
  <c r="J135" i="127"/>
  <c r="J131" i="127" s="1"/>
  <c r="J154" i="127"/>
  <c r="J35" i="127"/>
  <c r="J34" i="127" s="1"/>
  <c r="J33" i="127" s="1"/>
  <c r="J32" i="127" s="1"/>
  <c r="J175" i="127" l="1"/>
  <c r="F175" i="127"/>
  <c r="E140" i="65"/>
  <c r="E167" i="4"/>
  <c r="I135" i="29"/>
  <c r="H135" i="29"/>
  <c r="H131" i="29" s="1"/>
  <c r="G135" i="29"/>
  <c r="G131" i="29" s="1"/>
  <c r="E135" i="29"/>
  <c r="E131" i="29" s="1"/>
  <c r="F146" i="29"/>
  <c r="J146" i="29" s="1"/>
  <c r="D167" i="4" l="1"/>
  <c r="J158" i="124"/>
  <c r="J157" i="124"/>
  <c r="F155" i="124"/>
  <c r="J155" i="124" s="1"/>
  <c r="J154" i="124"/>
  <c r="F154" i="124"/>
  <c r="J153" i="124"/>
  <c r="I152" i="124"/>
  <c r="I151" i="124" s="1"/>
  <c r="H152" i="124"/>
  <c r="G152" i="124"/>
  <c r="G151" i="124" s="1"/>
  <c r="E152" i="124"/>
  <c r="E151" i="124" s="1"/>
  <c r="D152" i="124"/>
  <c r="D151" i="124" s="1"/>
  <c r="H151" i="124"/>
  <c r="F138" i="124"/>
  <c r="J138" i="124" s="1"/>
  <c r="J78" i="124" s="1"/>
  <c r="J137" i="124"/>
  <c r="I135" i="124"/>
  <c r="I131" i="124" s="1"/>
  <c r="H135" i="124"/>
  <c r="G135" i="124"/>
  <c r="G131" i="124" s="1"/>
  <c r="F135" i="124"/>
  <c r="F131" i="124" s="1"/>
  <c r="D135" i="124"/>
  <c r="H131" i="124"/>
  <c r="D131" i="124"/>
  <c r="J105" i="124"/>
  <c r="J99" i="124" s="1"/>
  <c r="J92" i="124" s="1"/>
  <c r="F105" i="124"/>
  <c r="I99" i="124"/>
  <c r="H99" i="124"/>
  <c r="G99" i="124"/>
  <c r="F99" i="124"/>
  <c r="F92" i="124" s="1"/>
  <c r="E99" i="124"/>
  <c r="D99" i="124"/>
  <c r="D92" i="124" s="1"/>
  <c r="D32" i="124" s="1"/>
  <c r="I92" i="124"/>
  <c r="H92" i="124"/>
  <c r="H32" i="124" s="1"/>
  <c r="G92" i="124"/>
  <c r="G32" i="124" s="1"/>
  <c r="E92" i="124"/>
  <c r="E32" i="124" s="1"/>
  <c r="E175" i="124" s="1"/>
  <c r="I78" i="124"/>
  <c r="F77" i="124"/>
  <c r="J77" i="124" s="1"/>
  <c r="F76" i="124"/>
  <c r="J76" i="124" s="1"/>
  <c r="F75" i="124"/>
  <c r="F74" i="124"/>
  <c r="F73" i="124"/>
  <c r="J73" i="124" s="1"/>
  <c r="F72" i="124"/>
  <c r="J72" i="124" s="1"/>
  <c r="F71" i="124"/>
  <c r="J71" i="124" s="1"/>
  <c r="J70" i="124"/>
  <c r="F70" i="124"/>
  <c r="I69" i="124"/>
  <c r="H69" i="124"/>
  <c r="G69" i="124"/>
  <c r="D69" i="124"/>
  <c r="F68" i="124"/>
  <c r="F66" i="124" s="1"/>
  <c r="F67" i="124"/>
  <c r="J67" i="124" s="1"/>
  <c r="I66" i="124"/>
  <c r="H66" i="124"/>
  <c r="G66" i="124"/>
  <c r="D66" i="124"/>
  <c r="J65" i="124"/>
  <c r="F65" i="124"/>
  <c r="I64" i="124"/>
  <c r="H64" i="124"/>
  <c r="G64" i="124"/>
  <c r="F64" i="124"/>
  <c r="J64" i="124" s="1"/>
  <c r="D64" i="124"/>
  <c r="F63" i="124"/>
  <c r="J63" i="124" s="1"/>
  <c r="J62" i="124"/>
  <c r="J61" i="124"/>
  <c r="J60" i="124"/>
  <c r="J59" i="124"/>
  <c r="J57" i="124"/>
  <c r="J56" i="124"/>
  <c r="I55" i="124"/>
  <c r="H55" i="124"/>
  <c r="G55" i="124"/>
  <c r="D55" i="124"/>
  <c r="J52" i="124"/>
  <c r="J51" i="124" s="1"/>
  <c r="I51" i="124"/>
  <c r="H51" i="124"/>
  <c r="G51" i="124"/>
  <c r="F51" i="124"/>
  <c r="D51" i="124"/>
  <c r="F49" i="124"/>
  <c r="J49" i="124" s="1"/>
  <c r="F48" i="124"/>
  <c r="F47" i="124"/>
  <c r="J47" i="124" s="1"/>
  <c r="F46" i="124"/>
  <c r="J46" i="124" s="1"/>
  <c r="F45" i="124"/>
  <c r="F43" i="124" s="1"/>
  <c r="I43" i="124"/>
  <c r="H43" i="124"/>
  <c r="H42" i="124" s="1"/>
  <c r="G43" i="124"/>
  <c r="G42" i="124" s="1"/>
  <c r="D43" i="124"/>
  <c r="J41" i="124"/>
  <c r="F41" i="124"/>
  <c r="J36" i="124"/>
  <c r="F35" i="124"/>
  <c r="F34" i="124" s="1"/>
  <c r="F33" i="124" s="1"/>
  <c r="I34" i="124"/>
  <c r="I33" i="124" s="1"/>
  <c r="H34" i="124"/>
  <c r="H33" i="124" s="1"/>
  <c r="G34" i="124"/>
  <c r="G33" i="124" s="1"/>
  <c r="D34" i="124"/>
  <c r="D33" i="124" s="1"/>
  <c r="I32" i="124"/>
  <c r="F155" i="123"/>
  <c r="J155" i="123" s="1"/>
  <c r="F154" i="123"/>
  <c r="F152" i="123" s="1"/>
  <c r="J151" i="123" s="1"/>
  <c r="J153" i="123"/>
  <c r="I152" i="123"/>
  <c r="I151" i="123" s="1"/>
  <c r="H152" i="123"/>
  <c r="G152" i="123"/>
  <c r="G151" i="123" s="1"/>
  <c r="D152" i="123"/>
  <c r="D151" i="123" s="1"/>
  <c r="H151" i="123"/>
  <c r="J138" i="123"/>
  <c r="J137" i="123"/>
  <c r="I135" i="123"/>
  <c r="H135" i="123"/>
  <c r="H131" i="123" s="1"/>
  <c r="G135" i="123"/>
  <c r="G131" i="123" s="1"/>
  <c r="F135" i="123"/>
  <c r="J135" i="123" s="1"/>
  <c r="J131" i="123" s="1"/>
  <c r="D135" i="123"/>
  <c r="I131" i="123"/>
  <c r="D131" i="123"/>
  <c r="F105" i="123"/>
  <c r="J105" i="123" s="1"/>
  <c r="J77" i="123"/>
  <c r="J76" i="123"/>
  <c r="F76" i="123"/>
  <c r="J75" i="123"/>
  <c r="J73" i="123"/>
  <c r="J72" i="123"/>
  <c r="J71" i="123"/>
  <c r="F70" i="123"/>
  <c r="J70" i="123" s="1"/>
  <c r="I69" i="123"/>
  <c r="H69" i="123"/>
  <c r="G69" i="123"/>
  <c r="F69" i="123"/>
  <c r="J69" i="123" s="1"/>
  <c r="D69" i="123"/>
  <c r="J68" i="123"/>
  <c r="J66" i="123" s="1"/>
  <c r="J67" i="123"/>
  <c r="I66" i="123"/>
  <c r="H66" i="123"/>
  <c r="G66" i="123"/>
  <c r="F66" i="123"/>
  <c r="D66" i="123"/>
  <c r="F65" i="123"/>
  <c r="J65" i="123" s="1"/>
  <c r="I64" i="123"/>
  <c r="H64" i="123"/>
  <c r="G64" i="123"/>
  <c r="E64" i="123"/>
  <c r="D64" i="123"/>
  <c r="F63" i="123"/>
  <c r="J63" i="123" s="1"/>
  <c r="J62" i="123"/>
  <c r="J61" i="123"/>
  <c r="J60" i="123"/>
  <c r="J59" i="123"/>
  <c r="J57" i="123"/>
  <c r="J56" i="123"/>
  <c r="I55" i="123"/>
  <c r="H55" i="123"/>
  <c r="G55" i="123"/>
  <c r="D55" i="123"/>
  <c r="J52" i="123"/>
  <c r="J51" i="123"/>
  <c r="I51" i="123"/>
  <c r="H51" i="123"/>
  <c r="G51" i="123"/>
  <c r="F51" i="123"/>
  <c r="D51" i="123"/>
  <c r="J47" i="123"/>
  <c r="F47" i="123"/>
  <c r="F46" i="123"/>
  <c r="J46" i="123" s="1"/>
  <c r="J45" i="123"/>
  <c r="F45" i="123"/>
  <c r="I43" i="123"/>
  <c r="H43" i="123"/>
  <c r="G43" i="123"/>
  <c r="G42" i="123" s="1"/>
  <c r="D43" i="123"/>
  <c r="D42" i="123" s="1"/>
  <c r="F41" i="123"/>
  <c r="J41" i="123" s="1"/>
  <c r="J36" i="123"/>
  <c r="F35" i="123"/>
  <c r="J35" i="123" s="1"/>
  <c r="J34" i="123" s="1"/>
  <c r="J33" i="123" s="1"/>
  <c r="I34" i="123"/>
  <c r="I33" i="123" s="1"/>
  <c r="H34" i="123"/>
  <c r="G34" i="123"/>
  <c r="D34" i="123"/>
  <c r="D33" i="123" s="1"/>
  <c r="H33" i="123"/>
  <c r="G33" i="123"/>
  <c r="E32" i="123"/>
  <c r="E175" i="123" s="1"/>
  <c r="F155" i="122"/>
  <c r="J155" i="122" s="1"/>
  <c r="F154" i="122"/>
  <c r="J154" i="122" s="1"/>
  <c r="J153" i="122"/>
  <c r="I152" i="122"/>
  <c r="I151" i="122" s="1"/>
  <c r="H152" i="122"/>
  <c r="G152" i="122"/>
  <c r="D152" i="122"/>
  <c r="D151" i="122" s="1"/>
  <c r="H151" i="122"/>
  <c r="G151" i="122"/>
  <c r="J138" i="122"/>
  <c r="J137" i="122"/>
  <c r="I135" i="122"/>
  <c r="H135" i="122"/>
  <c r="H131" i="122" s="1"/>
  <c r="G135" i="122"/>
  <c r="G131" i="122" s="1"/>
  <c r="F135" i="122"/>
  <c r="J135" i="122" s="1"/>
  <c r="J131" i="122" s="1"/>
  <c r="D135" i="122"/>
  <c r="D131" i="122" s="1"/>
  <c r="I131" i="122"/>
  <c r="F105" i="122"/>
  <c r="J105" i="122" s="1"/>
  <c r="J77" i="122"/>
  <c r="F76" i="122"/>
  <c r="J76" i="122" s="1"/>
  <c r="J75" i="122"/>
  <c r="J73" i="122"/>
  <c r="J72" i="122"/>
  <c r="J71" i="122"/>
  <c r="F70" i="122"/>
  <c r="J70" i="122" s="1"/>
  <c r="I69" i="122"/>
  <c r="H69" i="122"/>
  <c r="G69" i="122"/>
  <c r="D69" i="122"/>
  <c r="J68" i="122"/>
  <c r="J67" i="122"/>
  <c r="J66" i="122" s="1"/>
  <c r="I66" i="122"/>
  <c r="H66" i="122"/>
  <c r="G66" i="122"/>
  <c r="F66" i="122"/>
  <c r="D66" i="122"/>
  <c r="F65" i="122"/>
  <c r="J65" i="122" s="1"/>
  <c r="I64" i="122"/>
  <c r="H64" i="122"/>
  <c r="G64" i="122"/>
  <c r="F64" i="122"/>
  <c r="J64" i="122" s="1"/>
  <c r="E64" i="122"/>
  <c r="D64" i="122"/>
  <c r="F63" i="122"/>
  <c r="F55" i="122" s="1"/>
  <c r="J55" i="122" s="1"/>
  <c r="J62" i="122"/>
  <c r="J61" i="122"/>
  <c r="J60" i="122"/>
  <c r="J59" i="122"/>
  <c r="J57" i="122"/>
  <c r="J56" i="122"/>
  <c r="I55" i="122"/>
  <c r="H55" i="122"/>
  <c r="G55" i="122"/>
  <c r="G42" i="122" s="1"/>
  <c r="D55" i="122"/>
  <c r="J52" i="122"/>
  <c r="J51" i="122" s="1"/>
  <c r="I51" i="122"/>
  <c r="H51" i="122"/>
  <c r="G51" i="122"/>
  <c r="F51" i="122"/>
  <c r="D51" i="122"/>
  <c r="J47" i="122"/>
  <c r="F47" i="122"/>
  <c r="F46" i="122"/>
  <c r="J46" i="122" s="1"/>
  <c r="F45" i="122"/>
  <c r="J45" i="122" s="1"/>
  <c r="J43" i="122" s="1"/>
  <c r="I43" i="122"/>
  <c r="I42" i="122" s="1"/>
  <c r="H43" i="122"/>
  <c r="G43" i="122"/>
  <c r="D43" i="122"/>
  <c r="F41" i="122"/>
  <c r="J41" i="122" s="1"/>
  <c r="J36" i="122"/>
  <c r="F35" i="122"/>
  <c r="J35" i="122" s="1"/>
  <c r="J34" i="122" s="1"/>
  <c r="J33" i="122" s="1"/>
  <c r="I34" i="122"/>
  <c r="I33" i="122" s="1"/>
  <c r="H34" i="122"/>
  <c r="H33" i="122" s="1"/>
  <c r="G34" i="122"/>
  <c r="G33" i="122" s="1"/>
  <c r="F34" i="122"/>
  <c r="F33" i="122" s="1"/>
  <c r="D34" i="122"/>
  <c r="D33" i="122" s="1"/>
  <c r="E32" i="122"/>
  <c r="E175" i="122" s="1"/>
  <c r="J66" i="124" l="1"/>
  <c r="G32" i="123"/>
  <c r="G175" i="123" s="1"/>
  <c r="H42" i="123"/>
  <c r="H32" i="123" s="1"/>
  <c r="H175" i="123" s="1"/>
  <c r="F69" i="122"/>
  <c r="J69" i="122" s="1"/>
  <c r="J45" i="124"/>
  <c r="J43" i="124" s="1"/>
  <c r="F55" i="124"/>
  <c r="J55" i="124" s="1"/>
  <c r="I42" i="123"/>
  <c r="I32" i="123" s="1"/>
  <c r="I175" i="123" s="1"/>
  <c r="J154" i="123"/>
  <c r="I32" i="122"/>
  <c r="I175" i="122" s="1"/>
  <c r="F34" i="123"/>
  <c r="F33" i="123" s="1"/>
  <c r="F131" i="122"/>
  <c r="J68" i="124"/>
  <c r="J43" i="123"/>
  <c r="F64" i="123"/>
  <c r="J64" i="123" s="1"/>
  <c r="D42" i="124"/>
  <c r="F69" i="124"/>
  <c r="J69" i="124" s="1"/>
  <c r="D42" i="122"/>
  <c r="F131" i="123"/>
  <c r="H42" i="122"/>
  <c r="H32" i="122" s="1"/>
  <c r="H175" i="122" s="1"/>
  <c r="F78" i="124"/>
  <c r="H175" i="124"/>
  <c r="G175" i="124"/>
  <c r="D175" i="124"/>
  <c r="F152" i="124"/>
  <c r="I42" i="124"/>
  <c r="F32" i="124"/>
  <c r="I175" i="124"/>
  <c r="J135" i="124"/>
  <c r="J131" i="124" s="1"/>
  <c r="J35" i="124"/>
  <c r="J34" i="124" s="1"/>
  <c r="J33" i="124" s="1"/>
  <c r="J75" i="124"/>
  <c r="D32" i="123"/>
  <c r="D175" i="123" s="1"/>
  <c r="F55" i="123"/>
  <c r="J55" i="123" s="1"/>
  <c r="J152" i="123"/>
  <c r="F43" i="123"/>
  <c r="F151" i="123"/>
  <c r="F152" i="122"/>
  <c r="J151" i="122" s="1"/>
  <c r="G32" i="122"/>
  <c r="G175" i="122" s="1"/>
  <c r="D32" i="122"/>
  <c r="D175" i="122" s="1"/>
  <c r="J63" i="122"/>
  <c r="F43" i="122"/>
  <c r="F42" i="122" s="1"/>
  <c r="J42" i="122" s="1"/>
  <c r="J32" i="122" s="1"/>
  <c r="J175" i="122" s="1"/>
  <c r="F42" i="123" l="1"/>
  <c r="J42" i="123" s="1"/>
  <c r="J32" i="123" s="1"/>
  <c r="J175" i="123" s="1"/>
  <c r="F42" i="124"/>
  <c r="J42" i="124" s="1"/>
  <c r="J152" i="124"/>
  <c r="J151" i="124"/>
  <c r="F151" i="124"/>
  <c r="F175" i="124" s="1"/>
  <c r="J175" i="124" s="1"/>
  <c r="J32" i="124"/>
  <c r="F32" i="123"/>
  <c r="F175" i="123" s="1"/>
  <c r="F151" i="122"/>
  <c r="J152" i="122"/>
  <c r="F32" i="122"/>
  <c r="F175" i="122" l="1"/>
  <c r="F158" i="121" l="1"/>
  <c r="J158" i="121" s="1"/>
  <c r="F157" i="121"/>
  <c r="J157" i="121" s="1"/>
  <c r="F155" i="121"/>
  <c r="J155" i="121" s="1"/>
  <c r="F154" i="121"/>
  <c r="J154" i="121" s="1"/>
  <c r="J153" i="121"/>
  <c r="I152" i="121"/>
  <c r="H152" i="121"/>
  <c r="G152" i="121"/>
  <c r="G151" i="121" s="1"/>
  <c r="F152" i="121"/>
  <c r="J151" i="121" s="1"/>
  <c r="D152" i="121"/>
  <c r="D151" i="121" s="1"/>
  <c r="I151" i="121"/>
  <c r="H151" i="121"/>
  <c r="F138" i="121"/>
  <c r="J138" i="121" s="1"/>
  <c r="J137" i="121"/>
  <c r="I135" i="121"/>
  <c r="I131" i="121" s="1"/>
  <c r="H135" i="121"/>
  <c r="G135" i="121"/>
  <c r="F135" i="121"/>
  <c r="F131" i="121" s="1"/>
  <c r="D135" i="121"/>
  <c r="D131" i="121" s="1"/>
  <c r="H131" i="121"/>
  <c r="G131" i="121"/>
  <c r="F105" i="121"/>
  <c r="F92" i="121" s="1"/>
  <c r="I92" i="121"/>
  <c r="H92" i="121"/>
  <c r="G92" i="121"/>
  <c r="D92" i="121"/>
  <c r="F78" i="121"/>
  <c r="J77" i="121"/>
  <c r="F77" i="121"/>
  <c r="F76" i="121"/>
  <c r="J76" i="121" s="1"/>
  <c r="F75" i="121"/>
  <c r="J75" i="121" s="1"/>
  <c r="F74" i="121"/>
  <c r="F73" i="121"/>
  <c r="J73" i="121" s="1"/>
  <c r="F72" i="121"/>
  <c r="J72" i="121" s="1"/>
  <c r="F71" i="121"/>
  <c r="J71" i="121" s="1"/>
  <c r="F70" i="121"/>
  <c r="J70" i="121" s="1"/>
  <c r="I69" i="121"/>
  <c r="H69" i="121"/>
  <c r="G69" i="121"/>
  <c r="D69" i="121"/>
  <c r="F68" i="121"/>
  <c r="J68" i="121" s="1"/>
  <c r="F67" i="121"/>
  <c r="I66" i="121"/>
  <c r="H66" i="121"/>
  <c r="G66" i="121"/>
  <c r="D66" i="121"/>
  <c r="F65" i="121"/>
  <c r="F64" i="121" s="1"/>
  <c r="J64" i="121" s="1"/>
  <c r="I64" i="121"/>
  <c r="H64" i="121"/>
  <c r="G64" i="121"/>
  <c r="D64" i="121"/>
  <c r="F63" i="121"/>
  <c r="J63" i="121" s="1"/>
  <c r="J62" i="121"/>
  <c r="J61" i="121"/>
  <c r="J60" i="121"/>
  <c r="J59" i="121"/>
  <c r="J57" i="121"/>
  <c r="J56" i="121"/>
  <c r="I55" i="121"/>
  <c r="H55" i="121"/>
  <c r="G55" i="121"/>
  <c r="D55" i="121"/>
  <c r="F52" i="121"/>
  <c r="J52" i="121" s="1"/>
  <c r="J51" i="121" s="1"/>
  <c r="I51" i="121"/>
  <c r="H51" i="121"/>
  <c r="G51" i="121"/>
  <c r="F51" i="121"/>
  <c r="D51" i="121"/>
  <c r="J47" i="121"/>
  <c r="F46" i="121"/>
  <c r="J46" i="121" s="1"/>
  <c r="F45" i="121"/>
  <c r="J45" i="121" s="1"/>
  <c r="I43" i="121"/>
  <c r="H43" i="121"/>
  <c r="G43" i="121"/>
  <c r="D43" i="121"/>
  <c r="F41" i="121"/>
  <c r="J41" i="121" s="1"/>
  <c r="F40" i="121"/>
  <c r="F39" i="121"/>
  <c r="F38" i="121"/>
  <c r="F37" i="121"/>
  <c r="F36" i="121"/>
  <c r="J36" i="121" s="1"/>
  <c r="F35" i="121"/>
  <c r="J35" i="121" s="1"/>
  <c r="I34" i="121"/>
  <c r="I33" i="121" s="1"/>
  <c r="H34" i="121"/>
  <c r="H33" i="121" s="1"/>
  <c r="G34" i="121"/>
  <c r="G33" i="121" s="1"/>
  <c r="D34" i="121"/>
  <c r="D33" i="121" s="1"/>
  <c r="F158" i="120"/>
  <c r="J158" i="120" s="1"/>
  <c r="F157" i="120"/>
  <c r="J157" i="120" s="1"/>
  <c r="F155" i="120"/>
  <c r="J155" i="120" s="1"/>
  <c r="F154" i="120"/>
  <c r="F152" i="120" s="1"/>
  <c r="J152" i="120" s="1"/>
  <c r="J153" i="120"/>
  <c r="I152" i="120"/>
  <c r="H152" i="120"/>
  <c r="G152" i="120"/>
  <c r="G151" i="120" s="1"/>
  <c r="D152" i="120"/>
  <c r="I151" i="120"/>
  <c r="H151" i="120"/>
  <c r="D151" i="120"/>
  <c r="F138" i="120"/>
  <c r="F135" i="120" s="1"/>
  <c r="F131" i="120" s="1"/>
  <c r="J137" i="120"/>
  <c r="I135" i="120"/>
  <c r="I131" i="120" s="1"/>
  <c r="H135" i="120"/>
  <c r="G135" i="120"/>
  <c r="D135" i="120"/>
  <c r="D131" i="120" s="1"/>
  <c r="H131" i="120"/>
  <c r="G131" i="120"/>
  <c r="F105" i="120"/>
  <c r="F92" i="120" s="1"/>
  <c r="I92" i="120"/>
  <c r="H92" i="120"/>
  <c r="G92" i="120"/>
  <c r="F78" i="120"/>
  <c r="F77" i="120"/>
  <c r="J77" i="120" s="1"/>
  <c r="F76" i="120"/>
  <c r="J76" i="120" s="1"/>
  <c r="F75" i="120"/>
  <c r="J75" i="120" s="1"/>
  <c r="F74" i="120"/>
  <c r="F73" i="120"/>
  <c r="J73" i="120" s="1"/>
  <c r="F72" i="120"/>
  <c r="J72" i="120" s="1"/>
  <c r="F71" i="120"/>
  <c r="J71" i="120" s="1"/>
  <c r="F70" i="120"/>
  <c r="J70" i="120" s="1"/>
  <c r="I69" i="120"/>
  <c r="H69" i="120"/>
  <c r="G69" i="120"/>
  <c r="D69" i="120"/>
  <c r="F68" i="120"/>
  <c r="J68" i="120" s="1"/>
  <c r="F67" i="120"/>
  <c r="I66" i="120"/>
  <c r="H66" i="120"/>
  <c r="G66" i="120"/>
  <c r="D66" i="120"/>
  <c r="F65" i="120"/>
  <c r="F64" i="120" s="1"/>
  <c r="J64" i="120" s="1"/>
  <c r="I64" i="120"/>
  <c r="H64" i="120"/>
  <c r="G64" i="120"/>
  <c r="D64" i="120"/>
  <c r="F63" i="120"/>
  <c r="F55" i="120" s="1"/>
  <c r="J55" i="120" s="1"/>
  <c r="J62" i="120"/>
  <c r="J61" i="120"/>
  <c r="J60" i="120"/>
  <c r="J59" i="120"/>
  <c r="J57" i="120"/>
  <c r="J56" i="120"/>
  <c r="I55" i="120"/>
  <c r="H55" i="120"/>
  <c r="G55" i="120"/>
  <c r="D55" i="120"/>
  <c r="F52" i="120"/>
  <c r="J52" i="120" s="1"/>
  <c r="J51" i="120" s="1"/>
  <c r="I51" i="120"/>
  <c r="H51" i="120"/>
  <c r="G51" i="120"/>
  <c r="F51" i="120"/>
  <c r="D51" i="120"/>
  <c r="J47" i="120"/>
  <c r="F46" i="120"/>
  <c r="J46" i="120" s="1"/>
  <c r="J45" i="120"/>
  <c r="J43" i="120" s="1"/>
  <c r="F45" i="120"/>
  <c r="I43" i="120"/>
  <c r="H43" i="120"/>
  <c r="G43" i="120"/>
  <c r="D43" i="120"/>
  <c r="F41" i="120"/>
  <c r="J41" i="120" s="1"/>
  <c r="F40" i="120"/>
  <c r="F39" i="120"/>
  <c r="F38" i="120"/>
  <c r="F37" i="120"/>
  <c r="F36" i="120"/>
  <c r="J36" i="120" s="1"/>
  <c r="F35" i="120"/>
  <c r="J35" i="120" s="1"/>
  <c r="I34" i="120"/>
  <c r="H34" i="120"/>
  <c r="G34" i="120"/>
  <c r="G33" i="120" s="1"/>
  <c r="D34" i="120"/>
  <c r="D33" i="120" s="1"/>
  <c r="I33" i="120"/>
  <c r="H33" i="120"/>
  <c r="J138" i="120" l="1"/>
  <c r="F66" i="120"/>
  <c r="J154" i="120"/>
  <c r="H42" i="120"/>
  <c r="H32" i="120" s="1"/>
  <c r="H175" i="120" s="1"/>
  <c r="I42" i="120"/>
  <c r="D42" i="120"/>
  <c r="D32" i="120" s="1"/>
  <c r="D175" i="120" s="1"/>
  <c r="D42" i="121"/>
  <c r="D32" i="121" s="1"/>
  <c r="D175" i="121" s="1"/>
  <c r="G42" i="120"/>
  <c r="G32" i="120" s="1"/>
  <c r="G175" i="120" s="1"/>
  <c r="J43" i="121"/>
  <c r="G32" i="121"/>
  <c r="G175" i="121" s="1"/>
  <c r="F34" i="121"/>
  <c r="J34" i="121" s="1"/>
  <c r="G42" i="121"/>
  <c r="F66" i="121"/>
  <c r="I42" i="121"/>
  <c r="I32" i="121" s="1"/>
  <c r="I175" i="121" s="1"/>
  <c r="H42" i="121"/>
  <c r="H32" i="121" s="1"/>
  <c r="H175" i="121" s="1"/>
  <c r="J152" i="121"/>
  <c r="F55" i="121"/>
  <c r="J55" i="121" s="1"/>
  <c r="J65" i="121"/>
  <c r="F69" i="121"/>
  <c r="J69" i="121" s="1"/>
  <c r="J105" i="121"/>
  <c r="J92" i="121" s="1"/>
  <c r="J135" i="121"/>
  <c r="J131" i="121" s="1"/>
  <c r="F33" i="121"/>
  <c r="F43" i="121"/>
  <c r="F151" i="121"/>
  <c r="J67" i="121"/>
  <c r="J66" i="121" s="1"/>
  <c r="F34" i="120"/>
  <c r="J34" i="120" s="1"/>
  <c r="I32" i="120"/>
  <c r="I175" i="120" s="1"/>
  <c r="J63" i="120"/>
  <c r="J65" i="120"/>
  <c r="F69" i="120"/>
  <c r="J69" i="120" s="1"/>
  <c r="J105" i="120"/>
  <c r="J92" i="120" s="1"/>
  <c r="F33" i="120"/>
  <c r="F43" i="120"/>
  <c r="F151" i="120"/>
  <c r="J151" i="120"/>
  <c r="J67" i="120"/>
  <c r="J66" i="120" s="1"/>
  <c r="J135" i="120"/>
  <c r="J131" i="120" s="1"/>
  <c r="E32" i="60"/>
  <c r="I100" i="106"/>
  <c r="I33" i="106" s="1"/>
  <c r="L97" i="31" s="1"/>
  <c r="H100" i="106"/>
  <c r="H33" i="106" s="1"/>
  <c r="K97" i="31" s="1"/>
  <c r="G100" i="106"/>
  <c r="G33" i="106" s="1"/>
  <c r="J97" i="31" s="1"/>
  <c r="E100" i="106"/>
  <c r="E33" i="106" s="1"/>
  <c r="F113" i="106"/>
  <c r="J113" i="106" s="1"/>
  <c r="J100" i="106" s="1"/>
  <c r="J33" i="106" s="1"/>
  <c r="M97" i="31" s="1"/>
  <c r="F100" i="106" l="1"/>
  <c r="F33" i="106" s="1"/>
  <c r="F42" i="121"/>
  <c r="J42" i="121" s="1"/>
  <c r="J33" i="121"/>
  <c r="F42" i="120"/>
  <c r="J42" i="120" s="1"/>
  <c r="J33" i="120"/>
  <c r="G32" i="60"/>
  <c r="F32" i="121" l="1"/>
  <c r="F175" i="121" s="1"/>
  <c r="F32" i="120"/>
  <c r="F63" i="60"/>
  <c r="J63" i="60" l="1"/>
  <c r="J32" i="121"/>
  <c r="J175" i="121" s="1"/>
  <c r="F175" i="120"/>
  <c r="J32" i="120"/>
  <c r="J175" i="120" s="1"/>
  <c r="I43" i="39"/>
  <c r="E32" i="54" l="1"/>
  <c r="E32" i="119"/>
  <c r="E32" i="50" l="1"/>
  <c r="E31" i="42"/>
  <c r="D152" i="117" l="1"/>
  <c r="F159" i="119" l="1"/>
  <c r="J159" i="119" s="1"/>
  <c r="F158" i="119"/>
  <c r="J158" i="119" s="1"/>
  <c r="F157" i="119"/>
  <c r="J157" i="119" s="1"/>
  <c r="F156" i="119"/>
  <c r="J156" i="119" s="1"/>
  <c r="F155" i="119"/>
  <c r="J155" i="119" s="1"/>
  <c r="F154" i="119"/>
  <c r="J153" i="119"/>
  <c r="I152" i="119"/>
  <c r="I151" i="119" s="1"/>
  <c r="H152" i="119"/>
  <c r="H151" i="119" s="1"/>
  <c r="G152" i="119"/>
  <c r="G151" i="119" s="1"/>
  <c r="E152" i="119"/>
  <c r="E151" i="119" s="1"/>
  <c r="D152" i="119"/>
  <c r="D151" i="119" s="1"/>
  <c r="F138" i="119"/>
  <c r="J138" i="119" s="1"/>
  <c r="J131" i="119" s="1"/>
  <c r="F137" i="119"/>
  <c r="J137" i="119" s="1"/>
  <c r="I135" i="119"/>
  <c r="H135" i="119"/>
  <c r="G135" i="119"/>
  <c r="G131" i="119" s="1"/>
  <c r="F135" i="119"/>
  <c r="J135" i="119" s="1"/>
  <c r="D135" i="119"/>
  <c r="I131" i="119"/>
  <c r="H131" i="119"/>
  <c r="D131" i="119"/>
  <c r="F114" i="119"/>
  <c r="J114" i="119" s="1"/>
  <c r="F107" i="119"/>
  <c r="J107" i="119" s="1"/>
  <c r="F105" i="119"/>
  <c r="I99" i="119"/>
  <c r="F77" i="119"/>
  <c r="J77" i="119" s="1"/>
  <c r="F76" i="119"/>
  <c r="J76" i="119" s="1"/>
  <c r="J75" i="119"/>
  <c r="F73" i="119"/>
  <c r="J73" i="119" s="1"/>
  <c r="J72" i="119"/>
  <c r="J71" i="119"/>
  <c r="F70" i="119"/>
  <c r="J70" i="119" s="1"/>
  <c r="I69" i="119"/>
  <c r="H69" i="119"/>
  <c r="G69" i="119"/>
  <c r="D69" i="119"/>
  <c r="F68" i="119"/>
  <c r="J68" i="119" s="1"/>
  <c r="F67" i="119"/>
  <c r="J67" i="119" s="1"/>
  <c r="J66" i="119" s="1"/>
  <c r="I66" i="119"/>
  <c r="H66" i="119"/>
  <c r="G66" i="119"/>
  <c r="D66" i="119"/>
  <c r="J65" i="119"/>
  <c r="I64" i="119"/>
  <c r="H64" i="119"/>
  <c r="G64" i="119"/>
  <c r="F64" i="119"/>
  <c r="J64" i="119" s="1"/>
  <c r="D64" i="119"/>
  <c r="F63" i="119"/>
  <c r="J63" i="119" s="1"/>
  <c r="J62" i="119"/>
  <c r="J61" i="119"/>
  <c r="J60" i="119"/>
  <c r="J59" i="119"/>
  <c r="J57" i="119"/>
  <c r="J56" i="119"/>
  <c r="I55" i="119"/>
  <c r="H55" i="119"/>
  <c r="G55" i="119"/>
  <c r="D55" i="119"/>
  <c r="F52" i="119"/>
  <c r="J52" i="119" s="1"/>
  <c r="J51" i="119" s="1"/>
  <c r="I51" i="119"/>
  <c r="H51" i="119"/>
  <c r="G51" i="119"/>
  <c r="D51" i="119"/>
  <c r="F49" i="119"/>
  <c r="J49" i="119" s="1"/>
  <c r="F48" i="119"/>
  <c r="J48" i="119" s="1"/>
  <c r="J47" i="119"/>
  <c r="F46" i="119"/>
  <c r="J46" i="119" s="1"/>
  <c r="J45" i="119"/>
  <c r="I43" i="119"/>
  <c r="H43" i="119"/>
  <c r="G43" i="119"/>
  <c r="D43" i="119"/>
  <c r="D42" i="119" s="1"/>
  <c r="F41" i="119"/>
  <c r="J41" i="119" s="1"/>
  <c r="F36" i="119"/>
  <c r="J36" i="119" s="1"/>
  <c r="F35" i="119"/>
  <c r="J35" i="119" s="1"/>
  <c r="I34" i="119"/>
  <c r="H34" i="119"/>
  <c r="G34" i="119"/>
  <c r="G33" i="119" s="1"/>
  <c r="D34" i="119"/>
  <c r="D33" i="119" s="1"/>
  <c r="I33" i="119"/>
  <c r="H33" i="119"/>
  <c r="F159" i="117"/>
  <c r="J159" i="117" s="1"/>
  <c r="J158" i="117"/>
  <c r="F158" i="117"/>
  <c r="F157" i="117"/>
  <c r="J157" i="117" s="1"/>
  <c r="F156" i="117"/>
  <c r="J156" i="117" s="1"/>
  <c r="F155" i="117"/>
  <c r="J155" i="117" s="1"/>
  <c r="F154" i="117"/>
  <c r="J154" i="117" s="1"/>
  <c r="J153" i="117"/>
  <c r="I152" i="117"/>
  <c r="I151" i="117" s="1"/>
  <c r="H152" i="117"/>
  <c r="H151" i="117" s="1"/>
  <c r="G152" i="117"/>
  <c r="G151" i="117" s="1"/>
  <c r="E152" i="117"/>
  <c r="E151" i="117" s="1"/>
  <c r="D151" i="117"/>
  <c r="F138" i="117"/>
  <c r="J138" i="117" s="1"/>
  <c r="F137" i="117"/>
  <c r="J137" i="117" s="1"/>
  <c r="I135" i="117"/>
  <c r="H135" i="117"/>
  <c r="G135" i="117"/>
  <c r="G131" i="117" s="1"/>
  <c r="D135" i="117"/>
  <c r="I131" i="117"/>
  <c r="H131" i="117"/>
  <c r="D131" i="117"/>
  <c r="J114" i="117"/>
  <c r="F114" i="117"/>
  <c r="F107" i="117"/>
  <c r="J107" i="117" s="1"/>
  <c r="F105" i="117"/>
  <c r="J105" i="117" s="1"/>
  <c r="I99" i="117"/>
  <c r="F77" i="117"/>
  <c r="J77" i="117" s="1"/>
  <c r="F76" i="117"/>
  <c r="J76" i="117" s="1"/>
  <c r="J75" i="117"/>
  <c r="F73" i="117"/>
  <c r="J73" i="117" s="1"/>
  <c r="J72" i="117"/>
  <c r="J71" i="117"/>
  <c r="F70" i="117"/>
  <c r="J70" i="117" s="1"/>
  <c r="I69" i="117"/>
  <c r="H69" i="117"/>
  <c r="G69" i="117"/>
  <c r="D69" i="117"/>
  <c r="F68" i="117"/>
  <c r="J68" i="117" s="1"/>
  <c r="F67" i="117"/>
  <c r="J67" i="117" s="1"/>
  <c r="I66" i="117"/>
  <c r="H66" i="117"/>
  <c r="G66" i="117"/>
  <c r="D66" i="117"/>
  <c r="J65" i="117"/>
  <c r="I64" i="117"/>
  <c r="H64" i="117"/>
  <c r="G64" i="117"/>
  <c r="F64" i="117"/>
  <c r="J64" i="117" s="1"/>
  <c r="D64" i="117"/>
  <c r="F63" i="117"/>
  <c r="J63" i="117" s="1"/>
  <c r="J62" i="117"/>
  <c r="J61" i="117"/>
  <c r="J60" i="117"/>
  <c r="J59" i="117"/>
  <c r="J57" i="117"/>
  <c r="J56" i="117"/>
  <c r="I55" i="117"/>
  <c r="H55" i="117"/>
  <c r="G55" i="117"/>
  <c r="D55" i="117"/>
  <c r="F52" i="117"/>
  <c r="J52" i="117" s="1"/>
  <c r="J51" i="117" s="1"/>
  <c r="I51" i="117"/>
  <c r="H51" i="117"/>
  <c r="G51" i="117"/>
  <c r="F51" i="117"/>
  <c r="D51" i="117"/>
  <c r="F49" i="117"/>
  <c r="J49" i="117" s="1"/>
  <c r="J48" i="117"/>
  <c r="F48" i="117"/>
  <c r="J47" i="117"/>
  <c r="F46" i="117"/>
  <c r="J46" i="117" s="1"/>
  <c r="F45" i="117"/>
  <c r="J45" i="117" s="1"/>
  <c r="I43" i="117"/>
  <c r="H43" i="117"/>
  <c r="G43" i="117"/>
  <c r="D43" i="117"/>
  <c r="F41" i="117"/>
  <c r="J41" i="117" s="1"/>
  <c r="F36" i="117"/>
  <c r="J36" i="117" s="1"/>
  <c r="F35" i="117"/>
  <c r="I34" i="117"/>
  <c r="I33" i="117" s="1"/>
  <c r="H34" i="117"/>
  <c r="H33" i="117" s="1"/>
  <c r="G34" i="117"/>
  <c r="G33" i="117" s="1"/>
  <c r="D34" i="117"/>
  <c r="D33" i="117" s="1"/>
  <c r="E32" i="117"/>
  <c r="F34" i="117" l="1"/>
  <c r="F33" i="117" s="1"/>
  <c r="F51" i="119"/>
  <c r="G42" i="117"/>
  <c r="H42" i="119"/>
  <c r="H32" i="119" s="1"/>
  <c r="H175" i="119" s="1"/>
  <c r="D32" i="119"/>
  <c r="D175" i="119" s="1"/>
  <c r="I42" i="119"/>
  <c r="I32" i="119" s="1"/>
  <c r="I175" i="119" s="1"/>
  <c r="F99" i="119"/>
  <c r="J99" i="119" s="1"/>
  <c r="F152" i="119"/>
  <c r="F69" i="119"/>
  <c r="J69" i="119" s="1"/>
  <c r="F55" i="117"/>
  <c r="J55" i="117" s="1"/>
  <c r="F34" i="119"/>
  <c r="F33" i="119" s="1"/>
  <c r="J131" i="117"/>
  <c r="J34" i="119"/>
  <c r="J33" i="119" s="1"/>
  <c r="J105" i="119"/>
  <c r="G42" i="119"/>
  <c r="G32" i="119" s="1"/>
  <c r="G175" i="119" s="1"/>
  <c r="E175" i="119"/>
  <c r="F152" i="117"/>
  <c r="J152" i="117" s="1"/>
  <c r="J151" i="117" s="1"/>
  <c r="I42" i="117"/>
  <c r="I32" i="117" s="1"/>
  <c r="I175" i="117" s="1"/>
  <c r="H42" i="117"/>
  <c r="H32" i="117" s="1"/>
  <c r="H175" i="117" s="1"/>
  <c r="D42" i="117"/>
  <c r="G32" i="117"/>
  <c r="G175" i="117" s="1"/>
  <c r="D32" i="117"/>
  <c r="D175" i="117" s="1"/>
  <c r="E175" i="117"/>
  <c r="J43" i="119"/>
  <c r="J152" i="119"/>
  <c r="J151" i="119" s="1"/>
  <c r="F151" i="119"/>
  <c r="J154" i="119"/>
  <c r="F55" i="119"/>
  <c r="J55" i="119" s="1"/>
  <c r="F43" i="119"/>
  <c r="F66" i="119"/>
  <c r="F131" i="119"/>
  <c r="J43" i="117"/>
  <c r="J66" i="117"/>
  <c r="J35" i="117"/>
  <c r="J34" i="117" s="1"/>
  <c r="J33" i="117" s="1"/>
  <c r="F43" i="117"/>
  <c r="F151" i="117"/>
  <c r="F69" i="117"/>
  <c r="J69" i="117" s="1"/>
  <c r="F99" i="117"/>
  <c r="J99" i="117" s="1"/>
  <c r="F135" i="117"/>
  <c r="J135" i="117" s="1"/>
  <c r="F66" i="117"/>
  <c r="F131" i="117"/>
  <c r="E152" i="100"/>
  <c r="E151" i="100" s="1"/>
  <c r="F155" i="100"/>
  <c r="J155" i="100" l="1"/>
  <c r="F32" i="119"/>
  <c r="F42" i="117"/>
  <c r="J42" i="117" s="1"/>
  <c r="F32" i="117"/>
  <c r="J32" i="117" s="1"/>
  <c r="J175" i="117" s="1"/>
  <c r="F175" i="119"/>
  <c r="J32" i="119"/>
  <c r="F42" i="119"/>
  <c r="J42" i="119" s="1"/>
  <c r="J175" i="119" l="1"/>
  <c r="F175" i="117"/>
  <c r="F155" i="116" l="1"/>
  <c r="F155" i="27"/>
  <c r="F155" i="58" l="1"/>
  <c r="F73" i="54" l="1"/>
  <c r="L52" i="30" l="1"/>
  <c r="M52" i="30"/>
  <c r="N52" i="30"/>
  <c r="F53" i="30"/>
  <c r="F52" i="30" s="1"/>
  <c r="E53" i="30"/>
  <c r="E52" i="30" s="1"/>
  <c r="D53" i="30"/>
  <c r="D52" i="30" s="1"/>
  <c r="O53" i="30"/>
  <c r="O52" i="30" s="1"/>
  <c r="J111" i="30"/>
  <c r="I14" i="30"/>
  <c r="J14" i="30"/>
  <c r="I111" i="30"/>
  <c r="H111" i="30"/>
  <c r="K114" i="30"/>
  <c r="F109" i="30"/>
  <c r="F108" i="30" s="1"/>
  <c r="E109" i="30"/>
  <c r="E108" i="30" s="1"/>
  <c r="D109" i="30"/>
  <c r="D108" i="30" s="1"/>
  <c r="N108" i="30"/>
  <c r="M108" i="30"/>
  <c r="L108" i="30"/>
  <c r="O109" i="30"/>
  <c r="G109" i="30" s="1"/>
  <c r="G108" i="30" s="1"/>
  <c r="K111" i="30" l="1"/>
  <c r="G114" i="30"/>
  <c r="G111" i="30" s="1"/>
  <c r="O108" i="30"/>
  <c r="G53" i="30"/>
  <c r="G52" i="30" s="1"/>
  <c r="I41" i="42" l="1"/>
  <c r="H41" i="42"/>
  <c r="G41" i="42"/>
  <c r="E41" i="42"/>
  <c r="D41" i="42"/>
  <c r="F62" i="42"/>
  <c r="I69" i="60"/>
  <c r="H69" i="60"/>
  <c r="G69" i="60"/>
  <c r="D69" i="60"/>
  <c r="F41" i="42" l="1"/>
  <c r="J62" i="42"/>
  <c r="J41" i="42" s="1"/>
  <c r="E179" i="2"/>
  <c r="E169" i="2"/>
  <c r="E165" i="2"/>
  <c r="E161" i="2"/>
  <c r="E159" i="2"/>
  <c r="E156" i="2"/>
  <c r="E151" i="2"/>
  <c r="E145" i="2"/>
  <c r="E144" i="2"/>
  <c r="E141" i="2"/>
  <c r="E138" i="2"/>
  <c r="E135" i="2"/>
  <c r="E121" i="2"/>
  <c r="E116" i="2"/>
  <c r="E112" i="2"/>
  <c r="E111" i="2"/>
  <c r="E96" i="2"/>
  <c r="E89" i="2"/>
  <c r="E81" i="2"/>
  <c r="E75" i="2"/>
  <c r="E50" i="2"/>
  <c r="E49" i="2"/>
  <c r="E45" i="2"/>
  <c r="E40" i="2"/>
  <c r="E39" i="2"/>
  <c r="E36" i="2"/>
  <c r="E33" i="2"/>
  <c r="E32" i="2"/>
  <c r="E29" i="2"/>
  <c r="E28" i="2"/>
  <c r="E23" i="2"/>
  <c r="E20" i="2"/>
  <c r="E17" i="2"/>
  <c r="E16" i="2"/>
  <c r="E15" i="2"/>
  <c r="F172" i="2"/>
  <c r="E172" i="2" s="1"/>
  <c r="F161" i="2"/>
  <c r="F124" i="2"/>
  <c r="F117" i="2"/>
  <c r="E117" i="2" s="1"/>
  <c r="F108" i="2"/>
  <c r="F83" i="2"/>
  <c r="F77" i="2" s="1"/>
  <c r="F47" i="2"/>
  <c r="E21" i="2"/>
  <c r="F18" i="2"/>
  <c r="F12" i="2"/>
  <c r="E12" i="2" s="1"/>
  <c r="G166" i="2"/>
  <c r="G98" i="2" s="1"/>
  <c r="G93" i="2"/>
  <c r="E93" i="2" s="1"/>
  <c r="G72" i="2"/>
  <c r="E72" i="2" s="1"/>
  <c r="F105" i="50"/>
  <c r="J105" i="50" s="1"/>
  <c r="D138" i="16"/>
  <c r="D138" i="115"/>
  <c r="F105" i="54"/>
  <c r="E18" i="2" l="1"/>
  <c r="F9" i="2"/>
  <c r="E124" i="2"/>
  <c r="E47" i="2"/>
  <c r="E108" i="2"/>
  <c r="E126" i="2"/>
  <c r="E166" i="2"/>
  <c r="E98" i="2" s="1"/>
  <c r="E77" i="2"/>
  <c r="F60" i="2"/>
  <c r="J105" i="54"/>
  <c r="G60" i="2"/>
  <c r="G6" i="2" s="1"/>
  <c r="F98" i="2"/>
  <c r="E9" i="2"/>
  <c r="F6" i="2" l="1"/>
  <c r="E60" i="2"/>
  <c r="E6" i="2"/>
  <c r="F158" i="116"/>
  <c r="J158" i="116" s="1"/>
  <c r="F157" i="116"/>
  <c r="J155" i="116"/>
  <c r="F154" i="116"/>
  <c r="J153" i="116"/>
  <c r="I152" i="116"/>
  <c r="I151" i="116" s="1"/>
  <c r="H152" i="116"/>
  <c r="H151" i="116" s="1"/>
  <c r="G152" i="116"/>
  <c r="G151" i="116" s="1"/>
  <c r="E152" i="116"/>
  <c r="E151" i="116" s="1"/>
  <c r="D152" i="116"/>
  <c r="D151" i="116" s="1"/>
  <c r="F138" i="116"/>
  <c r="F135" i="116" s="1"/>
  <c r="J137" i="116"/>
  <c r="I135" i="116"/>
  <c r="I131" i="116" s="1"/>
  <c r="H135" i="116"/>
  <c r="H131" i="116" s="1"/>
  <c r="G135" i="116"/>
  <c r="D135" i="116"/>
  <c r="D131" i="116" s="1"/>
  <c r="G131" i="116"/>
  <c r="H92" i="116"/>
  <c r="J105" i="116"/>
  <c r="J92" i="116" s="1"/>
  <c r="I92" i="116"/>
  <c r="G92" i="116"/>
  <c r="F92" i="116"/>
  <c r="D92" i="116"/>
  <c r="F78" i="116"/>
  <c r="F77" i="116"/>
  <c r="J77" i="116" s="1"/>
  <c r="I76" i="116"/>
  <c r="H76" i="116"/>
  <c r="G76" i="116"/>
  <c r="G69" i="116" s="1"/>
  <c r="D76" i="116"/>
  <c r="F76" i="116" s="1"/>
  <c r="J76" i="116" s="1"/>
  <c r="I75" i="116"/>
  <c r="H75" i="116"/>
  <c r="G75" i="116"/>
  <c r="D75" i="116"/>
  <c r="F75" i="116" s="1"/>
  <c r="J75" i="116" s="1"/>
  <c r="F74" i="116"/>
  <c r="F73" i="116"/>
  <c r="J73" i="116" s="1"/>
  <c r="F72" i="116"/>
  <c r="J72" i="116" s="1"/>
  <c r="F71" i="116"/>
  <c r="J71" i="116" s="1"/>
  <c r="I70" i="116"/>
  <c r="I69" i="116" s="1"/>
  <c r="H70" i="116"/>
  <c r="G70" i="116"/>
  <c r="D70" i="116"/>
  <c r="F68" i="116"/>
  <c r="J68" i="116" s="1"/>
  <c r="F67" i="116"/>
  <c r="J67" i="116" s="1"/>
  <c r="J66" i="116" s="1"/>
  <c r="I66" i="116"/>
  <c r="H66" i="116"/>
  <c r="G66" i="116"/>
  <c r="D66" i="116"/>
  <c r="F65" i="116"/>
  <c r="J65" i="116" s="1"/>
  <c r="I64" i="116"/>
  <c r="H64" i="116"/>
  <c r="G64" i="116"/>
  <c r="D64" i="116"/>
  <c r="I63" i="116"/>
  <c r="H63" i="116"/>
  <c r="G63" i="116"/>
  <c r="G55" i="116" s="1"/>
  <c r="D63" i="116"/>
  <c r="F63" i="116" s="1"/>
  <c r="J62" i="116"/>
  <c r="J61" i="116"/>
  <c r="J60" i="116"/>
  <c r="J59" i="116"/>
  <c r="J57" i="116"/>
  <c r="J56" i="116"/>
  <c r="I55" i="116"/>
  <c r="H55" i="116"/>
  <c r="F52" i="116"/>
  <c r="F51" i="116" s="1"/>
  <c r="I51" i="116"/>
  <c r="H51" i="116"/>
  <c r="G51" i="116"/>
  <c r="D51" i="116"/>
  <c r="J47" i="116"/>
  <c r="I46" i="116"/>
  <c r="H46" i="116"/>
  <c r="G46" i="116"/>
  <c r="F46" i="116"/>
  <c r="J46" i="116" s="1"/>
  <c r="D46" i="116"/>
  <c r="I45" i="116"/>
  <c r="H45" i="116"/>
  <c r="G45" i="116"/>
  <c r="D45" i="116"/>
  <c r="D43" i="116" s="1"/>
  <c r="G43" i="116"/>
  <c r="H41" i="116"/>
  <c r="H34" i="116" s="1"/>
  <c r="H33" i="116" s="1"/>
  <c r="G41" i="116"/>
  <c r="D41" i="116"/>
  <c r="F41" i="116" s="1"/>
  <c r="J41" i="116" s="1"/>
  <c r="F40" i="116"/>
  <c r="F39" i="116"/>
  <c r="F38" i="116"/>
  <c r="F37" i="116"/>
  <c r="F36" i="116"/>
  <c r="J36" i="116" s="1"/>
  <c r="I35" i="116"/>
  <c r="I34" i="116" s="1"/>
  <c r="I33" i="116" s="1"/>
  <c r="H35" i="116"/>
  <c r="G35" i="116"/>
  <c r="D35" i="116"/>
  <c r="F35" i="116" s="1"/>
  <c r="G34" i="116"/>
  <c r="G33" i="116" s="1"/>
  <c r="E32" i="116"/>
  <c r="F144" i="115"/>
  <c r="J144" i="115" s="1"/>
  <c r="F141" i="115"/>
  <c r="F140" i="115"/>
  <c r="J140" i="115" s="1"/>
  <c r="J138" i="115" s="1"/>
  <c r="I138" i="115"/>
  <c r="I135" i="115" s="1"/>
  <c r="H138" i="115"/>
  <c r="H135" i="115" s="1"/>
  <c r="G138" i="115"/>
  <c r="G135" i="115" s="1"/>
  <c r="D135" i="115"/>
  <c r="J121" i="115"/>
  <c r="F121" i="115"/>
  <c r="F114" i="115" s="1"/>
  <c r="J114" i="115" s="1"/>
  <c r="I114" i="115"/>
  <c r="H114" i="115"/>
  <c r="G114" i="115"/>
  <c r="F111" i="115"/>
  <c r="J111" i="115" s="1"/>
  <c r="F99" i="115"/>
  <c r="J99" i="115" s="1"/>
  <c r="F70" i="115"/>
  <c r="J70" i="115" s="1"/>
  <c r="J69" i="115" s="1"/>
  <c r="I69" i="115"/>
  <c r="F67" i="115"/>
  <c r="J67" i="115" s="1"/>
  <c r="F65" i="115"/>
  <c r="F64" i="115" s="1"/>
  <c r="J64" i="115" s="1"/>
  <c r="I64" i="115"/>
  <c r="E64" i="115"/>
  <c r="D64" i="115"/>
  <c r="F52" i="115"/>
  <c r="J52" i="115" s="1"/>
  <c r="J51" i="115" s="1"/>
  <c r="I51" i="115"/>
  <c r="H51" i="115"/>
  <c r="H42" i="115" s="1"/>
  <c r="H32" i="115" s="1"/>
  <c r="G51" i="115"/>
  <c r="G42" i="115" s="1"/>
  <c r="G32" i="115" s="1"/>
  <c r="F51" i="115"/>
  <c r="D51" i="115"/>
  <c r="D42" i="115" s="1"/>
  <c r="D32" i="115" s="1"/>
  <c r="D159" i="115" s="1"/>
  <c r="E32" i="115"/>
  <c r="E159" i="115" s="1"/>
  <c r="F108" i="114"/>
  <c r="J108" i="114" s="1"/>
  <c r="J100" i="114" s="1"/>
  <c r="J158" i="114"/>
  <c r="J156" i="114"/>
  <c r="J154" i="114"/>
  <c r="I153" i="114"/>
  <c r="I152" i="114" s="1"/>
  <c r="H153" i="114"/>
  <c r="H152" i="114" s="1"/>
  <c r="G153" i="114"/>
  <c r="G152" i="114" s="1"/>
  <c r="D153" i="114"/>
  <c r="D152" i="114" s="1"/>
  <c r="E152" i="114"/>
  <c r="J139" i="114"/>
  <c r="J138" i="114"/>
  <c r="I136" i="114"/>
  <c r="H136" i="114"/>
  <c r="G136" i="114"/>
  <c r="F136" i="114"/>
  <c r="J136" i="114" s="1"/>
  <c r="D136" i="114"/>
  <c r="F135" i="114"/>
  <c r="J135" i="114" s="1"/>
  <c r="I133" i="114"/>
  <c r="I132" i="114" s="1"/>
  <c r="H133" i="114"/>
  <c r="H132" i="114" s="1"/>
  <c r="G133" i="114"/>
  <c r="G132" i="114" s="1"/>
  <c r="F133" i="114"/>
  <c r="J133" i="114" s="1"/>
  <c r="J132" i="114" s="1"/>
  <c r="D133" i="114"/>
  <c r="D132" i="114" s="1"/>
  <c r="D33" i="114" s="1"/>
  <c r="F115" i="114"/>
  <c r="J115" i="114" s="1"/>
  <c r="I100" i="114"/>
  <c r="H100" i="114"/>
  <c r="G100" i="114"/>
  <c r="F100" i="114"/>
  <c r="F99" i="114"/>
  <c r="J99" i="114" s="1"/>
  <c r="J78" i="114"/>
  <c r="F77" i="114"/>
  <c r="F70" i="114" s="1"/>
  <c r="J70" i="114" s="1"/>
  <c r="J76" i="114"/>
  <c r="J74" i="114"/>
  <c r="J73" i="114"/>
  <c r="J72" i="114"/>
  <c r="J71" i="114"/>
  <c r="I70" i="114"/>
  <c r="H70" i="114"/>
  <c r="G70" i="114"/>
  <c r="D70" i="114"/>
  <c r="J69" i="114"/>
  <c r="J68" i="114"/>
  <c r="I67" i="114"/>
  <c r="H67" i="114"/>
  <c r="G67" i="114"/>
  <c r="F67" i="114"/>
  <c r="D67" i="114"/>
  <c r="J66" i="114"/>
  <c r="I65" i="114"/>
  <c r="H65" i="114"/>
  <c r="G65" i="114"/>
  <c r="F65" i="114"/>
  <c r="J65" i="114" s="1"/>
  <c r="D65" i="114"/>
  <c r="F64" i="114"/>
  <c r="J64" i="114" s="1"/>
  <c r="J63" i="114"/>
  <c r="J62" i="114"/>
  <c r="F61" i="114"/>
  <c r="J61" i="114" s="1"/>
  <c r="J60" i="114"/>
  <c r="J58" i="114"/>
  <c r="J57" i="114"/>
  <c r="I56" i="114"/>
  <c r="H56" i="114"/>
  <c r="G56" i="114"/>
  <c r="F56" i="114"/>
  <c r="J56" i="114" s="1"/>
  <c r="D56" i="114"/>
  <c r="J53" i="114"/>
  <c r="J52" i="114"/>
  <c r="I52" i="114"/>
  <c r="H52" i="114"/>
  <c r="G52" i="114"/>
  <c r="F52" i="114"/>
  <c r="D52" i="114"/>
  <c r="J48" i="114"/>
  <c r="J47" i="114"/>
  <c r="J46" i="114"/>
  <c r="J44" i="114"/>
  <c r="I44" i="114"/>
  <c r="H44" i="114"/>
  <c r="H43" i="114" s="1"/>
  <c r="G44" i="114"/>
  <c r="F44" i="114"/>
  <c r="D44" i="114"/>
  <c r="J42" i="114"/>
  <c r="J37" i="114"/>
  <c r="J36" i="114"/>
  <c r="I35" i="114"/>
  <c r="I34" i="114" s="1"/>
  <c r="H35" i="114"/>
  <c r="H34" i="114" s="1"/>
  <c r="G35" i="114"/>
  <c r="G34" i="114" s="1"/>
  <c r="F35" i="114"/>
  <c r="F34" i="114" s="1"/>
  <c r="D35" i="114"/>
  <c r="D34" i="114" s="1"/>
  <c r="E33" i="114"/>
  <c r="E175" i="116" l="1"/>
  <c r="H159" i="115"/>
  <c r="G159" i="115"/>
  <c r="F153" i="114"/>
  <c r="J153" i="114" s="1"/>
  <c r="F138" i="115"/>
  <c r="F135" i="115" s="1"/>
  <c r="J135" i="115" s="1"/>
  <c r="F43" i="114"/>
  <c r="J43" i="114" s="1"/>
  <c r="G43" i="114"/>
  <c r="J141" i="115"/>
  <c r="F64" i="116"/>
  <c r="J64" i="116" s="1"/>
  <c r="D69" i="116"/>
  <c r="H69" i="116"/>
  <c r="J67" i="114"/>
  <c r="D43" i="114"/>
  <c r="H43" i="116"/>
  <c r="H42" i="116" s="1"/>
  <c r="H32" i="116" s="1"/>
  <c r="H175" i="116" s="1"/>
  <c r="J35" i="114"/>
  <c r="J34" i="114" s="1"/>
  <c r="I42" i="115"/>
  <c r="I32" i="115" s="1"/>
  <c r="I159" i="115" s="1"/>
  <c r="I43" i="116"/>
  <c r="D55" i="116"/>
  <c r="G42" i="116"/>
  <c r="G32" i="116" s="1"/>
  <c r="G175" i="116" s="1"/>
  <c r="E176" i="114"/>
  <c r="J42" i="115"/>
  <c r="J32" i="115" s="1"/>
  <c r="J157" i="116"/>
  <c r="F152" i="116"/>
  <c r="J151" i="116" s="1"/>
  <c r="D42" i="116"/>
  <c r="I42" i="116"/>
  <c r="I32" i="116" s="1"/>
  <c r="I175" i="116" s="1"/>
  <c r="J63" i="116"/>
  <c r="F55" i="116"/>
  <c r="J55" i="116" s="1"/>
  <c r="J135" i="116"/>
  <c r="J131" i="116" s="1"/>
  <c r="F131" i="116"/>
  <c r="F34" i="116"/>
  <c r="J35" i="116"/>
  <c r="F66" i="116"/>
  <c r="F70" i="116"/>
  <c r="J138" i="116"/>
  <c r="D34" i="116"/>
  <c r="D33" i="116" s="1"/>
  <c r="D32" i="116" s="1"/>
  <c r="D175" i="116" s="1"/>
  <c r="F45" i="116"/>
  <c r="J154" i="116"/>
  <c r="J52" i="116"/>
  <c r="J51" i="116" s="1"/>
  <c r="F69" i="115"/>
  <c r="F42" i="115" s="1"/>
  <c r="F32" i="115" s="1"/>
  <c r="G33" i="114"/>
  <c r="G176" i="114" s="1"/>
  <c r="H33" i="114"/>
  <c r="H176" i="114" s="1"/>
  <c r="I43" i="114"/>
  <c r="I33" i="114" s="1"/>
  <c r="I176" i="114" s="1"/>
  <c r="D176" i="114"/>
  <c r="F33" i="114"/>
  <c r="J77" i="114"/>
  <c r="F132" i="114"/>
  <c r="J155" i="114"/>
  <c r="F159" i="115" l="1"/>
  <c r="J159" i="115" s="1"/>
  <c r="F152" i="114"/>
  <c r="J152" i="114"/>
  <c r="J152" i="116"/>
  <c r="F151" i="116"/>
  <c r="F43" i="116"/>
  <c r="J45" i="116"/>
  <c r="J43" i="116" s="1"/>
  <c r="F69" i="116"/>
  <c r="J69" i="116" s="1"/>
  <c r="J70" i="116"/>
  <c r="J34" i="116"/>
  <c r="F33" i="116"/>
  <c r="F176" i="114"/>
  <c r="J33" i="114"/>
  <c r="J176" i="114" l="1"/>
  <c r="J33" i="116"/>
  <c r="F42" i="116"/>
  <c r="J42" i="116" s="1"/>
  <c r="E34" i="35"/>
  <c r="F32" i="116" l="1"/>
  <c r="F175" i="116"/>
  <c r="J32" i="116"/>
  <c r="J175" i="116" s="1"/>
  <c r="E32" i="35"/>
  <c r="E50" i="35"/>
  <c r="I140" i="29" l="1"/>
  <c r="H140" i="29"/>
  <c r="G140" i="29"/>
  <c r="E140" i="29"/>
  <c r="D140" i="29"/>
  <c r="F141" i="29"/>
  <c r="F140" i="29" l="1"/>
  <c r="J141" i="29"/>
  <c r="J140" i="29" s="1"/>
  <c r="I112" i="42"/>
  <c r="H112" i="42"/>
  <c r="G112" i="42"/>
  <c r="G31" i="42" s="1"/>
  <c r="E112" i="42"/>
  <c r="D112" i="42"/>
  <c r="F122" i="42"/>
  <c r="J122" i="42" s="1"/>
  <c r="J112" i="42" s="1"/>
  <c r="F112" i="42" l="1"/>
  <c r="I117" i="108"/>
  <c r="I32" i="108" s="1"/>
  <c r="H117" i="108"/>
  <c r="H32" i="108" s="1"/>
  <c r="G117" i="108"/>
  <c r="G32" i="108" s="1"/>
  <c r="E117" i="108"/>
  <c r="E32" i="108" s="1"/>
  <c r="D117" i="108"/>
  <c r="D32" i="108" s="1"/>
  <c r="F123" i="108"/>
  <c r="J123" i="108" s="1"/>
  <c r="J117" i="108" s="1"/>
  <c r="F117" i="108" l="1"/>
  <c r="F32" i="108" s="1"/>
  <c r="E160" i="4"/>
  <c r="E158" i="4" s="1"/>
  <c r="D158" i="4" s="1"/>
  <c r="D160" i="4" l="1"/>
  <c r="D91" i="42"/>
  <c r="D31" i="42" s="1"/>
  <c r="E91" i="42" l="1"/>
  <c r="I91" i="42"/>
  <c r="I31" i="42" s="1"/>
  <c r="H91" i="42"/>
  <c r="H31" i="42" s="1"/>
  <c r="F97" i="42"/>
  <c r="F91" i="42" s="1"/>
  <c r="E122" i="4" l="1"/>
  <c r="J97" i="42"/>
  <c r="J91" i="42" s="1"/>
  <c r="J41" i="4"/>
  <c r="D122" i="4" l="1"/>
  <c r="D32" i="105" l="1"/>
  <c r="I92" i="29" l="1"/>
  <c r="H92" i="29"/>
  <c r="G92" i="29"/>
  <c r="D92" i="29"/>
  <c r="F106" i="29"/>
  <c r="F107" i="29"/>
  <c r="J107" i="29" s="1"/>
  <c r="F105" i="29"/>
  <c r="J105" i="29" l="1"/>
  <c r="F13" i="30" l="1"/>
  <c r="E13" i="30"/>
  <c r="D13" i="30"/>
  <c r="H74" i="30"/>
  <c r="I74" i="30"/>
  <c r="J74" i="30"/>
  <c r="D140" i="65" l="1"/>
  <c r="I140" i="60" l="1"/>
  <c r="H140" i="60"/>
  <c r="G140" i="60"/>
  <c r="D140" i="60"/>
  <c r="F146" i="60" l="1"/>
  <c r="J146" i="60"/>
  <c r="I139" i="112" l="1"/>
  <c r="F62" i="30" l="1"/>
  <c r="F61" i="30" s="1"/>
  <c r="E62" i="30"/>
  <c r="E61" i="30" s="1"/>
  <c r="D62" i="30"/>
  <c r="D61" i="30" s="1"/>
  <c r="F113" i="30"/>
  <c r="E113" i="30"/>
  <c r="D113" i="30"/>
  <c r="C113" i="30"/>
  <c r="L64" i="30"/>
  <c r="M64" i="30"/>
  <c r="N64" i="30"/>
  <c r="O111" i="30"/>
  <c r="O64" i="30" s="1"/>
  <c r="O113" i="30"/>
  <c r="G113" i="30" s="1"/>
  <c r="G78" i="29" l="1"/>
  <c r="E78" i="29"/>
  <c r="F114" i="29"/>
  <c r="F92" i="29" s="1"/>
  <c r="J92" i="29" s="1"/>
  <c r="J114" i="29" l="1"/>
  <c r="E139" i="112" l="1"/>
  <c r="F139" i="112" s="1"/>
  <c r="J139" i="112" s="1"/>
  <c r="E32" i="16" l="1"/>
  <c r="F99" i="16"/>
  <c r="J99" i="16" s="1"/>
  <c r="F146" i="112" l="1"/>
  <c r="J146" i="112" s="1"/>
  <c r="F145" i="112"/>
  <c r="J145" i="112" s="1"/>
  <c r="F144" i="112"/>
  <c r="J144" i="112" s="1"/>
  <c r="F142" i="112"/>
  <c r="F141" i="112"/>
  <c r="H139" i="112"/>
  <c r="G139" i="112"/>
  <c r="E136" i="112"/>
  <c r="I136" i="112"/>
  <c r="H136" i="112"/>
  <c r="G136" i="112"/>
  <c r="D136" i="112"/>
  <c r="J122" i="112"/>
  <c r="J80" i="112" s="1"/>
  <c r="I80" i="112"/>
  <c r="F80" i="112"/>
  <c r="F79" i="112"/>
  <c r="J79" i="112" s="1"/>
  <c r="F69" i="112"/>
  <c r="F68" i="112" s="1"/>
  <c r="I68" i="112"/>
  <c r="H68" i="112"/>
  <c r="G68" i="112"/>
  <c r="G34" i="112" s="1"/>
  <c r="D68" i="112"/>
  <c r="F65" i="112"/>
  <c r="F48" i="112"/>
  <c r="J48" i="112" s="1"/>
  <c r="F47" i="112"/>
  <c r="F46" i="112"/>
  <c r="H45" i="112"/>
  <c r="G45" i="112"/>
  <c r="D45" i="112"/>
  <c r="I34" i="112"/>
  <c r="H34" i="112"/>
  <c r="E34" i="112"/>
  <c r="E160" i="112" s="1"/>
  <c r="D34" i="112"/>
  <c r="F136" i="112" l="1"/>
  <c r="H160" i="112"/>
  <c r="D160" i="112"/>
  <c r="J141" i="112"/>
  <c r="J136" i="112"/>
  <c r="I160" i="112"/>
  <c r="G160" i="112"/>
  <c r="J142" i="112"/>
  <c r="F45" i="112"/>
  <c r="J45" i="112" s="1"/>
  <c r="I45" i="112"/>
  <c r="F34" i="112"/>
  <c r="J65" i="112"/>
  <c r="J69" i="112"/>
  <c r="J68" i="112" s="1"/>
  <c r="J34" i="112" l="1"/>
  <c r="F160" i="112"/>
  <c r="J160" i="112" s="1"/>
  <c r="M61" i="30" l="1"/>
  <c r="M45" i="30" s="1"/>
  <c r="N61" i="30"/>
  <c r="N45" i="30" s="1"/>
  <c r="N8" i="30" s="1"/>
  <c r="L61" i="30"/>
  <c r="L45" i="30" s="1"/>
  <c r="F14" i="30"/>
  <c r="E14" i="30"/>
  <c r="D14" i="30"/>
  <c r="F84" i="30"/>
  <c r="E84" i="30"/>
  <c r="D84" i="30"/>
  <c r="F86" i="30"/>
  <c r="E86" i="30"/>
  <c r="D86" i="30"/>
  <c r="F89" i="30"/>
  <c r="E89" i="30"/>
  <c r="D89" i="30"/>
  <c r="F92" i="30"/>
  <c r="E92" i="30"/>
  <c r="D92" i="30"/>
  <c r="F93" i="30"/>
  <c r="E93" i="30"/>
  <c r="D93" i="30"/>
  <c r="F98" i="30"/>
  <c r="E98" i="30"/>
  <c r="D98" i="30"/>
  <c r="F103" i="30"/>
  <c r="E103" i="30"/>
  <c r="D103" i="30"/>
  <c r="E16" i="30"/>
  <c r="F16" i="30"/>
  <c r="D16" i="30"/>
  <c r="I10" i="30"/>
  <c r="E10" i="30" s="1"/>
  <c r="J10" i="30"/>
  <c r="F10" i="30" s="1"/>
  <c r="H10" i="30"/>
  <c r="D10" i="30" s="1"/>
  <c r="J78" i="30"/>
  <c r="F78" i="30" s="1"/>
  <c r="E79" i="30"/>
  <c r="D79" i="30"/>
  <c r="J102" i="30"/>
  <c r="F102" i="30" s="1"/>
  <c r="I102" i="30"/>
  <c r="E102" i="30" s="1"/>
  <c r="H102" i="30"/>
  <c r="D102" i="30" s="1"/>
  <c r="F74" i="30"/>
  <c r="E74" i="30"/>
  <c r="F76" i="30"/>
  <c r="E76" i="30"/>
  <c r="D76" i="30"/>
  <c r="D74" i="30"/>
  <c r="F70" i="30"/>
  <c r="E70" i="30"/>
  <c r="D70" i="30"/>
  <c r="F73" i="30"/>
  <c r="E73" i="30"/>
  <c r="D73" i="30"/>
  <c r="F69" i="30"/>
  <c r="E69" i="30"/>
  <c r="D69" i="30"/>
  <c r="F59" i="30"/>
  <c r="E59" i="30"/>
  <c r="D59" i="30"/>
  <c r="F38" i="30"/>
  <c r="E38" i="30"/>
  <c r="D38" i="30"/>
  <c r="F37" i="30"/>
  <c r="E37" i="30"/>
  <c r="D37" i="30"/>
  <c r="J36" i="30"/>
  <c r="F36" i="30" s="1"/>
  <c r="E36" i="30"/>
  <c r="H36" i="30"/>
  <c r="D36" i="30" s="1"/>
  <c r="F34" i="30"/>
  <c r="E34" i="30"/>
  <c r="D34" i="30"/>
  <c r="E28" i="30"/>
  <c r="D28" i="30"/>
  <c r="F25" i="30"/>
  <c r="E25" i="30"/>
  <c r="D25" i="30"/>
  <c r="F23" i="30"/>
  <c r="E23" i="30"/>
  <c r="D23" i="30"/>
  <c r="F22" i="30"/>
  <c r="E22" i="30"/>
  <c r="D22" i="30"/>
  <c r="F20" i="30"/>
  <c r="E20" i="30"/>
  <c r="D20" i="30"/>
  <c r="F19" i="30"/>
  <c r="E19" i="30"/>
  <c r="D19" i="30"/>
  <c r="F17" i="30"/>
  <c r="E17" i="30"/>
  <c r="D17" i="30"/>
  <c r="F15" i="30"/>
  <c r="E15" i="30"/>
  <c r="D15" i="30"/>
  <c r="F12" i="30"/>
  <c r="E12" i="30"/>
  <c r="D12" i="30"/>
  <c r="F11" i="30"/>
  <c r="E11" i="30"/>
  <c r="D11" i="30"/>
  <c r="O62" i="30"/>
  <c r="G62" i="30" s="1"/>
  <c r="G61" i="30" s="1"/>
  <c r="K103" i="30"/>
  <c r="G103" i="30" s="1"/>
  <c r="K98" i="30"/>
  <c r="G98" i="30" s="1"/>
  <c r="K93" i="30"/>
  <c r="G93" i="30" s="1"/>
  <c r="K92" i="30"/>
  <c r="G92" i="30" s="1"/>
  <c r="K89" i="30"/>
  <c r="G89" i="30" s="1"/>
  <c r="K86" i="30"/>
  <c r="G86" i="30" s="1"/>
  <c r="K84" i="30"/>
  <c r="G84" i="30" s="1"/>
  <c r="K76" i="30"/>
  <c r="G76" i="30" s="1"/>
  <c r="K73" i="30"/>
  <c r="G73" i="30" s="1"/>
  <c r="K70" i="30"/>
  <c r="G70" i="30" s="1"/>
  <c r="K59" i="30"/>
  <c r="G59" i="30" s="1"/>
  <c r="K55" i="30"/>
  <c r="H55" i="30" s="1"/>
  <c r="K38" i="30"/>
  <c r="G38" i="30" s="1"/>
  <c r="K37" i="30"/>
  <c r="G37" i="30" s="1"/>
  <c r="K34" i="30"/>
  <c r="G34" i="30" s="1"/>
  <c r="K28" i="30"/>
  <c r="G28" i="30" s="1"/>
  <c r="K25" i="30"/>
  <c r="G25" i="30" s="1"/>
  <c r="K23" i="30"/>
  <c r="G23" i="30" s="1"/>
  <c r="K22" i="30"/>
  <c r="G22" i="30" s="1"/>
  <c r="K20" i="30"/>
  <c r="G20" i="30" s="1"/>
  <c r="K19" i="30"/>
  <c r="G19" i="30" s="1"/>
  <c r="K17" i="30"/>
  <c r="G17" i="30" s="1"/>
  <c r="K15" i="30"/>
  <c r="K14" i="30" s="1"/>
  <c r="G14" i="30" s="1"/>
  <c r="K13" i="30"/>
  <c r="G13" i="30" s="1"/>
  <c r="K12" i="30"/>
  <c r="G12" i="30" s="1"/>
  <c r="K11" i="30"/>
  <c r="G11" i="30" s="1"/>
  <c r="K102" i="30"/>
  <c r="G102" i="30" s="1"/>
  <c r="K78" i="30"/>
  <c r="G78" i="30" s="1"/>
  <c r="K45" i="30"/>
  <c r="L8" i="30" l="1"/>
  <c r="M8" i="30"/>
  <c r="I78" i="30"/>
  <c r="E78" i="30" s="1"/>
  <c r="F79" i="30"/>
  <c r="H78" i="30"/>
  <c r="I9" i="30"/>
  <c r="E9" i="30" s="1"/>
  <c r="O61" i="30"/>
  <c r="O45" i="30" s="1"/>
  <c r="O8" i="30" s="1"/>
  <c r="G55" i="30"/>
  <c r="G15" i="30"/>
  <c r="K69" i="30"/>
  <c r="G69" i="30" s="1"/>
  <c r="K36" i="30"/>
  <c r="G36" i="30" s="1"/>
  <c r="K74" i="30"/>
  <c r="G74" i="30" s="1"/>
  <c r="K79" i="30"/>
  <c r="G79" i="30" s="1"/>
  <c r="H54" i="30"/>
  <c r="D55" i="30"/>
  <c r="K10" i="30"/>
  <c r="K54" i="30"/>
  <c r="G54" i="30" s="1"/>
  <c r="G45" i="30" s="1"/>
  <c r="J64" i="30"/>
  <c r="F64" i="30" s="1"/>
  <c r="H9" i="30"/>
  <c r="D9" i="30" s="1"/>
  <c r="J9" i="30"/>
  <c r="F9" i="30" s="1"/>
  <c r="I55" i="30"/>
  <c r="D78" i="30" l="1"/>
  <c r="H64" i="30"/>
  <c r="D64" i="30" s="1"/>
  <c r="I64" i="30"/>
  <c r="E64" i="30" s="1"/>
  <c r="K64" i="30"/>
  <c r="G64" i="30" s="1"/>
  <c r="J55" i="30"/>
  <c r="E55" i="30"/>
  <c r="I54" i="30"/>
  <c r="H45" i="30"/>
  <c r="D54" i="30"/>
  <c r="D45" i="30" s="1"/>
  <c r="G10" i="30"/>
  <c r="H8" i="30" l="1"/>
  <c r="I45" i="30"/>
  <c r="E54" i="30"/>
  <c r="E45" i="30" s="1"/>
  <c r="F55" i="30"/>
  <c r="J54" i="30"/>
  <c r="D8" i="30" l="1"/>
  <c r="H116" i="30"/>
  <c r="I8" i="30"/>
  <c r="F54" i="30"/>
  <c r="F45" i="30" s="1"/>
  <c r="J45" i="30"/>
  <c r="E8" i="30" l="1"/>
  <c r="I116" i="30"/>
  <c r="J8" i="30"/>
  <c r="F8" i="30" l="1"/>
  <c r="J116" i="30"/>
  <c r="K16" i="30"/>
  <c r="G16" i="30" l="1"/>
  <c r="K9" i="30"/>
  <c r="K8" i="30" l="1"/>
  <c r="G9" i="30"/>
  <c r="G8" i="30" l="1"/>
  <c r="K116" i="30"/>
  <c r="I140" i="65"/>
  <c r="H140" i="65"/>
  <c r="G140" i="65"/>
  <c r="E137" i="65"/>
  <c r="G137" i="65"/>
  <c r="N161" i="31" s="1"/>
  <c r="F138" i="42" l="1"/>
  <c r="F142" i="110"/>
  <c r="F141" i="110"/>
  <c r="J141" i="110" s="1"/>
  <c r="F140" i="110"/>
  <c r="J140" i="110" s="1"/>
  <c r="I138" i="110"/>
  <c r="I135" i="110" s="1"/>
  <c r="H138" i="110"/>
  <c r="H135" i="110" s="1"/>
  <c r="G138" i="110"/>
  <c r="G135" i="110" s="1"/>
  <c r="D138" i="110"/>
  <c r="D135" i="110" s="1"/>
  <c r="E135" i="110"/>
  <c r="F68" i="110"/>
  <c r="F33" i="110" s="1"/>
  <c r="I33" i="110"/>
  <c r="H33" i="110"/>
  <c r="G33" i="110"/>
  <c r="E33" i="110"/>
  <c r="D33" i="110"/>
  <c r="J138" i="42" l="1"/>
  <c r="J68" i="110"/>
  <c r="J33" i="110" s="1"/>
  <c r="E159" i="110"/>
  <c r="G159" i="110"/>
  <c r="J142" i="110"/>
  <c r="I159" i="110"/>
  <c r="H159" i="110"/>
  <c r="D159" i="110"/>
  <c r="F138" i="110"/>
  <c r="J138" i="110" l="1"/>
  <c r="J135" i="110" s="1"/>
  <c r="F135" i="110"/>
  <c r="F159" i="110" s="1"/>
  <c r="J159" i="110" s="1"/>
  <c r="H138" i="109"/>
  <c r="H135" i="109" s="1"/>
  <c r="F142" i="109"/>
  <c r="J142" i="109" s="1"/>
  <c r="F141" i="109"/>
  <c r="J141" i="109" s="1"/>
  <c r="J140" i="109"/>
  <c r="F140" i="109"/>
  <c r="D138" i="109"/>
  <c r="D135" i="109" s="1"/>
  <c r="E135" i="109"/>
  <c r="F68" i="109"/>
  <c r="J68" i="109" s="1"/>
  <c r="J33" i="109" s="1"/>
  <c r="I33" i="109"/>
  <c r="H33" i="109"/>
  <c r="G33" i="109"/>
  <c r="E33" i="109"/>
  <c r="D33" i="109"/>
  <c r="F33" i="109" l="1"/>
  <c r="E159" i="109"/>
  <c r="F138" i="109"/>
  <c r="F135" i="109" s="1"/>
  <c r="G138" i="109"/>
  <c r="G135" i="109" s="1"/>
  <c r="G159" i="109" s="1"/>
  <c r="I138" i="109"/>
  <c r="I135" i="109" s="1"/>
  <c r="I159" i="109" s="1"/>
  <c r="D159" i="109"/>
  <c r="H159" i="109"/>
  <c r="J138" i="109" l="1"/>
  <c r="J135" i="109" s="1"/>
  <c r="F159" i="109"/>
  <c r="J159" i="109" s="1"/>
  <c r="F139" i="108" l="1"/>
  <c r="F143" i="108"/>
  <c r="J143" i="108" s="1"/>
  <c r="F142" i="108"/>
  <c r="J142" i="108" s="1"/>
  <c r="F140" i="108"/>
  <c r="J140" i="108" s="1"/>
  <c r="I137" i="108"/>
  <c r="I134" i="108" s="1"/>
  <c r="H137" i="108"/>
  <c r="H134" i="108" s="1"/>
  <c r="G137" i="108"/>
  <c r="G134" i="108" s="1"/>
  <c r="E137" i="108"/>
  <c r="D137" i="108"/>
  <c r="D134" i="108" s="1"/>
  <c r="F77" i="108"/>
  <c r="J77" i="108" s="1"/>
  <c r="F67" i="108"/>
  <c r="F155" i="107"/>
  <c r="F154" i="107"/>
  <c r="J153" i="107"/>
  <c r="I152" i="107"/>
  <c r="I151" i="107" s="1"/>
  <c r="H152" i="107"/>
  <c r="H151" i="107" s="1"/>
  <c r="G152" i="107"/>
  <c r="G151" i="107" s="1"/>
  <c r="D152" i="107"/>
  <c r="D151" i="107" s="1"/>
  <c r="J138" i="107"/>
  <c r="J137" i="107"/>
  <c r="I135" i="107"/>
  <c r="I131" i="107" s="1"/>
  <c r="H135" i="107"/>
  <c r="H131" i="107" s="1"/>
  <c r="G135" i="107"/>
  <c r="G131" i="107" s="1"/>
  <c r="F135" i="107"/>
  <c r="F131" i="107" s="1"/>
  <c r="D135" i="107"/>
  <c r="D131" i="107"/>
  <c r="J114" i="107"/>
  <c r="F114" i="107"/>
  <c r="I99" i="107"/>
  <c r="H99" i="107"/>
  <c r="G99" i="107"/>
  <c r="F99" i="107"/>
  <c r="J99" i="107" s="1"/>
  <c r="D99" i="107"/>
  <c r="J77" i="107"/>
  <c r="F77" i="107"/>
  <c r="F76" i="107"/>
  <c r="J76" i="107" s="1"/>
  <c r="F75" i="107"/>
  <c r="J75" i="107" s="1"/>
  <c r="F74" i="107"/>
  <c r="F73" i="107"/>
  <c r="J73" i="107" s="1"/>
  <c r="F72" i="107"/>
  <c r="J72" i="107" s="1"/>
  <c r="F71" i="107"/>
  <c r="J71" i="107" s="1"/>
  <c r="F70" i="107"/>
  <c r="J70" i="107" s="1"/>
  <c r="I69" i="107"/>
  <c r="H69" i="107"/>
  <c r="G69" i="107"/>
  <c r="D69" i="107"/>
  <c r="F68" i="107"/>
  <c r="J68" i="107" s="1"/>
  <c r="F67" i="107"/>
  <c r="F66" i="107" s="1"/>
  <c r="F32" i="107" s="1"/>
  <c r="I66" i="107"/>
  <c r="I32" i="107" s="1"/>
  <c r="I175" i="107" s="1"/>
  <c r="H66" i="107"/>
  <c r="H32" i="107" s="1"/>
  <c r="H175" i="107" s="1"/>
  <c r="G66" i="107"/>
  <c r="D66" i="107"/>
  <c r="J65" i="107"/>
  <c r="I64" i="107"/>
  <c r="H64" i="107"/>
  <c r="G64" i="107"/>
  <c r="F64" i="107"/>
  <c r="J64" i="107" s="1"/>
  <c r="D64" i="107"/>
  <c r="F63" i="107"/>
  <c r="J63" i="107" s="1"/>
  <c r="F62" i="107"/>
  <c r="J62" i="107" s="1"/>
  <c r="F61" i="107"/>
  <c r="J61" i="107" s="1"/>
  <c r="F60" i="107"/>
  <c r="J60" i="107" s="1"/>
  <c r="F59" i="107"/>
  <c r="J59" i="107" s="1"/>
  <c r="F58" i="107"/>
  <c r="F57" i="107"/>
  <c r="J57" i="107" s="1"/>
  <c r="F56" i="107"/>
  <c r="J56" i="107" s="1"/>
  <c r="I55" i="107"/>
  <c r="H55" i="107"/>
  <c r="G55" i="107"/>
  <c r="D55" i="107"/>
  <c r="F54" i="107"/>
  <c r="F53" i="107"/>
  <c r="F52" i="107"/>
  <c r="J52" i="107" s="1"/>
  <c r="J51" i="107" s="1"/>
  <c r="I51" i="107"/>
  <c r="H51" i="107"/>
  <c r="G51" i="107"/>
  <c r="F51" i="107"/>
  <c r="D51" i="107"/>
  <c r="F49" i="107"/>
  <c r="F48" i="107"/>
  <c r="F47" i="107"/>
  <c r="J47" i="107" s="1"/>
  <c r="F46" i="107"/>
  <c r="J46" i="107" s="1"/>
  <c r="F45" i="107"/>
  <c r="F44" i="107"/>
  <c r="I43" i="107"/>
  <c r="H43" i="107"/>
  <c r="G43" i="107"/>
  <c r="D43" i="107"/>
  <c r="F41" i="107"/>
  <c r="J41" i="107" s="1"/>
  <c r="F40" i="107"/>
  <c r="F39" i="107"/>
  <c r="F38" i="107"/>
  <c r="F37" i="107"/>
  <c r="F36" i="107"/>
  <c r="J36" i="107" s="1"/>
  <c r="F35" i="107"/>
  <c r="J35" i="107" s="1"/>
  <c r="I34" i="107"/>
  <c r="H34" i="107"/>
  <c r="G34" i="107"/>
  <c r="G33" i="107" s="1"/>
  <c r="D34" i="107"/>
  <c r="D33" i="107" s="1"/>
  <c r="I33" i="107"/>
  <c r="H33" i="107"/>
  <c r="E32" i="107"/>
  <c r="E175" i="107" s="1"/>
  <c r="D32" i="107"/>
  <c r="F142" i="106"/>
  <c r="F141" i="106"/>
  <c r="J141" i="106" s="1"/>
  <c r="F140" i="106"/>
  <c r="I138" i="106"/>
  <c r="I135" i="106" s="1"/>
  <c r="P97" i="31" s="1"/>
  <c r="H138" i="106"/>
  <c r="H135" i="106" s="1"/>
  <c r="O97" i="31" s="1"/>
  <c r="G138" i="106"/>
  <c r="G135" i="106" s="1"/>
  <c r="N97" i="31" s="1"/>
  <c r="D138" i="106"/>
  <c r="D135" i="106" s="1"/>
  <c r="E135" i="106"/>
  <c r="E159" i="106" s="1"/>
  <c r="F68" i="106"/>
  <c r="J68" i="106" s="1"/>
  <c r="D33" i="106"/>
  <c r="F143" i="105"/>
  <c r="F142" i="105"/>
  <c r="I140" i="105"/>
  <c r="I137" i="105" s="1"/>
  <c r="H140" i="105"/>
  <c r="H137" i="105" s="1"/>
  <c r="G140" i="105"/>
  <c r="G137" i="105" s="1"/>
  <c r="D140" i="105"/>
  <c r="D137" i="105" s="1"/>
  <c r="F107" i="105"/>
  <c r="J107" i="105" s="1"/>
  <c r="F102" i="105"/>
  <c r="J102" i="105" s="1"/>
  <c r="F77" i="105"/>
  <c r="J77" i="105" s="1"/>
  <c r="F67" i="105"/>
  <c r="J67" i="105" s="1"/>
  <c r="J66" i="105" s="1"/>
  <c r="I66" i="105"/>
  <c r="H66" i="105"/>
  <c r="G66" i="105"/>
  <c r="F66" i="105"/>
  <c r="J63" i="105"/>
  <c r="E32" i="105"/>
  <c r="E161" i="105" s="1"/>
  <c r="F142" i="104"/>
  <c r="J142" i="104" s="1"/>
  <c r="F141" i="104"/>
  <c r="F140" i="104"/>
  <c r="J140" i="104" s="1"/>
  <c r="I138" i="104"/>
  <c r="I135" i="104" s="1"/>
  <c r="H138" i="104"/>
  <c r="H135" i="104" s="1"/>
  <c r="G138" i="104"/>
  <c r="G135" i="104" s="1"/>
  <c r="D138" i="104"/>
  <c r="D135" i="104" s="1"/>
  <c r="E135" i="104"/>
  <c r="F68" i="104"/>
  <c r="J68" i="104" s="1"/>
  <c r="J33" i="104" s="1"/>
  <c r="I33" i="104"/>
  <c r="H33" i="104"/>
  <c r="G33" i="104"/>
  <c r="F33" i="104"/>
  <c r="E33" i="104"/>
  <c r="D33" i="104"/>
  <c r="I43" i="12"/>
  <c r="I42" i="12" s="1"/>
  <c r="H43" i="12"/>
  <c r="G43" i="12"/>
  <c r="G42" i="12" s="1"/>
  <c r="F34" i="107" l="1"/>
  <c r="F33" i="107" s="1"/>
  <c r="H42" i="107"/>
  <c r="F43" i="107"/>
  <c r="J34" i="107"/>
  <c r="J33" i="107" s="1"/>
  <c r="E158" i="108"/>
  <c r="H42" i="12"/>
  <c r="J143" i="105"/>
  <c r="O95" i="31"/>
  <c r="H159" i="106"/>
  <c r="N95" i="31"/>
  <c r="J139" i="108"/>
  <c r="J137" i="108" s="1"/>
  <c r="P95" i="31"/>
  <c r="I159" i="106"/>
  <c r="J142" i="106"/>
  <c r="J155" i="107"/>
  <c r="G161" i="105"/>
  <c r="F140" i="105"/>
  <c r="J142" i="105"/>
  <c r="J140" i="105" s="1"/>
  <c r="J161" i="105" s="1"/>
  <c r="E159" i="104"/>
  <c r="J141" i="104"/>
  <c r="H159" i="104"/>
  <c r="G159" i="104"/>
  <c r="F138" i="106"/>
  <c r="J138" i="106" s="1"/>
  <c r="J135" i="106" s="1"/>
  <c r="Q97" i="31" s="1"/>
  <c r="I161" i="105"/>
  <c r="H161" i="105"/>
  <c r="I158" i="108"/>
  <c r="D158" i="108"/>
  <c r="G158" i="108"/>
  <c r="H158" i="108"/>
  <c r="F137" i="108"/>
  <c r="F134" i="108" s="1"/>
  <c r="J134" i="108" s="1"/>
  <c r="J67" i="108"/>
  <c r="F152" i="107"/>
  <c r="J152" i="107" s="1"/>
  <c r="G42" i="107"/>
  <c r="G32" i="107" s="1"/>
  <c r="G175" i="107" s="1"/>
  <c r="I42" i="107"/>
  <c r="D42" i="107"/>
  <c r="D175" i="107"/>
  <c r="J32" i="107"/>
  <c r="J45" i="107"/>
  <c r="J43" i="107" s="1"/>
  <c r="J67" i="107"/>
  <c r="J66" i="107" s="1"/>
  <c r="F55" i="107"/>
  <c r="J55" i="107" s="1"/>
  <c r="J135" i="107"/>
  <c r="J131" i="107" s="1"/>
  <c r="F69" i="107"/>
  <c r="J69" i="107" s="1"/>
  <c r="J154" i="107"/>
  <c r="D161" i="105"/>
  <c r="I159" i="104"/>
  <c r="D159" i="106"/>
  <c r="G159" i="106"/>
  <c r="J140" i="106"/>
  <c r="J32" i="105"/>
  <c r="F138" i="104"/>
  <c r="J138" i="104" s="1"/>
  <c r="J135" i="104" s="1"/>
  <c r="D159" i="104"/>
  <c r="I137" i="60"/>
  <c r="P172" i="31" s="1"/>
  <c r="H137" i="60"/>
  <c r="O172" i="31" s="1"/>
  <c r="G137" i="60"/>
  <c r="N172" i="31" s="1"/>
  <c r="D137" i="60"/>
  <c r="I138" i="18"/>
  <c r="I135" i="18" s="1"/>
  <c r="P116" i="31" s="1"/>
  <c r="H138" i="18"/>
  <c r="H135" i="18" s="1"/>
  <c r="O116" i="31" s="1"/>
  <c r="G138" i="18"/>
  <c r="G135" i="18" s="1"/>
  <c r="N116" i="31" s="1"/>
  <c r="D138" i="18"/>
  <c r="D135" i="18" s="1"/>
  <c r="F137" i="105" l="1"/>
  <c r="F161" i="105" s="1"/>
  <c r="F151" i="107"/>
  <c r="F175" i="107" s="1"/>
  <c r="J175" i="107" s="1"/>
  <c r="Q95" i="31"/>
  <c r="F135" i="106"/>
  <c r="F158" i="108"/>
  <c r="J32" i="108"/>
  <c r="J158" i="108" s="1"/>
  <c r="J151" i="107"/>
  <c r="F42" i="107"/>
  <c r="J42" i="107" s="1"/>
  <c r="F135" i="104"/>
  <c r="F142" i="18"/>
  <c r="J142" i="18" s="1"/>
  <c r="D43" i="12"/>
  <c r="F77" i="12"/>
  <c r="F150" i="22"/>
  <c r="J77" i="12" l="1"/>
  <c r="J150" i="22"/>
  <c r="F159" i="106"/>
  <c r="J159" i="106" s="1"/>
  <c r="F159" i="104"/>
  <c r="J159" i="104" s="1"/>
  <c r="E32" i="12" l="1"/>
  <c r="F76" i="12"/>
  <c r="J76" i="12" l="1"/>
  <c r="F43" i="12"/>
  <c r="F42" i="12" s="1"/>
  <c r="J43" i="12" l="1"/>
  <c r="J42" i="12" s="1"/>
  <c r="E32" i="102"/>
  <c r="I32" i="102"/>
  <c r="F284" i="31"/>
  <c r="G284" i="31"/>
  <c r="L286" i="31"/>
  <c r="L284" i="31" s="1"/>
  <c r="H286" i="31" l="1"/>
  <c r="H284" i="31" s="1"/>
  <c r="F35" i="102"/>
  <c r="J35" i="102" s="1"/>
  <c r="M286" i="31" s="1"/>
  <c r="F112" i="102"/>
  <c r="J112" i="102" s="1"/>
  <c r="J103" i="102" s="1"/>
  <c r="J99" i="102" s="1"/>
  <c r="J109" i="102"/>
  <c r="I103" i="102"/>
  <c r="I99" i="102" s="1"/>
  <c r="I158" i="102" s="1"/>
  <c r="H103" i="102"/>
  <c r="G103" i="102"/>
  <c r="G99" i="102" s="1"/>
  <c r="G32" i="102" s="1"/>
  <c r="G158" i="102" s="1"/>
  <c r="D103" i="102"/>
  <c r="D99" i="102" s="1"/>
  <c r="D32" i="102" s="1"/>
  <c r="D158" i="102" s="1"/>
  <c r="H99" i="102"/>
  <c r="H32" i="102" s="1"/>
  <c r="H158" i="102" s="1"/>
  <c r="E158" i="102"/>
  <c r="F32" i="102" l="1"/>
  <c r="M284" i="31"/>
  <c r="I286" i="31"/>
  <c r="I284" i="31" s="1"/>
  <c r="F103" i="102"/>
  <c r="F99" i="102" s="1"/>
  <c r="F158" i="102" s="1"/>
  <c r="J32" i="102" l="1"/>
  <c r="J158" i="102" s="1"/>
  <c r="H175" i="22" l="1"/>
  <c r="E152" i="54" l="1"/>
  <c r="E151" i="54" s="1"/>
  <c r="E136" i="42" l="1"/>
  <c r="E133" i="42" s="1"/>
  <c r="F143" i="60" l="1"/>
  <c r="F155" i="29" l="1"/>
  <c r="F155" i="75"/>
  <c r="F155" i="24" l="1"/>
  <c r="J155" i="24" l="1"/>
  <c r="F52" i="50" l="1"/>
  <c r="D32" i="13"/>
  <c r="I99" i="100"/>
  <c r="I32" i="13"/>
  <c r="H32" i="13"/>
  <c r="G32" i="13"/>
  <c r="F117" i="13"/>
  <c r="G99" i="100"/>
  <c r="H99" i="100"/>
  <c r="J117" i="13" l="1"/>
  <c r="D76" i="72"/>
  <c r="F52" i="54" l="1"/>
  <c r="F116" i="20"/>
  <c r="D41" i="88" l="1"/>
  <c r="F41" i="88" s="1"/>
  <c r="D42" i="88"/>
  <c r="F42" i="88" s="1"/>
  <c r="D40" i="88"/>
  <c r="F40" i="88" s="1"/>
  <c r="F45" i="88"/>
  <c r="F44" i="88"/>
  <c r="F46" i="88" l="1"/>
  <c r="F43" i="88"/>
  <c r="F48" i="88" l="1"/>
  <c r="H69" i="58"/>
  <c r="I138" i="16" l="1"/>
  <c r="H138" i="16"/>
  <c r="G138" i="16"/>
  <c r="F144" i="16"/>
  <c r="J144" i="16" l="1"/>
  <c r="F102" i="60"/>
  <c r="J102" i="60" s="1"/>
  <c r="D137" i="65" l="1"/>
  <c r="I137" i="65" l="1"/>
  <c r="P161" i="31" s="1"/>
  <c r="H137" i="65"/>
  <c r="O161" i="31" s="1"/>
  <c r="I92" i="100" l="1"/>
  <c r="I32" i="100" s="1"/>
  <c r="H92" i="100"/>
  <c r="H32" i="100" s="1"/>
  <c r="G92" i="100"/>
  <c r="G32" i="100" s="1"/>
  <c r="F114" i="54"/>
  <c r="J114" i="54" s="1"/>
  <c r="E32" i="49" l="1"/>
  <c r="E69" i="21" l="1"/>
  <c r="F146" i="65" l="1"/>
  <c r="J146" i="65" l="1"/>
  <c r="E68" i="48"/>
  <c r="E65" i="48"/>
  <c r="E63" i="48"/>
  <c r="E50" i="48"/>
  <c r="E42" i="48"/>
  <c r="E99" i="100"/>
  <c r="E92" i="100" s="1"/>
  <c r="E32" i="100" s="1"/>
  <c r="D99" i="100"/>
  <c r="D92" i="100" s="1"/>
  <c r="D32" i="100" s="1"/>
  <c r="F105" i="100"/>
  <c r="E31" i="48" l="1"/>
  <c r="J105" i="100"/>
  <c r="J99" i="100" s="1"/>
  <c r="J92" i="100" s="1"/>
  <c r="F99" i="100"/>
  <c r="F92" i="100" s="1"/>
  <c r="J158" i="100"/>
  <c r="J157" i="100"/>
  <c r="F154" i="100"/>
  <c r="J153" i="100"/>
  <c r="I152" i="100"/>
  <c r="P220" i="31" s="1"/>
  <c r="H152" i="100"/>
  <c r="O220" i="31" s="1"/>
  <c r="D152" i="100"/>
  <c r="D151" i="100" s="1"/>
  <c r="E175" i="100"/>
  <c r="F138" i="100"/>
  <c r="J138" i="100" s="1"/>
  <c r="J78" i="100" s="1"/>
  <c r="J137" i="100"/>
  <c r="I135" i="100"/>
  <c r="I131" i="100" s="1"/>
  <c r="H135" i="100"/>
  <c r="H131" i="100" s="1"/>
  <c r="G135" i="100"/>
  <c r="G131" i="100" s="1"/>
  <c r="D135" i="100"/>
  <c r="D131" i="100" s="1"/>
  <c r="I78" i="100"/>
  <c r="F77" i="100"/>
  <c r="J77" i="100" s="1"/>
  <c r="F76" i="100"/>
  <c r="J76" i="100" s="1"/>
  <c r="F75" i="100"/>
  <c r="J75" i="100" s="1"/>
  <c r="F74" i="100"/>
  <c r="F73" i="100"/>
  <c r="J73" i="100" s="1"/>
  <c r="F72" i="100"/>
  <c r="J72" i="100" s="1"/>
  <c r="F71" i="100"/>
  <c r="J71" i="100" s="1"/>
  <c r="F70" i="100"/>
  <c r="J70" i="100" s="1"/>
  <c r="I69" i="100"/>
  <c r="H69" i="100"/>
  <c r="G69" i="100"/>
  <c r="D69" i="100"/>
  <c r="F68" i="100"/>
  <c r="J68" i="100" s="1"/>
  <c r="F67" i="100"/>
  <c r="I66" i="100"/>
  <c r="H66" i="100"/>
  <c r="G66" i="100"/>
  <c r="D66" i="100"/>
  <c r="F65" i="100"/>
  <c r="J65" i="100" s="1"/>
  <c r="I64" i="100"/>
  <c r="H64" i="100"/>
  <c r="G64" i="100"/>
  <c r="F64" i="100"/>
  <c r="J64" i="100" s="1"/>
  <c r="D64" i="100"/>
  <c r="F63" i="100"/>
  <c r="F55" i="100" s="1"/>
  <c r="J55" i="100" s="1"/>
  <c r="J62" i="100"/>
  <c r="J61" i="100"/>
  <c r="J60" i="100"/>
  <c r="J59" i="100"/>
  <c r="J57" i="100"/>
  <c r="J56" i="100"/>
  <c r="I55" i="100"/>
  <c r="H55" i="100"/>
  <c r="G55" i="100"/>
  <c r="D55" i="100"/>
  <c r="J52" i="100"/>
  <c r="J51" i="100" s="1"/>
  <c r="I51" i="100"/>
  <c r="H51" i="100"/>
  <c r="G51" i="100"/>
  <c r="F51" i="100"/>
  <c r="D51" i="100"/>
  <c r="F49" i="100"/>
  <c r="J49" i="100" s="1"/>
  <c r="F48" i="100"/>
  <c r="F47" i="100"/>
  <c r="F46" i="100"/>
  <c r="J46" i="100" s="1"/>
  <c r="F45" i="100"/>
  <c r="J45" i="100" s="1"/>
  <c r="I43" i="100"/>
  <c r="H43" i="100"/>
  <c r="G43" i="100"/>
  <c r="D43" i="100"/>
  <c r="F41" i="100"/>
  <c r="J41" i="100" s="1"/>
  <c r="J36" i="100"/>
  <c r="F35" i="100"/>
  <c r="J35" i="100" s="1"/>
  <c r="I34" i="100"/>
  <c r="I33" i="100" s="1"/>
  <c r="H34" i="100"/>
  <c r="H33" i="100" s="1"/>
  <c r="G34" i="100"/>
  <c r="G33" i="100" s="1"/>
  <c r="D34" i="100"/>
  <c r="D33" i="100" s="1"/>
  <c r="J154" i="100" l="1"/>
  <c r="H151" i="100"/>
  <c r="H175" i="100" s="1"/>
  <c r="I151" i="100"/>
  <c r="I175" i="100" s="1"/>
  <c r="J47" i="100"/>
  <c r="F152" i="100"/>
  <c r="J152" i="100" s="1"/>
  <c r="Q220" i="31" s="1"/>
  <c r="H42" i="100"/>
  <c r="I42" i="100"/>
  <c r="F43" i="100"/>
  <c r="F66" i="100"/>
  <c r="G42" i="100"/>
  <c r="J34" i="100"/>
  <c r="J33" i="100" s="1"/>
  <c r="F135" i="100"/>
  <c r="J135" i="100" s="1"/>
  <c r="J131" i="100" s="1"/>
  <c r="F78" i="100"/>
  <c r="J67" i="100"/>
  <c r="J66" i="100" s="1"/>
  <c r="J63" i="100"/>
  <c r="D42" i="100"/>
  <c r="D175" i="100" s="1"/>
  <c r="J43" i="100"/>
  <c r="F69" i="100"/>
  <c r="J69" i="100" s="1"/>
  <c r="F34" i="100"/>
  <c r="F33" i="100" s="1"/>
  <c r="F131" i="100" l="1"/>
  <c r="F32" i="100"/>
  <c r="J32" i="100" s="1"/>
  <c r="J151" i="100"/>
  <c r="F151" i="100"/>
  <c r="F42" i="100"/>
  <c r="J42" i="100" s="1"/>
  <c r="I114" i="20"/>
  <c r="H114" i="20"/>
  <c r="G114" i="20"/>
  <c r="G34" i="29"/>
  <c r="H34" i="29"/>
  <c r="F175" i="100" l="1"/>
  <c r="J175" i="100" s="1"/>
  <c r="I69" i="20" l="1"/>
  <c r="H69" i="20"/>
  <c r="G69" i="20"/>
  <c r="D69" i="20"/>
  <c r="F77" i="20"/>
  <c r="H113" i="20"/>
  <c r="G113" i="20"/>
  <c r="I66" i="20"/>
  <c r="H66" i="20"/>
  <c r="G66" i="20"/>
  <c r="D66" i="20"/>
  <c r="F67" i="20"/>
  <c r="F66" i="20" l="1"/>
  <c r="F69" i="20"/>
  <c r="H32" i="20"/>
  <c r="G32" i="20"/>
  <c r="J67" i="20"/>
  <c r="J66" i="20" s="1"/>
  <c r="J77" i="20"/>
  <c r="J69" i="20" s="1"/>
  <c r="D13" i="99" l="1"/>
  <c r="F8" i="99"/>
  <c r="F36" i="54" l="1"/>
  <c r="D152" i="29"/>
  <c r="I152" i="75" l="1"/>
  <c r="P166" i="31" s="1"/>
  <c r="H152" i="75"/>
  <c r="O166" i="31" s="1"/>
  <c r="G152" i="75"/>
  <c r="D75" i="72" l="1"/>
  <c r="F45" i="48"/>
  <c r="F64" i="48"/>
  <c r="J149" i="22" l="1"/>
  <c r="J32" i="22" s="1"/>
  <c r="F67" i="48"/>
  <c r="J143" i="60" l="1"/>
  <c r="F158" i="79" l="1"/>
  <c r="J158" i="79" s="1"/>
  <c r="F157" i="79"/>
  <c r="J157" i="79" s="1"/>
  <c r="F155" i="79"/>
  <c r="J155" i="79" s="1"/>
  <c r="F154" i="79"/>
  <c r="J153" i="79"/>
  <c r="I152" i="79"/>
  <c r="H152" i="79"/>
  <c r="H151" i="79" s="1"/>
  <c r="G152" i="79"/>
  <c r="G151" i="79" s="1"/>
  <c r="D152" i="79"/>
  <c r="D151" i="79" s="1"/>
  <c r="I151" i="79"/>
  <c r="F138" i="79"/>
  <c r="J138" i="79" s="1"/>
  <c r="J137" i="79"/>
  <c r="I135" i="79"/>
  <c r="I131" i="79" s="1"/>
  <c r="H135" i="79"/>
  <c r="H131" i="79" s="1"/>
  <c r="G135" i="79"/>
  <c r="G131" i="79" s="1"/>
  <c r="F135" i="79"/>
  <c r="J135" i="79" s="1"/>
  <c r="J131" i="79" s="1"/>
  <c r="D135" i="79"/>
  <c r="D131" i="79" s="1"/>
  <c r="F105" i="79"/>
  <c r="I92" i="79"/>
  <c r="H92" i="79"/>
  <c r="G92" i="79"/>
  <c r="F92" i="79"/>
  <c r="D92" i="79"/>
  <c r="F78" i="79"/>
  <c r="F77" i="79"/>
  <c r="J77" i="79" s="1"/>
  <c r="F76" i="79"/>
  <c r="J76" i="79" s="1"/>
  <c r="F75" i="79"/>
  <c r="J75" i="79" s="1"/>
  <c r="F74" i="79"/>
  <c r="F73" i="79"/>
  <c r="J73" i="79" s="1"/>
  <c r="F72" i="79"/>
  <c r="J72" i="79" s="1"/>
  <c r="F71" i="79"/>
  <c r="J71" i="79" s="1"/>
  <c r="F70" i="79"/>
  <c r="J70" i="79" s="1"/>
  <c r="I69" i="79"/>
  <c r="H69" i="79"/>
  <c r="G69" i="79"/>
  <c r="D69" i="79"/>
  <c r="F68" i="79"/>
  <c r="J68" i="79" s="1"/>
  <c r="F67" i="79"/>
  <c r="J67" i="79" s="1"/>
  <c r="I66" i="79"/>
  <c r="H66" i="79"/>
  <c r="G66" i="79"/>
  <c r="D66" i="79"/>
  <c r="F65" i="79"/>
  <c r="F64" i="79" s="1"/>
  <c r="J64" i="79" s="1"/>
  <c r="I64" i="79"/>
  <c r="H64" i="79"/>
  <c r="G64" i="79"/>
  <c r="D64" i="79"/>
  <c r="F63" i="79"/>
  <c r="F55" i="79" s="1"/>
  <c r="J55" i="79" s="1"/>
  <c r="J62" i="79"/>
  <c r="J61" i="79"/>
  <c r="J60" i="79"/>
  <c r="J59" i="79"/>
  <c r="J57" i="79"/>
  <c r="J56" i="79"/>
  <c r="I55" i="79"/>
  <c r="H55" i="79"/>
  <c r="G55" i="79"/>
  <c r="D55" i="79"/>
  <c r="F52" i="79"/>
  <c r="J52" i="79" s="1"/>
  <c r="J51" i="79" s="1"/>
  <c r="I51" i="79"/>
  <c r="H51" i="79"/>
  <c r="G51" i="79"/>
  <c r="F51" i="79"/>
  <c r="D51" i="79"/>
  <c r="J47" i="79"/>
  <c r="F46" i="79"/>
  <c r="J46" i="79" s="1"/>
  <c r="F45" i="79"/>
  <c r="J45" i="79" s="1"/>
  <c r="I43" i="79"/>
  <c r="H43" i="79"/>
  <c r="G43" i="79"/>
  <c r="D43" i="79"/>
  <c r="F41" i="79"/>
  <c r="J41" i="79" s="1"/>
  <c r="F40" i="79"/>
  <c r="F39" i="79"/>
  <c r="F38" i="79"/>
  <c r="F37" i="79"/>
  <c r="F36" i="79"/>
  <c r="J36" i="79" s="1"/>
  <c r="F35" i="79"/>
  <c r="F34" i="79" s="1"/>
  <c r="I34" i="79"/>
  <c r="I33" i="79" s="1"/>
  <c r="H34" i="79"/>
  <c r="H33" i="79" s="1"/>
  <c r="G34" i="79"/>
  <c r="G33" i="79" s="1"/>
  <c r="D34" i="79"/>
  <c r="D33" i="79" s="1"/>
  <c r="E32" i="79"/>
  <c r="E175" i="79" s="1"/>
  <c r="D42" i="11"/>
  <c r="D32" i="11" s="1"/>
  <c r="F65" i="11"/>
  <c r="J65" i="79" l="1"/>
  <c r="D42" i="79"/>
  <c r="D32" i="79"/>
  <c r="D175" i="79" s="1"/>
  <c r="G42" i="79"/>
  <c r="J65" i="11"/>
  <c r="J63" i="79"/>
  <c r="F152" i="79"/>
  <c r="J152" i="79" s="1"/>
  <c r="H42" i="79"/>
  <c r="H32" i="79" s="1"/>
  <c r="H175" i="79" s="1"/>
  <c r="F69" i="79"/>
  <c r="J69" i="79" s="1"/>
  <c r="G32" i="79"/>
  <c r="G175" i="79" s="1"/>
  <c r="I42" i="79"/>
  <c r="I32" i="79" s="1"/>
  <c r="I175" i="79" s="1"/>
  <c r="J105" i="79"/>
  <c r="J92" i="79" s="1"/>
  <c r="J66" i="79"/>
  <c r="J34" i="79"/>
  <c r="F33" i="79"/>
  <c r="J43" i="79"/>
  <c r="J35" i="79"/>
  <c r="F43" i="79"/>
  <c r="F66" i="79"/>
  <c r="F131" i="79"/>
  <c r="J154" i="79"/>
  <c r="F151" i="79" l="1"/>
  <c r="J151" i="79"/>
  <c r="J33" i="79"/>
  <c r="F42" i="79"/>
  <c r="J42" i="79" s="1"/>
  <c r="F32" i="79" l="1"/>
  <c r="F107" i="60"/>
  <c r="E121" i="4" l="1"/>
  <c r="F175" i="79"/>
  <c r="J32" i="79"/>
  <c r="J175" i="79" s="1"/>
  <c r="D121" i="4"/>
  <c r="J107" i="60"/>
  <c r="E43" i="58" l="1"/>
  <c r="E32" i="58" s="1"/>
  <c r="F49" i="58"/>
  <c r="J49" i="58" l="1"/>
  <c r="F157" i="54" l="1"/>
  <c r="J157" i="54" l="1"/>
  <c r="F157" i="97"/>
  <c r="J157" i="97" s="1"/>
  <c r="J155" i="97"/>
  <c r="J154" i="97"/>
  <c r="J153" i="97"/>
  <c r="I152" i="97"/>
  <c r="I151" i="97" s="1"/>
  <c r="H152" i="97"/>
  <c r="H151" i="97" s="1"/>
  <c r="G152" i="97"/>
  <c r="E152" i="97"/>
  <c r="D152" i="97"/>
  <c r="D151" i="97" s="1"/>
  <c r="G151" i="97"/>
  <c r="J138" i="97"/>
  <c r="J137" i="97"/>
  <c r="I135" i="97"/>
  <c r="H135" i="97"/>
  <c r="H131" i="97" s="1"/>
  <c r="G135" i="97"/>
  <c r="F135" i="97"/>
  <c r="J135" i="97" s="1"/>
  <c r="J131" i="97" s="1"/>
  <c r="D135" i="97"/>
  <c r="D131" i="97" s="1"/>
  <c r="I131" i="97"/>
  <c r="G131" i="97"/>
  <c r="F77" i="97"/>
  <c r="J77" i="97" s="1"/>
  <c r="F76" i="97"/>
  <c r="J76" i="97" s="1"/>
  <c r="F75" i="97"/>
  <c r="J75" i="97" s="1"/>
  <c r="F74" i="97"/>
  <c r="F73" i="97"/>
  <c r="J73" i="97" s="1"/>
  <c r="F72" i="97"/>
  <c r="J72" i="97" s="1"/>
  <c r="F71" i="97"/>
  <c r="J71" i="97" s="1"/>
  <c r="F70" i="97"/>
  <c r="J70" i="97" s="1"/>
  <c r="I69" i="97"/>
  <c r="H69" i="97"/>
  <c r="G69" i="97"/>
  <c r="E69" i="97"/>
  <c r="D69" i="97"/>
  <c r="F68" i="97"/>
  <c r="J68" i="97" s="1"/>
  <c r="F67" i="97"/>
  <c r="J67" i="97" s="1"/>
  <c r="I66" i="97"/>
  <c r="H66" i="97"/>
  <c r="G66" i="97"/>
  <c r="E66" i="97"/>
  <c r="D66" i="97"/>
  <c r="J65" i="97"/>
  <c r="I64" i="97"/>
  <c r="H64" i="97"/>
  <c r="G64" i="97"/>
  <c r="F64" i="97"/>
  <c r="J64" i="97" s="1"/>
  <c r="D64" i="97"/>
  <c r="F63" i="97"/>
  <c r="J63" i="97" s="1"/>
  <c r="F62" i="97"/>
  <c r="J62" i="97" s="1"/>
  <c r="F61" i="97"/>
  <c r="J61" i="97" s="1"/>
  <c r="F60" i="97"/>
  <c r="J60" i="97" s="1"/>
  <c r="F59" i="97"/>
  <c r="J59" i="97" s="1"/>
  <c r="F58" i="97"/>
  <c r="F57" i="97"/>
  <c r="J57" i="97" s="1"/>
  <c r="F56" i="97"/>
  <c r="J56" i="97" s="1"/>
  <c r="I55" i="97"/>
  <c r="H55" i="97"/>
  <c r="H42" i="97" s="1"/>
  <c r="G55" i="97"/>
  <c r="D55" i="97"/>
  <c r="F54" i="97"/>
  <c r="F53" i="97"/>
  <c r="F52" i="97"/>
  <c r="J52" i="97" s="1"/>
  <c r="J51" i="97" s="1"/>
  <c r="I51" i="97"/>
  <c r="H51" i="97"/>
  <c r="G51" i="97"/>
  <c r="F51" i="97"/>
  <c r="E51" i="97"/>
  <c r="D51" i="97"/>
  <c r="F49" i="97"/>
  <c r="F48" i="97"/>
  <c r="F47" i="97"/>
  <c r="J47" i="97" s="1"/>
  <c r="F46" i="97"/>
  <c r="J46" i="97" s="1"/>
  <c r="F45" i="97"/>
  <c r="J45" i="97" s="1"/>
  <c r="F44" i="97"/>
  <c r="I43" i="97"/>
  <c r="H43" i="97"/>
  <c r="G43" i="97"/>
  <c r="E43" i="97"/>
  <c r="D43" i="97"/>
  <c r="E42" i="97"/>
  <c r="F41" i="97"/>
  <c r="J41" i="97" s="1"/>
  <c r="F40" i="97"/>
  <c r="F39" i="97"/>
  <c r="F38" i="97"/>
  <c r="F37" i="97"/>
  <c r="F36" i="97"/>
  <c r="J36" i="97" s="1"/>
  <c r="F35" i="97"/>
  <c r="J35" i="97" s="1"/>
  <c r="I34" i="97"/>
  <c r="I33" i="97" s="1"/>
  <c r="H34" i="97"/>
  <c r="H33" i="97" s="1"/>
  <c r="G34" i="97"/>
  <c r="G33" i="97" s="1"/>
  <c r="D34" i="97"/>
  <c r="D33" i="97" s="1"/>
  <c r="E33" i="97"/>
  <c r="E32" i="97" s="1"/>
  <c r="E175" i="97" s="1"/>
  <c r="F157" i="96"/>
  <c r="J157" i="96" s="1"/>
  <c r="J155" i="96"/>
  <c r="J154" i="96"/>
  <c r="J153" i="96"/>
  <c r="I152" i="96"/>
  <c r="H152" i="96"/>
  <c r="H151" i="96" s="1"/>
  <c r="G152" i="96"/>
  <c r="G151" i="96" s="1"/>
  <c r="E152" i="96"/>
  <c r="D152" i="96"/>
  <c r="D151" i="96" s="1"/>
  <c r="I151" i="96"/>
  <c r="J138" i="96"/>
  <c r="J137" i="96"/>
  <c r="I135" i="96"/>
  <c r="I131" i="96" s="1"/>
  <c r="H135" i="96"/>
  <c r="H131" i="96" s="1"/>
  <c r="G135" i="96"/>
  <c r="F135" i="96"/>
  <c r="J135" i="96" s="1"/>
  <c r="J131" i="96" s="1"/>
  <c r="D135" i="96"/>
  <c r="G131" i="96"/>
  <c r="D131" i="96"/>
  <c r="F77" i="96"/>
  <c r="J77" i="96" s="1"/>
  <c r="F76" i="96"/>
  <c r="J76" i="96" s="1"/>
  <c r="F75" i="96"/>
  <c r="J75" i="96" s="1"/>
  <c r="F74" i="96"/>
  <c r="F73" i="96"/>
  <c r="J73" i="96" s="1"/>
  <c r="F72" i="96"/>
  <c r="J72" i="96" s="1"/>
  <c r="F71" i="96"/>
  <c r="F70" i="96"/>
  <c r="J70" i="96" s="1"/>
  <c r="I69" i="96"/>
  <c r="H69" i="96"/>
  <c r="G69" i="96"/>
  <c r="E69" i="96"/>
  <c r="D69" i="96"/>
  <c r="F68" i="96"/>
  <c r="F67" i="96"/>
  <c r="J67" i="96" s="1"/>
  <c r="I66" i="96"/>
  <c r="H66" i="96"/>
  <c r="G66" i="96"/>
  <c r="E66" i="96"/>
  <c r="D66" i="96"/>
  <c r="J65" i="96"/>
  <c r="I64" i="96"/>
  <c r="H64" i="96"/>
  <c r="G64" i="96"/>
  <c r="F64" i="96"/>
  <c r="J64" i="96" s="1"/>
  <c r="D64" i="96"/>
  <c r="F63" i="96"/>
  <c r="J63" i="96" s="1"/>
  <c r="F62" i="96"/>
  <c r="J62" i="96" s="1"/>
  <c r="F61" i="96"/>
  <c r="F60" i="96"/>
  <c r="J60" i="96" s="1"/>
  <c r="F59" i="96"/>
  <c r="J59" i="96" s="1"/>
  <c r="F58" i="96"/>
  <c r="F57" i="96"/>
  <c r="J57" i="96" s="1"/>
  <c r="F56" i="96"/>
  <c r="J56" i="96" s="1"/>
  <c r="I55" i="96"/>
  <c r="H55" i="96"/>
  <c r="G55" i="96"/>
  <c r="D55" i="96"/>
  <c r="F54" i="96"/>
  <c r="F53" i="96"/>
  <c r="F52" i="96"/>
  <c r="J52" i="96" s="1"/>
  <c r="J51" i="96" s="1"/>
  <c r="I51" i="96"/>
  <c r="H51" i="96"/>
  <c r="G51" i="96"/>
  <c r="E51" i="96"/>
  <c r="D51" i="96"/>
  <c r="F49" i="96"/>
  <c r="F48" i="96"/>
  <c r="F47" i="96"/>
  <c r="J47" i="96" s="1"/>
  <c r="F46" i="96"/>
  <c r="F45" i="96"/>
  <c r="J45" i="96" s="1"/>
  <c r="F44" i="96"/>
  <c r="I43" i="96"/>
  <c r="H43" i="96"/>
  <c r="G43" i="96"/>
  <c r="E43" i="96"/>
  <c r="E42" i="96" s="1"/>
  <c r="D43" i="96"/>
  <c r="F41" i="96"/>
  <c r="J41" i="96" s="1"/>
  <c r="F40" i="96"/>
  <c r="F39" i="96"/>
  <c r="F38" i="96"/>
  <c r="F37" i="96"/>
  <c r="F36" i="96"/>
  <c r="F35" i="96"/>
  <c r="J35" i="96" s="1"/>
  <c r="I34" i="96"/>
  <c r="I33" i="96" s="1"/>
  <c r="H34" i="96"/>
  <c r="H33" i="96" s="1"/>
  <c r="G34" i="96"/>
  <c r="G33" i="96" s="1"/>
  <c r="D34" i="96"/>
  <c r="E33" i="96"/>
  <c r="D33" i="96"/>
  <c r="F157" i="95"/>
  <c r="J157" i="95" s="1"/>
  <c r="J155" i="95"/>
  <c r="J154" i="95"/>
  <c r="J153" i="95"/>
  <c r="I152" i="95"/>
  <c r="I151" i="95" s="1"/>
  <c r="H152" i="95"/>
  <c r="H151" i="95" s="1"/>
  <c r="G152" i="95"/>
  <c r="G151" i="95" s="1"/>
  <c r="E152" i="95"/>
  <c r="D152" i="95"/>
  <c r="D151" i="95" s="1"/>
  <c r="J138" i="95"/>
  <c r="J137" i="95"/>
  <c r="I135" i="95"/>
  <c r="I131" i="95" s="1"/>
  <c r="H135" i="95"/>
  <c r="H131" i="95" s="1"/>
  <c r="G135" i="95"/>
  <c r="G131" i="95" s="1"/>
  <c r="F135" i="95"/>
  <c r="D135" i="95"/>
  <c r="D131" i="95" s="1"/>
  <c r="F77" i="95"/>
  <c r="J77" i="95" s="1"/>
  <c r="F76" i="95"/>
  <c r="J76" i="95" s="1"/>
  <c r="F75" i="95"/>
  <c r="J75" i="95" s="1"/>
  <c r="F74" i="95"/>
  <c r="F73" i="95"/>
  <c r="J73" i="95" s="1"/>
  <c r="F72" i="95"/>
  <c r="J72" i="95" s="1"/>
  <c r="F71" i="95"/>
  <c r="J71" i="95" s="1"/>
  <c r="F70" i="95"/>
  <c r="J70" i="95" s="1"/>
  <c r="I69" i="95"/>
  <c r="H69" i="95"/>
  <c r="G69" i="95"/>
  <c r="E69" i="95"/>
  <c r="D69" i="95"/>
  <c r="F68" i="95"/>
  <c r="J68" i="95" s="1"/>
  <c r="F67" i="95"/>
  <c r="J67" i="95" s="1"/>
  <c r="J66" i="95" s="1"/>
  <c r="I66" i="95"/>
  <c r="H66" i="95"/>
  <c r="G66" i="95"/>
  <c r="E66" i="95"/>
  <c r="D66" i="95"/>
  <c r="J65" i="95"/>
  <c r="I64" i="95"/>
  <c r="H64" i="95"/>
  <c r="G64" i="95"/>
  <c r="F64" i="95"/>
  <c r="J64" i="95" s="1"/>
  <c r="D64" i="95"/>
  <c r="F63" i="95"/>
  <c r="J63" i="95" s="1"/>
  <c r="F62" i="95"/>
  <c r="J62" i="95" s="1"/>
  <c r="F61" i="95"/>
  <c r="J61" i="95" s="1"/>
  <c r="F60" i="95"/>
  <c r="J60" i="95" s="1"/>
  <c r="F59" i="95"/>
  <c r="J59" i="95" s="1"/>
  <c r="F58" i="95"/>
  <c r="F57" i="95"/>
  <c r="J57" i="95" s="1"/>
  <c r="F56" i="95"/>
  <c r="J56" i="95" s="1"/>
  <c r="I55" i="95"/>
  <c r="H55" i="95"/>
  <c r="G55" i="95"/>
  <c r="D55" i="95"/>
  <c r="F54" i="95"/>
  <c r="F53" i="95"/>
  <c r="F52" i="95"/>
  <c r="J52" i="95" s="1"/>
  <c r="J51" i="95" s="1"/>
  <c r="I51" i="95"/>
  <c r="H51" i="95"/>
  <c r="G51" i="95"/>
  <c r="F51" i="95"/>
  <c r="E51" i="95"/>
  <c r="D51" i="95"/>
  <c r="F49" i="95"/>
  <c r="F48" i="95"/>
  <c r="F47" i="95"/>
  <c r="J47" i="95" s="1"/>
  <c r="F46" i="95"/>
  <c r="J46" i="95" s="1"/>
  <c r="F45" i="95"/>
  <c r="J45" i="95" s="1"/>
  <c r="F44" i="95"/>
  <c r="I43" i="95"/>
  <c r="H43" i="95"/>
  <c r="G43" i="95"/>
  <c r="F43" i="95"/>
  <c r="E43" i="95"/>
  <c r="E42" i="95" s="1"/>
  <c r="D43" i="95"/>
  <c r="F41" i="95"/>
  <c r="J41" i="95" s="1"/>
  <c r="F40" i="95"/>
  <c r="F39" i="95"/>
  <c r="F38" i="95"/>
  <c r="F37" i="95"/>
  <c r="F36" i="95"/>
  <c r="J36" i="95" s="1"/>
  <c r="F35" i="95"/>
  <c r="J35" i="95" s="1"/>
  <c r="I34" i="95"/>
  <c r="I33" i="95" s="1"/>
  <c r="H34" i="95"/>
  <c r="H33" i="95" s="1"/>
  <c r="G34" i="95"/>
  <c r="G33" i="95" s="1"/>
  <c r="D34" i="95"/>
  <c r="E33" i="95"/>
  <c r="D33" i="95"/>
  <c r="F157" i="94"/>
  <c r="J157" i="94" s="1"/>
  <c r="J155" i="94"/>
  <c r="J154" i="94"/>
  <c r="J153" i="94"/>
  <c r="I152" i="94"/>
  <c r="I151" i="94" s="1"/>
  <c r="H152" i="94"/>
  <c r="H151" i="94" s="1"/>
  <c r="G152" i="94"/>
  <c r="G151" i="94" s="1"/>
  <c r="E152" i="94"/>
  <c r="D152" i="94"/>
  <c r="D151" i="94" s="1"/>
  <c r="J138" i="94"/>
  <c r="J137" i="94"/>
  <c r="I135" i="94"/>
  <c r="I131" i="94" s="1"/>
  <c r="H135" i="94"/>
  <c r="G135" i="94"/>
  <c r="G131" i="94" s="1"/>
  <c r="F135" i="94"/>
  <c r="J135" i="94" s="1"/>
  <c r="J131" i="94" s="1"/>
  <c r="D135" i="94"/>
  <c r="D131" i="94" s="1"/>
  <c r="H131" i="94"/>
  <c r="F131" i="94"/>
  <c r="F77" i="94"/>
  <c r="J77" i="94" s="1"/>
  <c r="F76" i="94"/>
  <c r="J76" i="94" s="1"/>
  <c r="F75" i="94"/>
  <c r="J75" i="94" s="1"/>
  <c r="F74" i="94"/>
  <c r="F73" i="94"/>
  <c r="J73" i="94" s="1"/>
  <c r="F72" i="94"/>
  <c r="F71" i="94"/>
  <c r="J71" i="94" s="1"/>
  <c r="F70" i="94"/>
  <c r="J70" i="94" s="1"/>
  <c r="I69" i="94"/>
  <c r="H69" i="94"/>
  <c r="G69" i="94"/>
  <c r="E69" i="94"/>
  <c r="D69" i="94"/>
  <c r="F68" i="94"/>
  <c r="J68" i="94" s="1"/>
  <c r="F67" i="94"/>
  <c r="J67" i="94" s="1"/>
  <c r="I66" i="94"/>
  <c r="H66" i="94"/>
  <c r="G66" i="94"/>
  <c r="F66" i="94"/>
  <c r="E66" i="94"/>
  <c r="D66" i="94"/>
  <c r="J65" i="94"/>
  <c r="I64" i="94"/>
  <c r="H64" i="94"/>
  <c r="G64" i="94"/>
  <c r="F64" i="94"/>
  <c r="J64" i="94" s="1"/>
  <c r="D64" i="94"/>
  <c r="F63" i="94"/>
  <c r="J63" i="94" s="1"/>
  <c r="F62" i="94"/>
  <c r="J62" i="94" s="1"/>
  <c r="F61" i="94"/>
  <c r="J61" i="94" s="1"/>
  <c r="F60" i="94"/>
  <c r="J60" i="94" s="1"/>
  <c r="F59" i="94"/>
  <c r="J59" i="94" s="1"/>
  <c r="F58" i="94"/>
  <c r="F57" i="94"/>
  <c r="J57" i="94" s="1"/>
  <c r="F56" i="94"/>
  <c r="J56" i="94" s="1"/>
  <c r="I55" i="94"/>
  <c r="H55" i="94"/>
  <c r="G55" i="94"/>
  <c r="D55" i="94"/>
  <c r="F54" i="94"/>
  <c r="F53" i="94"/>
  <c r="F52" i="94"/>
  <c r="J52" i="94" s="1"/>
  <c r="J51" i="94" s="1"/>
  <c r="I51" i="94"/>
  <c r="H51" i="94"/>
  <c r="G51" i="94"/>
  <c r="F51" i="94"/>
  <c r="E51" i="94"/>
  <c r="D51" i="94"/>
  <c r="F49" i="94"/>
  <c r="F48" i="94"/>
  <c r="F47" i="94"/>
  <c r="J47" i="94" s="1"/>
  <c r="F46" i="94"/>
  <c r="F45" i="94"/>
  <c r="J45" i="94" s="1"/>
  <c r="F44" i="94"/>
  <c r="I43" i="94"/>
  <c r="H43" i="94"/>
  <c r="G43" i="94"/>
  <c r="E43" i="94"/>
  <c r="E42" i="94" s="1"/>
  <c r="D43" i="94"/>
  <c r="F41" i="94"/>
  <c r="J41" i="94" s="1"/>
  <c r="F40" i="94"/>
  <c r="F39" i="94"/>
  <c r="F38" i="94"/>
  <c r="F37" i="94"/>
  <c r="F36" i="94"/>
  <c r="F35" i="94"/>
  <c r="J35" i="94" s="1"/>
  <c r="I34" i="94"/>
  <c r="I33" i="94" s="1"/>
  <c r="H34" i="94"/>
  <c r="G34" i="94"/>
  <c r="G33" i="94" s="1"/>
  <c r="D34" i="94"/>
  <c r="D33" i="94" s="1"/>
  <c r="H33" i="94"/>
  <c r="E33" i="94"/>
  <c r="F157" i="93"/>
  <c r="J157" i="93" s="1"/>
  <c r="J155" i="93"/>
  <c r="J154" i="93"/>
  <c r="J153" i="93"/>
  <c r="I152" i="93"/>
  <c r="H152" i="93"/>
  <c r="H151" i="93" s="1"/>
  <c r="G152" i="93"/>
  <c r="G151" i="93" s="1"/>
  <c r="E152" i="93"/>
  <c r="D152" i="93"/>
  <c r="D151" i="93" s="1"/>
  <c r="I151" i="93"/>
  <c r="J138" i="93"/>
  <c r="J137" i="93"/>
  <c r="I135" i="93"/>
  <c r="H135" i="93"/>
  <c r="H131" i="93" s="1"/>
  <c r="G135" i="93"/>
  <c r="F135" i="93"/>
  <c r="D135" i="93"/>
  <c r="I131" i="93"/>
  <c r="G131" i="93"/>
  <c r="D131" i="93"/>
  <c r="F77" i="93"/>
  <c r="J77" i="93" s="1"/>
  <c r="F76" i="93"/>
  <c r="J76" i="93" s="1"/>
  <c r="F75" i="93"/>
  <c r="J75" i="93" s="1"/>
  <c r="F74" i="93"/>
  <c r="F73" i="93"/>
  <c r="J73" i="93" s="1"/>
  <c r="F72" i="93"/>
  <c r="J72" i="93" s="1"/>
  <c r="F71" i="93"/>
  <c r="J71" i="93" s="1"/>
  <c r="F70" i="93"/>
  <c r="J70" i="93" s="1"/>
  <c r="I69" i="93"/>
  <c r="H69" i="93"/>
  <c r="G69" i="93"/>
  <c r="E69" i="93"/>
  <c r="D69" i="93"/>
  <c r="F68" i="93"/>
  <c r="J68" i="93" s="1"/>
  <c r="F67" i="93"/>
  <c r="J67" i="93" s="1"/>
  <c r="J66" i="93" s="1"/>
  <c r="I66" i="93"/>
  <c r="H66" i="93"/>
  <c r="G66" i="93"/>
  <c r="E66" i="93"/>
  <c r="D66" i="93"/>
  <c r="J65" i="93"/>
  <c r="I64" i="93"/>
  <c r="H64" i="93"/>
  <c r="G64" i="93"/>
  <c r="F64" i="93"/>
  <c r="J64" i="93" s="1"/>
  <c r="D64" i="93"/>
  <c r="F63" i="93"/>
  <c r="J63" i="93" s="1"/>
  <c r="F62" i="93"/>
  <c r="J62" i="93" s="1"/>
  <c r="F61" i="93"/>
  <c r="J61" i="93" s="1"/>
  <c r="F60" i="93"/>
  <c r="J60" i="93" s="1"/>
  <c r="F59" i="93"/>
  <c r="J59" i="93" s="1"/>
  <c r="F58" i="93"/>
  <c r="F57" i="93"/>
  <c r="J57" i="93" s="1"/>
  <c r="F56" i="93"/>
  <c r="J56" i="93" s="1"/>
  <c r="I55" i="93"/>
  <c r="H55" i="93"/>
  <c r="G55" i="93"/>
  <c r="D55" i="93"/>
  <c r="F54" i="93"/>
  <c r="F53" i="93"/>
  <c r="F52" i="93"/>
  <c r="J52" i="93" s="1"/>
  <c r="J51" i="93" s="1"/>
  <c r="I51" i="93"/>
  <c r="H51" i="93"/>
  <c r="G51" i="93"/>
  <c r="F51" i="93"/>
  <c r="E51" i="93"/>
  <c r="D51" i="93"/>
  <c r="F49" i="93"/>
  <c r="F48" i="93"/>
  <c r="F47" i="93"/>
  <c r="J47" i="93" s="1"/>
  <c r="F46" i="93"/>
  <c r="J46" i="93" s="1"/>
  <c r="F45" i="93"/>
  <c r="J45" i="93" s="1"/>
  <c r="F44" i="93"/>
  <c r="I43" i="93"/>
  <c r="H43" i="93"/>
  <c r="G43" i="93"/>
  <c r="E43" i="93"/>
  <c r="E42" i="93" s="1"/>
  <c r="D43" i="93"/>
  <c r="F41" i="93"/>
  <c r="J41" i="93" s="1"/>
  <c r="F40" i="93"/>
  <c r="F39" i="93"/>
  <c r="F38" i="93"/>
  <c r="F37" i="93"/>
  <c r="F36" i="93"/>
  <c r="F35" i="93"/>
  <c r="J35" i="93" s="1"/>
  <c r="I34" i="93"/>
  <c r="I33" i="93" s="1"/>
  <c r="H34" i="93"/>
  <c r="H33" i="93" s="1"/>
  <c r="G34" i="93"/>
  <c r="G33" i="93" s="1"/>
  <c r="D34" i="93"/>
  <c r="E33" i="93"/>
  <c r="D33" i="93"/>
  <c r="F157" i="92"/>
  <c r="J157" i="92" s="1"/>
  <c r="J155" i="92"/>
  <c r="J154" i="92"/>
  <c r="J153" i="92"/>
  <c r="I152" i="92"/>
  <c r="H152" i="92"/>
  <c r="H151" i="92" s="1"/>
  <c r="G152" i="92"/>
  <c r="G151" i="92" s="1"/>
  <c r="E152" i="92"/>
  <c r="D152" i="92"/>
  <c r="D151" i="92" s="1"/>
  <c r="I151" i="92"/>
  <c r="J138" i="92"/>
  <c r="J137" i="92"/>
  <c r="I135" i="92"/>
  <c r="I131" i="92" s="1"/>
  <c r="H135" i="92"/>
  <c r="H131" i="92" s="1"/>
  <c r="G135" i="92"/>
  <c r="G131" i="92" s="1"/>
  <c r="F135" i="92"/>
  <c r="D135" i="92"/>
  <c r="D131" i="92" s="1"/>
  <c r="F77" i="92"/>
  <c r="J77" i="92" s="1"/>
  <c r="F76" i="92"/>
  <c r="J76" i="92" s="1"/>
  <c r="F75" i="92"/>
  <c r="J75" i="92" s="1"/>
  <c r="F74" i="92"/>
  <c r="F73" i="92"/>
  <c r="J73" i="92" s="1"/>
  <c r="F72" i="92"/>
  <c r="J72" i="92" s="1"/>
  <c r="F71" i="92"/>
  <c r="F70" i="92"/>
  <c r="J70" i="92" s="1"/>
  <c r="I69" i="92"/>
  <c r="H69" i="92"/>
  <c r="G69" i="92"/>
  <c r="E69" i="92"/>
  <c r="D69" i="92"/>
  <c r="F68" i="92"/>
  <c r="F67" i="92"/>
  <c r="J67" i="92" s="1"/>
  <c r="I66" i="92"/>
  <c r="H66" i="92"/>
  <c r="G66" i="92"/>
  <c r="E66" i="92"/>
  <c r="D66" i="92"/>
  <c r="J65" i="92"/>
  <c r="I64" i="92"/>
  <c r="H64" i="92"/>
  <c r="G64" i="92"/>
  <c r="F64" i="92"/>
  <c r="J64" i="92" s="1"/>
  <c r="D64" i="92"/>
  <c r="F63" i="92"/>
  <c r="J63" i="92" s="1"/>
  <c r="F62" i="92"/>
  <c r="J62" i="92" s="1"/>
  <c r="F61" i="92"/>
  <c r="J61" i="92" s="1"/>
  <c r="F60" i="92"/>
  <c r="J60" i="92" s="1"/>
  <c r="F59" i="92"/>
  <c r="J59" i="92" s="1"/>
  <c r="F58" i="92"/>
  <c r="F57" i="92"/>
  <c r="F56" i="92"/>
  <c r="J56" i="92" s="1"/>
  <c r="I55" i="92"/>
  <c r="H55" i="92"/>
  <c r="G55" i="92"/>
  <c r="D55" i="92"/>
  <c r="F54" i="92"/>
  <c r="F53" i="92"/>
  <c r="F52" i="92"/>
  <c r="J52" i="92" s="1"/>
  <c r="J51" i="92" s="1"/>
  <c r="I51" i="92"/>
  <c r="H51" i="92"/>
  <c r="G51" i="92"/>
  <c r="E51" i="92"/>
  <c r="D51" i="92"/>
  <c r="F49" i="92"/>
  <c r="F48" i="92"/>
  <c r="F47" i="92"/>
  <c r="J47" i="92" s="1"/>
  <c r="F46" i="92"/>
  <c r="J46" i="92" s="1"/>
  <c r="F45" i="92"/>
  <c r="F44" i="92"/>
  <c r="I43" i="92"/>
  <c r="H43" i="92"/>
  <c r="G43" i="92"/>
  <c r="E43" i="92"/>
  <c r="E42" i="92" s="1"/>
  <c r="D43" i="92"/>
  <c r="F41" i="92"/>
  <c r="J41" i="92" s="1"/>
  <c r="F40" i="92"/>
  <c r="F39" i="92"/>
  <c r="F38" i="92"/>
  <c r="F37" i="92"/>
  <c r="F36" i="92"/>
  <c r="J36" i="92" s="1"/>
  <c r="F35" i="92"/>
  <c r="J35" i="92" s="1"/>
  <c r="I34" i="92"/>
  <c r="H34" i="92"/>
  <c r="H33" i="92" s="1"/>
  <c r="G34" i="92"/>
  <c r="G33" i="92" s="1"/>
  <c r="D34" i="92"/>
  <c r="D33" i="92" s="1"/>
  <c r="I33" i="92"/>
  <c r="E33" i="92"/>
  <c r="F157" i="91"/>
  <c r="J155" i="91"/>
  <c r="J154" i="91"/>
  <c r="J153" i="91"/>
  <c r="I152" i="91"/>
  <c r="I151" i="91" s="1"/>
  <c r="H152" i="91"/>
  <c r="H151" i="91" s="1"/>
  <c r="G152" i="91"/>
  <c r="G151" i="91" s="1"/>
  <c r="E152" i="91"/>
  <c r="D152" i="91"/>
  <c r="D151" i="91"/>
  <c r="J138" i="91"/>
  <c r="J137" i="91"/>
  <c r="I135" i="91"/>
  <c r="I131" i="91" s="1"/>
  <c r="H135" i="91"/>
  <c r="G135" i="91"/>
  <c r="G131" i="91" s="1"/>
  <c r="F135" i="91"/>
  <c r="J135" i="91" s="1"/>
  <c r="J131" i="91" s="1"/>
  <c r="D135" i="91"/>
  <c r="D131" i="91" s="1"/>
  <c r="H131" i="91"/>
  <c r="F131" i="91"/>
  <c r="F77" i="91"/>
  <c r="J77" i="91" s="1"/>
  <c r="F76" i="91"/>
  <c r="J76" i="91" s="1"/>
  <c r="F75" i="91"/>
  <c r="J75" i="91" s="1"/>
  <c r="F74" i="91"/>
  <c r="F73" i="91"/>
  <c r="J73" i="91" s="1"/>
  <c r="F72" i="91"/>
  <c r="J72" i="91" s="1"/>
  <c r="F71" i="91"/>
  <c r="F70" i="91"/>
  <c r="J70" i="91" s="1"/>
  <c r="I69" i="91"/>
  <c r="H69" i="91"/>
  <c r="G69" i="91"/>
  <c r="E69" i="91"/>
  <c r="D69" i="91"/>
  <c r="F68" i="91"/>
  <c r="F67" i="91"/>
  <c r="J67" i="91" s="1"/>
  <c r="I66" i="91"/>
  <c r="H66" i="91"/>
  <c r="G66" i="91"/>
  <c r="E66" i="91"/>
  <c r="D66" i="91"/>
  <c r="J65" i="91"/>
  <c r="I64" i="91"/>
  <c r="H64" i="91"/>
  <c r="G64" i="91"/>
  <c r="F64" i="91"/>
  <c r="J64" i="91" s="1"/>
  <c r="D64" i="91"/>
  <c r="F63" i="91"/>
  <c r="J63" i="91" s="1"/>
  <c r="F62" i="91"/>
  <c r="J62" i="91" s="1"/>
  <c r="F61" i="91"/>
  <c r="J61" i="91" s="1"/>
  <c r="F60" i="91"/>
  <c r="J60" i="91" s="1"/>
  <c r="F59" i="91"/>
  <c r="J59" i="91" s="1"/>
  <c r="F58" i="91"/>
  <c r="F57" i="91"/>
  <c r="F56" i="91"/>
  <c r="J56" i="91" s="1"/>
  <c r="I55" i="91"/>
  <c r="H55" i="91"/>
  <c r="G55" i="91"/>
  <c r="D55" i="91"/>
  <c r="F54" i="91"/>
  <c r="F53" i="91"/>
  <c r="F52" i="91"/>
  <c r="J52" i="91" s="1"/>
  <c r="J51" i="91" s="1"/>
  <c r="I51" i="91"/>
  <c r="H51" i="91"/>
  <c r="G51" i="91"/>
  <c r="F51" i="91"/>
  <c r="E51" i="91"/>
  <c r="D51" i="91"/>
  <c r="F49" i="91"/>
  <c r="F48" i="91"/>
  <c r="F47" i="91"/>
  <c r="J47" i="91" s="1"/>
  <c r="F46" i="91"/>
  <c r="J46" i="91" s="1"/>
  <c r="F45" i="91"/>
  <c r="F44" i="91"/>
  <c r="I43" i="91"/>
  <c r="H43" i="91"/>
  <c r="G43" i="91"/>
  <c r="E43" i="91"/>
  <c r="E42" i="91" s="1"/>
  <c r="D43" i="91"/>
  <c r="I42" i="91"/>
  <c r="F41" i="91"/>
  <c r="J41" i="91" s="1"/>
  <c r="F40" i="91"/>
  <c r="F39" i="91"/>
  <c r="F38" i="91"/>
  <c r="F37" i="91"/>
  <c r="F36" i="91"/>
  <c r="J36" i="91" s="1"/>
  <c r="F35" i="91"/>
  <c r="J35" i="91" s="1"/>
  <c r="I34" i="91"/>
  <c r="H34" i="91"/>
  <c r="H33" i="91" s="1"/>
  <c r="G34" i="91"/>
  <c r="G33" i="91" s="1"/>
  <c r="D34" i="91"/>
  <c r="D33" i="91" s="1"/>
  <c r="I33" i="91"/>
  <c r="E33" i="91"/>
  <c r="F157" i="90"/>
  <c r="J155" i="90"/>
  <c r="J154" i="90"/>
  <c r="J153" i="90"/>
  <c r="I152" i="90"/>
  <c r="I151" i="90" s="1"/>
  <c r="H152" i="90"/>
  <c r="G152" i="90"/>
  <c r="G151" i="90" s="1"/>
  <c r="E152" i="90"/>
  <c r="D152" i="90"/>
  <c r="H151" i="90"/>
  <c r="D151" i="90"/>
  <c r="J138" i="90"/>
  <c r="J137" i="90"/>
  <c r="I135" i="90"/>
  <c r="I131" i="90" s="1"/>
  <c r="H135" i="90"/>
  <c r="H131" i="90" s="1"/>
  <c r="G135" i="90"/>
  <c r="G131" i="90" s="1"/>
  <c r="F135" i="90"/>
  <c r="J135" i="90" s="1"/>
  <c r="J131" i="90" s="1"/>
  <c r="D135" i="90"/>
  <c r="D131" i="90" s="1"/>
  <c r="F131" i="90"/>
  <c r="F77" i="90"/>
  <c r="J77" i="90" s="1"/>
  <c r="F76" i="90"/>
  <c r="J76" i="90" s="1"/>
  <c r="F75" i="90"/>
  <c r="J75" i="90" s="1"/>
  <c r="F74" i="90"/>
  <c r="F73" i="90"/>
  <c r="J73" i="90" s="1"/>
  <c r="F72" i="90"/>
  <c r="J72" i="90" s="1"/>
  <c r="F71" i="90"/>
  <c r="F70" i="90"/>
  <c r="J70" i="90" s="1"/>
  <c r="I69" i="90"/>
  <c r="H69" i="90"/>
  <c r="G69" i="90"/>
  <c r="E69" i="90"/>
  <c r="D69" i="90"/>
  <c r="F68" i="90"/>
  <c r="J68" i="90" s="1"/>
  <c r="F67" i="90"/>
  <c r="J67" i="90" s="1"/>
  <c r="I66" i="90"/>
  <c r="H66" i="90"/>
  <c r="G66" i="90"/>
  <c r="E66" i="90"/>
  <c r="D66" i="90"/>
  <c r="J65" i="90"/>
  <c r="I64" i="90"/>
  <c r="H64" i="90"/>
  <c r="G64" i="90"/>
  <c r="F64" i="90"/>
  <c r="J64" i="90" s="1"/>
  <c r="D64" i="90"/>
  <c r="F63" i="90"/>
  <c r="J63" i="90" s="1"/>
  <c r="F62" i="90"/>
  <c r="J62" i="90" s="1"/>
  <c r="F61" i="90"/>
  <c r="J61" i="90" s="1"/>
  <c r="F60" i="90"/>
  <c r="J60" i="90" s="1"/>
  <c r="F59" i="90"/>
  <c r="J59" i="90" s="1"/>
  <c r="F58" i="90"/>
  <c r="F57" i="90"/>
  <c r="J57" i="90" s="1"/>
  <c r="F56" i="90"/>
  <c r="J56" i="90" s="1"/>
  <c r="I55" i="90"/>
  <c r="H55" i="90"/>
  <c r="G55" i="90"/>
  <c r="D55" i="90"/>
  <c r="F54" i="90"/>
  <c r="F53" i="90"/>
  <c r="F52" i="90"/>
  <c r="J52" i="90" s="1"/>
  <c r="J51" i="90" s="1"/>
  <c r="I51" i="90"/>
  <c r="H51" i="90"/>
  <c r="G51" i="90"/>
  <c r="E51" i="90"/>
  <c r="D51" i="90"/>
  <c r="F49" i="90"/>
  <c r="F48" i="90"/>
  <c r="F47" i="90"/>
  <c r="J47" i="90" s="1"/>
  <c r="F46" i="90"/>
  <c r="J46" i="90" s="1"/>
  <c r="F45" i="90"/>
  <c r="J45" i="90" s="1"/>
  <c r="F44" i="90"/>
  <c r="I43" i="90"/>
  <c r="H43" i="90"/>
  <c r="G43" i="90"/>
  <c r="E43" i="90"/>
  <c r="E42" i="90" s="1"/>
  <c r="D43" i="90"/>
  <c r="F41" i="90"/>
  <c r="J41" i="90" s="1"/>
  <c r="F40" i="90"/>
  <c r="F39" i="90"/>
  <c r="F38" i="90"/>
  <c r="F37" i="90"/>
  <c r="F36" i="90"/>
  <c r="F35" i="90"/>
  <c r="J35" i="90" s="1"/>
  <c r="I34" i="90"/>
  <c r="I33" i="90" s="1"/>
  <c r="H34" i="90"/>
  <c r="H33" i="90" s="1"/>
  <c r="G34" i="90"/>
  <c r="G33" i="90" s="1"/>
  <c r="D34" i="90"/>
  <c r="D33" i="90" s="1"/>
  <c r="E33" i="90"/>
  <c r="AE15" i="89"/>
  <c r="AD15" i="89"/>
  <c r="AC15" i="89"/>
  <c r="AB15" i="89"/>
  <c r="AA15" i="89"/>
  <c r="Z15" i="89"/>
  <c r="Y15" i="89"/>
  <c r="X15" i="89"/>
  <c r="W15" i="89"/>
  <c r="V15" i="89"/>
  <c r="U15" i="89"/>
  <c r="T15" i="89"/>
  <c r="S15" i="89"/>
  <c r="R15" i="89"/>
  <c r="Q15" i="89"/>
  <c r="P15" i="89"/>
  <c r="O15" i="89"/>
  <c r="N15" i="89"/>
  <c r="M15" i="89"/>
  <c r="K15" i="89"/>
  <c r="I15" i="89"/>
  <c r="H15" i="89"/>
  <c r="F15" i="89"/>
  <c r="D15" i="89"/>
  <c r="AF14" i="89"/>
  <c r="J14" i="89"/>
  <c r="E14" i="89"/>
  <c r="AF13" i="89"/>
  <c r="E13" i="89"/>
  <c r="AF12" i="89"/>
  <c r="J12" i="89"/>
  <c r="E12" i="89"/>
  <c r="AF11" i="89"/>
  <c r="E11" i="89"/>
  <c r="AG10" i="89"/>
  <c r="AF10" i="89"/>
  <c r="J10" i="89"/>
  <c r="E10" i="89"/>
  <c r="AF9" i="89"/>
  <c r="E9" i="89"/>
  <c r="AF8" i="89"/>
  <c r="E8" i="89"/>
  <c r="AG7" i="89"/>
  <c r="AG15" i="89" s="1"/>
  <c r="AF7" i="89"/>
  <c r="E7" i="89"/>
  <c r="AF6" i="89"/>
  <c r="L6" i="89"/>
  <c r="L15" i="89" s="1"/>
  <c r="J6" i="89"/>
  <c r="E6" i="89"/>
  <c r="E152" i="55"/>
  <c r="E151" i="55"/>
  <c r="F73" i="72"/>
  <c r="D72" i="72" s="1"/>
  <c r="E61" i="86"/>
  <c r="D61" i="86"/>
  <c r="C50" i="86"/>
  <c r="E47" i="86"/>
  <c r="C47" i="86"/>
  <c r="E44" i="86"/>
  <c r="D44" i="86"/>
  <c r="C44" i="86"/>
  <c r="E38" i="86"/>
  <c r="D38" i="86"/>
  <c r="C38" i="86"/>
  <c r="E30" i="86"/>
  <c r="D30" i="86"/>
  <c r="C30" i="86"/>
  <c r="E23" i="86"/>
  <c r="D23" i="86"/>
  <c r="C23" i="86"/>
  <c r="E16" i="86"/>
  <c r="D16" i="86"/>
  <c r="C16" i="86"/>
  <c r="A10" i="86"/>
  <c r="F152" i="92" l="1"/>
  <c r="H42" i="93"/>
  <c r="F51" i="96"/>
  <c r="G32" i="97"/>
  <c r="G175" i="97" s="1"/>
  <c r="F152" i="93"/>
  <c r="F151" i="93" s="1"/>
  <c r="E32" i="91"/>
  <c r="E175" i="91" s="1"/>
  <c r="F152" i="96"/>
  <c r="J152" i="96" s="1"/>
  <c r="F66" i="93"/>
  <c r="E32" i="95"/>
  <c r="E175" i="95" s="1"/>
  <c r="D42" i="94"/>
  <c r="D32" i="94" s="1"/>
  <c r="D175" i="94" s="1"/>
  <c r="D42" i="97"/>
  <c r="D32" i="97" s="1"/>
  <c r="D175" i="97" s="1"/>
  <c r="I42" i="94"/>
  <c r="I32" i="94" s="1"/>
  <c r="I175" i="94" s="1"/>
  <c r="G42" i="97"/>
  <c r="F51" i="90"/>
  <c r="F152" i="95"/>
  <c r="J152" i="95" s="1"/>
  <c r="H42" i="96"/>
  <c r="H32" i="96" s="1"/>
  <c r="H175" i="96" s="1"/>
  <c r="H32" i="97"/>
  <c r="H175" i="97" s="1"/>
  <c r="F55" i="90"/>
  <c r="J55" i="90" s="1"/>
  <c r="H42" i="91"/>
  <c r="D42" i="91"/>
  <c r="G42" i="92"/>
  <c r="G32" i="92" s="1"/>
  <c r="G175" i="92" s="1"/>
  <c r="I42" i="93"/>
  <c r="I32" i="93" s="1"/>
  <c r="I175" i="93" s="1"/>
  <c r="J34" i="95"/>
  <c r="J33" i="95" s="1"/>
  <c r="I42" i="96"/>
  <c r="I32" i="96" s="1"/>
  <c r="I175" i="96" s="1"/>
  <c r="E32" i="90"/>
  <c r="E175" i="90" s="1"/>
  <c r="F34" i="91"/>
  <c r="F33" i="91" s="1"/>
  <c r="G42" i="91"/>
  <c r="H42" i="92"/>
  <c r="H32" i="92" s="1"/>
  <c r="H175" i="92" s="1"/>
  <c r="F55" i="94"/>
  <c r="J55" i="94" s="1"/>
  <c r="G42" i="94"/>
  <c r="G32" i="94" s="1"/>
  <c r="G175" i="94" s="1"/>
  <c r="D42" i="95"/>
  <c r="D32" i="95" s="1"/>
  <c r="D175" i="95" s="1"/>
  <c r="H42" i="95"/>
  <c r="H32" i="95" s="1"/>
  <c r="H175" i="95" s="1"/>
  <c r="I42" i="97"/>
  <c r="I32" i="97" s="1"/>
  <c r="I175" i="97" s="1"/>
  <c r="F66" i="97"/>
  <c r="J66" i="97"/>
  <c r="F69" i="97"/>
  <c r="J69" i="97" s="1"/>
  <c r="F51" i="92"/>
  <c r="H32" i="93"/>
  <c r="H175" i="93" s="1"/>
  <c r="F66" i="95"/>
  <c r="I42" i="92"/>
  <c r="I32" i="92" s="1"/>
  <c r="I175" i="92" s="1"/>
  <c r="D42" i="93"/>
  <c r="F34" i="95"/>
  <c r="F33" i="95" s="1"/>
  <c r="F152" i="97"/>
  <c r="F151" i="97" s="1"/>
  <c r="I32" i="91"/>
  <c r="I175" i="91" s="1"/>
  <c r="E32" i="92"/>
  <c r="E175" i="92" s="1"/>
  <c r="F34" i="92"/>
  <c r="F33" i="92" s="1"/>
  <c r="J34" i="92"/>
  <c r="J33" i="92" s="1"/>
  <c r="D42" i="92"/>
  <c r="F55" i="93"/>
  <c r="J55" i="93" s="1"/>
  <c r="G42" i="93"/>
  <c r="G32" i="93" s="1"/>
  <c r="G175" i="93" s="1"/>
  <c r="E32" i="94"/>
  <c r="E175" i="94" s="1"/>
  <c r="H42" i="94"/>
  <c r="H32" i="94" s="1"/>
  <c r="H175" i="94" s="1"/>
  <c r="F43" i="97"/>
  <c r="G32" i="91"/>
  <c r="G175" i="91" s="1"/>
  <c r="D32" i="93"/>
  <c r="D175" i="93" s="1"/>
  <c r="J71" i="91"/>
  <c r="F69" i="91"/>
  <c r="J69" i="91" s="1"/>
  <c r="J157" i="91"/>
  <c r="F152" i="91"/>
  <c r="J135" i="92"/>
  <c r="J131" i="92" s="1"/>
  <c r="F131" i="92"/>
  <c r="J46" i="94"/>
  <c r="J43" i="94" s="1"/>
  <c r="F43" i="94"/>
  <c r="H32" i="91"/>
  <c r="H175" i="91" s="1"/>
  <c r="J152" i="93"/>
  <c r="J151" i="93"/>
  <c r="J68" i="92"/>
  <c r="F66" i="92"/>
  <c r="F43" i="93"/>
  <c r="F69" i="93"/>
  <c r="J69" i="93" s="1"/>
  <c r="J135" i="93"/>
  <c r="J131" i="93" s="1"/>
  <c r="F131" i="93"/>
  <c r="J72" i="94"/>
  <c r="F69" i="94"/>
  <c r="J69" i="94" s="1"/>
  <c r="I42" i="95"/>
  <c r="I32" i="95" s="1"/>
  <c r="I175" i="95" s="1"/>
  <c r="D32" i="96"/>
  <c r="D175" i="96" s="1"/>
  <c r="J36" i="96"/>
  <c r="J34" i="96" s="1"/>
  <c r="J33" i="96" s="1"/>
  <c r="F34" i="96"/>
  <c r="F33" i="96" s="1"/>
  <c r="G42" i="96"/>
  <c r="G32" i="96" s="1"/>
  <c r="G175" i="96" s="1"/>
  <c r="J68" i="96"/>
  <c r="F66" i="96"/>
  <c r="J36" i="90"/>
  <c r="J34" i="90" s="1"/>
  <c r="J33" i="90" s="1"/>
  <c r="F34" i="90"/>
  <c r="F33" i="90" s="1"/>
  <c r="J45" i="92"/>
  <c r="J43" i="92" s="1"/>
  <c r="F43" i="92"/>
  <c r="J46" i="96"/>
  <c r="J43" i="96" s="1"/>
  <c r="F43" i="96"/>
  <c r="J152" i="97"/>
  <c r="J151" i="97"/>
  <c r="J68" i="91"/>
  <c r="J66" i="91" s="1"/>
  <c r="F66" i="91"/>
  <c r="J71" i="92"/>
  <c r="F69" i="92"/>
  <c r="J69" i="92" s="1"/>
  <c r="J36" i="94"/>
  <c r="J34" i="94" s="1"/>
  <c r="J33" i="94" s="1"/>
  <c r="F34" i="94"/>
  <c r="F33" i="94" s="1"/>
  <c r="D42" i="96"/>
  <c r="J71" i="96"/>
  <c r="F69" i="96"/>
  <c r="J69" i="96" s="1"/>
  <c r="F55" i="97"/>
  <c r="J55" i="97" s="1"/>
  <c r="D32" i="91"/>
  <c r="D175" i="91" s="1"/>
  <c r="J57" i="91"/>
  <c r="F55" i="91"/>
  <c r="J55" i="91" s="1"/>
  <c r="J71" i="90"/>
  <c r="F69" i="90"/>
  <c r="J69" i="90" s="1"/>
  <c r="J157" i="90"/>
  <c r="F152" i="90"/>
  <c r="J45" i="91"/>
  <c r="J43" i="91" s="1"/>
  <c r="F43" i="91"/>
  <c r="D32" i="92"/>
  <c r="D175" i="92" s="1"/>
  <c r="J57" i="92"/>
  <c r="F55" i="92"/>
  <c r="J55" i="92" s="1"/>
  <c r="J152" i="92"/>
  <c r="J151" i="92"/>
  <c r="F151" i="92"/>
  <c r="E32" i="93"/>
  <c r="E175" i="93" s="1"/>
  <c r="J36" i="93"/>
  <c r="J34" i="93" s="1"/>
  <c r="J33" i="93" s="1"/>
  <c r="F34" i="93"/>
  <c r="F33" i="93" s="1"/>
  <c r="G42" i="95"/>
  <c r="G32" i="95" s="1"/>
  <c r="G175" i="95" s="1"/>
  <c r="J135" i="95"/>
  <c r="J131" i="95" s="1"/>
  <c r="F131" i="95"/>
  <c r="E32" i="96"/>
  <c r="E175" i="96" s="1"/>
  <c r="J61" i="96"/>
  <c r="F55" i="96"/>
  <c r="J55" i="96" s="1"/>
  <c r="AF15" i="89"/>
  <c r="G42" i="90"/>
  <c r="G32" i="90" s="1"/>
  <c r="G175" i="90" s="1"/>
  <c r="F55" i="95"/>
  <c r="J55" i="95" s="1"/>
  <c r="F69" i="95"/>
  <c r="J69" i="95" s="1"/>
  <c r="F131" i="96"/>
  <c r="F34" i="97"/>
  <c r="F33" i="97" s="1"/>
  <c r="F131" i="97"/>
  <c r="D42" i="90"/>
  <c r="D32" i="90" s="1"/>
  <c r="D175" i="90" s="1"/>
  <c r="I42" i="90"/>
  <c r="I32" i="90" s="1"/>
  <c r="I175" i="90" s="1"/>
  <c r="F152" i="94"/>
  <c r="J151" i="95"/>
  <c r="J34" i="97"/>
  <c r="J33" i="97" s="1"/>
  <c r="J43" i="97"/>
  <c r="J66" i="96"/>
  <c r="J43" i="95"/>
  <c r="J66" i="94"/>
  <c r="J43" i="93"/>
  <c r="J66" i="92"/>
  <c r="J34" i="91"/>
  <c r="J33" i="91" s="1"/>
  <c r="H42" i="90"/>
  <c r="H32" i="90" s="1"/>
  <c r="H175" i="90" s="1"/>
  <c r="F66" i="90"/>
  <c r="J66" i="90"/>
  <c r="F43" i="90"/>
  <c r="J43" i="90"/>
  <c r="D34" i="54"/>
  <c r="F63" i="13"/>
  <c r="F32" i="13" s="1"/>
  <c r="F37" i="88"/>
  <c r="E19" i="88"/>
  <c r="D103" i="36"/>
  <c r="D99" i="36" s="1"/>
  <c r="D32" i="36" s="1"/>
  <c r="D158" i="36" s="1"/>
  <c r="AB14" i="85"/>
  <c r="Z14" i="85"/>
  <c r="S14" i="85"/>
  <c r="T14" i="85"/>
  <c r="R16" i="85"/>
  <c r="Y14" i="85"/>
  <c r="X14" i="85"/>
  <c r="W14" i="85"/>
  <c r="V14" i="85"/>
  <c r="AC14" i="85"/>
  <c r="I14" i="85"/>
  <c r="H14" i="85"/>
  <c r="N14" i="85"/>
  <c r="M14" i="85"/>
  <c r="L14" i="85"/>
  <c r="K14" i="85"/>
  <c r="J14" i="85"/>
  <c r="C16" i="85"/>
  <c r="U6" i="85"/>
  <c r="U7" i="85"/>
  <c r="U8" i="85"/>
  <c r="U10" i="85"/>
  <c r="U11" i="85"/>
  <c r="U12" i="85"/>
  <c r="U13" i="85"/>
  <c r="U5" i="85"/>
  <c r="O6" i="85"/>
  <c r="O7" i="85"/>
  <c r="O8" i="85"/>
  <c r="O9" i="85"/>
  <c r="O10" i="85"/>
  <c r="O11" i="85"/>
  <c r="O12" i="85"/>
  <c r="O13" i="85"/>
  <c r="O5" i="85"/>
  <c r="C5" i="85" s="1"/>
  <c r="R6" i="85"/>
  <c r="R7" i="85"/>
  <c r="R8" i="85"/>
  <c r="R9" i="85"/>
  <c r="R10" i="85"/>
  <c r="R11" i="85"/>
  <c r="R12" i="85"/>
  <c r="R13" i="85"/>
  <c r="R5" i="85"/>
  <c r="G5" i="85"/>
  <c r="G6" i="85"/>
  <c r="G7" i="85"/>
  <c r="G8" i="85"/>
  <c r="G9" i="85"/>
  <c r="G10" i="85"/>
  <c r="G11" i="85"/>
  <c r="G12" i="85"/>
  <c r="AA14" i="85"/>
  <c r="D14" i="85"/>
  <c r="E14" i="85"/>
  <c r="F14" i="85"/>
  <c r="G13" i="85"/>
  <c r="F151" i="95" l="1"/>
  <c r="F151" i="96"/>
  <c r="J151" i="96"/>
  <c r="C8" i="85"/>
  <c r="C9" i="89" s="1"/>
  <c r="J9" i="89" s="1"/>
  <c r="J152" i="94"/>
  <c r="J151" i="94"/>
  <c r="F151" i="94"/>
  <c r="J152" i="90"/>
  <c r="J151" i="90"/>
  <c r="F151" i="90"/>
  <c r="F42" i="92"/>
  <c r="F42" i="93"/>
  <c r="J42" i="93" s="1"/>
  <c r="J32" i="93" s="1"/>
  <c r="J175" i="93" s="1"/>
  <c r="J152" i="91"/>
  <c r="J151" i="91"/>
  <c r="F151" i="91"/>
  <c r="C10" i="85"/>
  <c r="C11" i="89" s="1"/>
  <c r="J11" i="89" s="1"/>
  <c r="U14" i="85"/>
  <c r="F42" i="96"/>
  <c r="J42" i="96" s="1"/>
  <c r="J32" i="96" s="1"/>
  <c r="J175" i="96" s="1"/>
  <c r="F42" i="95"/>
  <c r="F42" i="94"/>
  <c r="J42" i="94" s="1"/>
  <c r="J32" i="94" s="1"/>
  <c r="J175" i="94" s="1"/>
  <c r="C7" i="85"/>
  <c r="C8" i="89" s="1"/>
  <c r="J8" i="89" s="1"/>
  <c r="F32" i="93"/>
  <c r="F175" i="93" s="1"/>
  <c r="F42" i="97"/>
  <c r="J42" i="97" s="1"/>
  <c r="J32" i="97" s="1"/>
  <c r="J175" i="97" s="1"/>
  <c r="C6" i="85"/>
  <c r="C7" i="89" s="1"/>
  <c r="C13" i="85"/>
  <c r="F42" i="90"/>
  <c r="J42" i="90" s="1"/>
  <c r="J32" i="90" s="1"/>
  <c r="F42" i="91"/>
  <c r="J63" i="13"/>
  <c r="C9" i="85"/>
  <c r="O14" i="85"/>
  <c r="C11" i="85"/>
  <c r="C12" i="85"/>
  <c r="C13" i="89" s="1"/>
  <c r="J13" i="89" s="1"/>
  <c r="G14" i="85"/>
  <c r="R14" i="85"/>
  <c r="D114" i="20"/>
  <c r="F32" i="97" l="1"/>
  <c r="F175" i="97" s="1"/>
  <c r="F32" i="96"/>
  <c r="F175" i="96" s="1"/>
  <c r="J42" i="91"/>
  <c r="J32" i="91" s="1"/>
  <c r="J175" i="91" s="1"/>
  <c r="F32" i="91"/>
  <c r="F175" i="91" s="1"/>
  <c r="C15" i="89"/>
  <c r="J7" i="89"/>
  <c r="J15" i="89" s="1"/>
  <c r="J175" i="90"/>
  <c r="J42" i="92"/>
  <c r="J32" i="92" s="1"/>
  <c r="J175" i="92" s="1"/>
  <c r="F32" i="92"/>
  <c r="F175" i="92" s="1"/>
  <c r="J42" i="95"/>
  <c r="J32" i="95" s="1"/>
  <c r="J175" i="95" s="1"/>
  <c r="F32" i="95"/>
  <c r="F175" i="95" s="1"/>
  <c r="F32" i="94"/>
  <c r="F175" i="94" s="1"/>
  <c r="F32" i="90"/>
  <c r="F175" i="90" s="1"/>
  <c r="C14" i="85"/>
  <c r="E32" i="55"/>
  <c r="F67" i="55"/>
  <c r="J67" i="55" s="1"/>
  <c r="E32" i="20"/>
  <c r="E158" i="20" s="1"/>
  <c r="F125" i="20"/>
  <c r="E131" i="61"/>
  <c r="E32" i="61" s="1"/>
  <c r="I69" i="29"/>
  <c r="I55" i="29"/>
  <c r="E32" i="80"/>
  <c r="E175" i="80" s="1"/>
  <c r="E32" i="78"/>
  <c r="E175" i="78" s="1"/>
  <c r="F137" i="65"/>
  <c r="F142" i="65"/>
  <c r="F145" i="65"/>
  <c r="J145" i="65" s="1"/>
  <c r="E152" i="27"/>
  <c r="E151" i="27" s="1"/>
  <c r="E34" i="65"/>
  <c r="I43" i="29"/>
  <c r="I34" i="29"/>
  <c r="F158" i="83"/>
  <c r="J158" i="83" s="1"/>
  <c r="F157" i="83"/>
  <c r="J157" i="83" s="1"/>
  <c r="F155" i="83"/>
  <c r="J155" i="83" s="1"/>
  <c r="F154" i="83"/>
  <c r="J154" i="83" s="1"/>
  <c r="J153" i="83"/>
  <c r="I152" i="83"/>
  <c r="I151" i="83" s="1"/>
  <c r="H152" i="83"/>
  <c r="G152" i="83"/>
  <c r="D152" i="83"/>
  <c r="D151" i="83" s="1"/>
  <c r="H151" i="83"/>
  <c r="G151" i="83"/>
  <c r="F138" i="83"/>
  <c r="J138" i="83" s="1"/>
  <c r="J137" i="83"/>
  <c r="I135" i="83"/>
  <c r="I131" i="83" s="1"/>
  <c r="H135" i="83"/>
  <c r="H131" i="83" s="1"/>
  <c r="G135" i="83"/>
  <c r="G131" i="83" s="1"/>
  <c r="D135" i="83"/>
  <c r="D131" i="83" s="1"/>
  <c r="F105" i="83"/>
  <c r="J105" i="83" s="1"/>
  <c r="J92" i="83" s="1"/>
  <c r="I92" i="83"/>
  <c r="H92" i="83"/>
  <c r="G92" i="83"/>
  <c r="D92" i="83"/>
  <c r="F78" i="83"/>
  <c r="F77" i="83"/>
  <c r="J77" i="83" s="1"/>
  <c r="F76" i="83"/>
  <c r="J76" i="83" s="1"/>
  <c r="F75" i="83"/>
  <c r="J75" i="83" s="1"/>
  <c r="F74" i="83"/>
  <c r="F73" i="83"/>
  <c r="J73" i="83" s="1"/>
  <c r="F72" i="83"/>
  <c r="J72" i="83" s="1"/>
  <c r="F71" i="83"/>
  <c r="J71" i="83" s="1"/>
  <c r="F70" i="83"/>
  <c r="J70" i="83" s="1"/>
  <c r="I69" i="83"/>
  <c r="H69" i="83"/>
  <c r="G69" i="83"/>
  <c r="D69" i="83"/>
  <c r="F68" i="83"/>
  <c r="F67" i="83"/>
  <c r="J67" i="83" s="1"/>
  <c r="I66" i="83"/>
  <c r="H66" i="83"/>
  <c r="G66" i="83"/>
  <c r="D66" i="83"/>
  <c r="F65" i="83"/>
  <c r="J65" i="83" s="1"/>
  <c r="I64" i="83"/>
  <c r="H64" i="83"/>
  <c r="G64" i="83"/>
  <c r="D64" i="83"/>
  <c r="F63" i="83"/>
  <c r="J63" i="83" s="1"/>
  <c r="J62" i="83"/>
  <c r="J61" i="83"/>
  <c r="J60" i="83"/>
  <c r="J59" i="83"/>
  <c r="J57" i="83"/>
  <c r="J56" i="83"/>
  <c r="I55" i="83"/>
  <c r="H55" i="83"/>
  <c r="G55" i="83"/>
  <c r="D55" i="83"/>
  <c r="F52" i="83"/>
  <c r="J52" i="83" s="1"/>
  <c r="J51" i="83" s="1"/>
  <c r="I51" i="83"/>
  <c r="H51" i="83"/>
  <c r="G51" i="83"/>
  <c r="D51" i="83"/>
  <c r="F47" i="83"/>
  <c r="J47" i="83" s="1"/>
  <c r="F46" i="83"/>
  <c r="J46" i="83" s="1"/>
  <c r="F45" i="83"/>
  <c r="J45" i="83" s="1"/>
  <c r="I43" i="83"/>
  <c r="H43" i="83"/>
  <c r="G43" i="83"/>
  <c r="D43" i="83"/>
  <c r="F41" i="83"/>
  <c r="J41" i="83" s="1"/>
  <c r="F40" i="83"/>
  <c r="F39" i="83"/>
  <c r="F38" i="83"/>
  <c r="F37" i="83"/>
  <c r="F36" i="83"/>
  <c r="J36" i="83" s="1"/>
  <c r="F35" i="83"/>
  <c r="J35" i="83" s="1"/>
  <c r="I34" i="83"/>
  <c r="I33" i="83" s="1"/>
  <c r="H34" i="83"/>
  <c r="H33" i="83" s="1"/>
  <c r="G34" i="83"/>
  <c r="D34" i="83"/>
  <c r="D33" i="83" s="1"/>
  <c r="G33" i="83"/>
  <c r="F55" i="83" l="1"/>
  <c r="J55" i="83" s="1"/>
  <c r="H42" i="83"/>
  <c r="G42" i="83"/>
  <c r="G32" i="83" s="1"/>
  <c r="G175" i="83" s="1"/>
  <c r="F66" i="83"/>
  <c r="D42" i="83"/>
  <c r="F92" i="83"/>
  <c r="D32" i="83"/>
  <c r="D175" i="83" s="1"/>
  <c r="H32" i="83"/>
  <c r="H175" i="83" s="1"/>
  <c r="I42" i="83"/>
  <c r="I32" i="83" s="1"/>
  <c r="I175" i="83" s="1"/>
  <c r="F43" i="83"/>
  <c r="F64" i="83"/>
  <c r="J64" i="83" s="1"/>
  <c r="J68" i="83"/>
  <c r="F152" i="83"/>
  <c r="J43" i="83"/>
  <c r="F51" i="83"/>
  <c r="J66" i="83"/>
  <c r="F69" i="83"/>
  <c r="J69" i="83" s="1"/>
  <c r="J125" i="20"/>
  <c r="E163" i="4"/>
  <c r="F135" i="83"/>
  <c r="F34" i="83"/>
  <c r="F42" i="83" l="1"/>
  <c r="J42" i="83" s="1"/>
  <c r="J152" i="83"/>
  <c r="J151" i="83"/>
  <c r="F151" i="83"/>
  <c r="E161" i="4"/>
  <c r="D161" i="4" s="1"/>
  <c r="D163" i="4"/>
  <c r="J135" i="83"/>
  <c r="J131" i="83" s="1"/>
  <c r="F131" i="83"/>
  <c r="J34" i="83"/>
  <c r="F33" i="83"/>
  <c r="J33" i="83" l="1"/>
  <c r="F32" i="83"/>
  <c r="F175" i="83" l="1"/>
  <c r="J32" i="83"/>
  <c r="J175" i="83" s="1"/>
  <c r="G43" i="39" l="1"/>
  <c r="J155" i="75"/>
  <c r="E34" i="29" l="1"/>
  <c r="E66" i="61"/>
  <c r="I66" i="61"/>
  <c r="H66" i="61"/>
  <c r="G66" i="61"/>
  <c r="D45" i="65"/>
  <c r="F114" i="61"/>
  <c r="F135" i="59"/>
  <c r="J135" i="59" s="1"/>
  <c r="F136" i="59"/>
  <c r="J136" i="59" s="1"/>
  <c r="G136" i="59"/>
  <c r="H136" i="59"/>
  <c r="I136" i="59"/>
  <c r="J138" i="59"/>
  <c r="J139" i="59"/>
  <c r="J114" i="61" l="1"/>
  <c r="J66" i="61" s="1"/>
  <c r="F66" i="61"/>
  <c r="I77" i="48"/>
  <c r="E32" i="13"/>
  <c r="F139" i="42"/>
  <c r="E151" i="29"/>
  <c r="E152" i="29" s="1"/>
  <c r="E33" i="18"/>
  <c r="E158" i="12"/>
  <c r="E175" i="50" l="1"/>
  <c r="F68" i="50"/>
  <c r="F137" i="48"/>
  <c r="J137" i="48" s="1"/>
  <c r="J77" i="48" s="1"/>
  <c r="E175" i="49"/>
  <c r="F147" i="65"/>
  <c r="F140" i="65" s="1"/>
  <c r="J140" i="65" s="1"/>
  <c r="E161" i="65"/>
  <c r="F48" i="54"/>
  <c r="H50" i="35"/>
  <c r="I32" i="73"/>
  <c r="I159" i="73" s="1"/>
  <c r="L257" i="31" s="1"/>
  <c r="L255" i="31" s="1"/>
  <c r="H32" i="73"/>
  <c r="H159" i="73" s="1"/>
  <c r="K257" i="31" s="1"/>
  <c r="K255" i="31" s="1"/>
  <c r="G32" i="73"/>
  <c r="G159" i="73" s="1"/>
  <c r="D152" i="21"/>
  <c r="D151" i="21" s="1"/>
  <c r="F158" i="36"/>
  <c r="J158" i="36" s="1"/>
  <c r="I50" i="35"/>
  <c r="I32" i="35" s="1"/>
  <c r="P141" i="31" s="1"/>
  <c r="H141" i="31" s="1"/>
  <c r="H139" i="31" s="1"/>
  <c r="E32" i="27"/>
  <c r="E175" i="27" s="1"/>
  <c r="D103" i="12"/>
  <c r="D99" i="12" s="1"/>
  <c r="F109" i="36"/>
  <c r="J109" i="36" s="1"/>
  <c r="J103" i="36" s="1"/>
  <c r="J99" i="36" s="1"/>
  <c r="E132" i="29"/>
  <c r="J132" i="29"/>
  <c r="I132" i="29"/>
  <c r="H132" i="29"/>
  <c r="G132" i="29"/>
  <c r="F134" i="29"/>
  <c r="F132" i="29" s="1"/>
  <c r="I64" i="16"/>
  <c r="E64" i="16"/>
  <c r="D64" i="16"/>
  <c r="F65" i="16"/>
  <c r="H55" i="29"/>
  <c r="E43" i="21"/>
  <c r="E42" i="21" s="1"/>
  <c r="E69" i="49"/>
  <c r="E175" i="55"/>
  <c r="F77" i="55"/>
  <c r="F47" i="55"/>
  <c r="I92" i="27"/>
  <c r="E32" i="24"/>
  <c r="E175" i="24" s="1"/>
  <c r="F46" i="54"/>
  <c r="F58" i="29"/>
  <c r="F66" i="48"/>
  <c r="F159" i="54"/>
  <c r="F35" i="29"/>
  <c r="D152" i="58"/>
  <c r="F67" i="49"/>
  <c r="I152" i="55"/>
  <c r="I151" i="55" s="1"/>
  <c r="P218" i="31" s="1"/>
  <c r="H152" i="55"/>
  <c r="G152" i="55"/>
  <c r="G151" i="55" s="1"/>
  <c r="N218" i="31" s="1"/>
  <c r="D152" i="55"/>
  <c r="F157" i="55"/>
  <c r="G55" i="29"/>
  <c r="D55" i="29"/>
  <c r="I64" i="29"/>
  <c r="H64" i="29"/>
  <c r="F77" i="21"/>
  <c r="J77" i="21" s="1"/>
  <c r="F46" i="49"/>
  <c r="J46" i="49" s="1"/>
  <c r="F115" i="59"/>
  <c r="E150" i="48"/>
  <c r="E174" i="48" s="1"/>
  <c r="F68" i="18"/>
  <c r="J68" i="18" s="1"/>
  <c r="J33" i="18" s="1"/>
  <c r="M116" i="31" s="1"/>
  <c r="E152" i="59"/>
  <c r="E33" i="59"/>
  <c r="F99" i="59"/>
  <c r="E106" i="4" s="1"/>
  <c r="D106" i="4" s="1"/>
  <c r="E175" i="54"/>
  <c r="F70" i="49"/>
  <c r="F46" i="55"/>
  <c r="J46" i="55" s="1"/>
  <c r="F76" i="54"/>
  <c r="H45" i="65"/>
  <c r="I80" i="65"/>
  <c r="I34" i="65" s="1"/>
  <c r="I161" i="65" s="1"/>
  <c r="J139" i="42"/>
  <c r="F142" i="42"/>
  <c r="J142" i="42" s="1"/>
  <c r="O170" i="31"/>
  <c r="N170" i="31"/>
  <c r="F142" i="60"/>
  <c r="F76" i="49"/>
  <c r="F69" i="49" s="1"/>
  <c r="J69" i="49" s="1"/>
  <c r="F45" i="54"/>
  <c r="J45" i="54" s="1"/>
  <c r="I33" i="48"/>
  <c r="I32" i="48" s="1"/>
  <c r="E66" i="21"/>
  <c r="E51" i="21"/>
  <c r="E33" i="21"/>
  <c r="F77" i="49"/>
  <c r="F155" i="59"/>
  <c r="F75" i="50"/>
  <c r="F64" i="59"/>
  <c r="I68" i="65"/>
  <c r="H68" i="65"/>
  <c r="H34" i="65" s="1"/>
  <c r="G68" i="65"/>
  <c r="G34" i="65" s="1"/>
  <c r="G161" i="65" s="1"/>
  <c r="F69" i="65"/>
  <c r="F68" i="65" s="1"/>
  <c r="D68" i="65"/>
  <c r="D34" i="65" s="1"/>
  <c r="F34" i="65" s="1"/>
  <c r="L175" i="31"/>
  <c r="L173" i="31" s="1"/>
  <c r="K175" i="31"/>
  <c r="K173" i="31" s="1"/>
  <c r="J175" i="31"/>
  <c r="J173" i="31" s="1"/>
  <c r="F66" i="42"/>
  <c r="F112" i="11"/>
  <c r="F67" i="16"/>
  <c r="G50" i="35"/>
  <c r="D50" i="35"/>
  <c r="F50" i="35" s="1"/>
  <c r="J50" i="35" s="1"/>
  <c r="F76" i="42"/>
  <c r="F31" i="42" s="1"/>
  <c r="G134" i="11"/>
  <c r="N203" i="31" s="1"/>
  <c r="N201" i="31" s="1"/>
  <c r="N182" i="31" s="1"/>
  <c r="F157" i="48"/>
  <c r="I134" i="11"/>
  <c r="P203" i="31" s="1"/>
  <c r="P201" i="31" s="1"/>
  <c r="P182" i="31" s="1"/>
  <c r="H134" i="11"/>
  <c r="F134" i="11"/>
  <c r="J134" i="11" s="1"/>
  <c r="Q203" i="31" s="1"/>
  <c r="D134" i="11"/>
  <c r="D158" i="11" s="1"/>
  <c r="F158" i="54"/>
  <c r="O164" i="31"/>
  <c r="F154" i="75"/>
  <c r="F79" i="65"/>
  <c r="F67" i="54"/>
  <c r="E159" i="16"/>
  <c r="F111" i="16"/>
  <c r="E140" i="4" s="1"/>
  <c r="D140" i="4" s="1"/>
  <c r="F52" i="13"/>
  <c r="I100" i="59"/>
  <c r="H92" i="27"/>
  <c r="G92" i="27"/>
  <c r="I32" i="80"/>
  <c r="H32" i="80"/>
  <c r="G32" i="80"/>
  <c r="G175" i="80" s="1"/>
  <c r="H43" i="29"/>
  <c r="H33" i="29"/>
  <c r="G33" i="29"/>
  <c r="G43" i="29"/>
  <c r="G34" i="80"/>
  <c r="G33" i="80" s="1"/>
  <c r="H34" i="80"/>
  <c r="H33" i="80" s="1"/>
  <c r="I34" i="80"/>
  <c r="I33" i="80" s="1"/>
  <c r="E149" i="22"/>
  <c r="E32" i="22" s="1"/>
  <c r="E175" i="22" s="1"/>
  <c r="F70" i="54"/>
  <c r="K223" i="31"/>
  <c r="G223" i="31" s="1"/>
  <c r="J223" i="31"/>
  <c r="F223" i="31" s="1"/>
  <c r="I32" i="64"/>
  <c r="L223" i="31" s="1"/>
  <c r="D51" i="55"/>
  <c r="F41" i="74"/>
  <c r="F41" i="25"/>
  <c r="F35" i="74"/>
  <c r="J35" i="74" s="1"/>
  <c r="F35" i="25"/>
  <c r="E55" i="29"/>
  <c r="G149" i="22"/>
  <c r="G32" i="22" s="1"/>
  <c r="J308" i="31" s="1"/>
  <c r="I35" i="27"/>
  <c r="I34" i="27" s="1"/>
  <c r="I33" i="27" s="1"/>
  <c r="G76" i="27"/>
  <c r="I76" i="27"/>
  <c r="I75" i="27"/>
  <c r="I70" i="27"/>
  <c r="I63" i="27"/>
  <c r="I46" i="27"/>
  <c r="I45" i="27"/>
  <c r="I43" i="27" s="1"/>
  <c r="H76" i="27"/>
  <c r="H75" i="27"/>
  <c r="H70" i="27"/>
  <c r="H64" i="27"/>
  <c r="H63" i="27"/>
  <c r="H55" i="27" s="1"/>
  <c r="H46" i="27"/>
  <c r="H45" i="27"/>
  <c r="H41" i="27"/>
  <c r="H35" i="27"/>
  <c r="G35" i="27"/>
  <c r="G34" i="27" s="1"/>
  <c r="G33" i="27" s="1"/>
  <c r="G75" i="27"/>
  <c r="G70" i="27"/>
  <c r="G63" i="27"/>
  <c r="G55" i="27" s="1"/>
  <c r="G46" i="27"/>
  <c r="G45" i="27"/>
  <c r="G41" i="27"/>
  <c r="D76" i="27"/>
  <c r="F76" i="27" s="1"/>
  <c r="D75" i="27"/>
  <c r="D70" i="27"/>
  <c r="F70" i="27" s="1"/>
  <c r="D63" i="27"/>
  <c r="D46" i="27"/>
  <c r="F46" i="27" s="1"/>
  <c r="D45" i="27"/>
  <c r="F45" i="27" s="1"/>
  <c r="J45" i="27" s="1"/>
  <c r="D41" i="27"/>
  <c r="F41" i="27" s="1"/>
  <c r="D35" i="27"/>
  <c r="F35" i="81"/>
  <c r="F36" i="81"/>
  <c r="J36" i="81" s="1"/>
  <c r="F37" i="81"/>
  <c r="F38" i="81"/>
  <c r="F39" i="81"/>
  <c r="F40" i="81"/>
  <c r="F41" i="81"/>
  <c r="J41" i="81" s="1"/>
  <c r="F45" i="81"/>
  <c r="J45" i="81" s="1"/>
  <c r="F46" i="81"/>
  <c r="J46" i="81" s="1"/>
  <c r="F63" i="81"/>
  <c r="F55" i="81" s="1"/>
  <c r="J55" i="81" s="1"/>
  <c r="F67" i="81"/>
  <c r="J67" i="81" s="1"/>
  <c r="F68" i="81"/>
  <c r="F70" i="81"/>
  <c r="J70" i="81" s="1"/>
  <c r="F71" i="81"/>
  <c r="J71" i="81" s="1"/>
  <c r="F72" i="81"/>
  <c r="J72" i="81" s="1"/>
  <c r="F73" i="81"/>
  <c r="J73" i="81" s="1"/>
  <c r="F74" i="81"/>
  <c r="F75" i="81"/>
  <c r="J75" i="81" s="1"/>
  <c r="F76" i="81"/>
  <c r="J76" i="81" s="1"/>
  <c r="F77" i="81"/>
  <c r="J77" i="81" s="1"/>
  <c r="F52" i="81"/>
  <c r="F51" i="81" s="1"/>
  <c r="F65" i="81"/>
  <c r="F64" i="81" s="1"/>
  <c r="J64" i="81" s="1"/>
  <c r="F138" i="81"/>
  <c r="F135" i="81" s="1"/>
  <c r="F105" i="81"/>
  <c r="J105" i="81" s="1"/>
  <c r="J92" i="81" s="1"/>
  <c r="F154" i="81"/>
  <c r="J154" i="81" s="1"/>
  <c r="F155" i="81"/>
  <c r="F157" i="81"/>
  <c r="J157" i="81" s="1"/>
  <c r="F158" i="81"/>
  <c r="I34" i="81"/>
  <c r="I33" i="81" s="1"/>
  <c r="I43" i="81"/>
  <c r="I51" i="81"/>
  <c r="I55" i="81"/>
  <c r="I64" i="81"/>
  <c r="I66" i="81"/>
  <c r="I69" i="81"/>
  <c r="I152" i="81"/>
  <c r="I151" i="81" s="1"/>
  <c r="H34" i="81"/>
  <c r="H33" i="81" s="1"/>
  <c r="H43" i="81"/>
  <c r="H51" i="81"/>
  <c r="H55" i="81"/>
  <c r="H64" i="81"/>
  <c r="H66" i="81"/>
  <c r="H69" i="81"/>
  <c r="H152" i="81"/>
  <c r="H151" i="81" s="1"/>
  <c r="G34" i="81"/>
  <c r="G33" i="81" s="1"/>
  <c r="G43" i="81"/>
  <c r="G51" i="81"/>
  <c r="G55" i="81"/>
  <c r="G64" i="81"/>
  <c r="G66" i="81"/>
  <c r="G69" i="81"/>
  <c r="G152" i="81"/>
  <c r="G151" i="81" s="1"/>
  <c r="D34" i="81"/>
  <c r="D33" i="81" s="1"/>
  <c r="D43" i="81"/>
  <c r="D55" i="81"/>
  <c r="D66" i="81"/>
  <c r="D69" i="81"/>
  <c r="D51" i="81"/>
  <c r="D64" i="81"/>
  <c r="D152" i="81"/>
  <c r="D151" i="81" s="1"/>
  <c r="J158" i="81"/>
  <c r="J155" i="81"/>
  <c r="J153" i="81"/>
  <c r="J137" i="81"/>
  <c r="I135" i="81"/>
  <c r="I131" i="81" s="1"/>
  <c r="H135" i="81"/>
  <c r="H131" i="81" s="1"/>
  <c r="G135" i="81"/>
  <c r="G131" i="81" s="1"/>
  <c r="D135" i="81"/>
  <c r="D131" i="81" s="1"/>
  <c r="I92" i="81"/>
  <c r="H92" i="81"/>
  <c r="G92" i="81"/>
  <c r="D92" i="81"/>
  <c r="F78" i="81"/>
  <c r="J62" i="81"/>
  <c r="J61" i="81"/>
  <c r="J60" i="81"/>
  <c r="J59" i="81"/>
  <c r="J57" i="81"/>
  <c r="J56" i="81"/>
  <c r="J52" i="81"/>
  <c r="J51" i="81" s="1"/>
  <c r="J47" i="81"/>
  <c r="F35" i="80"/>
  <c r="J35" i="80" s="1"/>
  <c r="F36" i="80"/>
  <c r="J36" i="80" s="1"/>
  <c r="F37" i="80"/>
  <c r="F38" i="80"/>
  <c r="F39" i="80"/>
  <c r="F40" i="80"/>
  <c r="F41" i="80"/>
  <c r="J41" i="80" s="1"/>
  <c r="F45" i="80"/>
  <c r="J45" i="80" s="1"/>
  <c r="F46" i="80"/>
  <c r="F63" i="80"/>
  <c r="F67" i="80"/>
  <c r="F68" i="80"/>
  <c r="F70" i="80"/>
  <c r="J70" i="80" s="1"/>
  <c r="F71" i="80"/>
  <c r="J71" i="80" s="1"/>
  <c r="F72" i="80"/>
  <c r="J72" i="80" s="1"/>
  <c r="F73" i="80"/>
  <c r="F74" i="80"/>
  <c r="F75" i="80"/>
  <c r="J75" i="80" s="1"/>
  <c r="F76" i="80"/>
  <c r="J76" i="80" s="1"/>
  <c r="F77" i="80"/>
  <c r="J77" i="80" s="1"/>
  <c r="F52" i="80"/>
  <c r="F65" i="80"/>
  <c r="F64" i="80" s="1"/>
  <c r="J64" i="80" s="1"/>
  <c r="F138" i="80"/>
  <c r="J138" i="80" s="1"/>
  <c r="F105" i="80"/>
  <c r="F92" i="80" s="1"/>
  <c r="F154" i="80"/>
  <c r="J154" i="80" s="1"/>
  <c r="F155" i="80"/>
  <c r="J155" i="80" s="1"/>
  <c r="F157" i="80"/>
  <c r="F158" i="80"/>
  <c r="J158" i="80" s="1"/>
  <c r="I43" i="80"/>
  <c r="I51" i="80"/>
  <c r="I55" i="80"/>
  <c r="I64" i="80"/>
  <c r="I66" i="80"/>
  <c r="I69" i="80"/>
  <c r="I152" i="80"/>
  <c r="I151" i="80" s="1"/>
  <c r="H43" i="80"/>
  <c r="H51" i="80"/>
  <c r="H55" i="80"/>
  <c r="H64" i="80"/>
  <c r="H66" i="80"/>
  <c r="H69" i="80"/>
  <c r="H152" i="80"/>
  <c r="H151" i="80" s="1"/>
  <c r="G43" i="80"/>
  <c r="G51" i="80"/>
  <c r="G55" i="80"/>
  <c r="G64" i="80"/>
  <c r="G66" i="80"/>
  <c r="G69" i="80"/>
  <c r="G152" i="80"/>
  <c r="G151" i="80" s="1"/>
  <c r="D34" i="80"/>
  <c r="D33" i="80" s="1"/>
  <c r="D43" i="80"/>
  <c r="D55" i="80"/>
  <c r="D66" i="80"/>
  <c r="D69" i="80"/>
  <c r="D51" i="80"/>
  <c r="D64" i="80"/>
  <c r="D152" i="80"/>
  <c r="D151" i="80" s="1"/>
  <c r="J157" i="80"/>
  <c r="J153" i="80"/>
  <c r="J137" i="80"/>
  <c r="I135" i="80"/>
  <c r="I131" i="80" s="1"/>
  <c r="H135" i="80"/>
  <c r="H131" i="80"/>
  <c r="G135" i="80"/>
  <c r="G131" i="80" s="1"/>
  <c r="D135" i="80"/>
  <c r="D131" i="80" s="1"/>
  <c r="I92" i="80"/>
  <c r="H92" i="80"/>
  <c r="G92" i="80"/>
  <c r="D92" i="80"/>
  <c r="F78" i="80"/>
  <c r="J73" i="80"/>
  <c r="J68" i="80"/>
  <c r="J62" i="80"/>
  <c r="J61" i="80"/>
  <c r="J60" i="80"/>
  <c r="J59" i="80"/>
  <c r="J57" i="80"/>
  <c r="J56" i="80"/>
  <c r="J47" i="80"/>
  <c r="F41" i="78"/>
  <c r="J41" i="78" s="1"/>
  <c r="F35" i="78"/>
  <c r="F36" i="78"/>
  <c r="F37" i="78"/>
  <c r="F38" i="78"/>
  <c r="F39" i="78"/>
  <c r="F40" i="78"/>
  <c r="F45" i="78"/>
  <c r="J45" i="78" s="1"/>
  <c r="F46" i="78"/>
  <c r="J46" i="78" s="1"/>
  <c r="F63" i="78"/>
  <c r="F55" i="78" s="1"/>
  <c r="J55" i="78" s="1"/>
  <c r="F67" i="78"/>
  <c r="J67" i="78" s="1"/>
  <c r="F68" i="78"/>
  <c r="J68" i="78" s="1"/>
  <c r="F70" i="78"/>
  <c r="J70" i="78" s="1"/>
  <c r="F71" i="78"/>
  <c r="J71" i="78" s="1"/>
  <c r="F72" i="78"/>
  <c r="F73" i="78"/>
  <c r="F74" i="78"/>
  <c r="F75" i="78"/>
  <c r="J75" i="78" s="1"/>
  <c r="F76" i="78"/>
  <c r="J76" i="78" s="1"/>
  <c r="F77" i="78"/>
  <c r="J77" i="78" s="1"/>
  <c r="F52" i="78"/>
  <c r="F65" i="78"/>
  <c r="F64" i="78" s="1"/>
  <c r="J64" i="78" s="1"/>
  <c r="F138" i="78"/>
  <c r="F105" i="78"/>
  <c r="F154" i="78"/>
  <c r="F155" i="78"/>
  <c r="J155" i="78" s="1"/>
  <c r="F157" i="78"/>
  <c r="J157" i="78" s="1"/>
  <c r="F158" i="78"/>
  <c r="J158" i="78" s="1"/>
  <c r="I34" i="78"/>
  <c r="I33" i="78" s="1"/>
  <c r="I43" i="78"/>
  <c r="I51" i="78"/>
  <c r="I55" i="78"/>
  <c r="I64" i="78"/>
  <c r="I66" i="78"/>
  <c r="I69" i="78"/>
  <c r="I152" i="78"/>
  <c r="I151" i="78" s="1"/>
  <c r="H34" i="78"/>
  <c r="H33" i="78" s="1"/>
  <c r="H43" i="78"/>
  <c r="H51" i="78"/>
  <c r="H55" i="78"/>
  <c r="H64" i="78"/>
  <c r="H66" i="78"/>
  <c r="H69" i="78"/>
  <c r="H152" i="78"/>
  <c r="H151" i="78" s="1"/>
  <c r="G34" i="78"/>
  <c r="G33" i="78" s="1"/>
  <c r="G43" i="78"/>
  <c r="G51" i="78"/>
  <c r="G55" i="78"/>
  <c r="G64" i="78"/>
  <c r="G66" i="78"/>
  <c r="G69" i="78"/>
  <c r="G152" i="78"/>
  <c r="G151" i="78" s="1"/>
  <c r="D34" i="78"/>
  <c r="D33" i="78" s="1"/>
  <c r="D43" i="78"/>
  <c r="D55" i="78"/>
  <c r="D66" i="78"/>
  <c r="D69" i="78"/>
  <c r="D51" i="78"/>
  <c r="D64" i="78"/>
  <c r="D152" i="78"/>
  <c r="D151" i="78" s="1"/>
  <c r="J154" i="78"/>
  <c r="J153" i="78"/>
  <c r="J137" i="78"/>
  <c r="I135" i="78"/>
  <c r="I131" i="78" s="1"/>
  <c r="H135" i="78"/>
  <c r="H131" i="78" s="1"/>
  <c r="G135" i="78"/>
  <c r="D135" i="78"/>
  <c r="D131" i="78" s="1"/>
  <c r="G131" i="78"/>
  <c r="I92" i="78"/>
  <c r="H92" i="78"/>
  <c r="G92" i="78"/>
  <c r="D92" i="78"/>
  <c r="F78" i="78"/>
  <c r="J73" i="78"/>
  <c r="J72" i="78"/>
  <c r="J62" i="78"/>
  <c r="J61" i="78"/>
  <c r="J60" i="78"/>
  <c r="J59" i="78"/>
  <c r="J57" i="78"/>
  <c r="J56" i="78"/>
  <c r="J47" i="78"/>
  <c r="J36" i="78"/>
  <c r="J35" i="78"/>
  <c r="F45" i="29"/>
  <c r="F57" i="29"/>
  <c r="F62" i="29"/>
  <c r="E53" i="4" s="1"/>
  <c r="D53" i="4" s="1"/>
  <c r="F53" i="29"/>
  <c r="F70" i="29"/>
  <c r="J70" i="29" s="1"/>
  <c r="F45" i="24"/>
  <c r="J45" i="24" s="1"/>
  <c r="F65" i="27"/>
  <c r="I69" i="24"/>
  <c r="H69" i="24"/>
  <c r="G69" i="24"/>
  <c r="F76" i="24"/>
  <c r="F70" i="24"/>
  <c r="J70" i="24" s="1"/>
  <c r="F47" i="24"/>
  <c r="F41" i="24"/>
  <c r="J41" i="24" s="1"/>
  <c r="I55" i="27"/>
  <c r="I66" i="27"/>
  <c r="I64" i="27"/>
  <c r="H66" i="27"/>
  <c r="G66" i="27"/>
  <c r="G64" i="27"/>
  <c r="D34" i="29"/>
  <c r="D33" i="29" s="1"/>
  <c r="D43" i="29"/>
  <c r="D51" i="29"/>
  <c r="I55" i="50"/>
  <c r="I43" i="55"/>
  <c r="F45" i="55"/>
  <c r="J45" i="55" s="1"/>
  <c r="F41" i="55"/>
  <c r="J41" i="55" s="1"/>
  <c r="D34" i="55"/>
  <c r="D33" i="55" s="1"/>
  <c r="D43" i="55"/>
  <c r="F138" i="54"/>
  <c r="J138" i="54" s="1"/>
  <c r="I152" i="54"/>
  <c r="I151" i="54" s="1"/>
  <c r="H152" i="54"/>
  <c r="H151" i="54" s="1"/>
  <c r="G152" i="54"/>
  <c r="G151" i="54" s="1"/>
  <c r="J73" i="54"/>
  <c r="F156" i="54"/>
  <c r="F158" i="29"/>
  <c r="F156" i="29"/>
  <c r="F36" i="29"/>
  <c r="J36" i="29" s="1"/>
  <c r="F46" i="29"/>
  <c r="F48" i="29"/>
  <c r="F52" i="29"/>
  <c r="D152" i="54"/>
  <c r="D151" i="54" s="1"/>
  <c r="D151" i="29"/>
  <c r="F141" i="42"/>
  <c r="J141" i="42" s="1"/>
  <c r="F141" i="18"/>
  <c r="F183" i="4" s="1"/>
  <c r="F140" i="18"/>
  <c r="F139" i="77"/>
  <c r="F137" i="77" s="1"/>
  <c r="F134" i="77" s="1"/>
  <c r="I137" i="77"/>
  <c r="I134" i="77" s="1"/>
  <c r="I158" i="77" s="1"/>
  <c r="H137" i="77"/>
  <c r="H134" i="77" s="1"/>
  <c r="H158" i="77" s="1"/>
  <c r="G137" i="77"/>
  <c r="G134" i="77" s="1"/>
  <c r="G158" i="77" s="1"/>
  <c r="D137" i="77"/>
  <c r="D134" i="77" s="1"/>
  <c r="D158" i="77" s="1"/>
  <c r="G45" i="65"/>
  <c r="H132" i="58"/>
  <c r="H131" i="58" s="1"/>
  <c r="F105" i="24"/>
  <c r="E109" i="4" s="1"/>
  <c r="F134" i="58"/>
  <c r="J134" i="58" s="1"/>
  <c r="J132" i="58" s="1"/>
  <c r="J131" i="58" s="1"/>
  <c r="F77" i="58"/>
  <c r="F76" i="58"/>
  <c r="F73" i="58"/>
  <c r="F63" i="58"/>
  <c r="F55" i="58" s="1"/>
  <c r="J55" i="58" s="1"/>
  <c r="F52" i="58"/>
  <c r="F52" i="16"/>
  <c r="F51" i="16" s="1"/>
  <c r="F137" i="54"/>
  <c r="F68" i="54"/>
  <c r="F63" i="54"/>
  <c r="J63" i="54" s="1"/>
  <c r="F41" i="54"/>
  <c r="J41" i="54" s="1"/>
  <c r="F35" i="54"/>
  <c r="F46" i="39"/>
  <c r="F52" i="35"/>
  <c r="F230" i="4" s="1"/>
  <c r="F228" i="4" s="1"/>
  <c r="D228" i="4" s="1"/>
  <c r="F38" i="35"/>
  <c r="J38" i="35" s="1"/>
  <c r="F100" i="59"/>
  <c r="F162" i="61"/>
  <c r="F138" i="61"/>
  <c r="F65" i="61"/>
  <c r="F64" i="61" s="1"/>
  <c r="J64" i="61" s="1"/>
  <c r="F157" i="29"/>
  <c r="F73" i="29"/>
  <c r="F63" i="29"/>
  <c r="J63" i="29" s="1"/>
  <c r="D34" i="35"/>
  <c r="D32" i="35" s="1"/>
  <c r="F67" i="27"/>
  <c r="J67" i="27" s="1"/>
  <c r="F68" i="27"/>
  <c r="F71" i="27"/>
  <c r="J71" i="27" s="1"/>
  <c r="F72" i="27"/>
  <c r="F73" i="27"/>
  <c r="J73" i="27" s="1"/>
  <c r="F74" i="27"/>
  <c r="F77" i="27"/>
  <c r="J77" i="27" s="1"/>
  <c r="F52" i="27"/>
  <c r="F51" i="27" s="1"/>
  <c r="F36" i="27"/>
  <c r="J36" i="27" s="1"/>
  <c r="F37" i="27"/>
  <c r="F38" i="27"/>
  <c r="F39" i="27"/>
  <c r="F40" i="27"/>
  <c r="F138" i="27"/>
  <c r="J138" i="27" s="1"/>
  <c r="D66" i="27"/>
  <c r="D51" i="27"/>
  <c r="D64" i="27"/>
  <c r="F45" i="50"/>
  <c r="J45" i="50" s="1"/>
  <c r="F63" i="24"/>
  <c r="J63" i="24" s="1"/>
  <c r="F55" i="24"/>
  <c r="J55" i="24" s="1"/>
  <c r="F65" i="24"/>
  <c r="J65" i="24" s="1"/>
  <c r="F46" i="24"/>
  <c r="J46" i="24" s="1"/>
  <c r="F51" i="24"/>
  <c r="F35" i="24"/>
  <c r="F49" i="54"/>
  <c r="F77" i="54"/>
  <c r="J77" i="54" s="1"/>
  <c r="F63" i="64"/>
  <c r="F32" i="64" s="1"/>
  <c r="F112" i="12"/>
  <c r="F59" i="29"/>
  <c r="D135" i="61"/>
  <c r="D131" i="61" s="1"/>
  <c r="D64" i="61"/>
  <c r="F133" i="59"/>
  <c r="F132" i="59" s="1"/>
  <c r="F67" i="21"/>
  <c r="F121" i="16"/>
  <c r="J121" i="16" s="1"/>
  <c r="I51" i="16"/>
  <c r="I69" i="16"/>
  <c r="I114" i="16"/>
  <c r="I55" i="58"/>
  <c r="I69" i="58"/>
  <c r="I51" i="58"/>
  <c r="I133" i="59"/>
  <c r="I132" i="59" s="1"/>
  <c r="I70" i="59"/>
  <c r="I64" i="21"/>
  <c r="I66" i="21"/>
  <c r="I43" i="21"/>
  <c r="I69" i="21"/>
  <c r="I135" i="61"/>
  <c r="I131" i="61" s="1"/>
  <c r="I51" i="29"/>
  <c r="I33" i="29"/>
  <c r="I32" i="74"/>
  <c r="I34" i="24"/>
  <c r="I33" i="24" s="1"/>
  <c r="I43" i="24"/>
  <c r="I55" i="24"/>
  <c r="I64" i="24"/>
  <c r="I51" i="24"/>
  <c r="I135" i="24"/>
  <c r="I131" i="24"/>
  <c r="I69" i="49"/>
  <c r="I135" i="27"/>
  <c r="I131" i="27" s="1"/>
  <c r="I51" i="27"/>
  <c r="I92" i="13"/>
  <c r="I159" i="13" s="1"/>
  <c r="L250" i="31" s="1"/>
  <c r="H250" i="31" s="1"/>
  <c r="I33" i="18"/>
  <c r="L116" i="31" s="1"/>
  <c r="L114" i="31" s="1"/>
  <c r="I34" i="25"/>
  <c r="I33" i="25" s="1"/>
  <c r="I32" i="39"/>
  <c r="L146" i="31" s="1"/>
  <c r="I66" i="54"/>
  <c r="I69" i="54"/>
  <c r="I43" i="54"/>
  <c r="I34" i="54"/>
  <c r="I33" i="54" s="1"/>
  <c r="I135" i="54"/>
  <c r="I131" i="54" s="1"/>
  <c r="I175" i="22"/>
  <c r="H55" i="58"/>
  <c r="H51" i="58"/>
  <c r="H43" i="55"/>
  <c r="H43" i="21"/>
  <c r="H64" i="21"/>
  <c r="H66" i="21"/>
  <c r="H69" i="21"/>
  <c r="H69" i="29"/>
  <c r="H51" i="29"/>
  <c r="H70" i="59"/>
  <c r="H133" i="59"/>
  <c r="H132" i="59" s="1"/>
  <c r="H100" i="59"/>
  <c r="H135" i="61"/>
  <c r="H131" i="61" s="1"/>
  <c r="H32" i="74"/>
  <c r="K289" i="31" s="1"/>
  <c r="K287" i="31" s="1"/>
  <c r="H103" i="12"/>
  <c r="H99" i="12" s="1"/>
  <c r="H34" i="24"/>
  <c r="H33" i="24" s="1"/>
  <c r="H43" i="24"/>
  <c r="H55" i="24"/>
  <c r="H64" i="24"/>
  <c r="H51" i="24"/>
  <c r="H42" i="24" s="1"/>
  <c r="H32" i="24" s="1"/>
  <c r="H135" i="24"/>
  <c r="H131" i="24" s="1"/>
  <c r="H135" i="27"/>
  <c r="H131" i="27" s="1"/>
  <c r="H51" i="27"/>
  <c r="H43" i="39"/>
  <c r="H32" i="39" s="1"/>
  <c r="H158" i="39" s="1"/>
  <c r="H66" i="54"/>
  <c r="H69" i="54"/>
  <c r="H43" i="54"/>
  <c r="H34" i="54"/>
  <c r="H33" i="54" s="1"/>
  <c r="H135" i="54"/>
  <c r="H131" i="54" s="1"/>
  <c r="H34" i="25"/>
  <c r="H33" i="25" s="1"/>
  <c r="H33" i="18"/>
  <c r="K116" i="31" s="1"/>
  <c r="K114" i="31" s="1"/>
  <c r="H149" i="22"/>
  <c r="H32" i="22" s="1"/>
  <c r="K308" i="31" s="1"/>
  <c r="G69" i="29"/>
  <c r="G51" i="29"/>
  <c r="G64" i="21"/>
  <c r="G66" i="21"/>
  <c r="G43" i="21"/>
  <c r="G69" i="21"/>
  <c r="G135" i="61"/>
  <c r="G131" i="61" s="1"/>
  <c r="G133" i="59"/>
  <c r="G132" i="59" s="1"/>
  <c r="G100" i="59"/>
  <c r="G34" i="24"/>
  <c r="G33" i="24" s="1"/>
  <c r="G43" i="24"/>
  <c r="G55" i="24"/>
  <c r="G64" i="24"/>
  <c r="G51" i="24"/>
  <c r="G135" i="24"/>
  <c r="G131" i="24" s="1"/>
  <c r="G43" i="49"/>
  <c r="G135" i="27"/>
  <c r="G131" i="27" s="1"/>
  <c r="G51" i="27"/>
  <c r="G32" i="39"/>
  <c r="J146" i="31" s="1"/>
  <c r="F146" i="31" s="1"/>
  <c r="G69" i="54"/>
  <c r="G43" i="54"/>
  <c r="G34" i="54"/>
  <c r="G33" i="54" s="1"/>
  <c r="G135" i="54"/>
  <c r="G131" i="54" s="1"/>
  <c r="G55" i="58"/>
  <c r="G69" i="58"/>
  <c r="G51" i="58"/>
  <c r="G43" i="55"/>
  <c r="G34" i="25"/>
  <c r="G33" i="25" s="1"/>
  <c r="G103" i="12"/>
  <c r="G99" i="12" s="1"/>
  <c r="H152" i="29"/>
  <c r="H151" i="29" s="1"/>
  <c r="F77" i="59"/>
  <c r="F76" i="21"/>
  <c r="F70" i="16"/>
  <c r="F69" i="16" s="1"/>
  <c r="F70" i="21"/>
  <c r="J70" i="21" s="1"/>
  <c r="E69" i="50"/>
  <c r="F47" i="21"/>
  <c r="J47" i="21" s="1"/>
  <c r="F45" i="21"/>
  <c r="F68" i="21"/>
  <c r="F64" i="21"/>
  <c r="J64" i="21" s="1"/>
  <c r="F77" i="29"/>
  <c r="F63" i="50"/>
  <c r="J36" i="24"/>
  <c r="F135" i="24"/>
  <c r="F35" i="49"/>
  <c r="J35" i="49" s="1"/>
  <c r="H51" i="16"/>
  <c r="H42" i="16" s="1"/>
  <c r="H114" i="16"/>
  <c r="G114" i="16"/>
  <c r="F140" i="16"/>
  <c r="G152" i="61"/>
  <c r="G151" i="61" s="1"/>
  <c r="N30" i="31" s="1"/>
  <c r="N28" i="31" s="1"/>
  <c r="H64" i="61"/>
  <c r="H152" i="61"/>
  <c r="H151" i="61" s="1"/>
  <c r="O30" i="31" s="1"/>
  <c r="O28" i="31" s="1"/>
  <c r="I64" i="61"/>
  <c r="I152" i="61"/>
  <c r="I151" i="61" s="1"/>
  <c r="P30" i="31" s="1"/>
  <c r="P28" i="31" s="1"/>
  <c r="E152" i="61"/>
  <c r="D152" i="61"/>
  <c r="D151" i="61" s="1"/>
  <c r="H34" i="35"/>
  <c r="I149" i="22"/>
  <c r="I32" i="22" s="1"/>
  <c r="L308" i="31" s="1"/>
  <c r="F154" i="27"/>
  <c r="F158" i="27"/>
  <c r="J158" i="27" s="1"/>
  <c r="P114" i="31"/>
  <c r="I152" i="29"/>
  <c r="I151" i="29" s="1"/>
  <c r="G152" i="29"/>
  <c r="G151" i="29" s="1"/>
  <c r="D69" i="29"/>
  <c r="D33" i="18"/>
  <c r="J140" i="18"/>
  <c r="D69" i="54"/>
  <c r="D43" i="54"/>
  <c r="D66" i="54"/>
  <c r="D55" i="54"/>
  <c r="D131" i="54"/>
  <c r="D33" i="54"/>
  <c r="D135" i="54"/>
  <c r="D152" i="27"/>
  <c r="D151" i="27" s="1"/>
  <c r="G152" i="27"/>
  <c r="G151" i="27" s="1"/>
  <c r="N245" i="31" s="1"/>
  <c r="H152" i="27"/>
  <c r="H151" i="27" s="1"/>
  <c r="O245" i="31" s="1"/>
  <c r="I152" i="27"/>
  <c r="I151" i="27" s="1"/>
  <c r="P245" i="31" s="1"/>
  <c r="J155" i="27"/>
  <c r="I34" i="35"/>
  <c r="F77" i="50"/>
  <c r="F63" i="21"/>
  <c r="J63" i="21" s="1"/>
  <c r="F65" i="65"/>
  <c r="D55" i="58"/>
  <c r="D71" i="72"/>
  <c r="F158" i="58"/>
  <c r="F143" i="65"/>
  <c r="J142" i="65"/>
  <c r="G151" i="75"/>
  <c r="F45" i="49"/>
  <c r="G132" i="58"/>
  <c r="G131" i="58" s="1"/>
  <c r="F40" i="48"/>
  <c r="F70" i="55"/>
  <c r="I135" i="16"/>
  <c r="H135" i="16"/>
  <c r="G135" i="16"/>
  <c r="N215" i="31" s="1"/>
  <c r="N213" i="31" s="1"/>
  <c r="F77" i="60"/>
  <c r="G66" i="29"/>
  <c r="G34" i="21"/>
  <c r="G33" i="21" s="1"/>
  <c r="G51" i="21"/>
  <c r="G55" i="21"/>
  <c r="G64" i="61"/>
  <c r="I66" i="29"/>
  <c r="I131" i="29"/>
  <c r="I34" i="21"/>
  <c r="I33" i="21" s="1"/>
  <c r="I55" i="21"/>
  <c r="F157" i="21"/>
  <c r="F155" i="54"/>
  <c r="F141" i="16"/>
  <c r="F137" i="29"/>
  <c r="F76" i="50"/>
  <c r="J76" i="50" s="1"/>
  <c r="N304" i="31"/>
  <c r="N289" i="31"/>
  <c r="N287" i="31" s="1"/>
  <c r="N272" i="31" s="1"/>
  <c r="I249" i="31"/>
  <c r="H249" i="31"/>
  <c r="G249" i="31"/>
  <c r="F249" i="31"/>
  <c r="Q247" i="31"/>
  <c r="P247" i="31"/>
  <c r="O247" i="31"/>
  <c r="N247" i="31"/>
  <c r="H223" i="31"/>
  <c r="O203" i="31"/>
  <c r="Q201" i="31"/>
  <c r="Q182" i="31" s="1"/>
  <c r="O201" i="31"/>
  <c r="O182" i="31" s="1"/>
  <c r="I197" i="31"/>
  <c r="H197" i="31"/>
  <c r="G197" i="31"/>
  <c r="F197" i="31"/>
  <c r="P159" i="31"/>
  <c r="O159" i="31"/>
  <c r="N159" i="31"/>
  <c r="I72" i="31"/>
  <c r="H72" i="31"/>
  <c r="G72" i="31"/>
  <c r="F72" i="31"/>
  <c r="M70" i="31"/>
  <c r="L70" i="31"/>
  <c r="K70" i="31"/>
  <c r="G70" i="31" s="1"/>
  <c r="G63" i="31" s="1"/>
  <c r="J70" i="31"/>
  <c r="I70" i="31"/>
  <c r="H70" i="31"/>
  <c r="F70" i="31"/>
  <c r="F63" i="31" s="1"/>
  <c r="M63" i="31"/>
  <c r="L63" i="31"/>
  <c r="J63" i="31"/>
  <c r="I63" i="31"/>
  <c r="H63" i="31"/>
  <c r="D149" i="22"/>
  <c r="D32" i="22" s="1"/>
  <c r="D175" i="22" s="1"/>
  <c r="H158" i="74"/>
  <c r="D158" i="74"/>
  <c r="F148" i="74"/>
  <c r="J148" i="74" s="1"/>
  <c r="J134" i="74"/>
  <c r="Q289" i="31" s="1"/>
  <c r="I134" i="74"/>
  <c r="P289" i="31" s="1"/>
  <c r="H134" i="74"/>
  <c r="O289" i="31" s="1"/>
  <c r="F134" i="74"/>
  <c r="E134" i="74"/>
  <c r="J109" i="74"/>
  <c r="J103" i="74" s="1"/>
  <c r="J99" i="74" s="1"/>
  <c r="I103" i="74"/>
  <c r="I99" i="74" s="1"/>
  <c r="H103" i="74"/>
  <c r="H99" i="74" s="1"/>
  <c r="G103" i="74"/>
  <c r="G99" i="74" s="1"/>
  <c r="G32" i="74" s="1"/>
  <c r="G158" i="74" s="1"/>
  <c r="F103" i="74"/>
  <c r="F99" i="74" s="1"/>
  <c r="D103" i="74"/>
  <c r="D99" i="74"/>
  <c r="J77" i="74"/>
  <c r="F76" i="74"/>
  <c r="J76" i="74" s="1"/>
  <c r="F73" i="74"/>
  <c r="J73" i="74" s="1"/>
  <c r="F67" i="74"/>
  <c r="J67" i="74" s="1"/>
  <c r="F63" i="74"/>
  <c r="J41" i="74"/>
  <c r="E32" i="74"/>
  <c r="J112" i="12"/>
  <c r="J109" i="12"/>
  <c r="I103" i="12"/>
  <c r="I99" i="12" s="1"/>
  <c r="I103" i="36"/>
  <c r="H103" i="36"/>
  <c r="G103" i="36"/>
  <c r="F103" i="36"/>
  <c r="F99" i="36" s="1"/>
  <c r="F32" i="36" s="1"/>
  <c r="I99" i="36"/>
  <c r="I32" i="36" s="1"/>
  <c r="I158" i="36" s="1"/>
  <c r="L283" i="31" s="1"/>
  <c r="H99" i="36"/>
  <c r="H32" i="36" s="1"/>
  <c r="G99" i="36"/>
  <c r="G32" i="36" s="1"/>
  <c r="F154" i="24"/>
  <c r="J153" i="24"/>
  <c r="I152" i="24"/>
  <c r="I151" i="24" s="1"/>
  <c r="H152" i="24"/>
  <c r="H151" i="24" s="1"/>
  <c r="G152" i="24"/>
  <c r="G151" i="24" s="1"/>
  <c r="D152" i="24"/>
  <c r="D151" i="24" s="1"/>
  <c r="J138" i="24"/>
  <c r="J137" i="24"/>
  <c r="D135" i="24"/>
  <c r="D131" i="24" s="1"/>
  <c r="J77" i="24"/>
  <c r="J76" i="24"/>
  <c r="J75" i="24"/>
  <c r="J73" i="24"/>
  <c r="J72" i="24"/>
  <c r="J71" i="24"/>
  <c r="D69" i="24"/>
  <c r="J68" i="24"/>
  <c r="J67" i="24"/>
  <c r="J66" i="24" s="1"/>
  <c r="I66" i="24"/>
  <c r="H66" i="24"/>
  <c r="G66" i="24"/>
  <c r="F66" i="24"/>
  <c r="D66" i="24"/>
  <c r="E64" i="24"/>
  <c r="D64" i="24"/>
  <c r="J62" i="24"/>
  <c r="J61" i="24"/>
  <c r="J60" i="24"/>
  <c r="J59" i="24"/>
  <c r="J57" i="24"/>
  <c r="J56" i="24"/>
  <c r="D55" i="24"/>
  <c r="J52" i="24"/>
  <c r="J51" i="24" s="1"/>
  <c r="D51" i="24"/>
  <c r="D43" i="24"/>
  <c r="D34" i="24"/>
  <c r="D33" i="24"/>
  <c r="J175" i="53"/>
  <c r="I175" i="53"/>
  <c r="H175" i="53"/>
  <c r="G175" i="53"/>
  <c r="F175" i="53"/>
  <c r="E175" i="53"/>
  <c r="F158" i="53"/>
  <c r="J158" i="53" s="1"/>
  <c r="J152" i="53" s="1"/>
  <c r="J151" i="53" s="1"/>
  <c r="I152" i="53"/>
  <c r="I151" i="53" s="1"/>
  <c r="G152" i="53"/>
  <c r="G151" i="53" s="1"/>
  <c r="F152" i="53"/>
  <c r="H151" i="53"/>
  <c r="F151" i="53"/>
  <c r="E151" i="53"/>
  <c r="J154" i="50"/>
  <c r="J153" i="50"/>
  <c r="I152" i="50"/>
  <c r="I151" i="50" s="1"/>
  <c r="H152" i="50"/>
  <c r="G152" i="50"/>
  <c r="G151" i="50" s="1"/>
  <c r="N261" i="31" s="1"/>
  <c r="F152" i="50"/>
  <c r="D152" i="50"/>
  <c r="D151" i="50" s="1"/>
  <c r="H151" i="50"/>
  <c r="J138" i="50"/>
  <c r="J137" i="50"/>
  <c r="I135" i="50"/>
  <c r="I131" i="50" s="1"/>
  <c r="H135" i="50"/>
  <c r="H131" i="50" s="1"/>
  <c r="G135" i="50"/>
  <c r="G131" i="50" s="1"/>
  <c r="F135" i="50"/>
  <c r="D135" i="50"/>
  <c r="D131" i="50" s="1"/>
  <c r="J73" i="50"/>
  <c r="J72" i="50"/>
  <c r="J71" i="50"/>
  <c r="F70" i="50"/>
  <c r="I69" i="50"/>
  <c r="H69" i="50"/>
  <c r="G69" i="50"/>
  <c r="D69" i="50"/>
  <c r="J68" i="50"/>
  <c r="F67" i="50"/>
  <c r="J67" i="50" s="1"/>
  <c r="I66" i="50"/>
  <c r="H66" i="50"/>
  <c r="G66" i="50"/>
  <c r="D66" i="50"/>
  <c r="F65" i="50"/>
  <c r="I64" i="50"/>
  <c r="H64" i="50"/>
  <c r="G64" i="50"/>
  <c r="D64" i="50"/>
  <c r="J62" i="50"/>
  <c r="J61" i="50"/>
  <c r="J60" i="50"/>
  <c r="J59" i="50"/>
  <c r="J57" i="50"/>
  <c r="J56" i="50"/>
  <c r="H55" i="50"/>
  <c r="G55" i="50"/>
  <c r="D55" i="50"/>
  <c r="J52" i="50"/>
  <c r="J51" i="50" s="1"/>
  <c r="I51" i="50"/>
  <c r="H51" i="50"/>
  <c r="G51" i="50"/>
  <c r="F51" i="50"/>
  <c r="D51" i="50"/>
  <c r="F49" i="50"/>
  <c r="F48" i="50"/>
  <c r="F47" i="50"/>
  <c r="J47" i="50" s="1"/>
  <c r="F46" i="50"/>
  <c r="D43" i="50"/>
  <c r="F41" i="50"/>
  <c r="J36" i="50"/>
  <c r="F35" i="50"/>
  <c r="J35" i="50" s="1"/>
  <c r="I34" i="50"/>
  <c r="I33" i="50" s="1"/>
  <c r="H34" i="50"/>
  <c r="H33" i="50" s="1"/>
  <c r="G34" i="50"/>
  <c r="G33" i="50" s="1"/>
  <c r="D34" i="50"/>
  <c r="D33" i="50" s="1"/>
  <c r="J155" i="49"/>
  <c r="J154" i="49"/>
  <c r="J153" i="49"/>
  <c r="I152" i="49"/>
  <c r="H152" i="49"/>
  <c r="G152" i="49"/>
  <c r="G151" i="49" s="1"/>
  <c r="F152" i="49"/>
  <c r="D152" i="49"/>
  <c r="I151" i="49"/>
  <c r="H151" i="49"/>
  <c r="D151" i="49"/>
  <c r="J138" i="49"/>
  <c r="J137" i="49"/>
  <c r="I135" i="49"/>
  <c r="I131" i="49" s="1"/>
  <c r="H135" i="49"/>
  <c r="H131" i="49" s="1"/>
  <c r="G135" i="49"/>
  <c r="F135" i="49"/>
  <c r="D135" i="49"/>
  <c r="D131" i="49" s="1"/>
  <c r="G131" i="49"/>
  <c r="J77" i="49"/>
  <c r="J75" i="49"/>
  <c r="J73" i="49"/>
  <c r="J72" i="49"/>
  <c r="J71" i="49"/>
  <c r="J70" i="49"/>
  <c r="H69" i="49"/>
  <c r="G69" i="49"/>
  <c r="D69" i="49"/>
  <c r="J68" i="49"/>
  <c r="J67" i="49"/>
  <c r="J66" i="49" s="1"/>
  <c r="I66" i="49"/>
  <c r="H66" i="49"/>
  <c r="G66" i="49"/>
  <c r="D66" i="49"/>
  <c r="J65" i="49"/>
  <c r="I64" i="49"/>
  <c r="H64" i="49"/>
  <c r="G64" i="49"/>
  <c r="F64" i="49"/>
  <c r="J64" i="49" s="1"/>
  <c r="D64" i="49"/>
  <c r="F63" i="49"/>
  <c r="J63" i="49" s="1"/>
  <c r="J62" i="49"/>
  <c r="J61" i="49"/>
  <c r="J60" i="49"/>
  <c r="J59" i="49"/>
  <c r="J57" i="49"/>
  <c r="J56" i="49"/>
  <c r="I55" i="49"/>
  <c r="H55" i="49"/>
  <c r="G55" i="49"/>
  <c r="D55" i="49"/>
  <c r="J52" i="49"/>
  <c r="J51" i="49" s="1"/>
  <c r="I51" i="49"/>
  <c r="H51" i="49"/>
  <c r="G51" i="49"/>
  <c r="F51" i="49"/>
  <c r="D51" i="49"/>
  <c r="J47" i="49"/>
  <c r="I43" i="49"/>
  <c r="H43" i="49"/>
  <c r="D43" i="49"/>
  <c r="F41" i="49"/>
  <c r="J41" i="49" s="1"/>
  <c r="J36" i="49"/>
  <c r="I34" i="49"/>
  <c r="I33" i="49" s="1"/>
  <c r="H34" i="49"/>
  <c r="H33" i="49" s="1"/>
  <c r="G34" i="49"/>
  <c r="G33" i="49" s="1"/>
  <c r="D34" i="49"/>
  <c r="D33" i="49" s="1"/>
  <c r="H159" i="13"/>
  <c r="K250" i="31" s="1"/>
  <c r="G159" i="13"/>
  <c r="J250" i="31" s="1"/>
  <c r="F159" i="13"/>
  <c r="J159" i="13" s="1"/>
  <c r="M250" i="31" s="1"/>
  <c r="E159" i="13"/>
  <c r="D159" i="13"/>
  <c r="F99" i="13"/>
  <c r="E142" i="4" s="1"/>
  <c r="F98" i="13"/>
  <c r="J98" i="13" s="1"/>
  <c r="H92" i="13"/>
  <c r="G92" i="13"/>
  <c r="D92" i="13"/>
  <c r="J52" i="13"/>
  <c r="J32" i="13"/>
  <c r="F99" i="73"/>
  <c r="J99" i="73" s="1"/>
  <c r="M257" i="31" s="1"/>
  <c r="M255" i="31" s="1"/>
  <c r="F98" i="73"/>
  <c r="J98" i="73" s="1"/>
  <c r="I92" i="73"/>
  <c r="H92" i="73"/>
  <c r="G92" i="73"/>
  <c r="J257" i="31" s="1"/>
  <c r="J255" i="31" s="1"/>
  <c r="D92" i="73"/>
  <c r="D32" i="73" s="1"/>
  <c r="D159" i="73" s="1"/>
  <c r="E32" i="73"/>
  <c r="E159" i="73" s="1"/>
  <c r="J157" i="57"/>
  <c r="J155" i="57"/>
  <c r="J154" i="57"/>
  <c r="J153" i="57"/>
  <c r="I152" i="57"/>
  <c r="H152" i="57"/>
  <c r="H151" i="57" s="1"/>
  <c r="G152" i="57"/>
  <c r="G151" i="57" s="1"/>
  <c r="F152" i="57"/>
  <c r="J152" i="57" s="1"/>
  <c r="D152" i="57"/>
  <c r="D151" i="57" s="1"/>
  <c r="I151" i="57"/>
  <c r="J138" i="57"/>
  <c r="J137" i="57"/>
  <c r="I135" i="57"/>
  <c r="I131" i="57" s="1"/>
  <c r="H135" i="57"/>
  <c r="G135" i="57"/>
  <c r="F135" i="57"/>
  <c r="F131" i="57" s="1"/>
  <c r="D135" i="57"/>
  <c r="D131" i="57" s="1"/>
  <c r="H131" i="57"/>
  <c r="G131" i="57"/>
  <c r="F77" i="57"/>
  <c r="J77" i="57" s="1"/>
  <c r="F76" i="57"/>
  <c r="J76" i="57" s="1"/>
  <c r="F75" i="57"/>
  <c r="J75" i="57" s="1"/>
  <c r="F74" i="57"/>
  <c r="F73" i="57"/>
  <c r="J73" i="57" s="1"/>
  <c r="F72" i="57"/>
  <c r="J72" i="57" s="1"/>
  <c r="F71" i="57"/>
  <c r="J71" i="57" s="1"/>
  <c r="F70" i="57"/>
  <c r="J70" i="57" s="1"/>
  <c r="I69" i="57"/>
  <c r="H69" i="57"/>
  <c r="G69" i="57"/>
  <c r="D69" i="57"/>
  <c r="J68" i="57"/>
  <c r="F67" i="57"/>
  <c r="J67" i="57" s="1"/>
  <c r="J66" i="57" s="1"/>
  <c r="I66" i="57"/>
  <c r="H66" i="57"/>
  <c r="G66" i="57"/>
  <c r="D66" i="57"/>
  <c r="J65" i="57"/>
  <c r="I64" i="57"/>
  <c r="H64" i="57"/>
  <c r="G64" i="57"/>
  <c r="F64" i="57"/>
  <c r="J64" i="57" s="1"/>
  <c r="D64" i="57"/>
  <c r="J63" i="57"/>
  <c r="J62" i="57"/>
  <c r="J61" i="57"/>
  <c r="J60" i="57"/>
  <c r="J59" i="57"/>
  <c r="J57" i="57"/>
  <c r="J56" i="57"/>
  <c r="I55" i="57"/>
  <c r="H55" i="57"/>
  <c r="G55" i="57"/>
  <c r="F55" i="57"/>
  <c r="J55" i="57" s="1"/>
  <c r="D55" i="57"/>
  <c r="J52" i="57"/>
  <c r="J51" i="57" s="1"/>
  <c r="I51" i="57"/>
  <c r="H51" i="57"/>
  <c r="G51" i="57"/>
  <c r="F51" i="57"/>
  <c r="D51" i="57"/>
  <c r="J47" i="57"/>
  <c r="J46" i="57"/>
  <c r="J45" i="57"/>
  <c r="I43" i="57"/>
  <c r="H43" i="57"/>
  <c r="G43" i="57"/>
  <c r="F43" i="57"/>
  <c r="D43" i="57"/>
  <c r="J41" i="57"/>
  <c r="J36" i="57"/>
  <c r="J35" i="57"/>
  <c r="I34" i="57"/>
  <c r="I33" i="57" s="1"/>
  <c r="H34" i="57"/>
  <c r="H33" i="57" s="1"/>
  <c r="G34" i="57"/>
  <c r="G33" i="57" s="1"/>
  <c r="F34" i="57"/>
  <c r="F33" i="57" s="1"/>
  <c r="D34" i="57"/>
  <c r="D33" i="57"/>
  <c r="F157" i="27"/>
  <c r="J153" i="27"/>
  <c r="J137" i="27"/>
  <c r="D135" i="27"/>
  <c r="D131" i="27" s="1"/>
  <c r="F78" i="27"/>
  <c r="J72" i="27"/>
  <c r="J68" i="27"/>
  <c r="J62" i="27"/>
  <c r="J61" i="27"/>
  <c r="J60" i="27"/>
  <c r="J59" i="27"/>
  <c r="J57" i="27"/>
  <c r="J56" i="27"/>
  <c r="J52" i="27"/>
  <c r="J51" i="27" s="1"/>
  <c r="J47" i="27"/>
  <c r="E175" i="58"/>
  <c r="F160" i="58"/>
  <c r="J160" i="58" s="1"/>
  <c r="F159" i="58"/>
  <c r="J159" i="58" s="1"/>
  <c r="J157" i="58"/>
  <c r="J155" i="58"/>
  <c r="J154" i="58"/>
  <c r="J153" i="58"/>
  <c r="I152" i="58"/>
  <c r="I151" i="58" s="1"/>
  <c r="P221" i="31" s="1"/>
  <c r="H152" i="58"/>
  <c r="H151" i="58" s="1"/>
  <c r="O221" i="31" s="1"/>
  <c r="G152" i="58"/>
  <c r="G151" i="58" s="1"/>
  <c r="N221" i="31" s="1"/>
  <c r="D151" i="58"/>
  <c r="J138" i="58"/>
  <c r="J137" i="58"/>
  <c r="I135" i="58"/>
  <c r="H135" i="58"/>
  <c r="G135" i="58"/>
  <c r="F135" i="58"/>
  <c r="J135" i="58" s="1"/>
  <c r="I132" i="58"/>
  <c r="I131" i="58" s="1"/>
  <c r="D132" i="58"/>
  <c r="D131" i="58" s="1"/>
  <c r="E131" i="58"/>
  <c r="J75" i="58"/>
  <c r="J72" i="58"/>
  <c r="J71" i="58"/>
  <c r="F70" i="58"/>
  <c r="J70" i="58" s="1"/>
  <c r="E69" i="58"/>
  <c r="D69" i="58"/>
  <c r="J68" i="58"/>
  <c r="J67" i="58"/>
  <c r="I66" i="58"/>
  <c r="H66" i="58"/>
  <c r="G66" i="58"/>
  <c r="F66" i="58"/>
  <c r="J65" i="58"/>
  <c r="I64" i="58"/>
  <c r="H64" i="58"/>
  <c r="G64" i="58"/>
  <c r="F64" i="58"/>
  <c r="J64" i="58" s="1"/>
  <c r="J62" i="58"/>
  <c r="J61" i="58"/>
  <c r="J60" i="58"/>
  <c r="J59" i="58"/>
  <c r="J57" i="58"/>
  <c r="J56" i="58"/>
  <c r="E55" i="58"/>
  <c r="D51" i="58"/>
  <c r="J47" i="58"/>
  <c r="J46" i="58"/>
  <c r="J45" i="58"/>
  <c r="I43" i="58"/>
  <c r="H43" i="58"/>
  <c r="G43" i="58"/>
  <c r="F43" i="58"/>
  <c r="J41" i="58"/>
  <c r="J36" i="58"/>
  <c r="J35" i="58"/>
  <c r="I34" i="58"/>
  <c r="I33" i="58" s="1"/>
  <c r="H34" i="58"/>
  <c r="H33" i="58" s="1"/>
  <c r="G34" i="58"/>
  <c r="F34" i="58"/>
  <c r="F33" i="58" s="1"/>
  <c r="G33" i="58"/>
  <c r="J157" i="48"/>
  <c r="J156" i="48"/>
  <c r="J154" i="48"/>
  <c r="F153" i="48"/>
  <c r="J153" i="48" s="1"/>
  <c r="J152" i="48"/>
  <c r="I151" i="48"/>
  <c r="I150" i="48" s="1"/>
  <c r="H151" i="48"/>
  <c r="H150" i="48" s="1"/>
  <c r="G151" i="48"/>
  <c r="G150" i="48" s="1"/>
  <c r="D151" i="48"/>
  <c r="D150" i="48" s="1"/>
  <c r="J136" i="48"/>
  <c r="I134" i="48"/>
  <c r="I130" i="48" s="1"/>
  <c r="H134" i="48"/>
  <c r="H130" i="48" s="1"/>
  <c r="G134" i="48"/>
  <c r="G130" i="48" s="1"/>
  <c r="D134" i="48"/>
  <c r="D130" i="48" s="1"/>
  <c r="F76" i="48"/>
  <c r="J76" i="48" s="1"/>
  <c r="F75" i="48"/>
  <c r="F74" i="48"/>
  <c r="J74" i="48" s="1"/>
  <c r="F73" i="48"/>
  <c r="F72" i="48"/>
  <c r="J72" i="48" s="1"/>
  <c r="F71" i="48"/>
  <c r="J71" i="48" s="1"/>
  <c r="F70" i="48"/>
  <c r="F69" i="48"/>
  <c r="J69" i="48" s="1"/>
  <c r="I68" i="48"/>
  <c r="H68" i="48"/>
  <c r="G68" i="48"/>
  <c r="D68" i="48"/>
  <c r="J67" i="48"/>
  <c r="J66" i="48"/>
  <c r="I65" i="48"/>
  <c r="H65" i="48"/>
  <c r="G65" i="48"/>
  <c r="F65" i="48"/>
  <c r="D65" i="48"/>
  <c r="F63" i="48"/>
  <c r="J63" i="48" s="1"/>
  <c r="I63" i="48"/>
  <c r="H63" i="48"/>
  <c r="G63" i="48"/>
  <c r="D63" i="48"/>
  <c r="F62" i="48"/>
  <c r="J61" i="48"/>
  <c r="J60" i="48"/>
  <c r="J59" i="48"/>
  <c r="J58" i="48"/>
  <c r="J56" i="48"/>
  <c r="J55" i="48"/>
  <c r="I54" i="48"/>
  <c r="H54" i="48"/>
  <c r="G54" i="48"/>
  <c r="D54" i="48"/>
  <c r="J51" i="48"/>
  <c r="J50" i="48" s="1"/>
  <c r="I50" i="48"/>
  <c r="H50" i="48"/>
  <c r="G50" i="48"/>
  <c r="F50" i="48"/>
  <c r="D50" i="48"/>
  <c r="F48" i="48"/>
  <c r="F47" i="48"/>
  <c r="F46" i="48"/>
  <c r="J46" i="48" s="1"/>
  <c r="F44" i="48"/>
  <c r="J44" i="48" s="1"/>
  <c r="I42" i="48"/>
  <c r="H42" i="48"/>
  <c r="G42" i="48"/>
  <c r="D42" i="48"/>
  <c r="J35" i="48"/>
  <c r="F34" i="48"/>
  <c r="H33" i="48"/>
  <c r="H32" i="48" s="1"/>
  <c r="G33" i="48"/>
  <c r="G32" i="48" s="1"/>
  <c r="D33" i="48"/>
  <c r="D32" i="48" s="1"/>
  <c r="J155" i="55"/>
  <c r="J154" i="55"/>
  <c r="J153" i="55"/>
  <c r="H151" i="55"/>
  <c r="O218" i="31" s="1"/>
  <c r="D151" i="55"/>
  <c r="J138" i="55"/>
  <c r="J137" i="55"/>
  <c r="I135" i="55"/>
  <c r="I131" i="55" s="1"/>
  <c r="H135" i="55"/>
  <c r="H131" i="55" s="1"/>
  <c r="G135" i="55"/>
  <c r="F135" i="55"/>
  <c r="F131" i="55" s="1"/>
  <c r="D135" i="55"/>
  <c r="D131" i="55" s="1"/>
  <c r="G131" i="55"/>
  <c r="F107" i="55"/>
  <c r="J92" i="55" s="1"/>
  <c r="F76" i="55"/>
  <c r="J76" i="55" s="1"/>
  <c r="J75" i="55"/>
  <c r="J73" i="55"/>
  <c r="J72" i="55"/>
  <c r="J71" i="55"/>
  <c r="I69" i="55"/>
  <c r="H69" i="55"/>
  <c r="G69" i="55"/>
  <c r="D69" i="55"/>
  <c r="J68" i="55"/>
  <c r="J66" i="55" s="1"/>
  <c r="I66" i="55"/>
  <c r="H66" i="55"/>
  <c r="G66" i="55"/>
  <c r="F66" i="55"/>
  <c r="D66" i="55"/>
  <c r="J65" i="55"/>
  <c r="I64" i="55"/>
  <c r="H64" i="55"/>
  <c r="G64" i="55"/>
  <c r="F64" i="55"/>
  <c r="J64" i="55" s="1"/>
  <c r="D64" i="55"/>
  <c r="F63" i="55"/>
  <c r="J62" i="55"/>
  <c r="J61" i="55"/>
  <c r="J60" i="55"/>
  <c r="J59" i="55"/>
  <c r="J57" i="55"/>
  <c r="J56" i="55"/>
  <c r="I55" i="55"/>
  <c r="H55" i="55"/>
  <c r="G55" i="55"/>
  <c r="D55" i="55"/>
  <c r="F52" i="55"/>
  <c r="F51" i="55" s="1"/>
  <c r="J36" i="55"/>
  <c r="F35" i="55"/>
  <c r="I34" i="55"/>
  <c r="I33" i="55" s="1"/>
  <c r="H34" i="55"/>
  <c r="H33" i="55" s="1"/>
  <c r="G34" i="55"/>
  <c r="G33" i="55" s="1"/>
  <c r="G158" i="64"/>
  <c r="I137" i="64"/>
  <c r="I134" i="64" s="1"/>
  <c r="H137" i="64"/>
  <c r="H158" i="64" s="1"/>
  <c r="G137" i="64"/>
  <c r="F137" i="64"/>
  <c r="D137" i="64"/>
  <c r="D134" i="64" s="1"/>
  <c r="D158" i="64" s="1"/>
  <c r="F134" i="64"/>
  <c r="J134" i="64" s="1"/>
  <c r="J52" i="64"/>
  <c r="J51" i="64" s="1"/>
  <c r="J42" i="64" s="1"/>
  <c r="F51" i="64"/>
  <c r="E32" i="64"/>
  <c r="D135" i="16"/>
  <c r="G51" i="16"/>
  <c r="G42" i="16" s="1"/>
  <c r="G32" i="16" s="1"/>
  <c r="D51" i="16"/>
  <c r="D42" i="16" s="1"/>
  <c r="D32" i="16" s="1"/>
  <c r="D159" i="16" s="1"/>
  <c r="J64" i="11"/>
  <c r="J42" i="11" s="1"/>
  <c r="I64" i="11"/>
  <c r="I42" i="11" s="1"/>
  <c r="I32" i="11" s="1"/>
  <c r="L203" i="31" s="1"/>
  <c r="H64" i="11"/>
  <c r="H42" i="11" s="1"/>
  <c r="H32" i="11" s="1"/>
  <c r="K203" i="31" s="1"/>
  <c r="K201" i="31" s="1"/>
  <c r="G64" i="11"/>
  <c r="G42" i="11" s="1"/>
  <c r="G32" i="11" s="1"/>
  <c r="J203" i="31" s="1"/>
  <c r="F64" i="11"/>
  <c r="F42" i="11" s="1"/>
  <c r="F32" i="11" s="1"/>
  <c r="J32" i="11" s="1"/>
  <c r="J158" i="11" s="1"/>
  <c r="F159" i="62"/>
  <c r="J158" i="62"/>
  <c r="F156" i="62"/>
  <c r="J156" i="62" s="1"/>
  <c r="J155" i="62"/>
  <c r="J154" i="62"/>
  <c r="J153" i="62"/>
  <c r="I152" i="62"/>
  <c r="I151" i="62" s="1"/>
  <c r="H152" i="62"/>
  <c r="G152" i="62"/>
  <c r="F152" i="62"/>
  <c r="J152" i="62" s="1"/>
  <c r="D152" i="62"/>
  <c r="H151" i="62"/>
  <c r="G151" i="62"/>
  <c r="E151" i="62"/>
  <c r="D151" i="62"/>
  <c r="J138" i="62"/>
  <c r="J131" i="62" s="1"/>
  <c r="I135" i="62"/>
  <c r="H135" i="62"/>
  <c r="G135" i="62"/>
  <c r="F135" i="62"/>
  <c r="I131" i="62"/>
  <c r="H131" i="62"/>
  <c r="G131" i="62"/>
  <c r="F131" i="62"/>
  <c r="D131" i="62"/>
  <c r="J107" i="62"/>
  <c r="J92" i="62" s="1"/>
  <c r="I92" i="62"/>
  <c r="H92" i="62"/>
  <c r="G92" i="62"/>
  <c r="F92" i="62"/>
  <c r="F77" i="62"/>
  <c r="F69" i="62" s="1"/>
  <c r="J69" i="62" s="1"/>
  <c r="J76" i="62"/>
  <c r="J75" i="62"/>
  <c r="J73" i="62"/>
  <c r="J72" i="62"/>
  <c r="J71" i="62"/>
  <c r="J70" i="62"/>
  <c r="I69" i="62"/>
  <c r="H69" i="62"/>
  <c r="G69" i="62"/>
  <c r="E69" i="62"/>
  <c r="D69" i="62"/>
  <c r="J68" i="62"/>
  <c r="J67" i="62"/>
  <c r="I66" i="62"/>
  <c r="H66" i="62"/>
  <c r="G66" i="62"/>
  <c r="F66" i="62"/>
  <c r="D66" i="62"/>
  <c r="J65" i="62"/>
  <c r="I64" i="62"/>
  <c r="H64" i="62"/>
  <c r="G64" i="62"/>
  <c r="F64" i="62"/>
  <c r="J64" i="62" s="1"/>
  <c r="D64" i="62"/>
  <c r="F63" i="62"/>
  <c r="J63" i="62" s="1"/>
  <c r="J62" i="62"/>
  <c r="J61" i="62"/>
  <c r="J60" i="62"/>
  <c r="J59" i="62"/>
  <c r="J57" i="62"/>
  <c r="J56" i="62"/>
  <c r="I55" i="62"/>
  <c r="H55" i="62"/>
  <c r="G55" i="62"/>
  <c r="E55" i="62"/>
  <c r="D55" i="62"/>
  <c r="J52" i="62"/>
  <c r="J51" i="62"/>
  <c r="I51" i="62"/>
  <c r="H51" i="62"/>
  <c r="G51" i="62"/>
  <c r="F51" i="62"/>
  <c r="D51" i="62"/>
  <c r="J47" i="62"/>
  <c r="F46" i="62"/>
  <c r="J45" i="62"/>
  <c r="I43" i="62"/>
  <c r="H43" i="62"/>
  <c r="G43" i="62"/>
  <c r="D43" i="62"/>
  <c r="D42" i="62" s="1"/>
  <c r="J41" i="62"/>
  <c r="J36" i="62"/>
  <c r="J35" i="62"/>
  <c r="I34" i="62"/>
  <c r="I33" i="62" s="1"/>
  <c r="H34" i="62"/>
  <c r="G34" i="62"/>
  <c r="G33" i="62" s="1"/>
  <c r="F34" i="62"/>
  <c r="F33" i="62" s="1"/>
  <c r="D34" i="62"/>
  <c r="H33" i="62"/>
  <c r="D33" i="62"/>
  <c r="E32" i="62"/>
  <c r="J155" i="52"/>
  <c r="J154" i="52"/>
  <c r="J153" i="52"/>
  <c r="I152" i="52"/>
  <c r="I151" i="52" s="1"/>
  <c r="H152" i="52"/>
  <c r="H151" i="52" s="1"/>
  <c r="G152" i="52"/>
  <c r="G151" i="52" s="1"/>
  <c r="F152" i="52"/>
  <c r="F151" i="52" s="1"/>
  <c r="D152" i="52"/>
  <c r="D151" i="52" s="1"/>
  <c r="J138" i="52"/>
  <c r="J135" i="52" s="1"/>
  <c r="I135" i="52"/>
  <c r="H135" i="52"/>
  <c r="G135" i="52"/>
  <c r="F135" i="52"/>
  <c r="D135" i="52"/>
  <c r="I131" i="52"/>
  <c r="H131" i="52"/>
  <c r="G131" i="52"/>
  <c r="F131" i="52"/>
  <c r="D131" i="52"/>
  <c r="F77" i="52"/>
  <c r="J77" i="52" s="1"/>
  <c r="F76" i="52"/>
  <c r="J76" i="52" s="1"/>
  <c r="F75" i="52"/>
  <c r="J75" i="52" s="1"/>
  <c r="F74" i="52"/>
  <c r="F73" i="52"/>
  <c r="J73" i="52" s="1"/>
  <c r="F72" i="52"/>
  <c r="J72" i="52" s="1"/>
  <c r="F71" i="52"/>
  <c r="F70" i="52"/>
  <c r="J70" i="52" s="1"/>
  <c r="I69" i="52"/>
  <c r="H69" i="52"/>
  <c r="G69" i="52"/>
  <c r="D69" i="52"/>
  <c r="J68" i="52"/>
  <c r="F67" i="52"/>
  <c r="I66" i="52"/>
  <c r="H66" i="52"/>
  <c r="G66" i="52"/>
  <c r="D66" i="52"/>
  <c r="J65" i="52"/>
  <c r="I64" i="52"/>
  <c r="H64" i="52"/>
  <c r="G64" i="52"/>
  <c r="F64" i="52"/>
  <c r="J64" i="52" s="1"/>
  <c r="D64" i="52"/>
  <c r="F63" i="52"/>
  <c r="J62" i="52"/>
  <c r="J61" i="52"/>
  <c r="J60" i="52"/>
  <c r="J59" i="52"/>
  <c r="J57" i="52"/>
  <c r="J56" i="52"/>
  <c r="I55" i="52"/>
  <c r="I42" i="52" s="1"/>
  <c r="H55" i="52"/>
  <c r="G55" i="52"/>
  <c r="D55" i="52"/>
  <c r="J52" i="52"/>
  <c r="J51" i="52" s="1"/>
  <c r="I51" i="52"/>
  <c r="H51" i="52"/>
  <c r="G51" i="52"/>
  <c r="F51" i="52"/>
  <c r="D51" i="52"/>
  <c r="J47" i="52"/>
  <c r="F46" i="52"/>
  <c r="J46" i="52" s="1"/>
  <c r="F45" i="52"/>
  <c r="J45" i="52" s="1"/>
  <c r="F44" i="52"/>
  <c r="I43" i="52"/>
  <c r="H43" i="52"/>
  <c r="G43" i="52"/>
  <c r="D43" i="52"/>
  <c r="J41" i="52"/>
  <c r="J36" i="52"/>
  <c r="J35" i="52"/>
  <c r="I34" i="52"/>
  <c r="I33" i="52" s="1"/>
  <c r="H34" i="52"/>
  <c r="H33" i="52" s="1"/>
  <c r="G34" i="52"/>
  <c r="G33" i="52" s="1"/>
  <c r="F34" i="52"/>
  <c r="F33" i="52" s="1"/>
  <c r="D34" i="52"/>
  <c r="D33" i="52" s="1"/>
  <c r="J159" i="54"/>
  <c r="F154" i="54"/>
  <c r="J153" i="54"/>
  <c r="J137" i="54"/>
  <c r="F131" i="54"/>
  <c r="F107" i="54"/>
  <c r="J107" i="54" s="1"/>
  <c r="I99" i="54"/>
  <c r="J75" i="54"/>
  <c r="J72" i="54"/>
  <c r="J71" i="54"/>
  <c r="G66" i="54"/>
  <c r="J65" i="54"/>
  <c r="I64" i="54"/>
  <c r="H64" i="54"/>
  <c r="G64" i="54"/>
  <c r="F64" i="54"/>
  <c r="J64" i="54" s="1"/>
  <c r="D64" i="54"/>
  <c r="J62" i="54"/>
  <c r="J61" i="54"/>
  <c r="J60" i="54"/>
  <c r="J59" i="54"/>
  <c r="J57" i="54"/>
  <c r="J56" i="54"/>
  <c r="I55" i="54"/>
  <c r="H55" i="54"/>
  <c r="G55" i="54"/>
  <c r="J52" i="54"/>
  <c r="J51" i="54" s="1"/>
  <c r="I51" i="54"/>
  <c r="H51" i="54"/>
  <c r="G51" i="54"/>
  <c r="F51" i="54"/>
  <c r="D51" i="54"/>
  <c r="J47" i="54"/>
  <c r="J36" i="54"/>
  <c r="I136" i="42"/>
  <c r="I133" i="42" s="1"/>
  <c r="H136" i="42"/>
  <c r="H133" i="42" s="1"/>
  <c r="G136" i="42"/>
  <c r="G157" i="42" s="1"/>
  <c r="D136" i="42"/>
  <c r="D133" i="42" s="1"/>
  <c r="F158" i="77"/>
  <c r="J134" i="77"/>
  <c r="J158" i="77" s="1"/>
  <c r="J154" i="75"/>
  <c r="J153" i="75"/>
  <c r="D152" i="75"/>
  <c r="D151" i="75" s="1"/>
  <c r="J138" i="75"/>
  <c r="J137" i="75"/>
  <c r="I135" i="75"/>
  <c r="I131" i="75" s="1"/>
  <c r="H135" i="75"/>
  <c r="H131" i="75" s="1"/>
  <c r="G135" i="75"/>
  <c r="G131" i="75" s="1"/>
  <c r="F135" i="75"/>
  <c r="J135" i="75" s="1"/>
  <c r="J131" i="75" s="1"/>
  <c r="D135" i="75"/>
  <c r="D131" i="75" s="1"/>
  <c r="F131" i="75"/>
  <c r="F114" i="75"/>
  <c r="I99" i="75"/>
  <c r="I92" i="75" s="1"/>
  <c r="H99" i="75"/>
  <c r="H92" i="75" s="1"/>
  <c r="G99" i="75"/>
  <c r="G92" i="75" s="1"/>
  <c r="D99" i="75"/>
  <c r="D92" i="75" s="1"/>
  <c r="F77" i="75"/>
  <c r="F76" i="75"/>
  <c r="J76" i="75" s="1"/>
  <c r="F75" i="75"/>
  <c r="J75" i="75" s="1"/>
  <c r="F74" i="75"/>
  <c r="F73" i="75"/>
  <c r="J73" i="75" s="1"/>
  <c r="F72" i="75"/>
  <c r="J72" i="75" s="1"/>
  <c r="F71" i="75"/>
  <c r="J71" i="75" s="1"/>
  <c r="F70" i="75"/>
  <c r="I69" i="75"/>
  <c r="H69" i="75"/>
  <c r="G69" i="75"/>
  <c r="D69" i="75"/>
  <c r="D32" i="75" s="1"/>
  <c r="F68" i="75"/>
  <c r="J68" i="75" s="1"/>
  <c r="F67" i="75"/>
  <c r="I66" i="75"/>
  <c r="H66" i="75"/>
  <c r="G66" i="75"/>
  <c r="D66" i="75"/>
  <c r="J65" i="75"/>
  <c r="I64" i="75"/>
  <c r="H64" i="75"/>
  <c r="G64" i="75"/>
  <c r="F64" i="75"/>
  <c r="J64" i="75" s="1"/>
  <c r="D64" i="75"/>
  <c r="F63" i="75"/>
  <c r="J63" i="75" s="1"/>
  <c r="F62" i="75"/>
  <c r="J62" i="75" s="1"/>
  <c r="F61" i="75"/>
  <c r="J61" i="75" s="1"/>
  <c r="F60" i="75"/>
  <c r="J60" i="75" s="1"/>
  <c r="F59" i="75"/>
  <c r="J59" i="75" s="1"/>
  <c r="F58" i="75"/>
  <c r="F57" i="75"/>
  <c r="J57" i="75" s="1"/>
  <c r="F56" i="75"/>
  <c r="J56" i="75" s="1"/>
  <c r="I55" i="75"/>
  <c r="H55" i="75"/>
  <c r="G55" i="75"/>
  <c r="D55" i="75"/>
  <c r="F54" i="75"/>
  <c r="F53" i="75"/>
  <c r="F52" i="75"/>
  <c r="F51" i="75" s="1"/>
  <c r="I51" i="75"/>
  <c r="H51" i="75"/>
  <c r="G51" i="75"/>
  <c r="D51" i="75"/>
  <c r="F49" i="75"/>
  <c r="F48" i="75"/>
  <c r="F47" i="75"/>
  <c r="J47" i="75" s="1"/>
  <c r="F46" i="75"/>
  <c r="J46" i="75" s="1"/>
  <c r="F45" i="75"/>
  <c r="J45" i="75" s="1"/>
  <c r="F44" i="75"/>
  <c r="I43" i="75"/>
  <c r="H43" i="75"/>
  <c r="G43" i="75"/>
  <c r="D43" i="75"/>
  <c r="F41" i="75"/>
  <c r="J41" i="75" s="1"/>
  <c r="F40" i="75"/>
  <c r="F39" i="75"/>
  <c r="F38" i="75"/>
  <c r="F37" i="75"/>
  <c r="F36" i="75"/>
  <c r="J36" i="75" s="1"/>
  <c r="F35" i="75"/>
  <c r="J35" i="75" s="1"/>
  <c r="I34" i="75"/>
  <c r="I33" i="75" s="1"/>
  <c r="H34" i="75"/>
  <c r="H33" i="75" s="1"/>
  <c r="G34" i="75"/>
  <c r="G33" i="75" s="1"/>
  <c r="D34" i="75"/>
  <c r="D33" i="75" s="1"/>
  <c r="E32" i="75"/>
  <c r="E175" i="75" s="1"/>
  <c r="F67" i="60"/>
  <c r="F66" i="60" s="1"/>
  <c r="I66" i="60"/>
  <c r="H66" i="60"/>
  <c r="H32" i="60" s="1"/>
  <c r="G66" i="60"/>
  <c r="G161" i="60" s="1"/>
  <c r="E161" i="60"/>
  <c r="D161" i="60"/>
  <c r="J143" i="65"/>
  <c r="J137" i="65"/>
  <c r="Q161" i="31" s="1"/>
  <c r="J123" i="65"/>
  <c r="J80" i="65"/>
  <c r="F80" i="65"/>
  <c r="F48" i="65"/>
  <c r="J48" i="65" s="1"/>
  <c r="F47" i="65"/>
  <c r="F46" i="65"/>
  <c r="J154" i="67"/>
  <c r="J153" i="67"/>
  <c r="I152" i="67"/>
  <c r="I151" i="67" s="1"/>
  <c r="P149" i="31" s="1"/>
  <c r="P147" i="31" s="1"/>
  <c r="H152" i="67"/>
  <c r="H151" i="67" s="1"/>
  <c r="O149" i="31" s="1"/>
  <c r="O147" i="31" s="1"/>
  <c r="G152" i="67"/>
  <c r="G151" i="67" s="1"/>
  <c r="N149" i="31" s="1"/>
  <c r="N147" i="31" s="1"/>
  <c r="F152" i="67"/>
  <c r="D152" i="67"/>
  <c r="D151" i="67" s="1"/>
  <c r="J138" i="67"/>
  <c r="J137" i="67"/>
  <c r="I135" i="67"/>
  <c r="I131" i="67" s="1"/>
  <c r="H135" i="67"/>
  <c r="H131" i="67" s="1"/>
  <c r="G135" i="67"/>
  <c r="G131" i="67" s="1"/>
  <c r="F135" i="67"/>
  <c r="F131" i="67" s="1"/>
  <c r="D135" i="67"/>
  <c r="D131" i="67" s="1"/>
  <c r="J114" i="67"/>
  <c r="I99" i="67"/>
  <c r="H99" i="67"/>
  <c r="G99" i="67"/>
  <c r="F99" i="67"/>
  <c r="J99" i="67" s="1"/>
  <c r="D99" i="67"/>
  <c r="F77" i="67"/>
  <c r="J77" i="67" s="1"/>
  <c r="F76" i="67"/>
  <c r="J76" i="67" s="1"/>
  <c r="F75" i="67"/>
  <c r="J75" i="67" s="1"/>
  <c r="F74" i="67"/>
  <c r="F73" i="67"/>
  <c r="J73" i="67" s="1"/>
  <c r="F72" i="67"/>
  <c r="J72" i="67" s="1"/>
  <c r="F71" i="67"/>
  <c r="J71" i="67" s="1"/>
  <c r="F70" i="67"/>
  <c r="J70" i="67" s="1"/>
  <c r="I69" i="67"/>
  <c r="H69" i="67"/>
  <c r="G69" i="67"/>
  <c r="D69" i="67"/>
  <c r="F68" i="67"/>
  <c r="J68" i="67" s="1"/>
  <c r="F67" i="67"/>
  <c r="I66" i="67"/>
  <c r="H66" i="67"/>
  <c r="G66" i="67"/>
  <c r="D66" i="67"/>
  <c r="J65" i="67"/>
  <c r="I64" i="67"/>
  <c r="H64" i="67"/>
  <c r="G64" i="67"/>
  <c r="F64" i="67"/>
  <c r="J64" i="67" s="1"/>
  <c r="D64" i="67"/>
  <c r="F63" i="67"/>
  <c r="J63" i="67" s="1"/>
  <c r="F62" i="67"/>
  <c r="J62" i="67" s="1"/>
  <c r="F61" i="67"/>
  <c r="J61" i="67" s="1"/>
  <c r="J60" i="67"/>
  <c r="F60" i="67"/>
  <c r="F59" i="67"/>
  <c r="J59" i="67" s="1"/>
  <c r="F58" i="67"/>
  <c r="F57" i="67"/>
  <c r="J57" i="67" s="1"/>
  <c r="F56" i="67"/>
  <c r="J56" i="67" s="1"/>
  <c r="I55" i="67"/>
  <c r="H55" i="67"/>
  <c r="G55" i="67"/>
  <c r="D55" i="67"/>
  <c r="F54" i="67"/>
  <c r="F53" i="67"/>
  <c r="F52" i="67"/>
  <c r="J52" i="67" s="1"/>
  <c r="J51" i="67" s="1"/>
  <c r="I51" i="67"/>
  <c r="H51" i="67"/>
  <c r="G51" i="67"/>
  <c r="F51" i="67"/>
  <c r="D51" i="67"/>
  <c r="F49" i="67"/>
  <c r="F48" i="67"/>
  <c r="F47" i="67"/>
  <c r="J47" i="67" s="1"/>
  <c r="F46" i="67"/>
  <c r="J46" i="67" s="1"/>
  <c r="F45" i="67"/>
  <c r="J45" i="67" s="1"/>
  <c r="F44" i="67"/>
  <c r="I43" i="67"/>
  <c r="H43" i="67"/>
  <c r="G43" i="67"/>
  <c r="D43" i="67"/>
  <c r="F41" i="67"/>
  <c r="J41" i="67" s="1"/>
  <c r="F40" i="67"/>
  <c r="F39" i="67"/>
  <c r="F38" i="67"/>
  <c r="F37" i="67"/>
  <c r="F36" i="67"/>
  <c r="J36" i="67" s="1"/>
  <c r="F35" i="67"/>
  <c r="I34" i="67"/>
  <c r="H34" i="67"/>
  <c r="H33" i="67" s="1"/>
  <c r="G34" i="67"/>
  <c r="G33" i="67" s="1"/>
  <c r="D34" i="67"/>
  <c r="I33" i="67"/>
  <c r="D33" i="67"/>
  <c r="F45" i="39"/>
  <c r="F44" i="39"/>
  <c r="D43" i="39"/>
  <c r="D32" i="39" s="1"/>
  <c r="D158" i="39" s="1"/>
  <c r="G34" i="35"/>
  <c r="E135" i="18"/>
  <c r="E159" i="18" s="1"/>
  <c r="G33" i="18"/>
  <c r="J116" i="31" s="1"/>
  <c r="J114" i="31" s="1"/>
  <c r="J157" i="25"/>
  <c r="J155" i="25"/>
  <c r="J154" i="25"/>
  <c r="J153" i="25"/>
  <c r="I152" i="25"/>
  <c r="I151" i="25" s="1"/>
  <c r="H152" i="25"/>
  <c r="H151" i="25" s="1"/>
  <c r="G152" i="25"/>
  <c r="G151" i="25" s="1"/>
  <c r="F152" i="25"/>
  <c r="J152" i="25" s="1"/>
  <c r="D152" i="25"/>
  <c r="J138" i="25"/>
  <c r="J137" i="25"/>
  <c r="I135" i="25"/>
  <c r="I131" i="25" s="1"/>
  <c r="H135" i="25"/>
  <c r="H131" i="25" s="1"/>
  <c r="G135" i="25"/>
  <c r="F135" i="25"/>
  <c r="J135" i="25" s="1"/>
  <c r="J131" i="25" s="1"/>
  <c r="D135" i="25"/>
  <c r="D131" i="25" s="1"/>
  <c r="G131" i="25"/>
  <c r="J77" i="25"/>
  <c r="J76" i="25"/>
  <c r="J75" i="25"/>
  <c r="J73" i="25"/>
  <c r="J72" i="25"/>
  <c r="J71" i="25"/>
  <c r="J70" i="25"/>
  <c r="I69" i="25"/>
  <c r="H69" i="25"/>
  <c r="G69" i="25"/>
  <c r="F69" i="25"/>
  <c r="J69" i="25" s="1"/>
  <c r="D69" i="25"/>
  <c r="J68" i="25"/>
  <c r="J67" i="25"/>
  <c r="I66" i="25"/>
  <c r="H66" i="25"/>
  <c r="G66" i="25"/>
  <c r="F66" i="25"/>
  <c r="D66" i="25"/>
  <c r="J65" i="25"/>
  <c r="I64" i="25"/>
  <c r="H64" i="25"/>
  <c r="G64" i="25"/>
  <c r="F64" i="25"/>
  <c r="D64" i="25"/>
  <c r="J63" i="25"/>
  <c r="J62" i="25"/>
  <c r="J61" i="25"/>
  <c r="J60" i="25"/>
  <c r="J59" i="25"/>
  <c r="J57" i="25"/>
  <c r="J56" i="25"/>
  <c r="I55" i="25"/>
  <c r="H55" i="25"/>
  <c r="G55" i="25"/>
  <c r="F55" i="25"/>
  <c r="J55" i="25" s="1"/>
  <c r="D55" i="25"/>
  <c r="J52" i="25"/>
  <c r="J51" i="25" s="1"/>
  <c r="I51" i="25"/>
  <c r="H51" i="25"/>
  <c r="G51" i="25"/>
  <c r="F51" i="25"/>
  <c r="D51" i="25"/>
  <c r="J47" i="25"/>
  <c r="J46" i="25"/>
  <c r="J45" i="25"/>
  <c r="I43" i="25"/>
  <c r="I42" i="25" s="1"/>
  <c r="I32" i="25" s="1"/>
  <c r="H43" i="25"/>
  <c r="H42" i="25" s="1"/>
  <c r="H32" i="25" s="1"/>
  <c r="H175" i="25" s="1"/>
  <c r="G43" i="25"/>
  <c r="F43" i="25"/>
  <c r="D43" i="25"/>
  <c r="J36" i="25"/>
  <c r="D34" i="25"/>
  <c r="D33" i="25" s="1"/>
  <c r="H158" i="20"/>
  <c r="K52" i="31" s="1"/>
  <c r="G158" i="20"/>
  <c r="J52" i="31" s="1"/>
  <c r="J50" i="31" s="1"/>
  <c r="J45" i="31" s="1"/>
  <c r="I113" i="20"/>
  <c r="I32" i="20" s="1"/>
  <c r="I158" i="20" s="1"/>
  <c r="L52" i="31" s="1"/>
  <c r="D113" i="20"/>
  <c r="D32" i="20" s="1"/>
  <c r="D158" i="20" s="1"/>
  <c r="E176" i="59"/>
  <c r="J158" i="59"/>
  <c r="J156" i="59"/>
  <c r="J154" i="59"/>
  <c r="I153" i="59"/>
  <c r="P33" i="31" s="1"/>
  <c r="H153" i="59"/>
  <c r="H152" i="59" s="1"/>
  <c r="O33" i="31" s="1"/>
  <c r="G153" i="59"/>
  <c r="G152" i="59" s="1"/>
  <c r="D153" i="59"/>
  <c r="D152" i="59" s="1"/>
  <c r="D136" i="59"/>
  <c r="J133" i="59"/>
  <c r="J132" i="59" s="1"/>
  <c r="D133" i="59"/>
  <c r="D132" i="59" s="1"/>
  <c r="J108" i="59"/>
  <c r="J100" i="59" s="1"/>
  <c r="J78" i="59"/>
  <c r="J77" i="59"/>
  <c r="J76" i="59"/>
  <c r="J74" i="59"/>
  <c r="J73" i="59"/>
  <c r="J72" i="59"/>
  <c r="J71" i="59"/>
  <c r="G70" i="59"/>
  <c r="D70" i="59"/>
  <c r="J69" i="59"/>
  <c r="J68" i="59"/>
  <c r="I67" i="59"/>
  <c r="H67" i="59"/>
  <c r="G67" i="59"/>
  <c r="F67" i="59"/>
  <c r="D67" i="59"/>
  <c r="J66" i="59"/>
  <c r="I65" i="59"/>
  <c r="H65" i="59"/>
  <c r="G65" i="59"/>
  <c r="F65" i="59"/>
  <c r="J65" i="59" s="1"/>
  <c r="D65" i="59"/>
  <c r="J63" i="59"/>
  <c r="J62" i="59"/>
  <c r="F61" i="59"/>
  <c r="J61" i="59" s="1"/>
  <c r="J60" i="59"/>
  <c r="J58" i="59"/>
  <c r="J57" i="59"/>
  <c r="I56" i="59"/>
  <c r="H56" i="59"/>
  <c r="H43" i="59" s="1"/>
  <c r="G56" i="59"/>
  <c r="F56" i="59"/>
  <c r="J56" i="59" s="1"/>
  <c r="D56" i="59"/>
  <c r="J53" i="59"/>
  <c r="J52" i="59" s="1"/>
  <c r="I52" i="59"/>
  <c r="H52" i="59"/>
  <c r="G52" i="59"/>
  <c r="F52" i="59"/>
  <c r="D52" i="59"/>
  <c r="J48" i="59"/>
  <c r="J47" i="59"/>
  <c r="J46" i="59"/>
  <c r="J44" i="59" s="1"/>
  <c r="I44" i="59"/>
  <c r="H44" i="59"/>
  <c r="G44" i="59"/>
  <c r="F44" i="59"/>
  <c r="D44" i="59"/>
  <c r="J42" i="59"/>
  <c r="J37" i="59"/>
  <c r="J36" i="59"/>
  <c r="I35" i="59"/>
  <c r="I34" i="59" s="1"/>
  <c r="H35" i="59"/>
  <c r="H34" i="59" s="1"/>
  <c r="G35" i="59"/>
  <c r="G34" i="59" s="1"/>
  <c r="F35" i="59"/>
  <c r="F34" i="59" s="1"/>
  <c r="D35" i="59"/>
  <c r="D34" i="59" s="1"/>
  <c r="F174" i="61"/>
  <c r="F173" i="61"/>
  <c r="F172" i="61"/>
  <c r="F171" i="61"/>
  <c r="F170" i="61"/>
  <c r="F169" i="61"/>
  <c r="F168" i="61"/>
  <c r="F167" i="61"/>
  <c r="F166" i="61"/>
  <c r="F165" i="61"/>
  <c r="F164" i="61"/>
  <c r="F163" i="61"/>
  <c r="F161" i="61"/>
  <c r="F160" i="61"/>
  <c r="F159" i="61"/>
  <c r="F158" i="61"/>
  <c r="F157" i="61"/>
  <c r="J157" i="61" s="1"/>
  <c r="F156" i="61"/>
  <c r="F155" i="61"/>
  <c r="J155" i="61" s="1"/>
  <c r="F154" i="61"/>
  <c r="J154" i="61" s="1"/>
  <c r="F153" i="61"/>
  <c r="J153" i="61" s="1"/>
  <c r="E151" i="61"/>
  <c r="E175" i="61" s="1"/>
  <c r="J137" i="61"/>
  <c r="J107" i="61"/>
  <c r="J77" i="61"/>
  <c r="J76" i="61"/>
  <c r="J75" i="61"/>
  <c r="J73" i="61"/>
  <c r="J72" i="61"/>
  <c r="J71" i="61"/>
  <c r="J70" i="61"/>
  <c r="I69" i="61"/>
  <c r="H69" i="61"/>
  <c r="G69" i="61"/>
  <c r="F69" i="61"/>
  <c r="J69" i="61" s="1"/>
  <c r="D69" i="61"/>
  <c r="J68" i="61"/>
  <c r="J67" i="61"/>
  <c r="D66" i="61"/>
  <c r="J63" i="61"/>
  <c r="J62" i="61"/>
  <c r="J61" i="61"/>
  <c r="J60" i="61"/>
  <c r="J59" i="61"/>
  <c r="J57" i="61"/>
  <c r="J56" i="61"/>
  <c r="I55" i="61"/>
  <c r="H55" i="61"/>
  <c r="G55" i="61"/>
  <c r="F55" i="61"/>
  <c r="J55" i="61" s="1"/>
  <c r="D55" i="61"/>
  <c r="J52" i="61"/>
  <c r="J51" i="61"/>
  <c r="I51" i="61"/>
  <c r="H51" i="61"/>
  <c r="G51" i="61"/>
  <c r="F51" i="61"/>
  <c r="D51" i="61"/>
  <c r="J47" i="61"/>
  <c r="J46" i="61"/>
  <c r="J45" i="61"/>
  <c r="J43" i="61" s="1"/>
  <c r="I43" i="61"/>
  <c r="H43" i="61"/>
  <c r="G43" i="61"/>
  <c r="F43" i="61"/>
  <c r="D43" i="61"/>
  <c r="J41" i="61"/>
  <c r="J36" i="61"/>
  <c r="J35" i="61"/>
  <c r="I34" i="61"/>
  <c r="I33" i="61" s="1"/>
  <c r="H34" i="61"/>
  <c r="H33" i="61" s="1"/>
  <c r="G34" i="61"/>
  <c r="G33" i="61" s="1"/>
  <c r="F34" i="61"/>
  <c r="F33" i="61" s="1"/>
  <c r="D34" i="61"/>
  <c r="D33" i="61" s="1"/>
  <c r="J157" i="21"/>
  <c r="J155" i="21"/>
  <c r="J154" i="21"/>
  <c r="J153" i="21"/>
  <c r="I152" i="21"/>
  <c r="I151" i="21" s="1"/>
  <c r="P24" i="31" s="1"/>
  <c r="H152" i="21"/>
  <c r="H151" i="21" s="1"/>
  <c r="O24" i="31" s="1"/>
  <c r="O20" i="31" s="1"/>
  <c r="G152" i="21"/>
  <c r="G151" i="21" s="1"/>
  <c r="N24" i="31" s="1"/>
  <c r="N20" i="31" s="1"/>
  <c r="F152" i="21"/>
  <c r="E152" i="21"/>
  <c r="J138" i="21"/>
  <c r="J137" i="21"/>
  <c r="I135" i="21"/>
  <c r="I131" i="21" s="1"/>
  <c r="H135" i="21"/>
  <c r="H131" i="21" s="1"/>
  <c r="G135" i="21"/>
  <c r="G131" i="21" s="1"/>
  <c r="F135" i="21"/>
  <c r="J135" i="21" s="1"/>
  <c r="J131" i="21" s="1"/>
  <c r="D135" i="21"/>
  <c r="D131" i="21" s="1"/>
  <c r="J76" i="21"/>
  <c r="F75" i="21"/>
  <c r="J75" i="21" s="1"/>
  <c r="F74" i="21"/>
  <c r="F73" i="21"/>
  <c r="J73" i="21" s="1"/>
  <c r="F72" i="21"/>
  <c r="J72" i="21" s="1"/>
  <c r="F71" i="21"/>
  <c r="D69" i="21"/>
  <c r="D66" i="21"/>
  <c r="J65" i="21"/>
  <c r="D64" i="21"/>
  <c r="F62" i="21"/>
  <c r="J62" i="21" s="1"/>
  <c r="F61" i="21"/>
  <c r="J61" i="21" s="1"/>
  <c r="F60" i="21"/>
  <c r="J60" i="21" s="1"/>
  <c r="F59" i="21"/>
  <c r="J59" i="21" s="1"/>
  <c r="F58" i="21"/>
  <c r="F57" i="21"/>
  <c r="J57" i="21" s="1"/>
  <c r="F56" i="21"/>
  <c r="H55" i="21"/>
  <c r="D55" i="21"/>
  <c r="F54" i="21"/>
  <c r="F53" i="21"/>
  <c r="F52" i="21"/>
  <c r="J52" i="21" s="1"/>
  <c r="J51" i="21" s="1"/>
  <c r="I51" i="21"/>
  <c r="H51" i="21"/>
  <c r="D51" i="21"/>
  <c r="F49" i="21"/>
  <c r="F48" i="21"/>
  <c r="F46" i="21"/>
  <c r="J46" i="21" s="1"/>
  <c r="F44" i="21"/>
  <c r="D43" i="21"/>
  <c r="F41" i="21"/>
  <c r="F40" i="21"/>
  <c r="F39" i="21"/>
  <c r="F38" i="21"/>
  <c r="F37" i="21"/>
  <c r="F36" i="21"/>
  <c r="J36" i="21" s="1"/>
  <c r="F35" i="21"/>
  <c r="J35" i="21" s="1"/>
  <c r="H34" i="21"/>
  <c r="H33" i="21" s="1"/>
  <c r="D34" i="21"/>
  <c r="D33" i="21" s="1"/>
  <c r="F162" i="29"/>
  <c r="J162" i="29" s="1"/>
  <c r="F161" i="29"/>
  <c r="F160" i="29"/>
  <c r="J160" i="29" s="1"/>
  <c r="F159" i="29"/>
  <c r="F154" i="29"/>
  <c r="J154" i="29" s="1"/>
  <c r="F153" i="29"/>
  <c r="J153" i="29" s="1"/>
  <c r="F138" i="29"/>
  <c r="F135" i="29" s="1"/>
  <c r="F131" i="29" s="1"/>
  <c r="J137" i="29"/>
  <c r="F136" i="29"/>
  <c r="D135" i="29"/>
  <c r="D131" i="29" s="1"/>
  <c r="J77" i="29"/>
  <c r="F76" i="29"/>
  <c r="J76" i="29" s="1"/>
  <c r="F75" i="29"/>
  <c r="J75" i="29" s="1"/>
  <c r="F74" i="29"/>
  <c r="F72" i="29"/>
  <c r="J72" i="29" s="1"/>
  <c r="F71" i="29"/>
  <c r="F68" i="29"/>
  <c r="F67" i="29"/>
  <c r="J67" i="29" s="1"/>
  <c r="H66" i="29"/>
  <c r="E66" i="29"/>
  <c r="D66" i="29"/>
  <c r="F65" i="29"/>
  <c r="J65" i="29" s="1"/>
  <c r="G64" i="29"/>
  <c r="D64" i="29"/>
  <c r="F61" i="29"/>
  <c r="J61" i="29" s="1"/>
  <c r="F60" i="29"/>
  <c r="J60" i="29" s="1"/>
  <c r="J58" i="29"/>
  <c r="F56" i="29"/>
  <c r="J56" i="29" s="1"/>
  <c r="F49" i="29"/>
  <c r="F47" i="29"/>
  <c r="F44" i="29"/>
  <c r="E43" i="29"/>
  <c r="F41" i="29"/>
  <c r="F40" i="29"/>
  <c r="F39" i="29"/>
  <c r="F38" i="29"/>
  <c r="F37" i="29"/>
  <c r="E33" i="29"/>
  <c r="D73" i="72"/>
  <c r="D215" i="4"/>
  <c r="D214" i="4"/>
  <c r="F198" i="4"/>
  <c r="D198" i="4" s="1"/>
  <c r="D181" i="4"/>
  <c r="E155" i="4"/>
  <c r="D155" i="4" s="1"/>
  <c r="F119" i="4"/>
  <c r="E51" i="4"/>
  <c r="D51" i="4" s="1"/>
  <c r="E49" i="4"/>
  <c r="D49" i="4" s="1"/>
  <c r="J57" i="29" l="1"/>
  <c r="J115" i="59"/>
  <c r="E123" i="4"/>
  <c r="E119" i="4" s="1"/>
  <c r="D182" i="4"/>
  <c r="F153" i="59"/>
  <c r="J155" i="59"/>
  <c r="D42" i="25"/>
  <c r="D32" i="25" s="1"/>
  <c r="D175" i="25" s="1"/>
  <c r="I32" i="60"/>
  <c r="L172" i="31" s="1"/>
  <c r="F55" i="49"/>
  <c r="J55" i="49" s="1"/>
  <c r="J65" i="78"/>
  <c r="H34" i="27"/>
  <c r="H33" i="27" s="1"/>
  <c r="H32" i="75"/>
  <c r="O175" i="31"/>
  <c r="J154" i="54"/>
  <c r="J77" i="62"/>
  <c r="J112" i="11"/>
  <c r="J157" i="55"/>
  <c r="J77" i="60"/>
  <c r="J69" i="60" s="1"/>
  <c r="F69" i="60"/>
  <c r="D183" i="4"/>
  <c r="J33" i="31"/>
  <c r="J31" i="31" s="1"/>
  <c r="F34" i="78"/>
  <c r="F33" i="78" s="1"/>
  <c r="J65" i="80"/>
  <c r="J63" i="81"/>
  <c r="H43" i="27"/>
  <c r="G42" i="80"/>
  <c r="J76" i="49"/>
  <c r="O31" i="31"/>
  <c r="F55" i="62"/>
  <c r="J55" i="62" s="1"/>
  <c r="P175" i="31"/>
  <c r="I158" i="64"/>
  <c r="E175" i="62"/>
  <c r="F152" i="55"/>
  <c r="J152" i="55" s="1"/>
  <c r="G42" i="24"/>
  <c r="G32" i="24" s="1"/>
  <c r="G175" i="24" s="1"/>
  <c r="J67" i="21"/>
  <c r="F69" i="24"/>
  <c r="J69" i="24" s="1"/>
  <c r="D42" i="80"/>
  <c r="F43" i="75"/>
  <c r="F151" i="48"/>
  <c r="J75" i="50"/>
  <c r="F64" i="24"/>
  <c r="J64" i="24" s="1"/>
  <c r="O215" i="31"/>
  <c r="O213" i="31" s="1"/>
  <c r="F132" i="58"/>
  <c r="F131" i="58" s="1"/>
  <c r="H42" i="80"/>
  <c r="D176" i="59"/>
  <c r="F33" i="59"/>
  <c r="J63" i="78"/>
  <c r="D42" i="49"/>
  <c r="J99" i="59"/>
  <c r="J151" i="25"/>
  <c r="J67" i="54"/>
  <c r="J67" i="16"/>
  <c r="P215" i="31"/>
  <c r="P213" i="31" s="1"/>
  <c r="F135" i="80"/>
  <c r="J135" i="80" s="1"/>
  <c r="J131" i="80" s="1"/>
  <c r="F66" i="50"/>
  <c r="F69" i="52"/>
  <c r="J69" i="52" s="1"/>
  <c r="J47" i="29"/>
  <c r="E36" i="4"/>
  <c r="D36" i="4" s="1"/>
  <c r="J34" i="58"/>
  <c r="J33" i="58" s="1"/>
  <c r="H42" i="52"/>
  <c r="J64" i="59"/>
  <c r="J43" i="75"/>
  <c r="F43" i="52"/>
  <c r="J34" i="62"/>
  <c r="J33" i="62" s="1"/>
  <c r="J34" i="48"/>
  <c r="J73" i="58"/>
  <c r="J46" i="27"/>
  <c r="F66" i="49"/>
  <c r="F55" i="50"/>
  <c r="J55" i="50" s="1"/>
  <c r="D32" i="54"/>
  <c r="F32" i="54" s="1"/>
  <c r="K146" i="31"/>
  <c r="G146" i="31" s="1"/>
  <c r="E67" i="4"/>
  <c r="D67" i="4" s="1"/>
  <c r="J157" i="27"/>
  <c r="D187" i="4"/>
  <c r="J40" i="48"/>
  <c r="J66" i="50"/>
  <c r="J63" i="50"/>
  <c r="F43" i="54"/>
  <c r="J46" i="54"/>
  <c r="N33" i="31"/>
  <c r="N31" i="31" s="1"/>
  <c r="I32" i="12"/>
  <c r="I158" i="12" s="1"/>
  <c r="H32" i="12"/>
  <c r="H158" i="12" s="1"/>
  <c r="H32" i="16"/>
  <c r="K215" i="31" s="1"/>
  <c r="K213" i="31" s="1"/>
  <c r="I32" i="75"/>
  <c r="L166" i="31" s="1"/>
  <c r="L164" i="31" s="1"/>
  <c r="I158" i="39"/>
  <c r="G158" i="39"/>
  <c r="J135" i="29"/>
  <c r="J131" i="29" s="1"/>
  <c r="J105" i="24"/>
  <c r="J65" i="50"/>
  <c r="E57" i="4"/>
  <c r="D57" i="4" s="1"/>
  <c r="D55" i="4" s="1"/>
  <c r="F99" i="54"/>
  <c r="J99" i="54" s="1"/>
  <c r="F33" i="18"/>
  <c r="E60" i="4"/>
  <c r="D60" i="4" s="1"/>
  <c r="F140" i="60"/>
  <c r="J53" i="29"/>
  <c r="E43" i="4"/>
  <c r="D43" i="4" s="1"/>
  <c r="F216" i="4"/>
  <c r="D216" i="4" s="1"/>
  <c r="F34" i="35"/>
  <c r="J34" i="35" s="1"/>
  <c r="J65" i="81"/>
  <c r="D42" i="81"/>
  <c r="D32" i="81" s="1"/>
  <c r="D175" i="81" s="1"/>
  <c r="F152" i="80"/>
  <c r="F151" i="80" s="1"/>
  <c r="G69" i="27"/>
  <c r="J70" i="27"/>
  <c r="F188" i="4"/>
  <c r="D188" i="4" s="1"/>
  <c r="J68" i="54"/>
  <c r="J66" i="54" s="1"/>
  <c r="F186" i="4"/>
  <c r="D186" i="4" s="1"/>
  <c r="H42" i="61"/>
  <c r="H32" i="61" s="1"/>
  <c r="K30" i="31" s="1"/>
  <c r="K28" i="31" s="1"/>
  <c r="F66" i="29"/>
  <c r="F99" i="75"/>
  <c r="F92" i="75" s="1"/>
  <c r="J92" i="75" s="1"/>
  <c r="N13" i="31"/>
  <c r="N11" i="31" s="1"/>
  <c r="O13" i="31"/>
  <c r="O11" i="31" s="1"/>
  <c r="P13" i="31"/>
  <c r="P11" i="31" s="1"/>
  <c r="F66" i="54"/>
  <c r="J158" i="29"/>
  <c r="F69" i="50"/>
  <c r="J69" i="50" s="1"/>
  <c r="E32" i="21"/>
  <c r="E175" i="21" s="1"/>
  <c r="F138" i="18"/>
  <c r="F135" i="18" s="1"/>
  <c r="D175" i="75"/>
  <c r="N166" i="31"/>
  <c r="N164" i="31" s="1"/>
  <c r="J161" i="31"/>
  <c r="J159" i="31" s="1"/>
  <c r="F159" i="31" s="1"/>
  <c r="L306" i="31"/>
  <c r="L304" i="31" s="1"/>
  <c r="H308" i="31"/>
  <c r="H306" i="31" s="1"/>
  <c r="H304" i="31" s="1"/>
  <c r="G308" i="31"/>
  <c r="G306" i="31" s="1"/>
  <c r="G304" i="31" s="1"/>
  <c r="K306" i="31"/>
  <c r="K304" i="31" s="1"/>
  <c r="J306" i="31"/>
  <c r="J304" i="31" s="1"/>
  <c r="F308" i="31"/>
  <c r="F306" i="31" s="1"/>
  <c r="F304" i="31" s="1"/>
  <c r="G32" i="12"/>
  <c r="G158" i="12" s="1"/>
  <c r="J32" i="36"/>
  <c r="M283" i="31" s="1"/>
  <c r="M281" i="31" s="1"/>
  <c r="J70" i="54"/>
  <c r="J77" i="75"/>
  <c r="E71" i="4"/>
  <c r="D71" i="4" s="1"/>
  <c r="G42" i="75"/>
  <c r="G32" i="75" s="1"/>
  <c r="D32" i="12"/>
  <c r="D158" i="12" s="1"/>
  <c r="J142" i="60"/>
  <c r="F135" i="27"/>
  <c r="F152" i="27"/>
  <c r="J152" i="27" s="1"/>
  <c r="M203" i="31"/>
  <c r="I203" i="31" s="1"/>
  <c r="F158" i="11"/>
  <c r="J76" i="54"/>
  <c r="E70" i="4"/>
  <c r="D70" i="4" s="1"/>
  <c r="E50" i="4"/>
  <c r="D50" i="4" s="1"/>
  <c r="F103" i="12"/>
  <c r="F99" i="12" s="1"/>
  <c r="F32" i="12" s="1"/>
  <c r="F92" i="13"/>
  <c r="J92" i="13" s="1"/>
  <c r="F66" i="52"/>
  <c r="J67" i="52"/>
  <c r="J66" i="52" s="1"/>
  <c r="D32" i="62"/>
  <c r="D175" i="62" s="1"/>
  <c r="F151" i="57"/>
  <c r="J135" i="50"/>
  <c r="J131" i="50" s="1"/>
  <c r="F131" i="50"/>
  <c r="J41" i="21"/>
  <c r="J34" i="21" s="1"/>
  <c r="J33" i="21" s="1"/>
  <c r="G43" i="59"/>
  <c r="D43" i="59"/>
  <c r="J152" i="67"/>
  <c r="J151" i="67"/>
  <c r="Q149" i="31" s="1"/>
  <c r="Q147" i="31" s="1"/>
  <c r="J71" i="52"/>
  <c r="J159" i="62"/>
  <c r="F151" i="62"/>
  <c r="J151" i="62" s="1"/>
  <c r="G158" i="11"/>
  <c r="D42" i="58"/>
  <c r="D32" i="58" s="1"/>
  <c r="D175" i="58" s="1"/>
  <c r="O259" i="31"/>
  <c r="L289" i="31"/>
  <c r="L287" i="31" s="1"/>
  <c r="I158" i="74"/>
  <c r="I42" i="80"/>
  <c r="F64" i="16"/>
  <c r="J64" i="16" s="1"/>
  <c r="E99" i="4"/>
  <c r="D99" i="4" s="1"/>
  <c r="E139" i="4"/>
  <c r="D139" i="4" s="1"/>
  <c r="F195" i="4"/>
  <c r="D195" i="4" s="1"/>
  <c r="F131" i="21"/>
  <c r="J151" i="21"/>
  <c r="Q24" i="31" s="1"/>
  <c r="Q20" i="31" s="1"/>
  <c r="J67" i="59"/>
  <c r="J66" i="25"/>
  <c r="F34" i="67"/>
  <c r="F33" i="67" s="1"/>
  <c r="F43" i="67"/>
  <c r="F151" i="67"/>
  <c r="H32" i="52"/>
  <c r="H175" i="52" s="1"/>
  <c r="J34" i="52"/>
  <c r="J33" i="52" s="1"/>
  <c r="J131" i="52"/>
  <c r="F158" i="64"/>
  <c r="J52" i="58"/>
  <c r="J51" i="58" s="1"/>
  <c r="D42" i="57"/>
  <c r="D32" i="57" s="1"/>
  <c r="D175" i="57" s="1"/>
  <c r="I42" i="57"/>
  <c r="I32" i="57" s="1"/>
  <c r="I175" i="57" s="1"/>
  <c r="J151" i="57"/>
  <c r="J70" i="50"/>
  <c r="J289" i="31"/>
  <c r="J287" i="31" s="1"/>
  <c r="D32" i="80"/>
  <c r="D175" i="80" s="1"/>
  <c r="F151" i="21"/>
  <c r="F42" i="25"/>
  <c r="J42" i="25" s="1"/>
  <c r="F131" i="25"/>
  <c r="J152" i="52"/>
  <c r="J151" i="52"/>
  <c r="G42" i="57"/>
  <c r="G32" i="57" s="1"/>
  <c r="G175" i="57" s="1"/>
  <c r="K63" i="31"/>
  <c r="J141" i="16"/>
  <c r="F138" i="16"/>
  <c r="G42" i="61"/>
  <c r="G32" i="61" s="1"/>
  <c r="J30" i="31" s="1"/>
  <c r="F30" i="31" s="1"/>
  <c r="F28" i="31" s="1"/>
  <c r="J35" i="59"/>
  <c r="J34" i="59" s="1"/>
  <c r="J99" i="13"/>
  <c r="J135" i="24"/>
  <c r="J131" i="24" s="1"/>
  <c r="F131" i="24"/>
  <c r="I43" i="59"/>
  <c r="I33" i="59" s="1"/>
  <c r="L33" i="31" s="1"/>
  <c r="G42" i="67"/>
  <c r="J149" i="31" s="1"/>
  <c r="F69" i="75"/>
  <c r="I32" i="52"/>
  <c r="I175" i="52" s="1"/>
  <c r="D42" i="52"/>
  <c r="D32" i="52" s="1"/>
  <c r="D175" i="52" s="1"/>
  <c r="I42" i="62"/>
  <c r="I32" i="62" s="1"/>
  <c r="I175" i="62" s="1"/>
  <c r="J66" i="62"/>
  <c r="J63" i="64"/>
  <c r="J32" i="64" s="1"/>
  <c r="M223" i="31" s="1"/>
  <c r="I223" i="31" s="1"/>
  <c r="F66" i="57"/>
  <c r="H42" i="49"/>
  <c r="J135" i="49"/>
  <c r="J131" i="49" s="1"/>
  <c r="F131" i="49"/>
  <c r="F32" i="74"/>
  <c r="J63" i="74"/>
  <c r="F70" i="59"/>
  <c r="J70" i="59" s="1"/>
  <c r="J131" i="54"/>
  <c r="J151" i="80"/>
  <c r="J152" i="80"/>
  <c r="F51" i="80"/>
  <c r="J52" i="80"/>
  <c r="J51" i="80" s="1"/>
  <c r="F43" i="80"/>
  <c r="J46" i="80"/>
  <c r="J43" i="80" s="1"/>
  <c r="G42" i="81"/>
  <c r="G32" i="81" s="1"/>
  <c r="G175" i="81" s="1"/>
  <c r="I42" i="81"/>
  <c r="I32" i="81" s="1"/>
  <c r="I175" i="81" s="1"/>
  <c r="F66" i="81"/>
  <c r="J68" i="81"/>
  <c r="J66" i="81" s="1"/>
  <c r="F35" i="27"/>
  <c r="J35" i="27" s="1"/>
  <c r="D34" i="27"/>
  <c r="D33" i="27" s="1"/>
  <c r="D55" i="27"/>
  <c r="F63" i="27"/>
  <c r="J63" i="27" s="1"/>
  <c r="F34" i="25"/>
  <c r="F33" i="25" s="1"/>
  <c r="F32" i="25" s="1"/>
  <c r="J41" i="25"/>
  <c r="H175" i="80"/>
  <c r="F152" i="75"/>
  <c r="F151" i="75" s="1"/>
  <c r="E158" i="74"/>
  <c r="F42" i="16"/>
  <c r="E151" i="4"/>
  <c r="J52" i="29"/>
  <c r="E42" i="4"/>
  <c r="D42" i="4" s="1"/>
  <c r="G42" i="78"/>
  <c r="G32" i="78" s="1"/>
  <c r="G175" i="78" s="1"/>
  <c r="H42" i="78"/>
  <c r="H32" i="78" s="1"/>
  <c r="H175" i="78" s="1"/>
  <c r="J43" i="78"/>
  <c r="F32" i="60"/>
  <c r="F66" i="75"/>
  <c r="G42" i="62"/>
  <c r="G32" i="62" s="1"/>
  <c r="G175" i="62" s="1"/>
  <c r="J154" i="27"/>
  <c r="H42" i="57"/>
  <c r="H32" i="57" s="1"/>
  <c r="H175" i="57" s="1"/>
  <c r="J47" i="24"/>
  <c r="J43" i="24" s="1"/>
  <c r="J103" i="12"/>
  <c r="J99" i="12" s="1"/>
  <c r="F69" i="81"/>
  <c r="J69" i="81" s="1"/>
  <c r="J34" i="49"/>
  <c r="J33" i="49" s="1"/>
  <c r="F66" i="21"/>
  <c r="J66" i="27"/>
  <c r="J70" i="16"/>
  <c r="J69" i="16" s="1"/>
  <c r="H33" i="59"/>
  <c r="K33" i="31" s="1"/>
  <c r="H69" i="27"/>
  <c r="H42" i="27" s="1"/>
  <c r="H32" i="27" s="1"/>
  <c r="I69" i="27"/>
  <c r="I42" i="27" s="1"/>
  <c r="I32" i="27" s="1"/>
  <c r="F51" i="29"/>
  <c r="J51" i="29" s="1"/>
  <c r="F64" i="27"/>
  <c r="J64" i="27" s="1"/>
  <c r="J65" i="27"/>
  <c r="G32" i="50"/>
  <c r="G175" i="50" s="1"/>
  <c r="H42" i="75"/>
  <c r="P181" i="31"/>
  <c r="P179" i="31" s="1"/>
  <c r="E38" i="4"/>
  <c r="D38" i="4" s="1"/>
  <c r="D42" i="54"/>
  <c r="D157" i="42"/>
  <c r="J59" i="29"/>
  <c r="F114" i="20"/>
  <c r="F32" i="20" s="1"/>
  <c r="J32" i="20" s="1"/>
  <c r="J138" i="61"/>
  <c r="E21" i="4"/>
  <c r="D21" i="4" s="1"/>
  <c r="F114" i="16"/>
  <c r="J114" i="16" s="1"/>
  <c r="J67" i="75"/>
  <c r="J66" i="75" s="1"/>
  <c r="F192" i="4"/>
  <c r="D192" i="4" s="1"/>
  <c r="F64" i="29"/>
  <c r="J64" i="29" s="1"/>
  <c r="J46" i="29"/>
  <c r="E42" i="58"/>
  <c r="I42" i="61"/>
  <c r="I32" i="61" s="1"/>
  <c r="L30" i="31" s="1"/>
  <c r="H30" i="31" s="1"/>
  <c r="H28" i="31" s="1"/>
  <c r="J140" i="16"/>
  <c r="J138" i="16" s="1"/>
  <c r="J77" i="50"/>
  <c r="J63" i="58"/>
  <c r="J68" i="21"/>
  <c r="J158" i="58"/>
  <c r="J158" i="54"/>
  <c r="D159" i="18"/>
  <c r="I42" i="21"/>
  <c r="I32" i="21" s="1"/>
  <c r="H32" i="49"/>
  <c r="H175" i="49" s="1"/>
  <c r="G42" i="49"/>
  <c r="G32" i="49"/>
  <c r="G175" i="49" s="1"/>
  <c r="I42" i="49"/>
  <c r="I32" i="49" s="1"/>
  <c r="I175" i="49" s="1"/>
  <c r="F77" i="48"/>
  <c r="F134" i="48"/>
  <c r="J65" i="48"/>
  <c r="D41" i="48"/>
  <c r="D31" i="48" s="1"/>
  <c r="D174" i="48" s="1"/>
  <c r="F54" i="48"/>
  <c r="J54" i="48" s="1"/>
  <c r="F152" i="58"/>
  <c r="J151" i="58" s="1"/>
  <c r="Q221" i="31" s="1"/>
  <c r="J155" i="54"/>
  <c r="J76" i="42"/>
  <c r="J73" i="29"/>
  <c r="J62" i="48"/>
  <c r="F152" i="29"/>
  <c r="F151" i="29" s="1"/>
  <c r="F43" i="55"/>
  <c r="J47" i="55"/>
  <c r="J43" i="55" s="1"/>
  <c r="H42" i="29"/>
  <c r="H32" i="29" s="1"/>
  <c r="J45" i="29"/>
  <c r="J66" i="42"/>
  <c r="F135" i="61"/>
  <c r="J135" i="61" s="1"/>
  <c r="J131" i="61" s="1"/>
  <c r="J65" i="61"/>
  <c r="H32" i="35"/>
  <c r="O141" i="31" s="1"/>
  <c r="O139" i="31" s="1"/>
  <c r="G32" i="35"/>
  <c r="N141" i="31" s="1"/>
  <c r="N139" i="31" s="1"/>
  <c r="G175" i="22"/>
  <c r="I41" i="48"/>
  <c r="I31" i="48" s="1"/>
  <c r="L220" i="31" s="1"/>
  <c r="G41" i="48"/>
  <c r="G31" i="48" s="1"/>
  <c r="J220" i="31" s="1"/>
  <c r="I42" i="75"/>
  <c r="H42" i="67"/>
  <c r="K149" i="31" s="1"/>
  <c r="K147" i="31" s="1"/>
  <c r="J144" i="31"/>
  <c r="F144" i="31" s="1"/>
  <c r="G42" i="21"/>
  <c r="G32" i="21" s="1"/>
  <c r="G175" i="21" s="1"/>
  <c r="E61" i="4"/>
  <c r="D61" i="4" s="1"/>
  <c r="J45" i="21"/>
  <c r="J43" i="21" s="1"/>
  <c r="F43" i="21"/>
  <c r="G42" i="29"/>
  <c r="G32" i="29" s="1"/>
  <c r="F152" i="54"/>
  <c r="J152" i="54" s="1"/>
  <c r="J151" i="54" s="1"/>
  <c r="J156" i="54"/>
  <c r="E111" i="4"/>
  <c r="D111" i="4" s="1"/>
  <c r="F149" i="22"/>
  <c r="J77" i="55"/>
  <c r="D42" i="75"/>
  <c r="J64" i="48"/>
  <c r="J48" i="48"/>
  <c r="J75" i="48"/>
  <c r="J46" i="39"/>
  <c r="F43" i="39"/>
  <c r="J69" i="65"/>
  <c r="J68" i="65" s="1"/>
  <c r="F45" i="65"/>
  <c r="J45" i="65" s="1"/>
  <c r="J76" i="27"/>
  <c r="J41" i="27"/>
  <c r="J43" i="27"/>
  <c r="D43" i="27"/>
  <c r="G43" i="27"/>
  <c r="J45" i="48"/>
  <c r="J42" i="48" s="1"/>
  <c r="J35" i="54"/>
  <c r="J34" i="54" s="1"/>
  <c r="J33" i="54" s="1"/>
  <c r="F34" i="54"/>
  <c r="F33" i="54" s="1"/>
  <c r="J77" i="58"/>
  <c r="F69" i="58"/>
  <c r="D42" i="67"/>
  <c r="J156" i="29"/>
  <c r="D42" i="29"/>
  <c r="D32" i="29" s="1"/>
  <c r="F43" i="29"/>
  <c r="H151" i="75"/>
  <c r="F55" i="54"/>
  <c r="J55" i="54" s="1"/>
  <c r="F51" i="58"/>
  <c r="H42" i="58"/>
  <c r="H32" i="58" s="1"/>
  <c r="K221" i="31" s="1"/>
  <c r="G221" i="31" s="1"/>
  <c r="G42" i="58"/>
  <c r="G32" i="58" s="1"/>
  <c r="G175" i="58" s="1"/>
  <c r="I42" i="58"/>
  <c r="I32" i="58" s="1"/>
  <c r="I175" i="58" s="1"/>
  <c r="J41" i="29"/>
  <c r="L247" i="31"/>
  <c r="H247" i="31" s="1"/>
  <c r="E156" i="4"/>
  <c r="D156" i="4" s="1"/>
  <c r="F152" i="61"/>
  <c r="J152" i="61" s="1"/>
  <c r="F151" i="61"/>
  <c r="J162" i="61"/>
  <c r="F194" i="4"/>
  <c r="D194" i="4" s="1"/>
  <c r="F34" i="29"/>
  <c r="F33" i="29" s="1"/>
  <c r="J138" i="29"/>
  <c r="J35" i="29"/>
  <c r="J111" i="16"/>
  <c r="L161" i="31"/>
  <c r="L159" i="31" s="1"/>
  <c r="H159" i="31" s="1"/>
  <c r="I42" i="54"/>
  <c r="I32" i="54" s="1"/>
  <c r="I159" i="18"/>
  <c r="J65" i="65"/>
  <c r="F69" i="54"/>
  <c r="J69" i="54" s="1"/>
  <c r="O181" i="31"/>
  <c r="O179" i="31" s="1"/>
  <c r="P139" i="31"/>
  <c r="P89" i="31" s="1"/>
  <c r="J155" i="29"/>
  <c r="J157" i="29"/>
  <c r="H116" i="31"/>
  <c r="H114" i="31" s="1"/>
  <c r="N114" i="31"/>
  <c r="F116" i="31"/>
  <c r="F114" i="31" s="1"/>
  <c r="F92" i="81"/>
  <c r="J105" i="80"/>
  <c r="J92" i="80" s="1"/>
  <c r="J79" i="65"/>
  <c r="H42" i="55"/>
  <c r="H32" i="55" s="1"/>
  <c r="K218" i="31" s="1"/>
  <c r="G218" i="31" s="1"/>
  <c r="F34" i="55"/>
  <c r="F33" i="55" s="1"/>
  <c r="E64" i="4"/>
  <c r="D64" i="4" s="1"/>
  <c r="E28" i="4"/>
  <c r="J52" i="55"/>
  <c r="I42" i="55"/>
  <c r="I32" i="55" s="1"/>
  <c r="L218" i="31" s="1"/>
  <c r="H218" i="31" s="1"/>
  <c r="J107" i="55"/>
  <c r="J135" i="55"/>
  <c r="J131" i="55" s="1"/>
  <c r="J43" i="67"/>
  <c r="F69" i="29"/>
  <c r="J69" i="29" s="1"/>
  <c r="J71" i="29"/>
  <c r="J135" i="67"/>
  <c r="J131" i="67" s="1"/>
  <c r="F34" i="21"/>
  <c r="F33" i="21" s="1"/>
  <c r="J116" i="20"/>
  <c r="H97" i="31"/>
  <c r="I175" i="25"/>
  <c r="J64" i="25"/>
  <c r="I42" i="67"/>
  <c r="F69" i="67"/>
  <c r="J69" i="67" s="1"/>
  <c r="J70" i="75"/>
  <c r="F43" i="62"/>
  <c r="F42" i="62" s="1"/>
  <c r="J46" i="62"/>
  <c r="J43" i="62" s="1"/>
  <c r="E35" i="4"/>
  <c r="D35" i="4" s="1"/>
  <c r="L201" i="31"/>
  <c r="H203" i="31"/>
  <c r="I158" i="11"/>
  <c r="G42" i="55"/>
  <c r="G32" i="55" s="1"/>
  <c r="H41" i="48"/>
  <c r="H31" i="48" s="1"/>
  <c r="K220" i="31" s="1"/>
  <c r="J70" i="48"/>
  <c r="F68" i="48"/>
  <c r="J68" i="48" s="1"/>
  <c r="D42" i="50"/>
  <c r="H146" i="31"/>
  <c r="L144" i="31"/>
  <c r="H144" i="31" s="1"/>
  <c r="P287" i="31"/>
  <c r="P272" i="31" s="1"/>
  <c r="F34" i="24"/>
  <c r="F33" i="24" s="1"/>
  <c r="J35" i="24"/>
  <c r="J138" i="78"/>
  <c r="F135" i="78"/>
  <c r="F131" i="80"/>
  <c r="F136" i="42"/>
  <c r="J34" i="65"/>
  <c r="J68" i="29"/>
  <c r="J56" i="21"/>
  <c r="F55" i="21"/>
  <c r="J55" i="21" s="1"/>
  <c r="D42" i="61"/>
  <c r="D32" i="61" s="1"/>
  <c r="D175" i="61" s="1"/>
  <c r="P31" i="31"/>
  <c r="I152" i="59"/>
  <c r="J43" i="25"/>
  <c r="J35" i="67"/>
  <c r="J34" i="67" s="1"/>
  <c r="J33" i="67" s="1"/>
  <c r="J67" i="60"/>
  <c r="J66" i="60" s="1"/>
  <c r="F34" i="75"/>
  <c r="F33" i="75" s="1"/>
  <c r="J52" i="75"/>
  <c r="J51" i="75" s="1"/>
  <c r="F55" i="75"/>
  <c r="J55" i="75" s="1"/>
  <c r="G42" i="52"/>
  <c r="G32" i="52" s="1"/>
  <c r="G175" i="52" s="1"/>
  <c r="J43" i="52"/>
  <c r="J63" i="52"/>
  <c r="F55" i="52"/>
  <c r="J55" i="52" s="1"/>
  <c r="N181" i="31"/>
  <c r="N179" i="31" s="1"/>
  <c r="H42" i="62"/>
  <c r="H32" i="62" s="1"/>
  <c r="H175" i="62" s="1"/>
  <c r="J215" i="31"/>
  <c r="G159" i="16"/>
  <c r="J63" i="55"/>
  <c r="F55" i="55"/>
  <c r="J43" i="57"/>
  <c r="F69" i="57"/>
  <c r="J69" i="57" s="1"/>
  <c r="J135" i="57"/>
  <c r="J131" i="57" s="1"/>
  <c r="F34" i="50"/>
  <c r="F33" i="50" s="1"/>
  <c r="J41" i="50"/>
  <c r="J34" i="50" s="1"/>
  <c r="J33" i="50" s="1"/>
  <c r="H175" i="24"/>
  <c r="P259" i="31"/>
  <c r="O287" i="31"/>
  <c r="O272" i="31" s="1"/>
  <c r="G289" i="31"/>
  <c r="G287" i="31" s="1"/>
  <c r="F52" i="31"/>
  <c r="F50" i="31" s="1"/>
  <c r="F45" i="31" s="1"/>
  <c r="Q287" i="31"/>
  <c r="Q272" i="31" s="1"/>
  <c r="I42" i="24"/>
  <c r="I32" i="24" s="1"/>
  <c r="I175" i="24" s="1"/>
  <c r="I42" i="16"/>
  <c r="I32" i="16" s="1"/>
  <c r="F32" i="35"/>
  <c r="J76" i="58"/>
  <c r="J141" i="18"/>
  <c r="J48" i="29"/>
  <c r="E37" i="4"/>
  <c r="D37" i="4" s="1"/>
  <c r="F135" i="54"/>
  <c r="J135" i="54" s="1"/>
  <c r="I32" i="50"/>
  <c r="J62" i="29"/>
  <c r="I42" i="78"/>
  <c r="I32" i="78" s="1"/>
  <c r="I175" i="78" s="1"/>
  <c r="F152" i="78"/>
  <c r="J71" i="21"/>
  <c r="F69" i="21"/>
  <c r="J69" i="21" s="1"/>
  <c r="F191" i="4"/>
  <c r="D230" i="4"/>
  <c r="E32" i="29"/>
  <c r="E175" i="29" s="1"/>
  <c r="J34" i="61"/>
  <c r="J33" i="61" s="1"/>
  <c r="J152" i="59"/>
  <c r="F152" i="59"/>
  <c r="J153" i="59"/>
  <c r="G42" i="25"/>
  <c r="G32" i="25" s="1"/>
  <c r="F55" i="67"/>
  <c r="J55" i="67" s="1"/>
  <c r="D161" i="65"/>
  <c r="K172" i="31"/>
  <c r="H161" i="60"/>
  <c r="J34" i="75"/>
  <c r="J33" i="75" s="1"/>
  <c r="J114" i="75"/>
  <c r="J136" i="42"/>
  <c r="J135" i="62"/>
  <c r="J35" i="55"/>
  <c r="J34" i="55" s="1"/>
  <c r="J33" i="55" s="1"/>
  <c r="J150" i="48"/>
  <c r="F150" i="48"/>
  <c r="J151" i="48"/>
  <c r="J43" i="58"/>
  <c r="D32" i="49"/>
  <c r="D175" i="49" s="1"/>
  <c r="D42" i="24"/>
  <c r="D32" i="24" s="1"/>
  <c r="D175" i="24" s="1"/>
  <c r="I283" i="31"/>
  <c r="I281" i="31" s="1"/>
  <c r="O114" i="31"/>
  <c r="G116" i="31"/>
  <c r="G114" i="31" s="1"/>
  <c r="J147" i="65"/>
  <c r="F152" i="24"/>
  <c r="J154" i="24"/>
  <c r="J32" i="74"/>
  <c r="G97" i="31"/>
  <c r="J70" i="55"/>
  <c r="F69" i="55"/>
  <c r="J69" i="55" s="1"/>
  <c r="J45" i="49"/>
  <c r="J43" i="49" s="1"/>
  <c r="F43" i="49"/>
  <c r="F42" i="49" s="1"/>
  <c r="J42" i="49" s="1"/>
  <c r="P164" i="31"/>
  <c r="I151" i="75"/>
  <c r="K161" i="31"/>
  <c r="K159" i="31" s="1"/>
  <c r="G159" i="31" s="1"/>
  <c r="H161" i="65"/>
  <c r="D42" i="21"/>
  <c r="D32" i="21" s="1"/>
  <c r="D175" i="21" s="1"/>
  <c r="G52" i="31"/>
  <c r="G50" i="31" s="1"/>
  <c r="G45" i="31" s="1"/>
  <c r="K50" i="31"/>
  <c r="K45" i="31" s="1"/>
  <c r="G159" i="18"/>
  <c r="G42" i="54"/>
  <c r="G32" i="54" s="1"/>
  <c r="D42" i="55"/>
  <c r="D32" i="55" s="1"/>
  <c r="D175" i="55" s="1"/>
  <c r="O216" i="31"/>
  <c r="J33" i="48"/>
  <c r="J32" i="48" s="1"/>
  <c r="J66" i="58"/>
  <c r="J34" i="57"/>
  <c r="J33" i="57" s="1"/>
  <c r="J151" i="49"/>
  <c r="F151" i="49"/>
  <c r="J152" i="49"/>
  <c r="J151" i="50"/>
  <c r="F151" i="50"/>
  <c r="Q261" i="31" s="1"/>
  <c r="J152" i="50"/>
  <c r="G203" i="31"/>
  <c r="J52" i="35"/>
  <c r="E48" i="4"/>
  <c r="D48" i="4" s="1"/>
  <c r="F66" i="80"/>
  <c r="J67" i="80"/>
  <c r="J66" i="80" s="1"/>
  <c r="F34" i="80"/>
  <c r="H52" i="31"/>
  <c r="H50" i="31" s="1"/>
  <c r="H45" i="31" s="1"/>
  <c r="L50" i="31"/>
  <c r="L45" i="31" s="1"/>
  <c r="H42" i="54"/>
  <c r="H32" i="54" s="1"/>
  <c r="G201" i="31"/>
  <c r="K182" i="31"/>
  <c r="G182" i="31" s="1"/>
  <c r="H158" i="11"/>
  <c r="P216" i="31"/>
  <c r="J135" i="27"/>
  <c r="J131" i="27" s="1"/>
  <c r="F131" i="27"/>
  <c r="J46" i="50"/>
  <c r="J43" i="50" s="1"/>
  <c r="F43" i="50"/>
  <c r="F66" i="27"/>
  <c r="J52" i="78"/>
  <c r="J51" i="78" s="1"/>
  <c r="F51" i="78"/>
  <c r="J34" i="78"/>
  <c r="F64" i="50"/>
  <c r="J64" i="50" s="1"/>
  <c r="N259" i="31"/>
  <c r="H159" i="18"/>
  <c r="D42" i="78"/>
  <c r="D32" i="78" s="1"/>
  <c r="D175" i="78" s="1"/>
  <c r="F66" i="78"/>
  <c r="F69" i="80"/>
  <c r="J69" i="80" s="1"/>
  <c r="F55" i="80"/>
  <c r="J63" i="80"/>
  <c r="J138" i="81"/>
  <c r="F43" i="27"/>
  <c r="F75" i="27"/>
  <c r="D69" i="27"/>
  <c r="J35" i="25"/>
  <c r="J34" i="25" s="1"/>
  <c r="J33" i="25" s="1"/>
  <c r="I175" i="80"/>
  <c r="F203" i="31"/>
  <c r="J201" i="31"/>
  <c r="J48" i="54"/>
  <c r="J52" i="16"/>
  <c r="J51" i="16" s="1"/>
  <c r="F55" i="27"/>
  <c r="J55" i="27" s="1"/>
  <c r="J66" i="78"/>
  <c r="J105" i="78"/>
  <c r="J92" i="78" s="1"/>
  <c r="F92" i="78"/>
  <c r="F69" i="78"/>
  <c r="J69" i="78" s="1"/>
  <c r="H42" i="81"/>
  <c r="H32" i="81" s="1"/>
  <c r="H175" i="81" s="1"/>
  <c r="J135" i="81"/>
  <c r="J131" i="81" s="1"/>
  <c r="F131" i="81"/>
  <c r="F34" i="81"/>
  <c r="F33" i="81" s="1"/>
  <c r="J35" i="81"/>
  <c r="J34" i="24"/>
  <c r="J33" i="24" s="1"/>
  <c r="F43" i="24"/>
  <c r="F42" i="24" s="1"/>
  <c r="J42" i="24" s="1"/>
  <c r="F55" i="29"/>
  <c r="J43" i="81"/>
  <c r="F152" i="81"/>
  <c r="J151" i="81" s="1"/>
  <c r="I45" i="65"/>
  <c r="E157" i="42"/>
  <c r="F34" i="49"/>
  <c r="F33" i="49" s="1"/>
  <c r="I42" i="29"/>
  <c r="I32" i="29" s="1"/>
  <c r="J49" i="54"/>
  <c r="J139" i="77"/>
  <c r="J137" i="77" s="1"/>
  <c r="F43" i="78"/>
  <c r="J34" i="81"/>
  <c r="F43" i="81"/>
  <c r="F33" i="48"/>
  <c r="F32" i="48" s="1"/>
  <c r="J67" i="67"/>
  <c r="J66" i="67" s="1"/>
  <c r="F51" i="21"/>
  <c r="F66" i="67"/>
  <c r="H42" i="21"/>
  <c r="H32" i="21" s="1"/>
  <c r="K24" i="31" s="1"/>
  <c r="F42" i="61"/>
  <c r="J42" i="61" s="1"/>
  <c r="E34" i="4"/>
  <c r="D34" i="4" s="1"/>
  <c r="F42" i="48"/>
  <c r="I157" i="42"/>
  <c r="H157" i="42"/>
  <c r="G133" i="42"/>
  <c r="N175" i="31" s="1"/>
  <c r="P170" i="31"/>
  <c r="H283" i="31"/>
  <c r="H281" i="31" s="1"/>
  <c r="L281" i="31"/>
  <c r="K283" i="31"/>
  <c r="H158" i="36"/>
  <c r="J283" i="31"/>
  <c r="G158" i="36"/>
  <c r="G250" i="31"/>
  <c r="K247" i="31"/>
  <c r="G247" i="31" s="1"/>
  <c r="F250" i="31"/>
  <c r="J247" i="31"/>
  <c r="P243" i="31"/>
  <c r="N243" i="31"/>
  <c r="J172" i="31"/>
  <c r="F67" i="72"/>
  <c r="D142" i="4"/>
  <c r="I250" i="31"/>
  <c r="M247" i="31"/>
  <c r="I247" i="31" s="1"/>
  <c r="F92" i="73"/>
  <c r="P20" i="31"/>
  <c r="J152" i="21"/>
  <c r="P142" i="31"/>
  <c r="O142" i="31"/>
  <c r="N142" i="31"/>
  <c r="F161" i="65"/>
  <c r="J161" i="65" s="1"/>
  <c r="M161" i="31"/>
  <c r="M159" i="31" s="1"/>
  <c r="Q159" i="31"/>
  <c r="M114" i="31"/>
  <c r="J55" i="29" l="1"/>
  <c r="F42" i="29"/>
  <c r="F32" i="29" s="1"/>
  <c r="F161" i="31"/>
  <c r="H176" i="59"/>
  <c r="I32" i="67"/>
  <c r="L149" i="31" s="1"/>
  <c r="K144" i="31"/>
  <c r="L295" i="31"/>
  <c r="H295" i="31" s="1"/>
  <c r="H293" i="31" s="1"/>
  <c r="D32" i="67"/>
  <c r="D175" i="67" s="1"/>
  <c r="I175" i="75"/>
  <c r="J66" i="29"/>
  <c r="G33" i="31"/>
  <c r="G31" i="31" s="1"/>
  <c r="L170" i="31"/>
  <c r="H172" i="31"/>
  <c r="H170" i="31" s="1"/>
  <c r="F151" i="55"/>
  <c r="J32" i="25"/>
  <c r="Q33" i="31"/>
  <c r="Q31" i="31" s="1"/>
  <c r="J181" i="31"/>
  <c r="F181" i="31" s="1"/>
  <c r="Q181" i="31"/>
  <c r="Q179" i="31" s="1"/>
  <c r="O211" i="31"/>
  <c r="G176" i="59"/>
  <c r="L181" i="31"/>
  <c r="F42" i="78"/>
  <c r="J42" i="78" s="1"/>
  <c r="K181" i="31"/>
  <c r="G181" i="31" s="1"/>
  <c r="H289" i="31"/>
  <c r="H287" i="31" s="1"/>
  <c r="E54" i="4"/>
  <c r="E45" i="4" s="1"/>
  <c r="D45" i="4" s="1"/>
  <c r="P211" i="31"/>
  <c r="G175" i="67"/>
  <c r="I161" i="60"/>
  <c r="O9" i="31"/>
  <c r="E20" i="4"/>
  <c r="D20" i="4" s="1"/>
  <c r="J151" i="55"/>
  <c r="Q218" i="31" s="1"/>
  <c r="Q216" i="31" s="1"/>
  <c r="F158" i="74"/>
  <c r="G215" i="31"/>
  <c r="G213" i="31" s="1"/>
  <c r="J66" i="21"/>
  <c r="D175" i="54"/>
  <c r="D32" i="50"/>
  <c r="F32" i="50" s="1"/>
  <c r="J32" i="50" s="1"/>
  <c r="I175" i="50"/>
  <c r="H32" i="50"/>
  <c r="H175" i="50" s="1"/>
  <c r="H175" i="54"/>
  <c r="N9" i="31"/>
  <c r="F33" i="31"/>
  <c r="F31" i="31" s="1"/>
  <c r="K295" i="31"/>
  <c r="H159" i="16"/>
  <c r="G30" i="31"/>
  <c r="G28" i="31" s="1"/>
  <c r="J99" i="75"/>
  <c r="J32" i="60"/>
  <c r="M172" i="31" s="1"/>
  <c r="M170" i="31" s="1"/>
  <c r="J151" i="27"/>
  <c r="F32" i="16"/>
  <c r="F159" i="16" s="1"/>
  <c r="J159" i="16" s="1"/>
  <c r="F32" i="75"/>
  <c r="F175" i="75" s="1"/>
  <c r="J175" i="75" s="1"/>
  <c r="D175" i="29"/>
  <c r="F212" i="4"/>
  <c r="D212" i="4" s="1"/>
  <c r="F131" i="61"/>
  <c r="J138" i="18"/>
  <c r="J135" i="18" s="1"/>
  <c r="Q116" i="31" s="1"/>
  <c r="Q114" i="31" s="1"/>
  <c r="G42" i="27"/>
  <c r="G32" i="27" s="1"/>
  <c r="J245" i="31" s="1"/>
  <c r="O89" i="31"/>
  <c r="G141" i="31"/>
  <c r="G139" i="31" s="1"/>
  <c r="J295" i="31"/>
  <c r="F295" i="31" s="1"/>
  <c r="F293" i="31" s="1"/>
  <c r="F159" i="18"/>
  <c r="J159" i="18" s="1"/>
  <c r="N89" i="31"/>
  <c r="J140" i="60"/>
  <c r="J137" i="60"/>
  <c r="H175" i="61"/>
  <c r="H175" i="29"/>
  <c r="P9" i="31"/>
  <c r="J42" i="16"/>
  <c r="J32" i="16" s="1"/>
  <c r="M215" i="31" s="1"/>
  <c r="F133" i="42"/>
  <c r="F157" i="42" s="1"/>
  <c r="M201" i="31"/>
  <c r="I201" i="31" s="1"/>
  <c r="F137" i="60"/>
  <c r="F161" i="60" s="1"/>
  <c r="J69" i="75"/>
  <c r="H175" i="67"/>
  <c r="G149" i="31"/>
  <c r="G147" i="31" s="1"/>
  <c r="I175" i="61"/>
  <c r="J151" i="75"/>
  <c r="F151" i="27"/>
  <c r="F158" i="12"/>
  <c r="J32" i="12"/>
  <c r="M295" i="31" s="1"/>
  <c r="K31" i="31"/>
  <c r="K245" i="31"/>
  <c r="K243" i="31" s="1"/>
  <c r="J32" i="24"/>
  <c r="L245" i="31"/>
  <c r="H245" i="31" s="1"/>
  <c r="H243" i="31" s="1"/>
  <c r="G175" i="75"/>
  <c r="J166" i="31"/>
  <c r="F42" i="81"/>
  <c r="J42" i="81" s="1"/>
  <c r="D42" i="27"/>
  <c r="D32" i="27" s="1"/>
  <c r="D175" i="27" s="1"/>
  <c r="F42" i="50"/>
  <c r="J42" i="50" s="1"/>
  <c r="F289" i="31"/>
  <c r="F287" i="31" s="1"/>
  <c r="F42" i="57"/>
  <c r="F42" i="52"/>
  <c r="J42" i="52" s="1"/>
  <c r="J32" i="52" s="1"/>
  <c r="J175" i="52" s="1"/>
  <c r="J34" i="29"/>
  <c r="J33" i="29" s="1"/>
  <c r="J43" i="29"/>
  <c r="J151" i="61"/>
  <c r="Q30" i="31" s="1"/>
  <c r="Q28" i="31" s="1"/>
  <c r="F34" i="27"/>
  <c r="J34" i="27" s="1"/>
  <c r="F43" i="59"/>
  <c r="F32" i="24"/>
  <c r="J152" i="75"/>
  <c r="F42" i="58"/>
  <c r="J42" i="58" s="1"/>
  <c r="F135" i="16"/>
  <c r="J135" i="16" s="1"/>
  <c r="J158" i="64"/>
  <c r="H175" i="27"/>
  <c r="D92" i="27"/>
  <c r="F92" i="27"/>
  <c r="P241" i="31"/>
  <c r="N241" i="31"/>
  <c r="H175" i="75"/>
  <c r="K166" i="31"/>
  <c r="J43" i="54"/>
  <c r="D171" i="4"/>
  <c r="E171" i="4"/>
  <c r="F113" i="20"/>
  <c r="F189" i="4"/>
  <c r="D189" i="4" s="1"/>
  <c r="J13" i="31"/>
  <c r="F13" i="31" s="1"/>
  <c r="F11" i="31" s="1"/>
  <c r="E55" i="4"/>
  <c r="J69" i="58"/>
  <c r="I176" i="59"/>
  <c r="I174" i="48"/>
  <c r="G220" i="31"/>
  <c r="L24" i="31"/>
  <c r="I175" i="21"/>
  <c r="J134" i="48"/>
  <c r="J130" i="48" s="1"/>
  <c r="F130" i="48"/>
  <c r="F42" i="21"/>
  <c r="J42" i="21" s="1"/>
  <c r="J32" i="21" s="1"/>
  <c r="M24" i="31" s="1"/>
  <c r="J152" i="58"/>
  <c r="F151" i="58"/>
  <c r="F151" i="54"/>
  <c r="J31" i="42"/>
  <c r="M175" i="31" s="1"/>
  <c r="L28" i="31"/>
  <c r="J28" i="31"/>
  <c r="J24" i="31"/>
  <c r="J20" i="31" s="1"/>
  <c r="F20" i="31" s="1"/>
  <c r="F141" i="31"/>
  <c r="F139" i="31" s="1"/>
  <c r="L261" i="31"/>
  <c r="L259" i="31" s="1"/>
  <c r="J261" i="31"/>
  <c r="J259" i="31" s="1"/>
  <c r="F32" i="22"/>
  <c r="F175" i="22" s="1"/>
  <c r="H174" i="48"/>
  <c r="F41" i="48"/>
  <c r="J41" i="48" s="1"/>
  <c r="J31" i="48" s="1"/>
  <c r="M220" i="31" s="1"/>
  <c r="F32" i="39"/>
  <c r="J43" i="39"/>
  <c r="E137" i="4"/>
  <c r="D137" i="4" s="1"/>
  <c r="I175" i="27"/>
  <c r="E40" i="4"/>
  <c r="D40" i="4" s="1"/>
  <c r="E148" i="4"/>
  <c r="D148" i="4" s="1"/>
  <c r="D151" i="4"/>
  <c r="F42" i="54"/>
  <c r="J42" i="54" s="1"/>
  <c r="H175" i="58"/>
  <c r="J221" i="31"/>
  <c r="F221" i="31" s="1"/>
  <c r="L221" i="31"/>
  <c r="H221" i="31" s="1"/>
  <c r="E152" i="4"/>
  <c r="D152" i="4" s="1"/>
  <c r="I175" i="67"/>
  <c r="H161" i="31"/>
  <c r="I175" i="54"/>
  <c r="F184" i="4"/>
  <c r="D184" i="4" s="1"/>
  <c r="J152" i="29"/>
  <c r="J151" i="29"/>
  <c r="Q13" i="31" s="1"/>
  <c r="J105" i="27"/>
  <c r="J92" i="27" s="1"/>
  <c r="F179" i="4"/>
  <c r="D179" i="4" s="1"/>
  <c r="E58" i="4"/>
  <c r="D58" i="4" s="1"/>
  <c r="H175" i="55"/>
  <c r="I175" i="55"/>
  <c r="D28" i="4"/>
  <c r="E26" i="4"/>
  <c r="D26" i="4" s="1"/>
  <c r="J218" i="31"/>
  <c r="G175" i="55"/>
  <c r="J75" i="27"/>
  <c r="E69" i="4"/>
  <c r="J158" i="74"/>
  <c r="M289" i="31"/>
  <c r="D191" i="4"/>
  <c r="F175" i="25"/>
  <c r="J152" i="81"/>
  <c r="F32" i="49"/>
  <c r="I97" i="31"/>
  <c r="J175" i="25"/>
  <c r="J55" i="80"/>
  <c r="F42" i="80"/>
  <c r="J42" i="80" s="1"/>
  <c r="J33" i="78"/>
  <c r="F32" i="78"/>
  <c r="J34" i="80"/>
  <c r="F33" i="80"/>
  <c r="F151" i="81"/>
  <c r="F201" i="31"/>
  <c r="J182" i="31"/>
  <c r="F182" i="31" s="1"/>
  <c r="H166" i="31"/>
  <c r="H164" i="31" s="1"/>
  <c r="F69" i="27"/>
  <c r="J69" i="27" s="1"/>
  <c r="J151" i="78"/>
  <c r="F151" i="78"/>
  <c r="J152" i="78"/>
  <c r="J32" i="35"/>
  <c r="Q141" i="31" s="1"/>
  <c r="J158" i="20"/>
  <c r="M52" i="31" s="1"/>
  <c r="J113" i="20"/>
  <c r="F42" i="75"/>
  <c r="J42" i="75" s="1"/>
  <c r="F97" i="31"/>
  <c r="G175" i="25"/>
  <c r="L215" i="31"/>
  <c r="I159" i="16"/>
  <c r="J55" i="55"/>
  <c r="F42" i="55"/>
  <c r="F32" i="55" s="1"/>
  <c r="J42" i="62"/>
  <c r="F32" i="62"/>
  <c r="H95" i="31"/>
  <c r="L95" i="31"/>
  <c r="L89" i="31" s="1"/>
  <c r="H89" i="31" s="1"/>
  <c r="L31" i="31"/>
  <c r="H33" i="31"/>
  <c r="H31" i="31" s="1"/>
  <c r="G161" i="31"/>
  <c r="G174" i="48"/>
  <c r="D123" i="4"/>
  <c r="D119" i="4"/>
  <c r="G172" i="31"/>
  <c r="G170" i="31" s="1"/>
  <c r="K170" i="31"/>
  <c r="H201" i="31"/>
  <c r="L182" i="31"/>
  <c r="H182" i="31" s="1"/>
  <c r="F32" i="61"/>
  <c r="F175" i="61" s="1"/>
  <c r="E31" i="4"/>
  <c r="D31" i="4" s="1"/>
  <c r="G175" i="54"/>
  <c r="G175" i="61"/>
  <c r="F42" i="67"/>
  <c r="G95" i="31"/>
  <c r="K95" i="31"/>
  <c r="K89" i="31" s="1"/>
  <c r="J152" i="24"/>
  <c r="J151" i="24"/>
  <c r="Q259" i="31" s="1"/>
  <c r="F151" i="24"/>
  <c r="J213" i="31"/>
  <c r="F215" i="31"/>
  <c r="F213" i="31" s="1"/>
  <c r="F32" i="52"/>
  <c r="F175" i="52" s="1"/>
  <c r="J43" i="59"/>
  <c r="J135" i="78"/>
  <c r="J131" i="78" s="1"/>
  <c r="F131" i="78"/>
  <c r="F158" i="20"/>
  <c r="J33" i="81"/>
  <c r="J147" i="31"/>
  <c r="J142" i="31" s="1"/>
  <c r="F142" i="31" s="1"/>
  <c r="F149" i="31"/>
  <c r="F147" i="31" s="1"/>
  <c r="H175" i="21"/>
  <c r="P173" i="31"/>
  <c r="H175" i="31"/>
  <c r="G175" i="31"/>
  <c r="O173" i="31"/>
  <c r="N173" i="31"/>
  <c r="F175" i="31"/>
  <c r="K281" i="31"/>
  <c r="G283" i="31"/>
  <c r="G281" i="31" s="1"/>
  <c r="F283" i="31"/>
  <c r="F281" i="31" s="1"/>
  <c r="J281" i="31"/>
  <c r="F247" i="31"/>
  <c r="O243" i="31"/>
  <c r="O241" i="31" s="1"/>
  <c r="F172" i="31"/>
  <c r="F170" i="31" s="1"/>
  <c r="J170" i="31"/>
  <c r="G144" i="31"/>
  <c r="K142" i="31"/>
  <c r="G142" i="31" s="1"/>
  <c r="K20" i="31"/>
  <c r="G20" i="31" s="1"/>
  <c r="G24" i="31"/>
  <c r="I175" i="29"/>
  <c r="L13" i="31"/>
  <c r="F56" i="72"/>
  <c r="J92" i="73"/>
  <c r="J32" i="73" s="1"/>
  <c r="F32" i="73"/>
  <c r="I161" i="31"/>
  <c r="I159" i="31"/>
  <c r="Q142" i="31"/>
  <c r="F210" i="4" l="1"/>
  <c r="D210" i="4" s="1"/>
  <c r="L293" i="31"/>
  <c r="L272" i="31" s="1"/>
  <c r="H272" i="31" s="1"/>
  <c r="L162" i="31"/>
  <c r="H149" i="31"/>
  <c r="H147" i="31" s="1"/>
  <c r="L147" i="31"/>
  <c r="L142" i="31" s="1"/>
  <c r="H142" i="31" s="1"/>
  <c r="J42" i="67"/>
  <c r="F32" i="67"/>
  <c r="E146" i="4"/>
  <c r="D146" i="4"/>
  <c r="Q215" i="31"/>
  <c r="Q213" i="31" s="1"/>
  <c r="Q211" i="31" s="1"/>
  <c r="F32" i="81"/>
  <c r="J32" i="81" s="1"/>
  <c r="J175" i="81" s="1"/>
  <c r="F33" i="27"/>
  <c r="J33" i="27" s="1"/>
  <c r="G175" i="27"/>
  <c r="J161" i="60"/>
  <c r="D175" i="50"/>
  <c r="Q245" i="31"/>
  <c r="Q243" i="31" s="1"/>
  <c r="Q241" i="31" s="1"/>
  <c r="K261" i="31"/>
  <c r="G261" i="31" s="1"/>
  <c r="G259" i="31" s="1"/>
  <c r="G295" i="31"/>
  <c r="G293" i="31" s="1"/>
  <c r="K293" i="31"/>
  <c r="K272" i="31" s="1"/>
  <c r="G272" i="31" s="1"/>
  <c r="L243" i="31"/>
  <c r="L241" i="31" s="1"/>
  <c r="H241" i="31" s="1"/>
  <c r="D54" i="4"/>
  <c r="J293" i="31"/>
  <c r="J272" i="31" s="1"/>
  <c r="F272" i="31" s="1"/>
  <c r="J32" i="75"/>
  <c r="M166" i="31" s="1"/>
  <c r="M164" i="31" s="1"/>
  <c r="K13" i="31"/>
  <c r="K11" i="31" s="1"/>
  <c r="K9" i="31" s="1"/>
  <c r="G9" i="31" s="1"/>
  <c r="J133" i="42"/>
  <c r="J157" i="42" s="1"/>
  <c r="Q172" i="31"/>
  <c r="Q170" i="31" s="1"/>
  <c r="I116" i="31"/>
  <c r="I114" i="31" s="1"/>
  <c r="J42" i="29"/>
  <c r="F175" i="29"/>
  <c r="M182" i="31"/>
  <c r="I182" i="31" s="1"/>
  <c r="Q166" i="31"/>
  <c r="Q164" i="31" s="1"/>
  <c r="J175" i="22"/>
  <c r="M308" i="31"/>
  <c r="I308" i="31" s="1"/>
  <c r="Q11" i="31"/>
  <c r="Q9" i="31" s="1"/>
  <c r="J158" i="12"/>
  <c r="G89" i="31"/>
  <c r="E131" i="4"/>
  <c r="D131" i="4" s="1"/>
  <c r="F32" i="58"/>
  <c r="J32" i="58" s="1"/>
  <c r="M221" i="31" s="1"/>
  <c r="I221" i="31" s="1"/>
  <c r="E18" i="4"/>
  <c r="D18" i="4" s="1"/>
  <c r="J42" i="57"/>
  <c r="J32" i="57" s="1"/>
  <c r="J175" i="57" s="1"/>
  <c r="F32" i="57"/>
  <c r="F175" i="57" s="1"/>
  <c r="J164" i="31"/>
  <c r="J162" i="31" s="1"/>
  <c r="F166" i="31"/>
  <c r="F164" i="31" s="1"/>
  <c r="G245" i="31"/>
  <c r="G243" i="31" s="1"/>
  <c r="F175" i="50"/>
  <c r="J175" i="50" s="1"/>
  <c r="H181" i="31"/>
  <c r="J175" i="24"/>
  <c r="K216" i="31"/>
  <c r="G216" i="31" s="1"/>
  <c r="G166" i="31"/>
  <c r="G164" i="31" s="1"/>
  <c r="K164" i="31"/>
  <c r="K162" i="31" s="1"/>
  <c r="G175" i="29"/>
  <c r="J32" i="54"/>
  <c r="M181" i="31" s="1"/>
  <c r="L20" i="31"/>
  <c r="H20" i="31" s="1"/>
  <c r="H24" i="31"/>
  <c r="F32" i="21"/>
  <c r="H261" i="31"/>
  <c r="H259" i="31" s="1"/>
  <c r="F24" i="31"/>
  <c r="I24" i="31"/>
  <c r="M20" i="31"/>
  <c r="I20" i="31" s="1"/>
  <c r="L216" i="31"/>
  <c r="H216" i="31" s="1"/>
  <c r="F261" i="31"/>
  <c r="F259" i="31" s="1"/>
  <c r="F31" i="48"/>
  <c r="H220" i="31"/>
  <c r="F158" i="39"/>
  <c r="J158" i="39" s="1"/>
  <c r="J32" i="39"/>
  <c r="M146" i="31" s="1"/>
  <c r="J243" i="31"/>
  <c r="J241" i="31" s="1"/>
  <c r="F241" i="31" s="1"/>
  <c r="F245" i="31"/>
  <c r="F243" i="31" s="1"/>
  <c r="J175" i="21"/>
  <c r="M213" i="31"/>
  <c r="J11" i="31"/>
  <c r="J9" i="31" s="1"/>
  <c r="F9" i="31" s="1"/>
  <c r="D109" i="4"/>
  <c r="E107" i="4"/>
  <c r="H215" i="31"/>
  <c r="H213" i="31" s="1"/>
  <c r="L213" i="31"/>
  <c r="I95" i="31"/>
  <c r="M95" i="31"/>
  <c r="M89" i="31" s="1"/>
  <c r="J42" i="55"/>
  <c r="D69" i="4"/>
  <c r="E62" i="4"/>
  <c r="J32" i="62"/>
  <c r="J175" i="62" s="1"/>
  <c r="F175" i="62"/>
  <c r="J95" i="31"/>
  <c r="J89" i="31" s="1"/>
  <c r="F89" i="31" s="1"/>
  <c r="F95" i="31"/>
  <c r="F175" i="24"/>
  <c r="F218" i="31"/>
  <c r="J216" i="31"/>
  <c r="M50" i="31"/>
  <c r="M45" i="31" s="1"/>
  <c r="I52" i="31"/>
  <c r="I50" i="31" s="1"/>
  <c r="I45" i="31" s="1"/>
  <c r="J33" i="80"/>
  <c r="F32" i="80"/>
  <c r="F175" i="49"/>
  <c r="J32" i="49"/>
  <c r="J32" i="61"/>
  <c r="J175" i="61" s="1"/>
  <c r="F177" i="4"/>
  <c r="D177" i="4" s="1"/>
  <c r="J33" i="59"/>
  <c r="F176" i="59"/>
  <c r="F42" i="27"/>
  <c r="J42" i="27" s="1"/>
  <c r="Q139" i="31"/>
  <c r="Q89" i="31" s="1"/>
  <c r="I141" i="31"/>
  <c r="I139" i="31" s="1"/>
  <c r="J32" i="78"/>
  <c r="J175" i="78" s="1"/>
  <c r="F175" i="78"/>
  <c r="M287" i="31"/>
  <c r="I289" i="31"/>
  <c r="I287" i="31" s="1"/>
  <c r="J174" i="48"/>
  <c r="I220" i="31"/>
  <c r="H173" i="31"/>
  <c r="P162" i="31"/>
  <c r="G173" i="31"/>
  <c r="O162" i="31"/>
  <c r="O8" i="31" s="1"/>
  <c r="F173" i="31"/>
  <c r="N162" i="31"/>
  <c r="H13" i="31"/>
  <c r="H11" i="31" s="1"/>
  <c r="L11" i="31"/>
  <c r="I295" i="31"/>
  <c r="I293" i="31" s="1"/>
  <c r="M293" i="31"/>
  <c r="M272" i="31" s="1"/>
  <c r="F159" i="73"/>
  <c r="J159" i="73" s="1"/>
  <c r="M173" i="31"/>
  <c r="F175" i="81" l="1"/>
  <c r="J32" i="67"/>
  <c r="M149" i="31" s="1"/>
  <c r="I215" i="31"/>
  <c r="I213" i="31" s="1"/>
  <c r="K259" i="31"/>
  <c r="K241" i="31" s="1"/>
  <c r="G241" i="31" s="1"/>
  <c r="K211" i="31"/>
  <c r="G211" i="31" s="1"/>
  <c r="Q175" i="31"/>
  <c r="Q173" i="31" s="1"/>
  <c r="I173" i="31" s="1"/>
  <c r="J32" i="29"/>
  <c r="J175" i="29" s="1"/>
  <c r="G13" i="31"/>
  <c r="G11" i="31" s="1"/>
  <c r="E16" i="4"/>
  <c r="D16" i="4" s="1"/>
  <c r="F175" i="58"/>
  <c r="I172" i="31"/>
  <c r="I170" i="31" s="1"/>
  <c r="I166" i="31"/>
  <c r="I164" i="31" s="1"/>
  <c r="M306" i="31"/>
  <c r="M304" i="31" s="1"/>
  <c r="I306" i="31"/>
  <c r="I304" i="31" s="1"/>
  <c r="F175" i="54"/>
  <c r="L9" i="31"/>
  <c r="H9" i="31" s="1"/>
  <c r="F175" i="21"/>
  <c r="L211" i="31"/>
  <c r="H211" i="31" s="1"/>
  <c r="F174" i="48"/>
  <c r="M13" i="31"/>
  <c r="I13" i="31" s="1"/>
  <c r="I11" i="31" s="1"/>
  <c r="M144" i="31"/>
  <c r="I144" i="31" s="1"/>
  <c r="I146" i="31"/>
  <c r="F32" i="27"/>
  <c r="J175" i="58"/>
  <c r="F175" i="67"/>
  <c r="J175" i="67" s="1"/>
  <c r="M30" i="31"/>
  <c r="I30" i="31" s="1"/>
  <c r="I28" i="31" s="1"/>
  <c r="F175" i="4"/>
  <c r="D175" i="4" s="1"/>
  <c r="D107" i="4"/>
  <c r="E97" i="4"/>
  <c r="D97" i="4" s="1"/>
  <c r="I89" i="31"/>
  <c r="J175" i="54"/>
  <c r="I181" i="31"/>
  <c r="F175" i="80"/>
  <c r="J32" i="80"/>
  <c r="J175" i="80" s="1"/>
  <c r="I272" i="31"/>
  <c r="M33" i="31"/>
  <c r="J176" i="59"/>
  <c r="J175" i="49"/>
  <c r="M261" i="31"/>
  <c r="J211" i="31"/>
  <c r="D62" i="4"/>
  <c r="E29" i="4"/>
  <c r="F175" i="55"/>
  <c r="J32" i="55"/>
  <c r="H162" i="31"/>
  <c r="P8" i="31"/>
  <c r="G162" i="31"/>
  <c r="F162" i="31"/>
  <c r="I149" i="31" l="1"/>
  <c r="I147" i="31" s="1"/>
  <c r="M147" i="31"/>
  <c r="K8" i="31"/>
  <c r="Q162" i="31"/>
  <c r="Q8" i="31" s="1"/>
  <c r="I175" i="31"/>
  <c r="G8" i="31"/>
  <c r="H8" i="31"/>
  <c r="F175" i="27"/>
  <c r="L8" i="31"/>
  <c r="J8" i="31"/>
  <c r="M11" i="31"/>
  <c r="M142" i="31"/>
  <c r="I142" i="31" s="1"/>
  <c r="J32" i="27"/>
  <c r="J175" i="27" s="1"/>
  <c r="E14" i="4"/>
  <c r="E12" i="4" s="1"/>
  <c r="M28" i="31"/>
  <c r="F12" i="4"/>
  <c r="M31" i="31"/>
  <c r="I33" i="31"/>
  <c r="I31" i="31" s="1"/>
  <c r="M162" i="31"/>
  <c r="D29" i="4"/>
  <c r="D12" i="4" s="1"/>
  <c r="M259" i="31"/>
  <c r="I261" i="31"/>
  <c r="I259" i="31" s="1"/>
  <c r="J175" i="55"/>
  <c r="M218" i="31"/>
  <c r="I162" i="31" l="1"/>
  <c r="M9" i="31"/>
  <c r="I9" i="31" s="1"/>
  <c r="M245" i="31"/>
  <c r="M243" i="31" s="1"/>
  <c r="M241" i="31" s="1"/>
  <c r="I241" i="31" s="1"/>
  <c r="D14" i="4"/>
  <c r="I218" i="31"/>
  <c r="M216" i="31"/>
  <c r="I245" i="31" l="1"/>
  <c r="I243" i="31" s="1"/>
  <c r="M211" i="31"/>
  <c r="I216" i="31"/>
  <c r="I211" i="31" l="1"/>
  <c r="I8" i="31" s="1"/>
  <c r="M8" i="31"/>
  <c r="E24" i="72" l="1"/>
  <c r="D69" i="72" l="1"/>
  <c r="D67" i="72"/>
  <c r="D56" i="72" s="1"/>
  <c r="D26" i="72" s="1"/>
  <c r="F26" i="72" s="1"/>
  <c r="F24" i="72" s="1"/>
  <c r="O115" i="30" s="1"/>
  <c r="E56" i="72"/>
  <c r="L115" i="30" l="1"/>
  <c r="N115" i="30"/>
  <c r="M115" i="30"/>
  <c r="G115" i="30"/>
  <c r="G116" i="30" s="1"/>
  <c r="O116" i="30"/>
  <c r="D24" i="72"/>
  <c r="E10" i="72"/>
  <c r="C10" i="72" s="1"/>
  <c r="F115" i="30" l="1"/>
  <c r="F116" i="30" s="1"/>
  <c r="N116" i="30"/>
  <c r="D115" i="30"/>
  <c r="D116" i="30" s="1"/>
  <c r="L116" i="30"/>
  <c r="M116" i="30"/>
  <c r="E115" i="30"/>
  <c r="E116" i="30" s="1"/>
  <c r="G151" i="100" l="1"/>
  <c r="G175" i="100" s="1"/>
  <c r="F220" i="31"/>
  <c r="N216" i="31" l="1"/>
  <c r="F216" i="31" l="1"/>
  <c r="N211" i="31"/>
  <c r="F211" i="31" l="1"/>
  <c r="F8" i="31" s="1"/>
  <c r="N8" i="31"/>
</calcChain>
</file>

<file path=xl/sharedStrings.xml><?xml version="1.0" encoding="utf-8"?>
<sst xmlns="http://schemas.openxmlformats.org/spreadsheetml/2006/main" count="29903" uniqueCount="2335">
  <si>
    <t>2.3. Ð³Ù³ÛÝùÇ µÛáõç»Ç ÙÇçáóÝ»ñÇ ï³ñ»ëÏ½µÇ ³½³ï  ÙÝ³óáñ¹Á` (տող 8191 + տող 8194-տող 8193)</t>
  </si>
  <si>
    <t xml:space="preserve"> - í³ñã³Ï³Ý Ù³ëÇ ÙÇçáóÝ»ñÇ ï³ñ»ëÏ½µÇ ³½³ï ÙÝ³óáñ¹Çó ýáÝ¹³ÛÇÝ  Ù³ë Ùáõïù³·ñÙ³Ý »ÝÃ³Ï³ ·áõÙ³ñÁ (ïáÕ 8193)</t>
  </si>
  <si>
    <t>2.6. Ð³Ù³ÛÝùÇ µÛáõç»Ç Ñ³ßíáõÙ ÙÇçáóÝ»ñÇ ÙÝ³óáñ¹Ý»ñÁ Ñ³ßí»ïáõ Å³Ù³Ý³Ï³Ñ³ïí³ÍáõÙ  (ïáÕ8010- ïáÕ 8110 - ïáÕ 8161 - ïáÕ 8170- ïáÕ 8190- ïáÕ 8197- ïáÕ 8198 - ïáÕ 8210)</t>
  </si>
  <si>
    <t>Upper-secondary education</t>
  </si>
  <si>
    <t>Post-secondary Non-tertiary Education</t>
  </si>
  <si>
    <t>Post-secondary non-tertiary education</t>
  </si>
  <si>
    <t>´³ñÓñ³·áõÛÝ ÏñÃáõÃÛáõÝ</t>
  </si>
  <si>
    <r>
      <t xml:space="preserve"> -</t>
    </r>
    <r>
      <rPr>
        <sz val="10"/>
        <color indexed="8"/>
        <rFont val="Arial Armenian"/>
        <family val="2"/>
      </rPr>
      <t>²ÛÉ Í³Ëë»ñ</t>
    </r>
  </si>
  <si>
    <t>486100</t>
  </si>
  <si>
    <t>1.2. ì³ñÏ»ñ ¨ ÷áË³ïíáõÃÛáõÝÝ»ñ (ëï³óáõÙ ¨ Ù³ñáõÙ) ïáÕ 8221+ïáÕ 8240</t>
  </si>
  <si>
    <t xml:space="preserve"> - îñ³Ýëåáñï³ÛÇÝ ë³ñù³íáñáõÙÝ»ñ</t>
  </si>
  <si>
    <t xml:space="preserve"> - ì³ñã³Ï³Ý ë³ñù³íáñáõÙÝ»ñ</t>
  </si>
  <si>
    <t xml:space="preserve"> - ²ÛÉ Ù»ù»Ý³Ý»ñ ¨ ë³ñù³íáñáõÙÝ»ñ</t>
  </si>
  <si>
    <t xml:space="preserve"> - ï»Õ³Ï³Ý ÇÝùÝ³Ï³é³íñÙ³Ý Ù³ñÙÇÝÝ»ñÇÝ                                 (ïáÕ  4535+ïáÕ 4536)</t>
  </si>
  <si>
    <t xml:space="preserve"> -´Ý³Ï³ñ³Ý³ÛÇÝ Ýå³ëïÝ»ñ µÛáõç»Çó</t>
  </si>
  <si>
    <t xml:space="preserve"> -²ÛÉ Ýå³ëïÝ»ñ µÛáõç»Çó</t>
  </si>
  <si>
    <t xml:space="preserve">  - ëï³óí³Í ÷áË³ïíáõÃÛáõÝÝ»ñÇ ·áõÙ³ñÇ Ù³ñáõÙ</t>
  </si>
  <si>
    <t>í³ñã³Ï³Ý    Ù³ë</t>
  </si>
  <si>
    <t xml:space="preserve"> -ì×³ñÝ»ñ êáóÇ³É³Ï³Ý ³å³Ñáí³·ñáõÃÛ³Ý å»ï³Ï³Ý ÑÇÙÝ³¹ñ³ÙÇÝ </t>
  </si>
  <si>
    <t>413100</t>
  </si>
  <si>
    <t>2 Ì³é³ÛáõÃÛáõÝÝ»ñÇ ¨ ³åñ³ÝùÝ»ñÇ Ó»éù µ»ñáõÙ</t>
  </si>
  <si>
    <t>2.1 Þ³ñáõÝ³Ï³Ï³Ý Í³Ëë»ñ</t>
  </si>
  <si>
    <t>´³ñÓñ³·áõÛÝ Ù³ëÝ³·Çï³Ï³Ý ÏñÃáõÃÛáõÝ</t>
  </si>
  <si>
    <t>472200</t>
  </si>
  <si>
    <r>
      <t xml:space="preserve"> -</t>
    </r>
    <r>
      <rPr>
        <sz val="10"/>
        <color indexed="8"/>
        <rFont val="Arial Armenian"/>
        <family val="2"/>
      </rPr>
      <t>ºñ»Ë³Ý»ñÇ Ï³Ù ÁÝï³Ý»Ï³Ý Ýå³ëïÝ»ñ µÛáõç»Çó</t>
    </r>
  </si>
  <si>
    <t>472300</t>
  </si>
  <si>
    <t>ì³é»ÉÇùÇ ¨ ¿Ý»ñ·»ïÇÏ³ÛÇ ·Íáí Ñ»ï³½áï³Ï³Ý ¨ Ý³Ë³·Í³ÛÇÝ ³ßË³ï³ÝùÝ»ñ</t>
  </si>
  <si>
    <t>R&amp;D Fuel and energy</t>
  </si>
  <si>
    <t>Ð³í»Éí³Í N 4</t>
  </si>
  <si>
    <r>
      <t xml:space="preserve">úñÇÝ³Ï»ÉÇ Ó¨ </t>
    </r>
    <r>
      <rPr>
        <b/>
        <u/>
        <sz val="10"/>
        <rFont val="Arial Armenian"/>
        <family val="2"/>
        <charset val="204"/>
      </rPr>
      <t>N</t>
    </r>
    <r>
      <rPr>
        <b/>
        <u/>
        <sz val="10"/>
        <rFont val="Arial Armenian"/>
        <family val="2"/>
      </rPr>
      <t xml:space="preserve"> 3</t>
    </r>
  </si>
  <si>
    <t xml:space="preserve">Ð³ëï³ïí»É ¿ ÐÐ ýÇÝ³ÝëÝ»ñÇ ¨ ¿ÏáÝáÙÇÏ³ÛÇ  </t>
  </si>
  <si>
    <t>§Ð ² ê î ² î àô Ø   ºØª¦</t>
  </si>
  <si>
    <t>Ã) Ð³Ù³ÛÝùÇ ï³ñ³ÍùáõÙ ³ñï³ùÇÝ ·áí³½¹ ï»Õ³¹ñ»Éáõ ÃáõÛÉïíáõÃÛ³Ý Ñ³Ù³ñ</t>
  </si>
  <si>
    <t xml:space="preserve">ÎñÃáõÃÛ³ÝÁ ïñ³Ù³¹ñíáÕ ûÅ³Ý¹³Ï Í³é³ÛáõÃÛáõÝÝ»ñ </t>
  </si>
  <si>
    <t>Susidiary Services to Education</t>
  </si>
  <si>
    <t>Susidiary services to education</t>
  </si>
  <si>
    <t>ÎñÃáõÃÛ³Ý áÉáñïáõÙ Ñ»ï³½áï³Ï³Ý ¨ Ý³Ë³·Í³ÛÇÝ ³ßË³ï³ÝùÝ»ñ</t>
  </si>
  <si>
    <t>R&amp;D Education</t>
  </si>
  <si>
    <t xml:space="preserve"> -êáõµëÇ¹Ç³Ý»ñ ýÇÝ³Ýë³Ï³Ý å»ï³Ï³Ý Ï³½Ù³Ï»ñåáõÃÛáõÝÝ»ñÇÝ </t>
  </si>
  <si>
    <t>451200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</si>
  <si>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</si>
  <si>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</si>
  <si>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</si>
  <si>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General Economic, Commercial and Labor Affairs</t>
  </si>
  <si>
    <t>Financial and fiscal affairs</t>
  </si>
  <si>
    <t xml:space="preserve">²ñï³ùÇÝ Ñ³ñ³µ»ñáõÃÛáõÝÝ»ñ </t>
  </si>
  <si>
    <t>ì³ñã³Ï³Ý µÛáõç»Ç å³Ñáõëï³ÛÇÝ ýáÝ¹Çó ýáÝ¹³ÛÇÝ µÛáõç» Ï³ï³ñíáÕ Ñ³ïÏ³óáõÙÝ»ñÇó Ùáõïù»ñ</t>
  </si>
  <si>
    <t xml:space="preserve">   ³Ýí³ÝáõÙÁ   Քաղաքապետարանրան</t>
  </si>
  <si>
    <t xml:space="preserve">10. Ìñ³·ñÇ Ïá¹Á </t>
  </si>
  <si>
    <t xml:space="preserve">5.5 áñ¨¿ ³Ùëí³ Ýáñ Ý³Ë³Ñ³ßíÇª 3-ñ¹ ëÛáõÝ³ÏáõÙ Ý»ñÏ³Û³óíáõÙ »Ý ïíÛ³É µÛáõç»ï³ÛÇÝ ï³ñí³ Ñ³Ù³å³ï³ëË³Ý ³Ùëí³ óáõó³ÝÇßÝ»ñÁ, ÇëÏ 4-Çó 7-ñ¹ ëÛáõÝ³ÏÝ»ñÁ ã»Ý Éñ³óíáõÙ:  </t>
  </si>
  <si>
    <t>Economic aid routed through international organizations</t>
  </si>
  <si>
    <t>ÀÝ¹Ñ³Ýáõñ µÝáõÛÃÇ Í³é³ÛáõÃÛáõÝÝ»ñ</t>
  </si>
  <si>
    <t>2.3 ä³ÛÙ³Ý³·ñ³ÛÇÝ ³ÛÉ Í³é³ÛáõÃÛáõÝÝ»ñÇ Ó»éù µ»ñáõÙ</t>
  </si>
  <si>
    <t>¶ÛáõÕ³ïÝï»ëáõÃÛ³Ý, ³Ýï³é³ÛÇÝ ïÝï»ëáõÃÛ³Ý, ÓÏÝáñëáõÃÛ³Ý ¨ áñëáñ¹áõÃÛ³Ý ·Íáí Ñ»ï³½áï³Ï³Ý ¨ Ý³Ë³·Í³ÛÇÝ ³ßË³ï³ÝùÝ»ñ</t>
  </si>
  <si>
    <t>6.3 ÎºÜê²ÂàÞ²ÎÜºð</t>
  </si>
  <si>
    <t>6000</t>
  </si>
  <si>
    <t>6100</t>
  </si>
  <si>
    <t>7</t>
  </si>
  <si>
    <t>Foreign Military Aid</t>
  </si>
  <si>
    <t xml:space="preserve">²ñï³ùÇÝ é³½Ù³Ï³Ý û·ÝáõÃÛáõÝ </t>
  </si>
  <si>
    <t>Foreign military aid</t>
  </si>
  <si>
    <t>Ð»ï³½áï³Ï³Ý ¨ Ý³Ë³·Í³ÛÇÝ ³ßË³ï³ÝùÝ»ñ å³ßïå³ÝáõÃÛ³Ý áÉáñïáõÙ</t>
  </si>
  <si>
    <t>R&amp;D Defense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</si>
  <si>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</si>
  <si>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</si>
  <si>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 -²å³Ñáí³·ñ³Ï³Ý Í³Ëë»ñ</t>
  </si>
  <si>
    <t xml:space="preserve"> -¶áõÛùÇ ¨ ë³ñù³íáñáõÙÝ»ñÇ í³ñÓ³Ï³ÉáõÃÛáõÝ</t>
  </si>
  <si>
    <t xml:space="preserve"> -²ñï³·»ñ³ï»ëã³Ï³Ý Í³Ëë»ñ</t>
  </si>
  <si>
    <t xml:space="preserve"> -Ü»ñùÇÝ ·áñÍáõÕáõÙÝ»ñ</t>
  </si>
  <si>
    <t>ø³Õ³ù³óÇ³Ï³Ý å³ßïå³ÝáõÃÛáõÝ</t>
  </si>
  <si>
    <t>Civil Defense</t>
  </si>
  <si>
    <t xml:space="preserve">ø³Õ³ù³óÇ³Ï³Ý å³ßïå³ÝáõÃÛáõÝ </t>
  </si>
  <si>
    <t>Civil defense</t>
  </si>
  <si>
    <t>²ñï³ùÇÝ é³½Ù³Ï³Ý û·ÝáõÃÛáõÝ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</si>
  <si>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</si>
  <si>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</si>
  <si>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</si>
  <si>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</si>
  <si>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 xml:space="preserve"> - ÀÝÃ³óÇÏ ¹ñ³Ù³ßÝáñÑÝ»ñ å»ï³Ï³Ý ¨ Ñ³Ù³ÛÝùÝ»ñÇ  ³é¨ïñ³ÛÇÝ Ï³½Ù³Ï»ñåáõÃÛáõÝÝ»ñÇÝ</t>
  </si>
  <si>
    <t>Ðñ³ï³ñ³ÏãáõÃÛáõÝÝ»ñ, ËÙµ³·ñáõÃÛáõÝÝ»ñ</t>
  </si>
  <si>
    <t>î»Õ»Ï³ïíáõÃÛ³Ý Ó»éùµ»ñáõÙ</t>
  </si>
  <si>
    <t>ÎñáÝ³Ï³Ý ¨ Ñ³ë³ñ³Ï³Ï³Ý ³ÛÉ Í³é³ÛáõÃÛáõÝÝ»ñ</t>
  </si>
  <si>
    <t>ºñÇï³ë³ñ¹³Ï³Ý Íñ³·ñ»ñ</t>
  </si>
  <si>
    <t>ø³Õ³ù³Ï³Ý Ïáõë³ÏóáõÃÛáõÝÝ»ñ, Ñ³ë³ñ³Ï³Ï³Ý Ï³½Ù³Ï»ñåáõÃÛáõÝÝ»ñ, ³ñÑÙÇáõÃÛáõÝÝ»ñ</t>
  </si>
  <si>
    <t xml:space="preserve"> </t>
  </si>
  <si>
    <t>4637</t>
  </si>
  <si>
    <t>4638</t>
  </si>
  <si>
    <t>4639</t>
  </si>
  <si>
    <t xml:space="preserve">ÀÝ¹Ñ³Ýáõñ µÝáõÛÃÇ ïÝï»ë³Ï³Ý ¨ ³é¨ïñ³ÛÇÝ Ñ³ñ³µ»ñáõÃÛáõÝÝ»ñ </t>
  </si>
  <si>
    <t>General economic and commercial affairs</t>
  </si>
  <si>
    <t xml:space="preserve">²ßË³ï³ÝùÇ Ñ»ï Ï³åí³Í ÁÝ¹Ñ³Ýáõñ µÝáõÛÃÇ Ñ³ñ³µ»ñáõÃÛáõÝÝ»ñ </t>
  </si>
  <si>
    <t>General labor affairs</t>
  </si>
  <si>
    <t>¶ÛáõÕ³ïÝï»ëáõÃÛáõÝ, ³Ýï³é³ÛÇÝ ïÝï»ëáõÃÛáõÝ, ÓÏÝáñëáõÃÛáõÝ ¨ áñëáñ¹áõÃÛáõÝ</t>
  </si>
  <si>
    <t>Public order and safety not elsewhere classified</t>
  </si>
  <si>
    <t>ECONOMIC AFFAIRS</t>
  </si>
  <si>
    <t>ÀÝÃ³óÇÏ ëáõµí»ÝóÇ³Ý»ñ Ñ³Ù³ÛÝùÝ»ñÇÝ</t>
  </si>
  <si>
    <t>Ð»ïµáõÑ³Ï³Ý Ù³ëÝ³·Çï³Ï³Ý ÏñÃáõÃÛáõÝ</t>
  </si>
  <si>
    <t>²ñï³¹åñáó³Ï³Ý ¹³ëïÇ³ñ³ÏáõÃÛáõÝ</t>
  </si>
  <si>
    <t>Èñ³óáõóÇã ÏñÃáõÃÛáõÝ</t>
  </si>
  <si>
    <t>ì³ï³éáÕçáõÃÛáõÝ ¨ ³Ý³ßË³ïáõÝ³ÏáõÃÛáõÝ</t>
  </si>
  <si>
    <t>10</t>
  </si>
  <si>
    <t>11</t>
  </si>
  <si>
    <t>4115</t>
  </si>
  <si>
    <t>4111</t>
  </si>
  <si>
    <t>4112</t>
  </si>
  <si>
    <t xml:space="preserve"> -êáóÇ³É³Ï³Ý ³å³ÑáíáõÃÛ³Ý í×³ñÝ»ñ</t>
  </si>
  <si>
    <t>Social Exclusion Not Elsewhere Classified</t>
  </si>
  <si>
    <t>Mining, Manufacturing and Construction</t>
  </si>
  <si>
    <t>Ð³Ýù³ÛÇÝ é»ëáõñëÝ»ñÇ ³ñ¹ÛáõÝ³Ñ³ÝáõÙ, µ³ó³éáõÃÛ³Ùµ µÝ³Ï³Ý í³é»ÉÇùÇ</t>
  </si>
  <si>
    <t>Mining of mineral resources other than mineral fuels</t>
  </si>
  <si>
    <t xml:space="preserve">6. ÐÇÙÝ³ñÏÇª  ï»Õ³Ï³Ý ·³ÝÓ³å»ï³Ï³Ý µ³ÅÝáõÙ (î¶´)  Ñ³ßí³éÙ³Ý   Ñ³Ù³ñÁ </t>
  </si>
  <si>
    <t>1-ÇÝ »é</t>
  </si>
  <si>
    <t>ÏÇë³ÙÛ³Ï</t>
  </si>
  <si>
    <t>9 ³ÙÇë</t>
  </si>
  <si>
    <t>ï³ñÇ</t>
  </si>
  <si>
    <t xml:space="preserve">                    ÀÝ¹³Ù»ÝÁ                      ³Û¹ ÃíáõÙ`</t>
  </si>
  <si>
    <r>
      <t xml:space="preserve"> -</t>
    </r>
    <r>
      <rPr>
        <sz val="10"/>
        <color indexed="8"/>
        <rFont val="Arial Armenian"/>
        <family val="2"/>
      </rPr>
      <t>ä»ï³Ï³Ý Ñ³ïí³ÍÇ ï³ñµ»ñ Ù³Ï³ñ¹³ÏÝ»ñÇ ÏáÕÙÇó ÙÇÙÛ³Ýó ÝÏ³ïÙ³Ùµ ÏÇñ³éíáÕ ïáõÛÅ»ñ</t>
    </r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</si>
  <si>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</si>
  <si>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</si>
  <si>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</si>
  <si>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5. ÐÇÙÝ³ñÏÁ ëå³ë³ñÏáÕ ï»Õ³Ï³Ý ·³ÝÓ³å»ï³Ï³Ý µ³ÅÝÇ (î¶´) ³Ýí³ÝáõÙÁ  Տաշիրի</t>
  </si>
  <si>
    <t>Social Protection Not Elsewhere Classified</t>
  </si>
  <si>
    <t>472100</t>
  </si>
  <si>
    <r>
      <t xml:space="preserve"> -</t>
    </r>
    <r>
      <rPr>
        <sz val="10"/>
        <color indexed="8"/>
        <rFont val="Arial Armenian"/>
        <family val="2"/>
      </rPr>
      <t>Ø³ÛñáõÃÛ³Ý Ýå³ëïÝ»ñ µÛáõç»Çó</t>
    </r>
  </si>
  <si>
    <t>4841</t>
  </si>
  <si>
    <t>4842</t>
  </si>
  <si>
    <t>Social exclusion not elsewhere classified</t>
  </si>
  <si>
    <t>1215000</t>
  </si>
  <si>
    <t xml:space="preserve"> -ì³ñã³Ï³Ý ë³ñù³íáñáõÙÝ»ñ</t>
  </si>
  <si>
    <t>512200</t>
  </si>
  <si>
    <t>1216000</t>
  </si>
  <si>
    <t>Þñç³Ï³ ÙÇç³í³ÛñÇ å³ßïå³ÝáõÃÛ³Ý ·Íáí Ñ»ï³½áï³Ï³Ý ¨ Ý³Ë³·Í³ÛÇÝ ³ßË³ï³ÝùÝ»ñ</t>
  </si>
  <si>
    <t>R&amp;D Environmental Protection</t>
  </si>
  <si>
    <t>R&amp;D Environmental protection</t>
  </si>
  <si>
    <t>´Ý³Ï³ñ³Ý³ÛÇÝ ßÇÝ³ñ³ñáõÃÛ³Ý ¨ ÏáÙáõÝ³É Í³é³ÛáõÃÛáõÝÝ»ñ (³ÛÉ ¹³ë»ñÇÝ ãå³ïÏ³ÝáÕ)</t>
  </si>
  <si>
    <t xml:space="preserve">                           üÆÜ²Üê²Î²Ü  Ì²è²ÚàôÂÚ²Ü  äºîª                        ________________                                    Ն.Մուրադյան___________________</t>
  </si>
  <si>
    <t xml:space="preserve"> -²ÛÉ ïñ³Ýëåáñï³ÛÇÝ Í³Ëë»ñ</t>
  </si>
  <si>
    <t xml:space="preserve"> -ì³ñã³Ï³Ý Í³é³ÛáõÃÛáõÝÝ»ñ</t>
  </si>
  <si>
    <t xml:space="preserve"> -Ð³Ù³Ï³ñ·ã³ÛÇÝ Í³é³ÛáõÃÛáõÝÝ»ñ</t>
  </si>
  <si>
    <t xml:space="preserve"> -²ßË³ï³Ï³½ÙÇ Ù³ëÝ³·Çï³Ï³Ý ½³ñ·³óÙ³Ý Í³é³ÛáõÃÛáõÝÝ»ñ</t>
  </si>
  <si>
    <t>í³ñã³Ï³Ý Ù³ë</t>
  </si>
  <si>
    <t>ýáÝ¹³ÛÇÝ Ù³ë</t>
  </si>
  <si>
    <t>öáÕáóÝ»ñÇ Éáõë³íáñáõÙ</t>
  </si>
  <si>
    <t>Street Lighting</t>
  </si>
  <si>
    <t>ÎñÃáõÃÛáõÝ (³ÛÉ ¹³ë»ñÇÝ ãå³ïÏ³ÝáÕ)</t>
  </si>
  <si>
    <t>Education Not Elsewhere Classified</t>
  </si>
  <si>
    <t>Education not elsewhere classified</t>
  </si>
  <si>
    <t>SOCIAL PROTECTION</t>
  </si>
  <si>
    <t>Sickness and Disability</t>
  </si>
  <si>
    <t>ì³ï³éáÕçáõÃÛáõÝ</t>
  </si>
  <si>
    <t>Sickness</t>
  </si>
  <si>
    <t>²Ý³ßË³ïáõÝ³ÏáõÃÛáõÝ</t>
  </si>
  <si>
    <t>Disability</t>
  </si>
  <si>
    <t>Ì»ñáõÃÛáõÝ</t>
  </si>
  <si>
    <t>Old Age</t>
  </si>
  <si>
    <t>Old age</t>
  </si>
  <si>
    <t xml:space="preserve">Ð³ñ³½³ïÇÝ Ïáñóñ³Í ³ÝÓÇÝù </t>
  </si>
  <si>
    <t>Survivors</t>
  </si>
  <si>
    <t>ÀÝï³ÝÇùÇ ³Ý¹³ÙÝ»ñ ¨ ½³í³ÏÝ»ñ</t>
  </si>
  <si>
    <t>²ÚÈ ä²Þ²ðÜºðÆ Æð²òàôØÆò Øàôîøºð (ïáÕ6221+ïáÕ6222+ïáÕ6223)</t>
  </si>
  <si>
    <t>²ñí»ëï</t>
  </si>
  <si>
    <t>ÎÇÝ»Ù³ïá·ñ³ýÇ³</t>
  </si>
  <si>
    <t xml:space="preserve">Ý³Ë³ñ³ñÇ      23 ÑáõÉÇëÇ     2007 Ãí³Ï³ÝÇ </t>
  </si>
  <si>
    <t xml:space="preserve">                            </t>
  </si>
  <si>
    <t xml:space="preserve">îáÕÇ NN  </t>
  </si>
  <si>
    <t>å»ï³Ï³Ý µÛáõç»Çó</t>
  </si>
  <si>
    <t xml:space="preserve">  - í³ñÏ»ñÇ ëï³óáõÙ</t>
  </si>
  <si>
    <t>³ÛÉ ³ÕµÛáõñÝ»ñÇó</t>
  </si>
  <si>
    <t xml:space="preserve">  - ëï³óí³Í í³ñÏ»ñÇ ÑÇÙÝ³Ï³Ý  ·áõÙ³ñÇ Ù³ñáõÙ</t>
  </si>
  <si>
    <t>³ÛÉ ³ÕµÛáõñÝ»ñÇÝ</t>
  </si>
  <si>
    <t>ÐÐ ³ÛÉ Ñ³Ù³ÛÝùÝ»ñÇ µÛáõç»Ý»ñÇÝ</t>
  </si>
  <si>
    <t>ÐÐ å»ï³Ï³Ý µÛáõç»ÇÝ</t>
  </si>
  <si>
    <t>ÐÐ å»ï³Ï³Ý µÛáõç»Çó</t>
  </si>
  <si>
    <t>ÐÐ ³ÛÉ Ñ³Ù³ÛÝùÝ»ñÇ µÛáõç»Ý»ñÇó</t>
  </si>
  <si>
    <t xml:space="preserve"> - Î»Ýó³Õ³ÛÇÝ ¨ Ñ³Ýñ³ÛÇÝ ëÝÝ¹Ç Í³é³ÛáõÃÛáõÝÝ»ñ</t>
  </si>
  <si>
    <t xml:space="preserve"> -Ü»ñÏ³Û³óáõóã³Ï³Ý Í³Ëë»ñ</t>
  </si>
  <si>
    <t xml:space="preserve"> -ÀÝ¹Ñ³Ýáõñ µÝáõÛÃÇ ³ÛÉ Í³é³ÛáõÃÛáõÝÝ»ñ</t>
  </si>
  <si>
    <t xml:space="preserve"> -Ø³ëÝ³·Çï³Ï³Ý Í³é³ÛáõÃÛáõÝÝ»ñ</t>
  </si>
  <si>
    <t xml:space="preserve"> -Þ»Ýù»ñÇ ¨ Ï³éáõÛóÝ»ñÇ ÁÝÃ³óÇÏ Ýáñá·áõÙ ¨ å³Ñå³ÝáõÙ</t>
  </si>
  <si>
    <t>ýáÝ¹³ÛÇÝ    Ù³ë</t>
  </si>
  <si>
    <t>6310</t>
  </si>
  <si>
    <t>6400</t>
  </si>
  <si>
    <t>6410</t>
  </si>
  <si>
    <t>4711</t>
  </si>
  <si>
    <t xml:space="preserve"> - îÝ³ÛÇÝ ïÝï»ëáõÃÛáõÝÝ»ñÇÝ ¹ñ³Ùáí í×³ñíáÕ ëáóÇ³É³Ï³Ý ³å³ÑáíáõÃÛ³Ý í×³ñÝ»ñ</t>
  </si>
  <si>
    <t xml:space="preserve"> - îÝ³ÛÇÝ ïÝï»ëáõÃÛáõÝÝ»ñÇÝ Í³é³ÛáõÃÛáõÝÝ»ñ Ù³ïáõóáÕ` ß³ÑáõÛÃ ãÑ»ï³åÝ¹áÕ Ï³½Ù³Ï»ñåáõÃÛáõÝÝ»ñÇÝ ÝíÇñ³ïíáõÃÛáõÝÝ»ñ</t>
  </si>
  <si>
    <r>
      <t xml:space="preserve"> </t>
    </r>
    <r>
      <rPr>
        <b/>
        <sz val="9"/>
        <rFont val="Arial Armenian"/>
        <family val="2"/>
      </rPr>
      <t>¹³ë³Ï³ñ·Ù³Ý</t>
    </r>
    <r>
      <rPr>
        <sz val="9"/>
        <rFont val="Arial Armenian"/>
        <family val="2"/>
      </rPr>
      <t xml:space="preserve">  </t>
    </r>
  </si>
  <si>
    <t>Broadcasting and Publishing Services</t>
  </si>
  <si>
    <t xml:space="preserve">  - ëï³óí³Í í³ñÏ»ñÇ ÑÇÙÝ³Ï³Ý  ·áõÙ³ñÇ Ù³ñáõÙ (տող 8131+ տող 8132)</t>
  </si>
  <si>
    <r>
      <t xml:space="preserve">*** Ì²ÜàÂ²¶ðàôÂÚàôÜ III.   </t>
    </r>
    <r>
      <rPr>
        <sz val="6"/>
        <rFont val="Arial Armenian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</si>
  <si>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 xml:space="preserve">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</si>
  <si>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t>6.1 êàòÆ²È²Î²Ü ²ä²ÐàìàôÂÚ²Ü Üä²êîÜºð (ä²ðî²¸Æð êàòÆ²È²Î²Ü ²ä²Ðàì²¶ðàôÂÚ²Ü Î²¼Ø²ÎºðäàôÂÚàôÜÜºð)</t>
  </si>
  <si>
    <t>_______________________________________________________________________________________</t>
  </si>
  <si>
    <t>Î.î.</t>
  </si>
  <si>
    <t>2. öáëï³ÛÇÝ Ñ³ëó»Ý _________________________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</si>
  <si>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</si>
  <si>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</si>
  <si>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</si>
  <si>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2.4 ²ÛÉ Ù³ëÝ³·Çï³Ï³Ý Í³é³ÛáõÃÛáõÝÝ»ñÇ Ó»éù µ»ñáõÙ</t>
  </si>
  <si>
    <t>424100</t>
  </si>
  <si>
    <t xml:space="preserve">7.1 ÜìÆð²îìàôÂÚàôÜÜºð àâ-Î²è²ì²ðâ²Î²Ü (Ð²ê²ð²Î²Î²Ü) Î²¼Ø²ÎºðäàôÂÚàôÜÜºðÆÜ </t>
  </si>
  <si>
    <t>1. ÐÇÙÝ³ñÏÇ ³Ýí³ÝáõÙÁ Մանկապարտեզ</t>
  </si>
  <si>
    <t xml:space="preserve">   ³Ýí³ÝáõÙÁ  Քաղաքապետարան</t>
  </si>
  <si>
    <t>1. ÐÇÙÝ³ñÏÇ ³Ýí³ÝáõÙÁ î³ßÇñÇ Արվեստի դպրոց</t>
  </si>
  <si>
    <t>1. ÐÇÙÝ³ñÏÇ ³Ýí³ÝáõÙÁ î³ßÇñÇ  Արտադպրոցական կենտրոն</t>
  </si>
  <si>
    <t>1. ÐÇÙÝ³ñÏÇ ³Ýí³ÝáõÙÁ î³ßÇñÇ  Մարզադպրոց</t>
  </si>
  <si>
    <t>1. ÐÇÙÝ³ñÏÇ ³Ýí³ÝáõÙÁ    Անասնաբուժեր</t>
  </si>
  <si>
    <t>1. ÐÇÙÝ³ñÏÇ ³Ýí³ÝáõÙÁ  Քաղաքապետարան</t>
  </si>
  <si>
    <t xml:space="preserve">5. ÐÇÙÝ³ñÏÁ ëå³ë³ñÏáÕ ï»Õ³Ï³Ý ·³ÝÓ³å»ï³Ï³Ý µ³ÅÝÇ (î¶´) ³Ýí³ÝáõÙÁ _Տաշիրի </t>
  </si>
  <si>
    <t>1. ÐÇÙÝ³ñÏÇ ³Ýí³ÝáõÙÁ    Քաղաքապետարան</t>
  </si>
  <si>
    <t xml:space="preserve">  - ëï³óí³Í ÷áË³ïíáõÃÛáõÝÝ»ñÇ ·áõÙ³ñÇ Ù³ñáõÙ (տող 8151+ տող 8152)</t>
  </si>
  <si>
    <r>
      <t xml:space="preserve"> -</t>
    </r>
    <r>
      <rPr>
        <sz val="10"/>
        <color indexed="8"/>
        <rFont val="Arial Armenian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</si>
  <si>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t>485100</t>
  </si>
  <si>
    <t>7.6 ²ÚÈ Ì²Êêºð</t>
  </si>
  <si>
    <t xml:space="preserve"> -²éáÕç³å³Ñ³Ï³Ý  ¨ É³µáñ³ïáñ ÝÛáõÃ»ñ</t>
  </si>
  <si>
    <t xml:space="preserve"> -Î»Ýó³Õ³ÛÇÝ ¨ Ñ³Ýñ³ÛÇÝ ëÝÝ¹Ç ÝÛáõÃ»ñ</t>
  </si>
  <si>
    <t>ÀÜ¸²ØºÜÀ Øàôîøºð</t>
  </si>
  <si>
    <t xml:space="preserve">9. Ìñ³·ñÇ ³Ýí³ÝáõÙÁ --öáÕáóÝ»ñÇ Éáõë³íáñáõÙ </t>
  </si>
  <si>
    <t xml:space="preserve">Ù³ñÙÝÇ Ïá¹Ý Áëï µÛáõç»ï³ÛÇÝ Í³Ëë»ñÇ ·»ñ³ï»ëã³Ï. </t>
  </si>
  <si>
    <r>
      <t>4.</t>
    </r>
    <r>
      <rPr>
        <b/>
        <sz val="10"/>
        <rFont val="Arial Armenian"/>
        <family val="2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</si>
  <si>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t>4229</t>
  </si>
  <si>
    <t>4231</t>
  </si>
  <si>
    <t>4232</t>
  </si>
  <si>
    <t>4233</t>
  </si>
  <si>
    <t>4234</t>
  </si>
  <si>
    <t>4236</t>
  </si>
  <si>
    <t>4237</t>
  </si>
  <si>
    <t>4239</t>
  </si>
  <si>
    <t>4241</t>
  </si>
  <si>
    <t>4251</t>
  </si>
  <si>
    <t>4252</t>
  </si>
  <si>
    <t>4261</t>
  </si>
  <si>
    <t>4262</t>
  </si>
  <si>
    <t>4263</t>
  </si>
  <si>
    <t>4264</t>
  </si>
  <si>
    <t>4265</t>
  </si>
  <si>
    <t>4266</t>
  </si>
  <si>
    <t>Recreational and Sporting Services</t>
  </si>
  <si>
    <t>Recreational and sporting services</t>
  </si>
  <si>
    <t>Øß³ÏáõÃ³ÛÇÝ Í³é³ÛáõÃÛáõÝÝ»ñ</t>
  </si>
  <si>
    <t>Cultural Services</t>
  </si>
  <si>
    <t>Cultural services</t>
  </si>
  <si>
    <t>2. öáëï³ÛÇÝ Ñ³ëó»Ý ù. î³ßÇñ</t>
  </si>
  <si>
    <t xml:space="preserve">´ Ú àô æ º î ² Ú Æ Ü    Ð Æ Ø Ü ² ð Î Æ  ä ² Ð ä ² Ü Ø ² Ü   Ì ² Ê ê º ð Æ      </t>
  </si>
  <si>
    <t>489100</t>
  </si>
  <si>
    <t xml:space="preserve">   ----</t>
  </si>
  <si>
    <t xml:space="preserve">                          -------</t>
  </si>
  <si>
    <t>1200000</t>
  </si>
  <si>
    <t>1.2.2. öáË³ïíáõÃÛáõÝÝ»ñ  (տող 8241+ տող 8250)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</si>
  <si>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                                                              </t>
    </r>
  </si>
  <si>
    <t>ÀÝÃ³óÇÏ ¹ñ³Ù³ßÝáñÑÝ»ñ ûï³ñ»ñÏñÛ³ Ï³é³í³ñáõÃÛáõÝÝ»ñÇÝ</t>
  </si>
  <si>
    <t xml:space="preserve"> - »ÝÃ³Ï³ ¿ áõÕÕÙ³Ý Ñ³Ù³ÛÝùÇ µÛáõç»Ç í³ñã³Ï³Ý Ù³ëÇó Ý³Ëáñ¹ ï³ñáõÙ ýÇÝ³Ýë³íáñÙ³Ý »ÝÃ³Ï³, ë³Ï³ÛÝ ãýÇÝ³Ýë³íáñí³Í`³éÏ³ å³ñï³íáñáõÃÛáõÝÝ»ñÇ Ï³ï³ñÙ³ÝÁ </t>
  </si>
  <si>
    <t>³Û¹ ÃíáõÙ`</t>
  </si>
  <si>
    <t xml:space="preserve"> - Çñ³í³µ³Ý³Ï³Ý ³ÝÓ³Ýó Ï³ÝáÝ³¹ñ³Ï³Ý Ï³åÇï³ÉáõÙ å»ï³Ï³Ý Ù³ëÝ³ÏóáõÃÛ³Ý, å»ï³Ï³Ý ë»÷³Ï³ÝáõÃÛáõÝ Ñ³Ý¹Çë³óáÕ ³Ýß³ñÅ ·áõÛùÇ (µ³ó³éáõÃÛ³Ùµ ÑáÕ»ñÇ), ³Û¹ ÃíáõÙª ³Ý³í³ñï ßÇÝ³ñ³ñáõÃÛ³Ý ûµÛ»ÏïÝ»ñÇ Ù³ëÝ³íáñ»óáõÙÇó  ³é³ç³ó³Í ÙÇçáóÝ»ñÇó Ñ³Ù³ÛÝùÇ µÛáõç» Ù³ëÑ³ÝáõÙÇó Ùáõïù»ñ</t>
  </si>
  <si>
    <t xml:space="preserve"> - Ñ³Ù³ÛÝù³ÛÇÝ ë»÷³Ï³ÝáõÃÛ³Ý µ³ÅÝ»ïáÙë»ñÇ ¨ Ï³åÇï³ÉáõÙ Ñ³Ù³ÛÝùÇ Ù³ëÝ³ÏóáõÃÛ³Ý Çñ³óáõÙÇó Ùáõïù»ñ</t>
  </si>
  <si>
    <t xml:space="preserve"> - ä³ñ·¨³ïñáõÙÝ»ñ, ¹ñ³Ù³Ï³Ý Ëñ³ËáõëáõÙÝ»ñ ¨ Ñ³ïáõÏ í×³ñÝ»ñ</t>
  </si>
  <si>
    <t>Specialized hospital services</t>
  </si>
  <si>
    <t>´ÅßÏ³Ï³Ý, Ùáñ ¨ Ù³ÝÏ³Ý Ï»ÝïñáÝÝ»ñÇ  Í³é³ÛáõÃÛáõÝÝ»ñ</t>
  </si>
  <si>
    <t xml:space="preserve"> - ¹ñ³Ù³ßÝáñÑÝ»ñ ÐÐ å»ï³Ï³Ý µÛáõç»ÇÝ  </t>
  </si>
  <si>
    <t>è³¹Çá ¨ Ñ»éáõëï³Ñ³Õáñ¹áõÙÝ»ñÇ Ñ»é³ñÓ³ÏÙ³Ý ¨ Ññ³ï³ñ³Ïã³Ï³Ý Í³é³ÛáõÃÛáõÝÝ»ñ</t>
  </si>
  <si>
    <t xml:space="preserve">³) Ð³Ù³ÛÝùÇ ï³ñ³ÍùáõÙ Ýáñ ß»Ýù»ñÇ, ßÇÝáõÃÛáõÝÝ»ñÇ (Ý»ñ³éÛ³É áã ÑÇÙÝ³Ï³Ý)  ßÇÝ³ñ³ñáõÃÛáõÝ (ï»Õ³¹ñÙ³Ý) ÃáõÛÉïíáõÃÛ³Ý Ñ³Ù³ñ (ïáÕ 1133 + ïáÕ 1334),  </t>
  </si>
  <si>
    <t xml:space="preserve">î³ññ³Ï³Ý ÁÝ¹Ñ³Ýáõñ ÏñÃáõÃÛáõÝ </t>
  </si>
  <si>
    <t>ØÇçÝ³Ï³ñ· ÁÝ¹Ñ³Ýáõñ ÏñÃáõÃÛáõÝ</t>
  </si>
  <si>
    <t>´ÅßÏ³Ï³Ý ³åñ³ÝùÝ»ñ, ë³ñù»ñ ¨ ë³ñù³íáñáõÙÝ»ñ</t>
  </si>
  <si>
    <t>áñÇó` Í³Ëë»ñÇ ýÇÝ³Ýë³íáñÙ³ÝÁ ãáõÕÕí³Í Ñ³Ù³ÛÝùÇ µÛáõç»Ç ÙÇçáóÝ»ñÇ ï³ñ»ëÏ½µÇ ³½³ï ÙÝ³óáñ¹Ç ·áõÙ³ñÁ</t>
  </si>
  <si>
    <t xml:space="preserve"> 2.3.1. Ð³Ù³ÛÝùÇ µÛáõç»Ç í³ñã³Ï³Ý Ù³ëÇ ÙÇçáóÝ»ñÇ ï³ñ»ëÏ½µÇ ³½³ï ÙÝ³óáñ¹ </t>
  </si>
  <si>
    <t xml:space="preserve">  - ³é³Ýó í³ñã³Ï³Ý Ù³ëÇ ÙÇçáóÝ»ñÇ ï³ñ»ëÏ½µÇ ³½³ï ÙÝ³óáñ¹Çó ýáÝ¹³ÛÇÝ  Ù³ë Ùáõïù³·ñÙ³Ý »ÝÃ³Ï³ ·áõÙ³ñÇ </t>
  </si>
  <si>
    <t xml:space="preserve">²éáÕç³å³ÑáõÃÛ³Ý ·Íáí Ñ»ï³½áï³Ï³Ý ¨ Ý³Ë³·Í³ÛÇÝ ³ßË³ï³ÝùÝ»ñ </t>
  </si>
  <si>
    <t>R&amp;D Health</t>
  </si>
  <si>
    <t>Ð³í»Éí³Í 2</t>
  </si>
  <si>
    <t xml:space="preserve">½) Ð³Ù³ÛÝùÇ ï³ñ³ÍùáõÙ Ñ»ÕáõÏ í³é»ÉÇùÇ, ï»ËÝÇÏ³Ï³Ý Ñ»ÕáõÏÝ»ñÇ,  Ñ»ÕáõÏ³óí³Í ·³½»ñÇ Ù³Ýñ³Í³Ë ³é¨ïñÇ Ï»ï»ñáõÙ Ñ»ÕáõÏ í³é»ÉÇùÇ, ï»ËÝÇÏ³Ï³Ý Ñ»ÕáõÏÝ»ñÇ,  Ñ»ÕáõÏ³óí³Í ·³½»ñÇ í³×³éùÇ ÃáõÛÉïíáõÃÛ³Ý Ñ³Ù³ñ </t>
  </si>
  <si>
    <t>Ð³í»Éí³Í 1</t>
  </si>
  <si>
    <t xml:space="preserve"> -ÐáõÕ³ñÏ³íáñáõÃÛ³Ý Ýå³ëïÝ»ñ µÛáõç»Çó</t>
  </si>
  <si>
    <t xml:space="preserve"> - Þ»Ýù»ñÇ ¨ ßÇÝáõÃÛáõÝÝ»ñÇ Ï³éáõóáõÙ</t>
  </si>
  <si>
    <t>3 îáÏáë³í×³ñÝ»ñ</t>
  </si>
  <si>
    <t>441100</t>
  </si>
  <si>
    <t>441200</t>
  </si>
  <si>
    <t>442100</t>
  </si>
  <si>
    <t>442200</t>
  </si>
  <si>
    <t>öáË³éáõÃÛáõÝÝ»ñÇ Ñ»ï Ï³åí³Í í×³ñÝ»ñ</t>
  </si>
  <si>
    <t>443100</t>
  </si>
  <si>
    <t>443200</t>
  </si>
  <si>
    <t>443300</t>
  </si>
  <si>
    <t>4. êáõµëÇ¹Ç³Ý»ñ</t>
  </si>
  <si>
    <t xml:space="preserve"> -êáõµëÇ¹Ç³Ý»ñ áã-ýÇÝ³Ýë³Ï³Ý å»ï³Ï³Ý Ï³½Ù³Ï»ñåáõÃÛáõÝÝ»ñÇÝ </t>
  </si>
  <si>
    <t>R&amp;D General public services</t>
  </si>
  <si>
    <t>5. ÐÇÙÝ³ñÏÁ ëå³ë³ñÏáÕ ï»Õ³Ï³Ý ·³ÝÓ³å»ï³Ï³Ý µ³ÅÝÇ (î¶´) ³Ýí³ÝáõÙÁ Տաշիրի</t>
  </si>
  <si>
    <t xml:space="preserve">   ³Ýí³ÝáõÙÁ  Լոռու մարզպետարան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</si>
  <si>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</t>
    </r>
  </si>
  <si>
    <t xml:space="preserve">(ëïáñ³·ñáõÃÛáõÝ)   </t>
  </si>
  <si>
    <t>(².Ð.².)</t>
  </si>
  <si>
    <r>
      <t>Î.î</t>
    </r>
    <r>
      <rPr>
        <b/>
        <sz val="8"/>
        <rFont val="Arial Armenian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</si>
  <si>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</si>
  <si>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r>
      <t xml:space="preserve"> -</t>
    </r>
    <r>
      <rPr>
        <sz val="10"/>
        <color indexed="8"/>
        <rFont val="Arial Armenian"/>
        <family val="2"/>
      </rPr>
      <t>ì»ñ³í³×³éùÇ Ñ³Ù³ñ Ý³Ë³ï»ëí³Í ³åñ³ÝùÝ»ñ</t>
    </r>
  </si>
  <si>
    <t>523100</t>
  </si>
  <si>
    <t>1224000</t>
  </si>
  <si>
    <r>
      <t xml:space="preserve"> -</t>
    </r>
    <r>
      <rPr>
        <sz val="10"/>
        <color indexed="8"/>
        <rFont val="Arial Armenian"/>
        <family val="2"/>
      </rPr>
      <t>êå³éÙ³Ý Ýå³ï³Ïáí å³ÑíáÕ å³ß³ñÝ»ñ</t>
    </r>
  </si>
  <si>
    <t>524100</t>
  </si>
  <si>
    <t>1230000</t>
  </si>
  <si>
    <t>3.´²ðÒð²ðÄºø ²ÎîÆìÜºð</t>
  </si>
  <si>
    <t>1231000</t>
  </si>
  <si>
    <t>531100</t>
  </si>
  <si>
    <t>1240000</t>
  </si>
  <si>
    <t>4.àâ ²ðî²¸ð²Î²Ü ԱԿՏԻՎՆԵՐ</t>
  </si>
  <si>
    <t>1241000</t>
  </si>
  <si>
    <t>541100</t>
  </si>
  <si>
    <t>1242000</t>
  </si>
  <si>
    <t>542100</t>
  </si>
  <si>
    <t>1243000</t>
  </si>
  <si>
    <r>
      <t xml:space="preserve"> -</t>
    </r>
    <r>
      <rPr>
        <sz val="10"/>
        <color indexed="8"/>
        <rFont val="Arial Armenian"/>
        <family val="2"/>
      </rPr>
      <t>²ÛÉ µÝ³Ï³Ý Í³·áõÙ áõÝ»óáÕ ³ÏïÇíÝ»ñ</t>
    </r>
  </si>
  <si>
    <t>543100</t>
  </si>
  <si>
    <r>
      <t xml:space="preserve"> -</t>
    </r>
    <r>
      <rPr>
        <sz val="10"/>
        <color indexed="8"/>
        <rFont val="Arial Armenian"/>
        <family val="2"/>
      </rPr>
      <t>àã ÝÛáõÃ³Ï³Ý áã ³ñï³¹ñ³Ï³Ý ³ÏïÇíÝ»ñ</t>
    </r>
  </si>
  <si>
    <t xml:space="preserve">8.***** ´Ûáõç»ï³ÛÇÝ Í³Ëë»ñÇ ·áñÍ³é³Ï³Ý ¹³ë³Ï³ñ·Ù³Ý   </t>
  </si>
  <si>
    <t>Í³ÍÏ³·Çñ</t>
  </si>
  <si>
    <t xml:space="preserve">3. ÐÇÙÝ³ñÏÇ ï»Õ³µ³ßËÙ³Ý  Ù³ñ½Ç  ¨  Ñ³Ù³ÛÝùÇ Ïá¹Á     </t>
  </si>
  <si>
    <t>ÀÜ¸²ØºÜÀ Ð²ìºÈàôð¸À Î²Ø ¸ºüÆòÆîÀ (ä²Î²êàôð¸À)</t>
  </si>
  <si>
    <t>External affairs</t>
  </si>
  <si>
    <t>²ñï³ùÇÝ ïÝï»ë³Ï³Ý û·ÝáõÃÛáõÝ</t>
  </si>
  <si>
    <t>Foreign Economic Aid</t>
  </si>
  <si>
    <t>Economic aid to developing countries and countries in transition</t>
  </si>
  <si>
    <t xml:space="preserve">ØÇç³½·³ÛÇÝ Ï³½Ù³Ï»ñåáõÃÛáõÝÝ»ñÇ ÙÇçáóáí ïñ³Ù³¹ñíáÕ ïÝï»ë³Ï³Ý û·ÝáõÃÛáõÝ </t>
  </si>
  <si>
    <t>Community Development</t>
  </si>
  <si>
    <t>Community development</t>
  </si>
  <si>
    <t xml:space="preserve"> - ¹ñ³Ù³ßÝáñÑÝ»ñ ÐÐ ³ÛÉ Ñ³Ù³ÛÝù»ñÇ µÛáõç»Ý»ñÇÝ  </t>
  </si>
  <si>
    <t>9121</t>
  </si>
  <si>
    <t>6121</t>
  </si>
  <si>
    <t>9122</t>
  </si>
  <si>
    <t>6122</t>
  </si>
  <si>
    <t xml:space="preserve">  </t>
  </si>
  <si>
    <t>³Ýí³ÝáõÙÝ»ñÁ</t>
  </si>
  <si>
    <r>
      <t>4.</t>
    </r>
    <r>
      <rPr>
        <b/>
        <sz val="10"/>
        <rFont val="Times Armenian"/>
        <family val="1"/>
        <charset val="204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</si>
  <si>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r>
      <t xml:space="preserve"> -</t>
    </r>
    <r>
      <rPr>
        <sz val="10"/>
        <color indexed="8"/>
        <rFont val="Arial Armenian"/>
        <family val="2"/>
      </rPr>
      <t>ÜíÇñ³ïíáõÃÛáõÝÝ»ñ ³ÛÉ ß³ÑáõÛÃ ãÑ»ï³åÝ¹áÕ Ï³½Ù³Ï»ñåáõÃÛáõÝÝ»ñÇÝ</t>
    </r>
  </si>
  <si>
    <t>481900</t>
  </si>
  <si>
    <t xml:space="preserve">                           üÆÜ²Üê²Î²Ü  Ì²è²ÚàôÂÚ²Ü  äºîª                        ________________                                  Ս Սուքիասյան___________________</t>
  </si>
  <si>
    <t xml:space="preserve">                í³ñã³Ï³Ý Ù³ë                             ³Û¹ ÃíáõÙ`</t>
  </si>
  <si>
    <t xml:space="preserve">                    ýáÝ¹³ÛÇÝ Ù³ë                      ³Û¹ ÃíáõÙ`</t>
  </si>
  <si>
    <r>
      <t>**</t>
    </r>
    <r>
      <rPr>
        <b/>
        <u/>
        <sz val="6"/>
        <rFont val="Arial Armenian"/>
        <family val="2"/>
      </rPr>
      <t xml:space="preserve"> Ì²ÜàÂ²¶ðàôÂÚàôÜ II.</t>
    </r>
    <r>
      <rPr>
        <sz val="6"/>
        <rFont val="Arial Armenian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</si>
  <si>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t xml:space="preserve">        X</t>
  </si>
  <si>
    <t>x</t>
  </si>
  <si>
    <t>(Ñ³½³ñ ¹ñ³Ùáí)</t>
  </si>
  <si>
    <t>Description</t>
  </si>
  <si>
    <t>ÊáõÙµ</t>
  </si>
  <si>
    <t xml:space="preserve">êáõÛÝ         Ý³Ë³Ñ³ßíáí Ñ³ëï³ïíáÕ  óáõó³ÝÇßÝ»ñÁ   </t>
  </si>
  <si>
    <t>³Û¹ ÃíáõÙª Áëï »é³ÙëÛ³ÏÝ»ñÇ (»é³ÙëÛ³ÏÇ ³ÙÇëÝ»ñÇ)³×áÕ³Ï³Ý</t>
  </si>
  <si>
    <t>2.3 ä³ÛÙ³Ý³·ñ³ÛÇÝ Í³é³ÛáõÃÛáõÝÝ»ñÇ Ó»éù µ»ñáõÙ</t>
  </si>
  <si>
    <t>423100</t>
  </si>
  <si>
    <t>423200</t>
  </si>
  <si>
    <t>423300</t>
  </si>
  <si>
    <t>423400</t>
  </si>
  <si>
    <t>423600</t>
  </si>
  <si>
    <t>423700</t>
  </si>
  <si>
    <t>423900</t>
  </si>
  <si>
    <t>8211</t>
  </si>
  <si>
    <t>8221</t>
  </si>
  <si>
    <t>8222</t>
  </si>
  <si>
    <t>8223</t>
  </si>
  <si>
    <t>8311</t>
  </si>
  <si>
    <t>Nursing and convalescent home services</t>
  </si>
  <si>
    <t xml:space="preserve"> - Ü³Ë³·Í³Ñ»ï³½áï³Ï³Ý Í³Ëë»ñ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</si>
  <si>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</si>
  <si>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</si>
  <si>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10"/>
        <rFont val="Arial Armenian"/>
        <family val="2"/>
      </rPr>
      <t>¿Ý»ñ·»ïÇÏ  Í³é³ÛáõÃÛáõÝÝ»ñ</t>
    </r>
  </si>
  <si>
    <t>421200</t>
  </si>
  <si>
    <t>421300</t>
  </si>
  <si>
    <t>421400</t>
  </si>
  <si>
    <t>421500</t>
  </si>
  <si>
    <t>421600</t>
  </si>
  <si>
    <t>411500</t>
  </si>
  <si>
    <t>412100</t>
  </si>
  <si>
    <t xml:space="preserve"> -ì»ñ³å³ïñ³ëïÙ³Ý ¨ áõëáõóÙ³Ý ÝÛáõÃ»ñ </t>
  </si>
  <si>
    <t>426300</t>
  </si>
  <si>
    <t>426400</t>
  </si>
  <si>
    <t>426500</t>
  </si>
  <si>
    <t>426600</t>
  </si>
  <si>
    <t>426700</t>
  </si>
  <si>
    <t>426900</t>
  </si>
  <si>
    <t>Ð³ë³ñ³Ï³Ï³Ý Ï³ñ· ¨ ³Ýíï³Ý·áõÃÛáõÝ (³ÛÉ ¹³ë»ñÇÝ ãå³ïÏ³ÝáÕ)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</si>
  <si>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</si>
  <si>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</si>
  <si>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³å³ÑáíáõÃÛ³Ý í×³ñÝ»ñ</t>
    </r>
  </si>
  <si>
    <t xml:space="preserve"> -²ÛÉ µÝ³Ï³Ý Í³·áõÙ áõÝ»óáÕ ³ÏïÇíÝ»ñ</t>
  </si>
  <si>
    <t>5441</t>
  </si>
  <si>
    <t>4222</t>
  </si>
  <si>
    <t xml:space="preserve">ÐÐ Ï³é³í³ñáõÃÛ³Ý ¨ Ñ³Ù³ÛÝùÝ»ñÇ å³Ñáõëï³ÛÇÝ ýáÝ¹ </t>
  </si>
  <si>
    <t>ÐÐ Ñ³Ù³ÛÝùÝ»ñÇ å³Ñáõëï³ÛÇÝ ýáÝ¹</t>
  </si>
  <si>
    <t xml:space="preserve">îáÕÇ          NN  </t>
  </si>
  <si>
    <t xml:space="preserve">´Ûáõç»ï³ÛÇÝ Í³Ëë»ñÇ ïÝï»ë³·Çï³Ï³Ý ¹³ë³Ï³ñ·Ù³Ý Ñá¹í³ÍÝ»ñÇ </t>
  </si>
  <si>
    <t xml:space="preserve"> -Î³é³í³ñÙ³Ý Ù³ñÙÇÝÝ»ñÇ ·áñÍáõÝ»áõÃÛ³Ý Ñ»ï¨³Ýùáí ³é³ç³ó³Í íÝ³ëí³ÍùÝ»ñÇ  Ï³Ù íÝ³ëÝ»ñÇ í»ñ³Ï³Ý·ÝáõÙ </t>
  </si>
  <si>
    <t>4851</t>
  </si>
  <si>
    <t>4861</t>
  </si>
  <si>
    <t xml:space="preserve"> -²ÛÉ Í³Ëë»ñ</t>
  </si>
  <si>
    <t>4891</t>
  </si>
  <si>
    <t>5111</t>
  </si>
  <si>
    <t>5112</t>
  </si>
  <si>
    <t>5113</t>
  </si>
  <si>
    <t xml:space="preserve"> -ä³Ñáõëï³ÛÇÝ ÙÇçáóÝ»ñ</t>
  </si>
  <si>
    <t>1. ÐÇÙÝ³ñÏÇ ³Ýí³ÝáõÙÁ    Ք Տ Ս</t>
  </si>
  <si>
    <t xml:space="preserve">7. Ì³Ëë»ñÇ  ýÇÝ³Ýë³íáñÙ³Ý  ³ÕµÛáõñÇ  Ïá¹Á`  </t>
  </si>
  <si>
    <t>12. â³÷Ç ÙÇ³íáñÁª Ñ³½³ñ ¹ñ³Ù</t>
  </si>
  <si>
    <t xml:space="preserve">     (ÐÐ å»ï³Ï³Ý  µÛáõç»ª 1, Ñ³Ù³ÛÝùÇ  µÛáõç»ª 2)</t>
  </si>
  <si>
    <t xml:space="preserve">´Ûáõç»ï³ÛÇÝ Í³Ëë»ñÇ ïÝï»ë³·Çï³Ï³Ý ¹³ë³Ï³ñ·Ù³Ý ï³ññ»ñ </t>
  </si>
  <si>
    <t xml:space="preserve">ÜáõÛÝ Å³Ù³Ý³Ï³Ñ³ïí³ÍÇ Ñ³Ù³ñ Ý³ËÏÇÝáõÙ Ñ³ëï³ïí³Íª ·áñÍáÕ </t>
  </si>
  <si>
    <t>îñ³ÝëåáñïÇ ·Íáí Ñ»ï³½áï³Ï³Ý ¨ Ý³Ë³·Í³ÛÇÝ ³ßË³ï³ÝùÝ»ñ</t>
  </si>
  <si>
    <t>R&amp;D Transport</t>
  </si>
  <si>
    <t>Î³åÇ ·Íáí Ñ»ï³½áï³Ï³Ý ¨ Ý³Ë³·Í³ÛÇÝ ³ßË³ï³ÝùÝ»ñ</t>
  </si>
  <si>
    <t>Øß³ÏáõÛÃÇ ïÝ»ñ, ³ÏáõÙµÝ»ñ, Ï»ÝïñáÝÝ»ñ</t>
  </si>
  <si>
    <t>Ð»éáõëï³é³¹ÇáÑ³Õáñ¹áõÙÝ»ñ</t>
  </si>
  <si>
    <t>4131</t>
  </si>
  <si>
    <t xml:space="preserve"> -¶áñÍ³éÝ³Ï³Ý ¨ µ³ÝÏ³ÛÇÝ Í³é³ÛáõÃÛáõÝÝ»ñÇ Í³Ëë»ñ</t>
  </si>
  <si>
    <t>4211</t>
  </si>
  <si>
    <t>4212</t>
  </si>
  <si>
    <t>4213</t>
  </si>
  <si>
    <t>4214</t>
  </si>
  <si>
    <t>4215</t>
  </si>
  <si>
    <t>4216</t>
  </si>
  <si>
    <t>4217</t>
  </si>
  <si>
    <t>Ðáõß³ñÓ³ÝÝ»ñÇ ¨ Ùß³ÏáõÛÃ³ÛÇÝ ³ñÅ»ùÝ»ñÇ í»ñ³Ï³Ý·ÝáõÙ ¨ å³Ñå³ÝáõÙ</t>
  </si>
  <si>
    <t>09</t>
  </si>
  <si>
    <t>452200</t>
  </si>
  <si>
    <t>Non-electric energy</t>
  </si>
  <si>
    <t>È»éÝ³³ñ¹ÛáõÝ³Ñ³ÝáõÙ, ³ñ¹ÛáõÝ³µ»ñáõÃÛáõÝ ¨ ßÇÝ³ñ³ñáõÃÛáõÝ</t>
  </si>
  <si>
    <t>ÐÇÙÝ³Ï³Ý ÁÝ¹Ñ³Ýáõñ ÏñÃáõÃÛáõÝ</t>
  </si>
  <si>
    <t>ØÇçÝ³Ï³ñ·(ÉñÇí) ÁÝ¹Ñ³Ýáõñ ÏñÃáõÃÛáõÝ</t>
  </si>
  <si>
    <t>1. ÐÇÙÝ³ñÏÇ ³Ýí³ÝáõÙÁ î³ßÇñÇ ù³Õ³ù³»ï³ñ³Ý</t>
  </si>
  <si>
    <r>
      <t xml:space="preserve"> </t>
    </r>
    <r>
      <rPr>
        <sz val="10"/>
        <color indexed="8"/>
        <rFont val="Arial Armenian"/>
        <family val="2"/>
      </rPr>
      <t>-²ÛÉ µÝ³Ï³Ý å³ï×³éÝ»ñáí ëï³ó³Í íÝ³ëí³ÍùÝ»ñÇ í»ñ³Ï³Ý·ÝáõÙ</t>
    </r>
  </si>
  <si>
    <t>484200</t>
  </si>
  <si>
    <t>Distributive trades, storage and warehousing</t>
  </si>
  <si>
    <t>ÐÛáõñ³ÝáóÝ»ñ ¨ Ñ³ë³ñ³Ï³Ï³Ý ëÝÝ¹Ç ûµÛ»ÏïÝ»ñ</t>
  </si>
  <si>
    <t>Hotels and restaurants</t>
  </si>
  <si>
    <t xml:space="preserve"> - êáóÇ³É³Ï³Ý ³å³ÑáíáõÃÛ³Ý µÝ»Õ»Ý Ýå³ëïÝ»ñ Í³é³ÛáõÃÛáõÝÝ»ñ Ù³ïáõóáÕÝ»ñÇÝ</t>
  </si>
  <si>
    <t xml:space="preserve"> 2.3.2. Ð³Ù³ÛÝùÇ µÛáõç»Ç ýáÝ¹³ÛÇÝ Ù³ëÇ ÙÇçáóÝ»ñÇ ï³ñ»ëÏ½µÇ ÙÝ³óáñ¹  (ïáÕ 8195 + ïáÕ 8196)</t>
  </si>
  <si>
    <t>8199³</t>
  </si>
  <si>
    <t>Ð³ë³ñ³Ï³Ï³Ý Ï³ñ· ¨ ³Ýíï³Ý·áõÃÛáõÝ</t>
  </si>
  <si>
    <t>²½·³ÛÇÝ ³Ýíï³Ý·áõÃÛáõÝ</t>
  </si>
  <si>
    <t>ä»ï³Ï³Ý å³Ñå³ÝáõÃÛáõÝ</t>
  </si>
  <si>
    <t>öñÏ³ñ³ñ Í³é³ÛáõÃÛáõÝ</t>
  </si>
  <si>
    <t xml:space="preserve">öñÏ³ñ³ñ Í³é³ÛáõÃÛáõÝ </t>
  </si>
  <si>
    <t>¸³ï³Ï³Ý ·áñÍáõÝ»áõÃÛáõÝ ¨ Çñ³í³Ï³Ý å³ßïå³ÝáõÃÛáõÝ</t>
  </si>
  <si>
    <t>Æñ³í³Ï³Ý å³ßïå³ÝáõÃÛáõÝ</t>
  </si>
  <si>
    <t>Î³é³í³ñáõÃÛ³Ý ï³ñµ»ñ Ù³Ï³ñ¹³ÏÝ»ñÇ ÙÇç¨ Çñ³Ï³Ý³óíáÕ ÁÝ¹Ñ³Ýáõñ µÝáõÛÃÇ ïñ³Ýëý»ñïÝ»ñ</t>
  </si>
  <si>
    <t>Agriculture, Forestry, Fishing and Hunting</t>
  </si>
  <si>
    <t xml:space="preserve">¶ÛáõÕ³ïÝï»ëáõÃÛáõÝ </t>
  </si>
  <si>
    <t>ÐàÔÆ Æð²òàôØÆò Øàôîøºð</t>
  </si>
  <si>
    <t>¸³ï³Ë³½áõÃÛáõÝ</t>
  </si>
  <si>
    <t>´ÅßÏ³Ï³Ý ë³ñù»ñ ¨ ë³ñù³íáñáõÙÝ»ñ</t>
  </si>
  <si>
    <t xml:space="preserve">êïáÙ³ïáÉá·Ç³Ï³Ý Í³é³ÛáõÃÛáõÝÝ»ñ </t>
  </si>
  <si>
    <t xml:space="preserve">¼µáë³ßñçáõÃÛáõÝ </t>
  </si>
  <si>
    <t>Tourism</t>
  </si>
  <si>
    <t xml:space="preserve">                           üÆÜ²Üê²Î²Ü  Ì²è²ÚàôÂÚ²Ü  äºîª                        ________________                                  Ն.Մուրադյան  ___________________</t>
  </si>
  <si>
    <t>Ն.Մուրադյան</t>
  </si>
  <si>
    <t>1. ÐÇÙÝ³ñÏÇ ³Ýí³ÝáõÙÁ î³ßÇñÇ Մշակույթի տուն</t>
  </si>
  <si>
    <t>_______________________________________________________________________________________________________________  Ñ³½³ñ ¹ñ³Ù ·áõÙ³ñáí:</t>
  </si>
  <si>
    <t>__________________________________________________________________________________________</t>
  </si>
  <si>
    <t>Housing and community amenities not elsewhere classified</t>
  </si>
  <si>
    <t>HEALTH</t>
  </si>
  <si>
    <t>ä³ßïå³ÝáõÃÛáõÝ (³ÛÉ ¹³ë»ñÇÝ ãå³ïÏ³ÝáÕ)</t>
  </si>
  <si>
    <r>
      <t xml:space="preserve"> -</t>
    </r>
    <r>
      <rPr>
        <sz val="10"/>
        <rFont val="Arial Armenian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</si>
  <si>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t>481100</t>
  </si>
  <si>
    <t xml:space="preserve"> -Ð³ïáõÏ Ýå³ï³Ï³ÛÇÝ ³ÛÉ ÝÛáõÃ»ñ</t>
  </si>
  <si>
    <t xml:space="preserve"> -Ü»ñùÇÝ ³ñÅ»ÃÕÃ»ñÇ ïáÏáë³í×³ñÝ»ñ</t>
  </si>
  <si>
    <t xml:space="preserve"> -Ü»ñùÇÝ í³ñÏ»ñÇ ïáÏáë³í×³ñÝ»ñ</t>
  </si>
  <si>
    <t xml:space="preserve"> -²ñï³ùÇÝ ³ñÅ»ÃÕÃ»ñÇ ·Íáí ïáÏáë³í×³ñÝ»ñ</t>
  </si>
  <si>
    <t xml:space="preserve"> -²ñï³ùÇÝ í³ñÏ»ñÇ ·Íáí ïáÏáë³í×³ñÝ»ñ</t>
  </si>
  <si>
    <t xml:space="preserve">1. ÐÇÙÝ³ñÏÇ ³Ýí³ÝáõÙÁ   Քաղաքապետարան </t>
  </si>
  <si>
    <t xml:space="preserve"> - ï»Õ³Ï³Ý ÇÝùÝ³Ï³é³íñÙ³Ý Ù³ñÙÇÝÝ»ñÇÝ                                 (ïáÕ  4545+ïáÕ 4546)</t>
  </si>
  <si>
    <t xml:space="preserve"> -²ñï³ë³ÑÙ³ÝÛ³Ý ·áñÍáõÕáõÙÝ»ñÇ ·Íáí Í³Ëë»ñ</t>
  </si>
  <si>
    <t>Communication</t>
  </si>
  <si>
    <t xml:space="preserve">Î³å </t>
  </si>
  <si>
    <t>²ÛÉ µÝ³·³í³éÝ»ñ</t>
  </si>
  <si>
    <t>Other Industries</t>
  </si>
  <si>
    <t xml:space="preserve">Ø»Í³Í³Ë ¨ Ù³Ýñ³Í³Ë ³é¨ïáõñ, ³åñ³ÝùÝ»ñÇ å³Ñå³ÝáõÙ ¨ å³Ñ»ëï³íáñáõÙ  </t>
  </si>
  <si>
    <t>·) Ð³Ù³ÛÝùÇ í³ñã³Ï³Ý ï³ñ³ÍùáõÙ ß»Ýù»ñÇ, ßÇÝáõÃÛáõÝÝ»ñÇ, ù³Õ³ù³ßÇÝ³Ï³Ý ³ÛÉ ûµÛ»ÏïÝ»ñÇ  ù³Ý¹Ù³Ý ÃáõÛÉïíáõÃÛ³Ý Ñ³Ù³ñ</t>
  </si>
  <si>
    <t>») Ð³Ù³ÛÝùÇ ï³ñ³ÍùáõÙ µ³óûÃÛ³ í³×³éù Ï³½Ù³Ï»ñå»Éáõ ÃáõÛÉïíáõÃÛ³Ý Ñ³Ù³ñ</t>
  </si>
  <si>
    <t>Þñç³Ï³ ÙÇç³í³ÛñÇ ³ÕïáïÙ³Ý ¹»Ù å³Ûù³ñ</t>
  </si>
  <si>
    <t>Pollution Abatement</t>
  </si>
  <si>
    <t>Pollution abatement</t>
  </si>
  <si>
    <t>Î»Ýë³µ³½Ù³½³ÝáõÃÛ³Ý ¨ µÝáõÃÛ³Ý  å³ßïå³ÝáõÃÛáõÝ</t>
  </si>
  <si>
    <t>Protection of Biodiversity and Landscape</t>
  </si>
  <si>
    <t>Protection of biodiversity and landscape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</si>
  <si>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</si>
  <si>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</si>
  <si>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</si>
  <si>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</si>
  <si>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R&amp;D Agriculture, forestry, fishing and hunting</t>
  </si>
  <si>
    <t>³Û¹ ÃíáõÙ` Ñ³Ù³ÛÝùÇ µÛáõç»Ç í³ñã³Ï³Ý Ù³ëÇ å³Ñáõëï³ÛÇÝ ýáÝ¹Çó ýáÝ¹³ÛÇÝ Ù³ë Ï³ï³ñíáÕ Ñ³ïÏ³óáõÙÝ»ñ</t>
  </si>
  <si>
    <t xml:space="preserve"> - Ð³Ù³ÛÝù³ÛÇÝ Ýß³Ý³ÏáõÃÛ³Ý é³½Ù³í³ñ³Ï³Ý å³ß³ñÝ»ñ</t>
  </si>
  <si>
    <t xml:space="preserve"> - ÜÛáõÃ»ñ ¨ å³ñ³·³Ý»ñ</t>
  </si>
  <si>
    <t xml:space="preserve"> - ì»ñ³í³×³éùÇ Ñ³Ù³ñ Ý³Ë³ï»ëí³Í ³åñ³ÝùÝ»ñ</t>
  </si>
  <si>
    <r>
      <t xml:space="preserve"> -</t>
    </r>
    <r>
      <rPr>
        <sz val="10"/>
        <color indexed="8"/>
        <rFont val="Arial Armenian"/>
        <family val="2"/>
      </rPr>
      <t>ÐáõÕ³ñÏ³íáñáõÃÛ³Ý Ýå³ëïÝ»ñ µÛáõç»Çó</t>
    </r>
  </si>
  <si>
    <t>472600</t>
  </si>
  <si>
    <r>
      <t xml:space="preserve"> -</t>
    </r>
    <r>
      <rPr>
        <sz val="10"/>
        <rFont val="Arial Armenian"/>
        <family val="2"/>
      </rPr>
      <t>ÎñÃ³Ï³Ý, Ùß³ÏáõÃ³ÛÇÝ ¨ ëåáñï³ÛÇÝ Ýå³ëïÝ»ñ µÛáõç»Çó</t>
    </r>
  </si>
  <si>
    <t>472700</t>
  </si>
  <si>
    <t xml:space="preserve"> -êáõµëÇ¹Ç³Ý»ñ áã å»ï³Ï³Ý (áã h³Ù³ÛÝù³ÛÇÝ) áã ýÇÝ³Ýë³Ï³Ý Ï³½Ù³Ï»ñåáõÃÛáõÝÝ»ñÇÝ </t>
  </si>
  <si>
    <t>Religious and other community services</t>
  </si>
  <si>
    <t>Ð³Ý·ëïÇ, Ùß³ÏáõÛÃÇ ¨ ÏñáÝÇ ·Íáí Ñ»ï³½áï³Ï³Ý ¨ Ý³Ë³·Í³ÛÇÝ ³ßË³ï³ÝùÝ»ñ</t>
  </si>
  <si>
    <t>¸ñ³Ù³ßÝáñÑÝ»ñ ÙÇç³½·³ÛÇÝ Ï³½Ù³Ï»ñåáõÃÛáõÝÝ»ñÇÝ</t>
  </si>
  <si>
    <t>Ð³Ù³ÛÝùÇ µÛáõç» í×³ñíáÕ å»ï³Ï³Ý ïáõñù»ñ</t>
  </si>
  <si>
    <t xml:space="preserve">ä»ï³Ï³Ý å³ñïùÇ ·Íáí ·áñÍ³éÝáõÃÛáõÝÝ»ñ </t>
  </si>
  <si>
    <t xml:space="preserve">²Ýï³é³ÛÇÝ ïÝï»ëáõÃÛáõÝ </t>
  </si>
  <si>
    <t>Forestry</t>
  </si>
  <si>
    <t>ÒÏÝáñëáõÃÛáõÝ ¨ áñëáñ¹áõÃÛáõÝ</t>
  </si>
  <si>
    <t>Fishing and hunting</t>
  </si>
  <si>
    <t>ì³é»ÉÇù ¨ ¿Ý»ñ·»ïÇÏ³</t>
  </si>
  <si>
    <t>Fuel and Energy</t>
  </si>
  <si>
    <t>ø³ñ³ÍáõË  ¨ ³ÛÉ Ï³ñÍñ µÝ³Ï³Ý í³é»ÉÇù</t>
  </si>
  <si>
    <t>Coal and other solid mineral fuels</t>
  </si>
  <si>
    <t xml:space="preserve">Ü³íÃ³ÙÃ»ñù ¨ µÝ³Ï³Ý ·³½ </t>
  </si>
  <si>
    <t>Petroleum and natural gas</t>
  </si>
  <si>
    <t>ØÇçáõÏ³ÛÇÝ í³é»ÉÇù</t>
  </si>
  <si>
    <t>Nuclear fuel</t>
  </si>
  <si>
    <t>ì³é»ÉÇùÇ ³ÛÉ ï»ë³ÏÝ»ñ</t>
  </si>
  <si>
    <t>Other fuels</t>
  </si>
  <si>
    <t xml:space="preserve">¾É»Ïïñ³¿Ý»ñ·Ç³ </t>
  </si>
  <si>
    <t>Electricity</t>
  </si>
  <si>
    <t>àã ¿É»Ïïñ³Ï³Ý ¿Ý»ñ·Ç³</t>
  </si>
  <si>
    <t xml:space="preserve">                ². ÜºðøÆÜ ²Ô´ÚàôðÜºð                       (ïáÕ 8110+ïáÕ 8160),  (ïáÕ 8010-ïáÕ 8200)</t>
  </si>
  <si>
    <t>1. öàÊ²èàô ØÆæàòÜºð                                           (ïáÕ 8111+ïáÕ 8120)</t>
  </si>
  <si>
    <t>Housing and Community Amenities Not Elsewhere Classified</t>
  </si>
  <si>
    <t>ÀÝÃ³óÇÏ ¹ñ³Ù³ßÝáñÑÝ»ñ ÙÇç³½·³ÛÇÝ Ï³½Ù³Ï»ñåáõÃÛáõÝÝ»ñÇÝ</t>
  </si>
  <si>
    <t>1. ÐÇÙÝ³ñÏÇ ³Ýí³ÝáõÙÁ     Քաղաքապետարան</t>
  </si>
  <si>
    <t>1. ÐÇÙÝ³ñÏÇ ³Ýí³ÝáõÙÁ      Քաղաքապետարան</t>
  </si>
  <si>
    <t>§_10_¦</t>
  </si>
  <si>
    <t>Defense Not Elsewhere Classified</t>
  </si>
  <si>
    <t>Defense not elsewhere classified</t>
  </si>
  <si>
    <t>PUBLIC ORDER AND SAFETY</t>
  </si>
  <si>
    <t>àëïÇÏ³ÝáõÃÛáõÝ</t>
  </si>
  <si>
    <t>Police Services</t>
  </si>
  <si>
    <t>Police services</t>
  </si>
  <si>
    <t>Fire Protection Services</t>
  </si>
  <si>
    <t xml:space="preserve">Համայնքի սեփականություն համարվող հողերի վարձավճարներ </t>
  </si>
  <si>
    <t>9. Ìñ³·ñÇ ³Ýí³ÝáõÙÁ_____________</t>
  </si>
  <si>
    <t xml:space="preserve">    µÛáõç»ï³ÛÇÝ  Í³Ëë»ñÇ  ï³ñ³Íù³ÛÇÝ  ¹³ë³Ï³ñ·Ù³Ý </t>
  </si>
  <si>
    <t>________________________________</t>
  </si>
  <si>
    <t xml:space="preserve"> -î»Õ³Ï³ïí³Ï³Ý Í³é³ÛáõÃÛáõÝÝ»ñ</t>
  </si>
  <si>
    <t xml:space="preserve"> -Î³é³í³ñã³Ï³Ý Í³é³ÛáõÃÛáõÝÝ»ñ</t>
  </si>
  <si>
    <t>7.5 Î²è²ì²ðØ²Ü Ø²ðØÆÜÜºðÆ ¶àðÌàôÜºàôÂÚ²Ü Ðºîºì²Üøàì ²è²æ²ò²Ì ìÜ²êÜºðÆ Î²Ø ìÜ²êì²ÌøÜºðÆ ìºð²Î²Ü¶ÜàôØ</t>
  </si>
  <si>
    <t>04</t>
  </si>
  <si>
    <t>àéá·áõÙ</t>
  </si>
  <si>
    <t>05</t>
  </si>
  <si>
    <t>06</t>
  </si>
  <si>
    <t>07</t>
  </si>
  <si>
    <t>²ñï³ÑÇí³Ý¹³Ýáó³ÛÇÝ Í³é³ÛáõÃÛáõÝÝ»ñ</t>
  </si>
  <si>
    <t xml:space="preserve">1.2. ì³ñÏ»ñ ¨ ÷áË³ïíáõÃÛáõÝÝ»ñ (ëï³óáõÙ ¨ Ù³ñáõÙ)                                                                     (ïáÕ 8121+ïáÕ8140) </t>
  </si>
  <si>
    <t>1.2.1. ì³ñÏ»ñ (տող 8122+ տող 8130)</t>
  </si>
  <si>
    <t xml:space="preserve">  - í³ñÏ»ñÇ ëï³óáõÙ  (տող 8123+ տող 8124)</t>
  </si>
  <si>
    <t>4269</t>
  </si>
  <si>
    <t>4411</t>
  </si>
  <si>
    <t>4412</t>
  </si>
  <si>
    <t>4421</t>
  </si>
  <si>
    <t>4422</t>
  </si>
  <si>
    <t>4431</t>
  </si>
  <si>
    <t>4432</t>
  </si>
  <si>
    <t>4433</t>
  </si>
  <si>
    <t>4511</t>
  </si>
  <si>
    <t>4512</t>
  </si>
  <si>
    <t>4521</t>
  </si>
  <si>
    <t>4522</t>
  </si>
  <si>
    <t>4611</t>
  </si>
  <si>
    <t>4612</t>
  </si>
  <si>
    <t>4621</t>
  </si>
  <si>
    <t>4622</t>
  </si>
  <si>
    <r>
      <t>(</t>
    </r>
    <r>
      <rPr>
        <sz val="10"/>
        <rFont val="Sylfaen"/>
        <family val="1"/>
      </rPr>
      <t>ամիս</t>
    </r>
    <r>
      <rPr>
        <sz val="10"/>
        <rFont val="GHEA Grapalat"/>
      </rPr>
      <t xml:space="preserve"> </t>
    </r>
    <r>
      <rPr>
        <sz val="10"/>
        <rFont val="Sylfaen"/>
        <family val="1"/>
      </rPr>
      <t>ամսաթիվ</t>
    </r>
    <r>
      <rPr>
        <sz val="10"/>
        <rFont val="GHEA Grapalat"/>
      </rPr>
      <t>)</t>
    </r>
  </si>
  <si>
    <t xml:space="preserve">ÀÝ¹Ñ³Ýáõñ µÝáõÛÃÇ ÑÇí³Ý¹³Ýáó³ÛÇÝ Í³é³ÛáõÃÛáõÝÝ»ñ </t>
  </si>
  <si>
    <t>General hospital services</t>
  </si>
  <si>
    <t>7.7 ä²Ðàôêî²ÚÆÜ ØÆæàòÜºð</t>
  </si>
  <si>
    <t xml:space="preserve"> -öáË³Ý³ÏÙ³Ý Ïáõñë»ñÇ µ³ó³ë³Ï³Ý ï³ñµ»ñáõÃÛáõÝ</t>
  </si>
  <si>
    <t xml:space="preserve"> -îáõÛÅ»ñ</t>
  </si>
  <si>
    <t xml:space="preserve"> -öáË³éáõÃÛáõÝÝ»ñÇ ·Íáí ïáõñù»ñ</t>
  </si>
  <si>
    <t xml:space="preserve"> -êáõµëÇ¹Ç³Ý»ñ áã-ýÇÝ³Ýë³Ï³Ý å»ï³Ï³Ý (h³Ù³ÛÝù³ÛÇÝ) Ï³½Ù³Ï»ñåáõÃÛáõÝÝ»ñÇÝ </t>
  </si>
  <si>
    <t>î»Õ³Ï³Ý ïáõñù»ñ</t>
  </si>
  <si>
    <t>²éáÕç³å³Ñ³Ï³Ý Ñ³ñ³ÏÇó Í³é³ÛáõÃÛáõÝÝ»ñ ¨ Íñ³·ñ»ñ</t>
  </si>
  <si>
    <t>6110</t>
  </si>
  <si>
    <t>6120</t>
  </si>
  <si>
    <t>6130</t>
  </si>
  <si>
    <t>6200</t>
  </si>
  <si>
    <t>6210</t>
  </si>
  <si>
    <t>6220</t>
  </si>
  <si>
    <t>6221</t>
  </si>
  <si>
    <t>General Services</t>
  </si>
  <si>
    <t xml:space="preserve">²ßË³ï³Ï³½ÙÇ /Ï³¹ñ»ñÇ/ ·Íáí ÁÝ¹Ñ³Ýáõñ µÝáõÛÃÇ Í³é³ÛáõÃÛáõÝÝ»ñ </t>
  </si>
  <si>
    <t>General personnel services</t>
  </si>
  <si>
    <t xml:space="preserve">Ìñ³·ñÙ³Ý ¨ íÇ×³Ï³·ñ³Ï³Ý ÁÝ¹Ñ³Ýáõñ Í³é³ÛáõÃÛáõÝÝ»ñ </t>
  </si>
  <si>
    <t>Overall planning and statistical services</t>
  </si>
  <si>
    <t xml:space="preserve">ÀÝ¹Ñ³Ýáõñ µÝáõÛÃÇ ³ÛÉ Í³é³ÛáõÃÛáõÝÝ»ñ </t>
  </si>
  <si>
    <t>Other general services</t>
  </si>
  <si>
    <t>ÀÝ¹Ñ³Ýáõñ µÝáõÛÃÇ Ñ»ï³½áï³Ï³Ý ³ßË³ï³Ýù</t>
  </si>
  <si>
    <t>Basic Research</t>
  </si>
  <si>
    <t xml:space="preserve">(ÐÐ å»ï³Ï³Ý Ï³é³í³ñÙ³Ý Ù³ñÙÝÇ Õ»Ï³í³ñÇ /Ñ³Ù³ÛÝùÇ Õ»Ï³í³ñÇ/ ëïáñ³·ñáõÃÛáõÝÁ ¨ ².Ð.².) </t>
  </si>
  <si>
    <t>Ü²Ê²Ð²ÞÆì*</t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</si>
  <si>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</si>
  <si>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t xml:space="preserve">2.5. Ð³Ù³ÛÝùÇ µÛáõç»Ç ýáÝ¹³ÛÇÝ Ù³ëÇ Å³Ù³Ý³Ï³íáñ ³½³ï ÙÇçáóÝ»ñÇó í³ñã³Ï³Ý Ù³ë ïñ³Ù³¹ñí³Í ÙÇçáóÝ»ñÇ í»ñ³¹³ñÓ ýáÝ¹³ÛÇÝ Ù³ë </t>
  </si>
  <si>
    <t xml:space="preserve"> -²ÛÉ í³ñÓ³ïñáõÃÛáõÝÝ»ñ </t>
  </si>
  <si>
    <t>²éáÕç³å³ÑáõÃÛáõÝ (³ÛÉ ¹³ë»ñÇÝ ãå³ïÏ³ÝáÕ)</t>
  </si>
  <si>
    <t>Health Not Elsewhere Classified</t>
  </si>
  <si>
    <t>Health not elsewhere classified</t>
  </si>
  <si>
    <t>ÀÝ¹Ñ³Ýáõñ µÝáõÛÃÇ Ñ³Ýñ³ÛÇÝ Í³é³ÛáõÃÛáõÝÝ»ñ (³ÛÉ ¹³ë»ñÇÝ ãå³ïÏ³ÝáÕ)</t>
  </si>
  <si>
    <t>General Services Not Elsewhere Classified</t>
  </si>
  <si>
    <t>General services not elsewhere classified</t>
  </si>
  <si>
    <t xml:space="preserve"> - Þ»Ýù»ñÇ ¨ ßÇÝáõÃÛáõÝÝ»ñÇ Ï³åÇï³É í»ñ³Ýáñá·áõÙ</t>
  </si>
  <si>
    <t>1. ÐÇÙÝ³ñÏÇ ³Ýí³ÝáõÙÁ  ՔԿԱԳ</t>
  </si>
  <si>
    <t xml:space="preserve">3. ÐÇÙÝ³ñÏÇ ï»Õ³µ³ßËÙ³Ý  Ù³ñ½Ç  ¨  Ñ³Ù³ÛÝùÇ Ïá¹Ý  Áëï   </t>
  </si>
  <si>
    <t xml:space="preserve">ÀÝ¹Ñ³Ýáõñ µÝáõÛÃÇ Ñ»ï³½áï³Ï³Ý ³ßË³ï³Ýù </t>
  </si>
  <si>
    <t>Basic research</t>
  </si>
  <si>
    <t xml:space="preserve">ÀÝ¹Ñ³Ýáõñ µÝáõÛÃÇ Ñ³Ýñ³ÛÇÝ Í³é³ÛáõÃÛáõÝÝ»ñÇ ·Íáí Ñ»ï³½áï³Ï³Ý ¨ Ý³Ë³·Í³ÛÇÝ ³ßË³ï³ÝùÝ»ñ </t>
  </si>
  <si>
    <t>R&amp;D General Public Services</t>
  </si>
  <si>
    <t xml:space="preserve">ÀÝ¹Ñ³Ýáõñ µÝáõÛÃÇ Ñ³Ýñ³ÛÇÝ Í³é³ÛáõÃÛáõÝÝ»ñ ·Íáí Ñ»ï³½áï³Ï³Ý ¨ Ý³Ë³·Í³ÛÇÝ ³ßË³ï³ÝùÝ»ñ  </t>
  </si>
  <si>
    <t>2. üÆÜ²Üê²Î²Ü ²ÎîÆìÜºð                      (ïáÕ8161+ïáÕ8170+ïáÕ8190-ïáÕ8197+ïáÕ8198+ïáÕ8199)</t>
  </si>
  <si>
    <t>Î³åÇï³É ¹ñ³Ù³ßÝáñÑÝ»ñ ûï³ñ»ñÏñÛ³ Ï³é³í³ñáõÃÛáõÝÝ»ñÇÝ</t>
  </si>
  <si>
    <t xml:space="preserve">7. üÇÝ³Ýë³íáñÙ³Ý  ³ÕµÛáõñÇ  Ïá¹Á  (ÐÐ  å»ï³Ï³Ý  µÛáõç»ª 1, Ñ³Ù³ÛÝùÇ  µÛáõç»ª 2) </t>
  </si>
  <si>
    <t xml:space="preserve">´Ûáõç»ï³ÛÇÝ Í³Ëë»ñÇ ïÝï»ë³·Çï³Ï³Ý ¹³ë³Ï³ñ·Ù³Ý  ï³ññ»ñ </t>
  </si>
  <si>
    <t xml:space="preserve"> - êáóÇ³É³Ï³Ý ³å³ÑáíáõÃÛ³Ý í×³ñÝ»ñ </t>
  </si>
  <si>
    <t>Waste management</t>
  </si>
  <si>
    <t xml:space="preserve">                                  (¶ÈÊ²ìàð Ð²Þì²ä²Ð) </t>
  </si>
  <si>
    <t>æñ³Ù³ï³Ï³ñ³ñáõÙ</t>
  </si>
  <si>
    <t>R&amp;D Recreation, Culture and Religion</t>
  </si>
  <si>
    <t>R&amp;D Recreation, culture and religion</t>
  </si>
  <si>
    <t>Ð³Ý·Çëï, Ùß³ÏáõÛÃ ¨ ÏñáÝ (³ÛÉ ¹³ë»ñÇÝ ãå³ïÏ³ÝáÕ)</t>
  </si>
  <si>
    <t xml:space="preserve">8. ***** ´Ûáõç»ï³ÛÇÝ  Í³Ëë»ñÇ  ·áñÍ³é³Ï³Ý  ¹³ë³Ï³ñ·.   </t>
  </si>
  <si>
    <t>Բ, àâ-üÆÜ²Üê²Î²Ü ²ÎîÆìÜºðÆ ¶Ìàì Ì²Êêºð</t>
  </si>
  <si>
    <t xml:space="preserve">                       ³Û¹ ÃíáõÙ`</t>
  </si>
  <si>
    <t>1210000</t>
  </si>
  <si>
    <t>1.ÐÆØÜ²Î²Ü ØÆæàòÜºð</t>
  </si>
  <si>
    <t>1211000</t>
  </si>
  <si>
    <t>Medical and maternity center services</t>
  </si>
  <si>
    <t>ÐÇí³Ý¹Ç ËÝ³ÙùÇ ¨ ³éáÕçáõÃÛ³Ý í»ñ³Ï³Ý·ÝÙ³Ý ïÝ³ÛÇÝ Í³é³ÛáõÃÛáõÝÝ»ñ</t>
  </si>
  <si>
    <t>1218000</t>
  </si>
  <si>
    <r>
      <t xml:space="preserve"> -</t>
    </r>
    <r>
      <rPr>
        <sz val="10"/>
        <color indexed="8"/>
        <rFont val="Arial Armenian"/>
        <family val="2"/>
      </rPr>
      <t>àã-ÝÛáõÃ³Ï³Ý ÑÇÙÝ³Ï³Ý ÙÇçáóÝ»ñ</t>
    </r>
  </si>
  <si>
    <t>513200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</si>
  <si>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</si>
  <si>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</si>
  <si>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</si>
  <si>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</si>
  <si>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</si>
  <si>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</si>
  <si>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</si>
  <si>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</si>
  <si>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</si>
  <si>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>áñÇó`</t>
  </si>
  <si>
    <t xml:space="preserve">  Ð²îì²Ì  4</t>
  </si>
  <si>
    <t xml:space="preserve">  - ÑÇÙÝ³Ï³Ý ·áõÙ³ñÇ Ù³ñáõÙ</t>
  </si>
  <si>
    <t>Lower-secondary education</t>
  </si>
  <si>
    <t xml:space="preserve"> NN </t>
  </si>
  <si>
    <t>3</t>
  </si>
  <si>
    <t xml:space="preserve"> -²ßË³ïáÕÝ»ñÇ ³ßË³ï³í³ñÓ»ñ ¨ Ñ³í»É³í×³ñÝ»ñ</t>
  </si>
  <si>
    <r>
      <t xml:space="preserve">***** Ì²ÜàÂ²¶ðàôÂÚàôÜ 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>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</si>
  <si>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 xml:space="preserve">§__¦ §________________¦ 200_ Ã. </t>
  </si>
  <si>
    <t xml:space="preserve"> - »ÝÃ³Ï³ ¿ áõÕÕÙ³Ý Ñ³Ù³ÛÝùÇ µÛáõç»Ç ýáÝ¹³ÛÇÝ  Ù³ë (ïáÕ 8191 - ïáÕ 8192)</t>
  </si>
  <si>
    <t xml:space="preserve">   ´. ²ðî²øÆÜ ²Ô´ÚàôðÜºð (ïáÕ 8210)</t>
  </si>
  <si>
    <t>1. öàÊ²èàô ØÆæàòÜºð (ïáÕ 8211+ïáÕ 8220)</t>
  </si>
  <si>
    <t>¸ñ³Ù³ßÝáñÑÝ»ñ ûï³ñ»ñÏñÛ³ Ï³é³í³ñáõÃÛáõÝÝ»ñÇÝ</t>
  </si>
  <si>
    <t xml:space="preserve"> -Î»Ýë³Ãáß³ÏÝ»ñ</t>
  </si>
  <si>
    <t>4741</t>
  </si>
  <si>
    <t>4811</t>
  </si>
  <si>
    <t>4819</t>
  </si>
  <si>
    <t>Medical products, Appliances and Equipment</t>
  </si>
  <si>
    <t>¸»Õ³·áñÍ³Ï³Ý ³åñ³ÝùÝ»ñ</t>
  </si>
  <si>
    <t>Pharmaceutical products</t>
  </si>
  <si>
    <t>²ÛÉ µÅßÏ³Ï³Ý ³åñ³ÝùÝ»ñ</t>
  </si>
  <si>
    <t>Other medical products</t>
  </si>
  <si>
    <t>Therapeutic appliances and equipment</t>
  </si>
  <si>
    <t>Ø³ëÝ³·Çï³óí³Í µÅßÏ³Ï³Ý Í³é³ÛáõÃÛáõÝÝ»ñ</t>
  </si>
  <si>
    <t>Specialized medical services</t>
  </si>
  <si>
    <t>Dental services</t>
  </si>
  <si>
    <t>ä³ñ³µÅßÏ³Ï³Ý Í³é³ÛáõÃÛáõÝÝ»ñ</t>
  </si>
  <si>
    <t>1. ÐÇÙÝ³ñÏÇ ³Ýí³ÝáõÙÁ î³ßÇñÇ ù³Õ³ù³պ»ï³ñ³Ý</t>
  </si>
  <si>
    <t>RECREATION, CULTURE and RELIGION</t>
  </si>
  <si>
    <t>Ð³Ý·ëïÇ ¨ ëåáñïÇ Í³é³ÛáõÃÛáõÝÝ»ñ</t>
  </si>
  <si>
    <t>2.4. Ð³Ù³ÛÝùÇ µÛáõç»Ç ýáÝ¹³ÛÇÝ Ù³ëÇ Å³Ù³Ý³Ï³íáñ ³½³ï ÙÇçáóÝ»ñÇ ïñ³Ù³¹ñáõÙ í³ñã³Ï³Ý Ù³ë</t>
  </si>
  <si>
    <t xml:space="preserve"> - ÷áË³ïíáõÃÛáõÝÝ»ñÇ ïñ³Ù³¹ñáõÙ</t>
  </si>
  <si>
    <t xml:space="preserve"> -Ø»ù»Ý³Ý»ñÇ ¨ ë³ñù³íáñáõÙÝ»ñÇ ÁÝÃ³óÇÏ Ýáñá·áõÙ ¨ å³Ñå³ÝáõÙ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</si>
  <si>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</si>
  <si>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Armenian"/>
        <family val="2"/>
      </rPr>
      <t>êáóÇ³É³Ï³Ý ³å³ÑáíáõÃÛ³Ý µÝ»Õ»Ý Ýå³ëïÝ»ñ Í³é³ÛáõÃÛáõÝÝ»ñ Ù³ïáõóáÕÝ»ñÇÝ</t>
    </r>
  </si>
  <si>
    <t>Housing development</t>
  </si>
  <si>
    <t>Ð³Ù³ÛÝù³ÛÇÝ ½³ñ·³óáõÙ</t>
  </si>
  <si>
    <t xml:space="preserve"> -ÎñÃ³Ï³Ý, Ùß³ÏáõÃ³ÛÇÝ ¨ ëåáñï³ÛÇÝ Ýå³ëïÝ»ñ µÛáõç»Çó</t>
  </si>
  <si>
    <t xml:space="preserve"> - ì»ñ³í³×³éùÇ Ñ³Ù³ñ ³åñ³ÝùÝ»ñÇ Çñ³óáõÙÇó Ùáõïù»ñ</t>
  </si>
  <si>
    <t xml:space="preserve"> - ²ñï³¹ñ³Ï³Ý å³ß³ñÝ»ñÇ Çñ³óáõÙÇó Ùáõïù»ñ</t>
  </si>
  <si>
    <t>´²ðÒð²ðÄºø ²ÎîÆìÜºðÆ Æð²òàôØÆò Øàôîøºð</t>
  </si>
  <si>
    <t xml:space="preserve"> - µ³ÅÝ»ïáÙë»ñ ¨ Ï³åÇï³ÉáõÙ ³ÛÉ Ù³ëÝ³ÏóáõÃÛáõÝ Ó»éùµ»ñáõÙ</t>
  </si>
  <si>
    <t>4</t>
  </si>
  <si>
    <r>
      <t xml:space="preserve"> -</t>
    </r>
    <r>
      <rPr>
        <sz val="10"/>
        <color indexed="8"/>
        <rFont val="Arial Armenian"/>
        <family val="2"/>
      </rPr>
      <t>ä³Ñáõëï³ÛÇÝ ÙÇçáóÝ»ñ</t>
    </r>
  </si>
  <si>
    <t>¹) Ð³Ù³ÛÝùÇ ï³ñ³ÍùáõÙ á·»ÉÇó ËÙÇãùÝ»ñÇ ¨ (Ï³Ù) ÍË³ËáïÇ ³ñï³¹ñ³ÝùÇ í³×³éùÇ, ÇëÏ Ñ³Ýñ³ÛÇÝ ëÝÝ¹Ç ûµÛ»ÏïÝ»ñáõÙ` á·»ÉÇó ËÙÇãùÝ»ñÇ ¨ (Ï³Ù) ÍË³ËáïÇ ³ñï³¹ñ³ÝùÇ Çñ³óÙ³Ý ÃáõÛÉïíáõÃÛ³Ý Ñ³Ù³ñ</t>
  </si>
  <si>
    <t xml:space="preserve"> àâ ÜÚàôÂ²Î²Ü â²ðî²¸ðì²Ì ²ÎîÆìÜºðÆ Æð²òàôØÆò Øàôîøºð</t>
  </si>
  <si>
    <t xml:space="preserve"> è²¼Ø²ì²ð²Î²Ü Ð²Ø²ÚÜø²ÚÆÜ ä²Þ²ðÜºðÆ Æð²òàôØÆò Øàôîøºð</t>
  </si>
  <si>
    <t>Ü³ËÝ³Ï³Ý Ù³ëÝ³·Çï³Ï³Ý (³ñÑ»ëï³·áñÍ³Ï³Ý) ¨ ÙÇçÇÝ Ù³ëÝ³·Çï³Ï³Ý ÏñÃáõÃÛáõÝ</t>
  </si>
  <si>
    <t>Ü³ËÝ³Ï³Ý Ù³ëÝ³·Çï³Ï³Ý (³ñÑ»ëï³·áñÍ³Ï³Ý) ÏñÃáõÃÛáõÝ</t>
  </si>
  <si>
    <t>ØÇçÇÝ Ù³ëÝ³·Çï³Ï³Ý ÏñÃáõÃÛáõÝ</t>
  </si>
  <si>
    <t>2.1. ´³ÅÝ»ïáÙë»ñ ¨ Ï³åÇï³ÉáõÙ ³ÛÉ Ù³ëÝ³ÏóáõÃÛáõÝ (տող 8162+ տող 8163 + տող 8164)</t>
  </si>
  <si>
    <t>2.2. öáË³ïíáõÃÛáõÝÝ»ñ (տող 8171+ տող 8172)</t>
  </si>
  <si>
    <t>Recreation, Culture and Religion Not Elsewhere Classified</t>
  </si>
  <si>
    <r>
      <t xml:space="preserve"> -</t>
    </r>
    <r>
      <rPr>
        <sz val="10"/>
        <color indexed="8"/>
        <rFont val="Arial Armenian"/>
        <family val="2"/>
      </rPr>
      <t>ÀÝÃ³óÇÏ ¹ñ³Ù³ßÝáñÑÝ»ñ å»ï³Ï³Ý Ñ³ïí³ÍÇ ³ÛÉ Ù³Ï³ñ¹³ÏÝ»ñÇÝ</t>
    </r>
  </si>
  <si>
    <t>463100</t>
  </si>
  <si>
    <t>9. Ìñ³·ñÇ ³Ýí³ÝáõÙÁ __Ð³ñ³½³ïÇÝ Ïáñóñ³Í ³ÝÓÇÝù ____</t>
  </si>
  <si>
    <t xml:space="preserve">4. **  ÐÐ å»ï³Ï³Ý Ï³é³í³ñÙ³Ý (ï»Õ³Ï³Ý ÇÝùÝ³Ï³é³í³ñÙ³Ý)  Ù³ñÙÝÇ </t>
  </si>
  <si>
    <t>5.¸ñ³Ù³ßÝáñÑÝ»ñ</t>
  </si>
  <si>
    <t>²ÛÉ µÝ³·³í³éÝ»ñÇ ·Íáí Ñ»ï³½áï³Ï³Ý ¨ Ý³Ë³·Í³ÛÇÝ ³ßË³ï³ÝùÝ»ñ</t>
  </si>
  <si>
    <t>R&amp;D Other industries</t>
  </si>
  <si>
    <t>îÝï»ë³Ï³Ý Ñ³ñ³µ»ñáõÃÛáõÝÝ»ñ (³ÛÉ ¹³ë»ñÇÝ ãå³ïÏ³ÝáÕ)</t>
  </si>
  <si>
    <t>Economic Affairs Not Elsewhere Classified</t>
  </si>
  <si>
    <t>Economic affairs not elsewhere classified</t>
  </si>
  <si>
    <t>ENVIRONMENTAL PROTECTION</t>
  </si>
  <si>
    <t xml:space="preserve"> -Î³åÇï³É ¹ñ³Ù³ßÝáñÑÝ»ñ ÙÇç³½·³ÛÇÝ Ï³½Ù³Ï»ñåáõÃÛáõÝÝ»ñÇÝ</t>
  </si>
  <si>
    <t>0</t>
  </si>
  <si>
    <t>1</t>
  </si>
  <si>
    <t>2</t>
  </si>
  <si>
    <t>x+C88</t>
  </si>
  <si>
    <t>êàòÆ²È²Î²Ü ²ä²ÐàìàôÂÚ²Ü Üä²êîÜºð</t>
  </si>
  <si>
    <t>4712</t>
  </si>
  <si>
    <t xml:space="preserve">²ñ¹ÛáõÝ³µ»ñáõÃÛáõÝ </t>
  </si>
  <si>
    <t>Manufacturing</t>
  </si>
  <si>
    <t xml:space="preserve">ÞÇÝ³ñ³ñáõÃÛáõÝ </t>
  </si>
  <si>
    <t>Construction</t>
  </si>
  <si>
    <t>îñ³Ýëåáñï</t>
  </si>
  <si>
    <t>Transport</t>
  </si>
  <si>
    <t>4831</t>
  </si>
  <si>
    <t>ú¶î²Î²ð Ð²Ü²ÌàÜºðÆ Æð²òàôØÆò Øàôîøºð</t>
  </si>
  <si>
    <t xml:space="preserve"> ²ÚÈ ´Ü²Î²Ü Ì²¶àôØ àôÜºòàÔ ÐÆØÜ²Î²Ü ØÆæàòÜºðÆ ÆðòàôØÆò Øàôîøºð</t>
  </si>
  <si>
    <t>8411</t>
  </si>
  <si>
    <t>8412</t>
  </si>
  <si>
    <t>8413</t>
  </si>
  <si>
    <t>Ü³Ë³¹åñáó³Ï³Ý ¨ ï³ññ³Ï³Ý ÁÝ¹Ñ³Ýáõñ ÏñÃáõÃÛáõÝ</t>
  </si>
  <si>
    <t>²Õµ³Ñ³ÝáõÙ</t>
  </si>
  <si>
    <t>Waste Management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</si>
  <si>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</si>
  <si>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</si>
  <si>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</si>
  <si>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 xml:space="preserve">´Ý³Ï³ñ³Ý³ÛÇÝ ßÇÝ³ñ³ñáõÃÛ³Ý ¨ ÏáÙáõÝ³É Í³é³ÛáõÃÛáõÝÝ»ñÇ ·Íáí Ñ»ï³½áï³Ï³Ý ¨ Ý³Ë³·Í³ÛÇÝ ³ßË³ï³ÝùÝ»ñ </t>
  </si>
  <si>
    <t>R&amp;D Housing and Community Amenities</t>
  </si>
  <si>
    <t>R&amp;D Housing and community amenities</t>
  </si>
  <si>
    <t>Ð²Ø²ÚÜøÆ ´ÚàôæºÆ ØÆæàòÜºðÆ î²ðºìºðæÆ Ð²ìºÈàôð¸À  Î²Ø  ¸ºüÆòÆîÀ  (ä²Î²êàôð¸À)</t>
  </si>
  <si>
    <t xml:space="preserve"> - êå³éÙ³Ý Ñ³Ù³ñ Ý³Ë³ï»ëí³Í å³ß³ñÝ»ñÇ Çñ³óáõÙÇó Ùáõïù»ñ</t>
  </si>
  <si>
    <t>421700</t>
  </si>
  <si>
    <t xml:space="preserve">2.2 ¶áñÍáõÕáõÙÝ»ñÇ ¨ ßñç³·³ÛáõÃÛ³Ý Í³Ëë»ñ </t>
  </si>
  <si>
    <t>422100</t>
  </si>
  <si>
    <t xml:space="preserve"> -ÎáÙáõÝ³É Í³é³ÛáõÃÛáõÝÝ»ñ</t>
  </si>
  <si>
    <t xml:space="preserve"> -Î³åÇ Í³é³ÛáõÃÛáõÝÝ»ñ</t>
  </si>
  <si>
    <t xml:space="preserve">¼³ñ·³óÙ³Ý µ³½Ù³Ýå³ï³Ï Íñ³·ñ»ñ </t>
  </si>
  <si>
    <t>Multipurpose development projects</t>
  </si>
  <si>
    <t>îÝï»ë³Ï³Ý Ñ³ñ³µ»ñáõÃÛáõÝÝ»ñÇ ·Íáí Ñ»ï³½áï³Ï³Ý ¨ Ý³Ë³·Í³ÛÇÝ ³ßË³ï³ÝùÝ»ñ</t>
  </si>
  <si>
    <t>R&amp;D Economic Affairs</t>
  </si>
  <si>
    <t>Transfers of a General Character Between Different Levels of Government</t>
  </si>
  <si>
    <t>Transfers of a general character between different levels of government</t>
  </si>
  <si>
    <t>DEFENSE</t>
  </si>
  <si>
    <t>è³½Ù³Ï³Ý å³ßïå³ÝáõÃÛáõÝ</t>
  </si>
  <si>
    <t>Military Defense</t>
  </si>
  <si>
    <t xml:space="preserve">è³½Ù³Ï³Ý å³ßïå³ÝáõÃÛáõÝ </t>
  </si>
  <si>
    <t>Military defense</t>
  </si>
  <si>
    <t>Water transport</t>
  </si>
  <si>
    <t xml:space="preserve">ºñÏ³ÃáõÕ³ÛÇÝ ïñ³Ýëåáñï </t>
  </si>
  <si>
    <t>Railway transport</t>
  </si>
  <si>
    <t xml:space="preserve">ú¹³ÛÇÝ ïñ³Ýëåáñï </t>
  </si>
  <si>
    <t>Air transport</t>
  </si>
  <si>
    <t xml:space="preserve">ÊáÕáí³Ï³ß³ñ³ÛÇÝ ¨ ³ÛÉ ïñ³Ýëåáñï </t>
  </si>
  <si>
    <t>Pipeline and other transport</t>
  </si>
  <si>
    <t>Î³å</t>
  </si>
  <si>
    <t>Recreation, culture and religion not elsewhere classified</t>
  </si>
  <si>
    <t>EDUCATION</t>
  </si>
  <si>
    <t>Pre-primary and Primary Education</t>
  </si>
  <si>
    <t xml:space="preserve">Ü³Ë³¹åñáó³Ï³Ý ÏñÃáõÃÛáõÝ </t>
  </si>
  <si>
    <t>Pre-primary education</t>
  </si>
  <si>
    <t xml:space="preserve"> - ÀÝÃ³óÇÏ ¹ñ³Ù³ßÝáñÑÝ»ñ å»ï³Ï³Ý ¨ Ñ³Ù³ÛÝùÝ»ñÇ áã ³é¨ïñ³ÛÇÝ Ï³½Ù³Ï»ñåáõÃÛáõÝÝ»ñÇÝ</t>
  </si>
  <si>
    <t>Ý³Ë³Ñ³ßíÇ óáõó³ÝÇßÝ»ñÁ</t>
  </si>
  <si>
    <t xml:space="preserve"> - ¶»á¹»½Ç³Ï³Ý ù³ñï»½³·ñ³Ï³Ý Í³Ëë»ñ</t>
  </si>
  <si>
    <t xml:space="preserve"> -Ï»Ýë³Ãáß³ÏÝ»ñ</t>
  </si>
  <si>
    <t>474100</t>
  </si>
  <si>
    <t>1218100</t>
  </si>
  <si>
    <t>1218200</t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</si>
  <si>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Armenian"/>
        <family val="2"/>
      </rPr>
      <t>³Û¹ ÃíáõÙª</t>
    </r>
  </si>
  <si>
    <t>1,1 ²ßË³ï³ÝùÇ í³ñÓ³ïñáõÃÛáõÝ</t>
  </si>
  <si>
    <t xml:space="preserve">  411100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</si>
  <si>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</si>
  <si>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</si>
  <si>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</si>
  <si>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-ÀÝÃ³óÇÏ ¹ñ³Ù³ßÝáñÑÝ»ñ ûï³ñ»ñÏñÛ³ Ï³é³í³ñáõÃÛáõÝÝ»ñÇÝ</t>
  </si>
  <si>
    <t>461100</t>
  </si>
  <si>
    <t>461200</t>
  </si>
  <si>
    <t>462100</t>
  </si>
  <si>
    <t>462200</t>
  </si>
  <si>
    <t>ÀÝ¹Ñ³Ýáõñ µÝáõÛÃÇ ïÝï»ë³Ï³Ý, ³é¨ïñ³ÛÇÝ ¨ ³ßË³ï³ÝùÇ ·Íáí Ñ³ñ³µ»ñáõÃÛáõÝÝ»ñ</t>
  </si>
  <si>
    <t>Ü ² Ê ² Ð ² Þ Æ ì*</t>
  </si>
  <si>
    <r>
      <t xml:space="preserve"> -</t>
    </r>
    <r>
      <rPr>
        <sz val="10"/>
        <color indexed="8"/>
        <rFont val="Arial Armenian"/>
        <family val="2"/>
      </rPr>
      <t>Î³åÇï³É ¹ñ³Ù³ßÝáñÑÝ»ñ å»ï³Ï³Ý Ñ³ïí³ÍÇ ³ÛÉ Ù³Ï³ñ¹³ÏÝ»ñÇÝ</t>
    </r>
  </si>
  <si>
    <t>463200</t>
  </si>
  <si>
    <t>6. êàòÆ²È²Î²Ü Üä²êîÜºð</t>
  </si>
  <si>
    <t>9111</t>
  </si>
  <si>
    <t>6111</t>
  </si>
  <si>
    <t>9112</t>
  </si>
  <si>
    <t>6112</t>
  </si>
  <si>
    <t>9213</t>
  </si>
  <si>
    <t>6213</t>
  </si>
  <si>
    <t>9212</t>
  </si>
  <si>
    <t>6212</t>
  </si>
  <si>
    <t xml:space="preserve">  - ÷áË³ïíáõÃÛáõÝÝ»ñÇ ëï³óáõÙ</t>
  </si>
  <si>
    <t>ÀÝ¹³Ù»ÝÁ (ë.4+ë.5)</t>
  </si>
  <si>
    <t xml:space="preserve"> -ÀÝÃ³óÇÏ ¹ñ³Ù³ßÝáñÑÝ»ñ  ÙÇç³½·³ÛÇÝ Ï³½Ù³Ï»ñåáõÃÛáõÝÝ»ñÇÝ</t>
  </si>
  <si>
    <r>
      <t xml:space="preserve"> -</t>
    </r>
    <r>
      <rPr>
        <sz val="10"/>
        <color indexed="8"/>
        <rFont val="Arial Armenian"/>
        <family val="2"/>
      </rPr>
      <t>¶áñÍ³½ñÏáõÃÛ³Ý Ýå³ëïÝ»ñ µÛáõç»Çó</t>
    </r>
  </si>
  <si>
    <t>472400</t>
  </si>
  <si>
    <r>
      <t xml:space="preserve"> -</t>
    </r>
    <r>
      <rPr>
        <sz val="10"/>
        <color indexed="8"/>
        <rFont val="Arial Armenian"/>
        <family val="2"/>
      </rPr>
      <t>Î»Ýë³Ãáß³ÏÇ ³ÝóÝ»Éáõ Ñ»ï Ï³åí³Í ¨ ï³ñÇù³ÛÇÝ Ýå³ëïÝ»ñ µÛáõç»Çó</t>
    </r>
  </si>
  <si>
    <t>472500</t>
  </si>
  <si>
    <t>¶áñÍ³½ñÏáõÃÛáõÝ</t>
  </si>
  <si>
    <t>Unemployment</t>
  </si>
  <si>
    <t xml:space="preserve">´Ý³Ï³ñ³Ý³ÛÇÝ ³å³ÑáíáõÙ </t>
  </si>
  <si>
    <t>Housing</t>
  </si>
  <si>
    <t xml:space="preserve">êáóÇ³É³Ï³Ý Ñ³ïáõÏ ³ñïáÝáõÃÛáõÝÝ»ñ (³ÛÉ ¹³ë»ñÇÝ ãå³ïÏ³ÝáÕ) </t>
  </si>
  <si>
    <t>Ա</t>
  </si>
  <si>
    <t>Fire protection services</t>
  </si>
  <si>
    <t>Law Courts</t>
  </si>
  <si>
    <t xml:space="preserve">¸³ï³ñ³ÝÝ»ñ </t>
  </si>
  <si>
    <t>Law courts</t>
  </si>
  <si>
    <t>Î³É³Ý³í³Ûñ»ñ</t>
  </si>
  <si>
    <t>Prisons</t>
  </si>
  <si>
    <t xml:space="preserve">Î³É³Ý³í³Ûñ»ñ </t>
  </si>
  <si>
    <t>R&amp;D Public Order and Safety</t>
  </si>
  <si>
    <t>R&amp;D Public order and safety</t>
  </si>
  <si>
    <t>Public Order and Safety Not Elsewhere Classified</t>
  </si>
  <si>
    <t>Paramedical services</t>
  </si>
  <si>
    <t>ÐÇí³Ý¹³Ýáó³ÛÇÝ Í³é³ÛáõÃÛáõÝÝ»ñ</t>
  </si>
  <si>
    <t>Hospital Services</t>
  </si>
  <si>
    <t xml:space="preserve">µ) Üáï³ñ³Ï³Ý ·ñ³ë»ÝÛ³ÏÝ»ñÇ ÏáÕÙÇó Ýáï³ñ³Ï³Ý Í³é³ÛáõÃÛáõÝÝ»ñ Ï³ï³ñ»Éáõ, Ýáï³ñ³Ï³Ý Ï³ñ·áí í³í»ñ³óí³Í ÷³ëï³ÃÕÃ»ñÇ ÏñÏÝûñÇÝ³ÏÝ»ñ ï³Éáõ, Ýßí³Í Ù³ñÙÇÝÝ»ñÇ ÏáÕÙÇó ·áñÍ³ñùÝ»ñÇ Ý³Ë³·Í»ñ ¨ ¹ÇÙáõÙÝ»ñ Ï³½Ù»Éáõ, ÷³ëï³ÃÕÃ»ñÇ å³ï×»Ý»ñ Ñ³Ý»Éáõ ¨ ¹ñ³ÝóÇó ù³Õí³ÍùÝ»ñ ï³Éáõ Ñ³Ù³ñ </t>
  </si>
  <si>
    <t>Þñç³Ï³ ÙÇç³í³ÛñÇ å³ßïå³ÝáõÃÛáõÝ (³ÛÉ ¹³ë»ñÇÝ ãå³ïÏ³ÝáÕ)</t>
  </si>
  <si>
    <t>Environmental Protection Not Elsewhere Classified</t>
  </si>
  <si>
    <t>Environmental protection not elsewhere classified</t>
  </si>
  <si>
    <t>HOUSING AND COMMUNITY AMENITIES</t>
  </si>
  <si>
    <t>´Ý³Ï³ñ³Ý³ÛÇÝ ßÇÝ³ñ³ñáõÃÛáõÝ</t>
  </si>
  <si>
    <t>Housing Development</t>
  </si>
  <si>
    <t>1.2.2. öáË³ïíáõÃÛáõÝÝ»ñ (տող 8141+ տող 8150)</t>
  </si>
  <si>
    <t xml:space="preserve">  - µÛáõç»ï³ÛÇÝ ÷áË³ïíáõÃÛáõÝÝ»ñÇ ëï³óáõÙ (տող 8142+ տող 8143)</t>
  </si>
  <si>
    <t xml:space="preserve">                         ÀÜ¸²ØºÜÀ`                                 (ïáÕ 8100+ïáÕ 8200), (ïáÕ 8000 Ñ³Ï³é³Ï Ýß³Ýáí)</t>
  </si>
  <si>
    <t>5</t>
  </si>
  <si>
    <t>9. Ìñ³·ñÇ ³Ýí³ÝáõÙÁ վարձատրվող հասարակական աշխ.</t>
  </si>
  <si>
    <t>Street lighting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</si>
  <si>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Ս Անախասյան </t>
    </r>
    <r>
      <rPr>
        <b/>
        <sz val="10"/>
        <rFont val="Arial Armenian"/>
        <family val="2"/>
      </rPr>
      <t>_________________</t>
    </r>
  </si>
  <si>
    <t xml:space="preserve">                           üÆÜ²Üê²Î²Ü  Ì²è²ÚàôÂÚ²Ü  äºîª                        ________________                                   Ս Սուքիասյան  ___________________</t>
  </si>
  <si>
    <r>
      <t xml:space="preserve"> -</t>
    </r>
    <r>
      <rPr>
        <sz val="10"/>
        <color indexed="8"/>
        <rFont val="Arial Armenian"/>
        <family val="2"/>
      </rPr>
      <t>´Ý³Ï³ñ³Ý³ÛÇÝ Ýå³ëïÝ»ñ µÛáõç»Çó</t>
    </r>
  </si>
  <si>
    <t>472800</t>
  </si>
  <si>
    <r>
      <t xml:space="preserve"> -</t>
    </r>
    <r>
      <rPr>
        <sz val="10"/>
        <color indexed="8"/>
        <rFont val="Arial Armenian"/>
        <family val="2"/>
      </rPr>
      <t>²ÛÉ Ýå³ëïÝ»ñ µÛáõç»Çó</t>
    </r>
  </si>
  <si>
    <t>472900</t>
  </si>
  <si>
    <t>7. ²ÚÈ Ì²Êêºð</t>
  </si>
  <si>
    <t>08</t>
  </si>
  <si>
    <t xml:space="preserve">  - ÃáÕ³ñÏáõÙÇó ¨ ï»Õ³µ³ßËáõÙÇó Ùáõïù»ñ</t>
  </si>
  <si>
    <t xml:space="preserve"> -ä»ï³Ï³Ý Ñ³ïí³ÍÇ ï³ñµ»ñ Ù³Ï³ñ¹³ÏÝ»ñÇ ÏáÕÙÇó ÙÇÙÛ³Ýó ÝÏ³ïÙ³Ùµ ÏÇñ³éíáÕ ïáõÛÅ»ñ</t>
  </si>
  <si>
    <t>Family and Children</t>
  </si>
  <si>
    <t>Family and children</t>
  </si>
  <si>
    <t xml:space="preserve">³ÛÉ Ñ³Ù³ÛÝùÝ»ñÇÝ </t>
  </si>
  <si>
    <t xml:space="preserve"> - ÐÐ å»ï³Ï³Ý µÛáõç»ÇÝ</t>
  </si>
  <si>
    <t xml:space="preserve">ÐÐ ³ÛÉ Ñ³Ù³ÛÝùÝ»ñÇÝ </t>
  </si>
  <si>
    <t xml:space="preserve"> - ³ÛÉ</t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</si>
  <si>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</t>
    </r>
    <r>
      <rPr>
        <b/>
        <sz val="11"/>
        <rFont val="Arial Armenian"/>
        <family val="2"/>
        <charset val="204"/>
      </rPr>
      <t>í:</t>
    </r>
  </si>
  <si>
    <t xml:space="preserve"> - Ý³ËÏÇÝáõÙ ïñ³Ù³¹ñí³Í ÷áË³ïíáõÃÛáõÝÝ»ñÇ ¹ÇÙ³ó ëï³óíáÕ Ù³ñáõÙÝ»ñÇó Ùáõïù»ñ</t>
  </si>
  <si>
    <t xml:space="preserve">úñÇÝ³Ï»ÉÇ Ó¨ N1 </t>
  </si>
  <si>
    <t>9. Ìñ³·ñÇ ³Ýí³ÝáõÙÁ__ å³Ñáõëï³ÛÇÝ ýáÝ¹</t>
  </si>
  <si>
    <t>úñÇÝ³Ï»ÉÇ Ó¨ N 3</t>
  </si>
  <si>
    <r>
      <t>(ÁÝ¹Ñ³Ýáõñ ·áõÙ³ñÁ Ãí»ñáí ¨ ï³é»ñáí****</t>
    </r>
    <r>
      <rPr>
        <sz val="10"/>
        <rFont val="Arial Armenian"/>
        <family val="2"/>
      </rPr>
      <t xml:space="preserve"> </t>
    </r>
    <r>
      <rPr>
        <sz val="8"/>
        <rFont val="Arial Armenian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</si>
  <si>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·áõÙ³ñáí:</t>
    </r>
  </si>
  <si>
    <t xml:space="preserve">³Û¹ ÃíáõÙ` 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</si>
  <si>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 </t>
    </r>
  </si>
  <si>
    <t xml:space="preserve"> -²ÛÉ µÝ³Ï³Ý å³ï×³éÝ»ñáí ëï³ó³Í íÝ³ëí³ÍùÝ»ñÇ í»ñ³Ï³Ý·ÝáõÙ</t>
  </si>
  <si>
    <t>Ø³ëÝ³·Çï³óí³Í ÑÇí³Ý¹³Ýáó³ÛÇÝ Í³é³ÛáõÃÛáõÝÝ»ñ</t>
  </si>
  <si>
    <t>512900</t>
  </si>
  <si>
    <t>1217000</t>
  </si>
  <si>
    <r>
      <t xml:space="preserve"> -</t>
    </r>
    <r>
      <rPr>
        <sz val="10"/>
        <color indexed="8"/>
        <rFont val="Arial Armenian"/>
        <family val="2"/>
      </rPr>
      <t>²×»óíáÕ ³ÏïÇíÝ»ñ</t>
    </r>
  </si>
  <si>
    <t>513100</t>
  </si>
  <si>
    <t xml:space="preserve">(ÐÐ å»ï³Ï³Ý Ï³é³í³ñÙ³Ý Ï³Ù ï»Õ³Ï³Ý ÇÝùÝ³Ï³é³í³ñÙ³Ý  Ù³ñÙÝÇ Õ»Ï³í³ñÇ ëïáñ³·ñáõÃÛáõÝÁ ¨ ².Ð.².) </t>
  </si>
  <si>
    <t>4267</t>
  </si>
  <si>
    <t>Broadcasting and publishing services</t>
  </si>
  <si>
    <t>Religious and Other Community Services</t>
  </si>
  <si>
    <t>(Ñ³½³ñ ¹ñ³ÙÝ»ñáí)</t>
  </si>
  <si>
    <t>Ð²îì²Ì 3</t>
  </si>
  <si>
    <t xml:space="preserve"> îáÕÇ NN  </t>
  </si>
  <si>
    <t>ÀÝ¹³Ù»ÝÁ (ë.5+ë.6)</t>
  </si>
  <si>
    <t xml:space="preserve">                     </t>
  </si>
  <si>
    <t xml:space="preserve"> -ÜíÇñ³ïíáõÃÛáõÝÝ»ñ ³ÛÉ ß³ÑáõÛÃ ãÑ»ï³åÝ¹áÕ Ï³½Ù³Ï»ñåáõÃÛáõÝÝ»ñÇÝ</t>
  </si>
  <si>
    <t>4821</t>
  </si>
  <si>
    <t>4823</t>
  </si>
  <si>
    <t>4824</t>
  </si>
  <si>
    <t xml:space="preserve"> -ä³ñï³¹Çñ í×³ñÝ»ñ</t>
  </si>
  <si>
    <t>5. ÐÇÙÝ³ñÏÁ ëå³ë³ñÏáÕ ï»Õ³Ï³Ý ·³ÝÓ³å»ï³Ï³Ý µ³ÅÝÇ (î¶´) ³Ýí³ÝáõÙÁ _ Տաշիրի</t>
  </si>
  <si>
    <t>5. ÐÇÙÝ³ñÏÁ ëå³ë³ñÏáÕ ï»Õ³Ï³Ý ·³ÝÓ³å»ï³Ï³Ý µ³ÅÝÇ (î¶´) ³Ýí³ÝáõÙÁ _Տաշիրի</t>
  </si>
  <si>
    <t>´Ûáõç»ï³ÛÇÝ Í³Ëë»ñÇ ·áñÍ³é³Ï³Ý ¹³ë³Ï³ñ·Ù³Ý µ³ÅÇÝÝ»ñÇ, ËÙµ»ñÇ ¨ ¹³ë»ñÇ ³Ýí³ÝáõÙÝ»ñÁ</t>
  </si>
  <si>
    <t>2.5 ÀÝÃ³óÇÏ Ýáñá·áõÙ ¨ å³Ñå³ÝáõÙ (Í³é³ÛáõÃÛáõÝÝ»ñ ¨ ÝÛáõÃ»ñ)</t>
  </si>
  <si>
    <t>425100</t>
  </si>
  <si>
    <t>9. Ìñ³·ñÇ ³Ýí³ÝáõÙÁ _ïÝï»ë³Ï³Ý Ñ³ñ³µ»ñáõÃÛáõÝÝ»ñ</t>
  </si>
  <si>
    <t>Հոդվածի NN</t>
  </si>
  <si>
    <t>9. Ìñ³·ñÇ ³Ýí³ÝáõÙÁ ___ëåáñï___</t>
  </si>
  <si>
    <t>9. Ìñ³·ñÇ ³Ýí³ÝáõÙÁ___Ï³é³í³ñÙ³Ý ³å³ñ³ï</t>
  </si>
  <si>
    <t xml:space="preserve">    Áëï µÛáõç»ï³ÛÇÝ  Í³Ëë»ñÇ  ï³ñ³Íù³ÛÇÝ  ¹³ë³Ï³ñ·Ù³Ý </t>
  </si>
  <si>
    <t>Outpatient Services</t>
  </si>
  <si>
    <t>ÀÝ¹Ñ³Ýáõñ µÝáõÛÃÇ µÅßÏ³Ï³Ý Í³é³ÛáõÃÛáõÝÝ»ñ</t>
  </si>
  <si>
    <t>General medical services</t>
  </si>
  <si>
    <t>5. ÐÇÙÝ³ñÏÁ ëå³ë³ñÏáÕ ï»Õ³Ï³Ý ·³ÝÓ³å»ï³Ï³Ý µ³ÅÝÇ (î¶´) ³Ýí³ÝáõÙÁ __ Տաշիրի</t>
  </si>
  <si>
    <t>Ð³í»Éí³Í N 2</t>
  </si>
  <si>
    <t xml:space="preserve">Í³Ëë»ñ¦)  ïáÕÇ 3-ñ¹ ëÛáõÝ³ÏáõÙ µ»ñí³Í óáõó³ÝÇßÇ ·áõÙ³ñáí (Ãí»ñáí ¨ ï³é»ñáí): </t>
  </si>
  <si>
    <t>6420</t>
  </si>
  <si>
    <t>6430</t>
  </si>
  <si>
    <t xml:space="preserve">                        N 597-Ü Ññ³Ù³Ýáí</t>
  </si>
  <si>
    <r>
      <t>(ÁÝ¹Ñ³Ýáõñ ·áõÙ³ñÁ Ãí»ñáí ¨ ï³é»ñáí****</t>
    </r>
    <r>
      <rPr>
        <sz val="10"/>
        <rFont val="Times Armenian"/>
        <family val="1"/>
        <charset val="204"/>
      </rPr>
      <t xml:space="preserve"> </t>
    </r>
    <r>
      <rPr>
        <sz val="8"/>
        <rFont val="Arial Armenian"/>
        <family val="2"/>
        <charset val="204"/>
      </rPr>
      <t>)</t>
    </r>
  </si>
  <si>
    <t>10. Ìñ³·ñÇ Ïá¹Á 51</t>
  </si>
  <si>
    <t>Î»Õï³çñ»ñÇ Ñ»é³óáõÙ</t>
  </si>
  <si>
    <t>Waste Water Management</t>
  </si>
  <si>
    <t xml:space="preserve">Î»Õï³çñ»ñÇ Ñ»é³óáõÙ </t>
  </si>
  <si>
    <t>Waste water management</t>
  </si>
  <si>
    <t xml:space="preserve">11. *** ä»ï³Ï³Ý  Ï³é³í³ñÙ³Ý  (ï»Õ³Ï³Ý .ÇÝù ÇÝùÝ³Ï³é³í³ñÙ³Ý)Ù³ñÙÇÝÝ»ñÇ ·»ñ³ï»ëã³Ï³Ý Ïá¹Á   </t>
  </si>
  <si>
    <t xml:space="preserve"> -Þñç³Ï³ ÙÇç³í³ÛñÇ å³ßïå³ÝáõÃÛ³Ý ¨ ·Çï³Ï³Ý ÝÛáõÃ»ñ</t>
  </si>
  <si>
    <t>10. Ìñ³·ñÇ  Ïá¹Á</t>
  </si>
  <si>
    <t xml:space="preserve">   ³Ýí³ÝáõÙÁ ______________________________________________________________________________</t>
  </si>
  <si>
    <t>11.*** ÐÐ å»ï³Ï³Ý Ï³é³í³ñÙ³Ý (îÆ)</t>
  </si>
  <si>
    <t>6222</t>
  </si>
  <si>
    <t>6223</t>
  </si>
  <si>
    <t>6300</t>
  </si>
  <si>
    <t>02</t>
  </si>
  <si>
    <t>03</t>
  </si>
  <si>
    <t>Primary education</t>
  </si>
  <si>
    <t>Secondary Education</t>
  </si>
  <si>
    <t>¶áõÛù³Ñ³ñÏ Ñ³Ù³ÛÝùÝ»ñÇ í³ñã³Ï³Ý ï³ñ³ÍùÝ»ñáõÙ ·ïÝíáÕ ß»Ýù»ñÇ ¨ ßÇÝáõÃÛáõÝÝ»ñÇ Ñ³Ù³ñ</t>
  </si>
  <si>
    <r>
      <t xml:space="preserve"> -</t>
    </r>
    <r>
      <rPr>
        <sz val="10"/>
        <color indexed="8"/>
        <rFont val="Arial Armenian"/>
        <family val="2"/>
      </rPr>
      <t>²ÛÉ Ù»ù»Ý³Ý»ñ ¨ ë³ñù³íáñáõÙÝ»ñ</t>
    </r>
  </si>
  <si>
    <t xml:space="preserve">Ð»ï³½áï³Ï³Ý áõ Ý³Ë³·Í³ÛÇÝ ³ßË³ï³ÝùÝ»ñ Ñ³ë³ñ³Ï³Ï³Ý Ï³ñ·Ç ¨ ³Ýíï³Ý·áõÃÛ³Ý áÉáñïáõÙ </t>
  </si>
  <si>
    <t>Ð³ë³ñ³Ï³Ï³Ý Ï³ñ· ¨ ³Ýíï³Ý·áõÃÛáõÝ  (³ÛÉ ¹³ë»ñÇÝ ãå³ïÏ³ÝáÕ)</t>
  </si>
  <si>
    <t>R&amp;D Communications</t>
  </si>
  <si>
    <t xml:space="preserve"> - Þ»Ýù»ñÇ ¨ ßÇÝáõÃÛáõÝÝ»ñÇ Ó»éù µ»ñáõÙ</t>
  </si>
  <si>
    <t>Water Supply</t>
  </si>
  <si>
    <t xml:space="preserve">æñ³Ù³ï³Ï³ñ³ñáõÙ </t>
  </si>
  <si>
    <t>Water supply</t>
  </si>
  <si>
    <t xml:space="preserve">üÇÝ³Ýë³Ï³Ý ¨ Ñ³ñÏ³µÛáõç»ï³ÛÇÝ Ñ³ñ³µ»ñáõÃÛáõÝÝ»ñ 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</si>
  <si>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Ï³éáõóáõÙ</t>
    </r>
  </si>
  <si>
    <t>511200</t>
  </si>
  <si>
    <t>1213000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</si>
  <si>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Ï³åÇï³É í»ñ³Ýáñá·áõÙ</t>
    </r>
  </si>
  <si>
    <t>511300</t>
  </si>
  <si>
    <t>1214000</t>
  </si>
  <si>
    <t xml:space="preserve"> -êáõµëÇ¹Ç³Ý»ñ ýÇÝ³Ýë³Ï³Ý å»ï³Ï³Ý (h³Ù³ÛÝù³ÛÇÝ) Ï³½Ù³Ï»ñåáõÃÛáõÝÝ»ñÇÝ </t>
  </si>
  <si>
    <t xml:space="preserve">Ý³Ë³Ñ³ßíáõÙ Ï³ï³ñí³Í ÷á÷áËáõÃÛáõÝ-Ý»ñÁ  (³í»É³óáõÙÁª /+/,  å³Ï³ë»óáõÙÁª/-/   </t>
  </si>
  <si>
    <t>I</t>
  </si>
  <si>
    <t>II</t>
  </si>
  <si>
    <t>III</t>
  </si>
  <si>
    <t>IV</t>
  </si>
  <si>
    <t>²</t>
  </si>
  <si>
    <t>´</t>
  </si>
  <si>
    <t>¶</t>
  </si>
  <si>
    <t xml:space="preserve"> 1.1.Արժեթղթեր (բացառությամբ բաժնետոմսերի և կապիտալում այլ մասնակցության) տող 8212+ տող 8213</t>
  </si>
  <si>
    <t>1.2.1. ì³ñÏ»ñ (տող 8222+ տող 8230)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</si>
  <si>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</si>
  <si>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>Ð²Ø²ÚÜøÆ  ´ÚàôæºÆ  Ð²ìºÈàôð¸Æ  ú¶î²¶àðÌØ²Ü  àôÔÔàôÂÚàôÜÜºðÀ  Î²Ø ¸ºüÆòÆîÆ (ä²Î²êàôð¸Æ)  üÆÜ²Üê²ìàðØ²Ü  ²Ô´ÚàôðÜºðÀ</t>
  </si>
  <si>
    <t xml:space="preserve"> -¶ñ³ë»ÝÛ³Ï³ÛÇÝ ÝÛáõÃ»ñ ¨ Ñ³·áõëï</t>
  </si>
  <si>
    <t xml:space="preserve"> -¶ÛáõÕ³ïÝï»ë³Ï³Ý ³åñ³ÝùÝ»ñ</t>
  </si>
  <si>
    <t xml:space="preserve"> -îñ³Ýëåáñï³ÛÇÝ ÝÛáõÃ»ñ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</si>
  <si>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Ó»éù µ»ñáõÙ</t>
    </r>
  </si>
  <si>
    <t>511100</t>
  </si>
  <si>
    <t>1212000</t>
  </si>
  <si>
    <t>î»Õ³Ï³Ý í×³ñÝ»ñ</t>
  </si>
  <si>
    <t>8414</t>
  </si>
  <si>
    <t>01</t>
  </si>
  <si>
    <t xml:space="preserve">                                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</si>
  <si>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                                                       </t>
  </si>
  <si>
    <t xml:space="preserve">                           üÆÜ²Üê²Î²Ü  Ì²è²ÚàôÂÚ²Ü  äºîª                        ________________                                    ___________________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</si>
  <si>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</si>
  <si>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</si>
  <si>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</si>
  <si>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 xml:space="preserve">×³Ý³å³ñÑ³ÛÇÝ ïñ³Ýëåáñï </t>
  </si>
  <si>
    <t>Road transport</t>
  </si>
  <si>
    <t xml:space="preserve">æñ³ÛÇÝ ïñ³Ýëåáñï </t>
  </si>
  <si>
    <t xml:space="preserve"> - àã ÝÛáõÃ³Ï³Ý ÑÇÙÝ³Ï³Ý ÙÇçáóÝ»ñ</t>
  </si>
  <si>
    <t>451100</t>
  </si>
  <si>
    <t>2. öáëï³ÛÇÝ Ñ³ëó»Ý ù, î³ßÇñ</t>
  </si>
  <si>
    <t>1. ÐÇÙÝ³ñÏÇ ³Ýí³ÝáõÙÁ î³ßÇñÇ ù³Õ³ù³å»ï³ñ³Ý</t>
  </si>
  <si>
    <t>²ÚÈ ÐÆØÜ²Î²Ü ØÆæàòÜºðÆ Æð²òàôØÆò Øàôîøºð</t>
  </si>
  <si>
    <t>²ÛÉ ·áõÛùÇ í³ñÓ³Ï³ÉáõÃÛáõÝÇó Ùáõïù»ñ</t>
  </si>
  <si>
    <t>êáóÇ³É³Ï³Ý å³ßïå³ÝáõÃÛ³ÝÁ ïñ³Ù³¹ñíáÕ ûÅ³¹³Ï Í³é³ÛáõÃÛáõÝÝ»ñ (³ÛÉ ¹³ë»ñÇÝ ãå³ïÏ³ÝáÕ)</t>
  </si>
  <si>
    <t>4657</t>
  </si>
  <si>
    <t>4726</t>
  </si>
  <si>
    <t>4727</t>
  </si>
  <si>
    <t>4728</t>
  </si>
  <si>
    <t>4729</t>
  </si>
  <si>
    <t xml:space="preserve">                                                              N  597-Ü   Ññ³Ù³Ýáí</t>
  </si>
  <si>
    <t>9. Ìñ³·ñÇ ³Ýí³ÝáõÙÁ ______________________</t>
  </si>
  <si>
    <t>Åµ) Â³ÝÏ³ñÅ»ù Ù»ï³ÕÝ»ñÇó å³ïñ³ëïí³Í Çñ»ñÇ Ù³Ýñ³Í³Ë ³éáõí³×³éùÇ ÃáõÛÉïíáõÃÛ³Ý Ñ³Ù³ñ</t>
  </si>
  <si>
    <t>7.2 Ð²ðÎºð, ä²ðî²¸Æð ìÖ²ðÜºð ºì îàôÚÄºð, àðàÜø Î²è²ì²ðØ²Ü î²ð´ºð Ø²Î²ð¸²ÎÜºðÆ ÎàÔØÆò ÎÆð²èìàôØ ºÜ ØÆØÚ²Üò ÜÎ²îØ²Ø´</t>
  </si>
  <si>
    <t>482100</t>
  </si>
  <si>
    <r>
      <t xml:space="preserve"> -</t>
    </r>
    <r>
      <rPr>
        <sz val="10"/>
        <color indexed="8"/>
        <rFont val="Arial Armenian"/>
        <family val="2"/>
      </rPr>
      <t>ä³ñï³¹Çñ í×³ñÝ»ñ</t>
    </r>
  </si>
  <si>
    <t>482300</t>
  </si>
  <si>
    <t>422200</t>
  </si>
  <si>
    <t>422900</t>
  </si>
  <si>
    <t xml:space="preserve">                    ÀÝ¹³Ù»ÝÁ                                   ³Û¹ ÃíáõÙ`</t>
  </si>
  <si>
    <t xml:space="preserve"> -´Ý»Õ»Ý ³ßË³ï³í³ñÓ»ñ ¨ Ñ³í»É³í×³ñÝ»ñ</t>
  </si>
  <si>
    <t>h³ëï³ïí»É ¿  ÐÐ ýÇÝ³ÝëÝ»ñÇ ¨ ¿ÏáÝáÙÇÏ³ÛÇ</t>
  </si>
  <si>
    <t>¸³ë</t>
  </si>
  <si>
    <t xml:space="preserve"> X</t>
  </si>
  <si>
    <t>X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</si>
  <si>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</si>
  <si>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</si>
  <si>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425200</t>
  </si>
  <si>
    <t>2.6  ÜÛáõÃ»ñ</t>
  </si>
  <si>
    <t>426100</t>
  </si>
  <si>
    <t>426200</t>
  </si>
  <si>
    <t>³) ä»ï³Ï³Ý µÛáõç»Çó ýÇÝ³Ýë³Ï³Ý Ñ³Ù³Ñ³ñÃ»óÙ³Ý ëÏ½µáõÝùáí ïñ³Ù³¹ñíáÕ ¹áï³óÇ³Ý»ñ</t>
  </si>
  <si>
    <t xml:space="preserve">ÐÇÙÝ³ñÏÝ»ñÇ ÏáÕÙÇó  µÛáõç»ï³ÛÇÝ Ñ³ïÏ³óáõÙÝ»ñÇ Ñ³ßíÇÝ  Çñ³Ï³Ý³óíáÕ  Í³Ëë»ñÇ (»Éù»ñÇ) ³é³ÝÓÇÝ ï»ë³ÏÝ»ñÇ </t>
  </si>
  <si>
    <r>
      <t xml:space="preserve"> </t>
    </r>
    <r>
      <rPr>
        <b/>
        <sz val="10"/>
        <rFont val="Arial Armenian"/>
        <family val="2"/>
      </rPr>
      <t xml:space="preserve">¥Áëï ïÝï»ë³·Çï³Ï³Ý ¹³ë³Ï³ñ·Ù³Ý Ñá¹í³ÍÝ»ñÇ¤ </t>
    </r>
  </si>
  <si>
    <t>ÐáÕÇ Ñ³ñÏ Ñ³Ù³ÛÝùÝ»ñÇ í³ñã³Ï³Ý ï³ñ³ÍùÝ»ñáõÙ ·ïÝíáÕ ÑáÕÇ Ñ³Ù³ñ</t>
  </si>
  <si>
    <t>¶áõÛù³Ñ³ñÏ ÷áË³¹ñ³ÙÇçáóÝ»ñÇ Ñ³Ù³ñ</t>
  </si>
  <si>
    <t>6440</t>
  </si>
  <si>
    <t>5121</t>
  </si>
  <si>
    <t>5122</t>
  </si>
  <si>
    <t>5129</t>
  </si>
  <si>
    <t>5131</t>
  </si>
  <si>
    <t>5132</t>
  </si>
  <si>
    <t xml:space="preserve"> -²×»óíáÕ ³ÏïÇíÝ»ñ</t>
  </si>
  <si>
    <t>5211</t>
  </si>
  <si>
    <t>5221</t>
  </si>
  <si>
    <t>5231</t>
  </si>
  <si>
    <t>5241</t>
  </si>
  <si>
    <t xml:space="preserve"> -êå³éÙ³Ý Ýå³ï³Ïáí å³ÑíáÕ å³ß³ñÝ»ñ</t>
  </si>
  <si>
    <t>5133</t>
  </si>
  <si>
    <t>5134</t>
  </si>
  <si>
    <t>5311</t>
  </si>
  <si>
    <t>5411</t>
  </si>
  <si>
    <t>5421</t>
  </si>
  <si>
    <t>5431</t>
  </si>
  <si>
    <t xml:space="preserve">  Ð²îì²Ì  5</t>
  </si>
  <si>
    <t xml:space="preserve"> -ì»ñ³å³ïñ³ëïÙ³Ý ¨ áõëáõóÙ³Ý ÝÛáõÃ»ñ (³ßË³ïáÕÝ»ñÇ í»ñ³å³ïñ³ëïáõÙ)</t>
  </si>
  <si>
    <t xml:space="preserve">        ³Û¹ ÃíáõÙ`</t>
  </si>
  <si>
    <t xml:space="preserve">     ³Û¹ ÃíáõÙ`</t>
  </si>
  <si>
    <t xml:space="preserve"> -àã ÝÛáõÃ³Ï³Ý ã³ñï³¹ñí³Í ³ÏïÇíÝ»ñ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</si>
  <si>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</si>
  <si>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</si>
  <si>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</si>
  <si>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</si>
  <si>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</si>
  <si>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4.â²ðî²¸ðì²Ì ԱԿՏԻՎՆԵՐ</t>
  </si>
  <si>
    <r>
      <t xml:space="preserve"> -</t>
    </r>
    <r>
      <rPr>
        <sz val="10"/>
        <color indexed="8"/>
        <rFont val="Arial Armenian"/>
        <family val="2"/>
      </rPr>
      <t>àã ÝÛáõÃ³Ï³Ý ã³ñï³¹ñí³Í ³ÏïÇíÝ»ñ</t>
    </r>
  </si>
  <si>
    <t xml:space="preserve"> ԸՆԴԱՄԵՆԸ  ԾԱԽՍԵՐ`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</si>
  <si>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³Û¹ ÃíáõÙ`                                                                                       </t>
    </r>
  </si>
  <si>
    <t xml:space="preserve">È»éÝ³³ñ¹ÛáõÝ³Ñ³ÝÙ³Ý, ³ñ¹ÛáõÝ³µ»ñáõÃÛ³Ý ¨ ßÇÝ³ñ³ñáõÃÛ³Ý ·Íáí Ñ»ï³½áï³Ï³Ý ¨ Ý³Ë³·Í³ÛÇÝ ³ßË³ï³ÝùÝ»ñ </t>
  </si>
  <si>
    <t>Executive and Legislative Organs, Financial and Fiscal Affairs, External Affairs</t>
  </si>
  <si>
    <t>Executive and legislative organs</t>
  </si>
  <si>
    <t>Tertiary Education</t>
  </si>
  <si>
    <t>First stage of tertiary education</t>
  </si>
  <si>
    <t>Second stage of tertiary education</t>
  </si>
  <si>
    <t xml:space="preserve">Àëï Ù³Ï³ñ¹³ÏÝ»ñÇ ã¹³ë³Ï³ñ·íáÕ ÏñÃáõÃÛáõÝ </t>
  </si>
  <si>
    <t>Education Not Definable By Level</t>
  </si>
  <si>
    <t>Education not definable by level</t>
  </si>
  <si>
    <t xml:space="preserve">´Ý³Ï³ñ³Ý³ÛÇÝ ßÇÝ³ñ³ñáõÃÛáõÝ </t>
  </si>
  <si>
    <t>Ð³Ýñ³ÛÇÝ ³éáÕç³å³Ñ³Ï³Ý Í³é³ÛáõÃÛáõÝÝ»ñ</t>
  </si>
  <si>
    <t>Public Health Services</t>
  </si>
  <si>
    <t>Public health services</t>
  </si>
  <si>
    <t>²ñï³ùÇÝ ïÝï»ë³Ï³Ý ³ç³ÏóáõÃÛáõÝ</t>
  </si>
  <si>
    <t>R&amp;D Mining, manufacturing and construction</t>
  </si>
  <si>
    <t>483100</t>
  </si>
  <si>
    <t>7.4 ´Ü²Î²Ü ²ÔºîÜºðÆò Î²Ø ²ÚÈ ´Ü²Î²Ü ä²îÖ²èÜºðàì ²è²æ²ò²Ì ìÜ²êÜºðÆ Î²Ø ìÜ²êì²ÌøÜºðÆ ìºð²Î²Ü¶ÜàôØ</t>
  </si>
  <si>
    <t>484100</t>
  </si>
  <si>
    <t xml:space="preserve">êáóÇ³É³Ï³Ý å³ßïå³ÝáõÃÛ³Ý áÉáñïáõÙ Ñ»ï³½áï³Ï³Ý ¨ Ý³Ë³·Í³ÛÇÝ ³ßË³ï³ÝùÝ»ñ </t>
  </si>
  <si>
    <t>R&amp;D Social Protection</t>
  </si>
  <si>
    <t>R&amp;D Social protection</t>
  </si>
  <si>
    <t>êáóÇ³É³Ï³Ý å³ßïå³ÝáõÃÛáõÝ (³ÛÉ ¹³ë»ñÇÝ ãå³ïÏ³ÝáÕ)</t>
  </si>
  <si>
    <t>³Û¹ ÃíáõÙ` ºñ¨³ÝÇ Ñ³Ù³ù³Õ³ù³ÛÇÝ Í³Ëë»ñÇ ýÇÝ³Ýë³íáñÙ³Ý Ñ³Ù³ñ</t>
  </si>
  <si>
    <t xml:space="preserve"> ºñ¨³ÝÇ Ñ³Ù³ù³Õ³ù³ÛÇÝ Í³Ëë»ñÇ ýÇÝ³Ýë³íáñÙ³Ý Ñ³Ù³ñ</t>
  </si>
  <si>
    <t xml:space="preserve">áñÇó` </t>
  </si>
  <si>
    <r>
      <t xml:space="preserve"> -</t>
    </r>
    <r>
      <rPr>
        <sz val="10"/>
        <color indexed="8"/>
        <rFont val="Arial Armenian"/>
        <family val="2"/>
      </rPr>
      <t>îñ³Ýëåáñï³ÛÇÝ ë³ñù³íáñáõÙÝ»ñ</t>
    </r>
  </si>
  <si>
    <t>512100</t>
  </si>
  <si>
    <t xml:space="preserve"> -êáõµëÇ¹Ç³Ý»ñ áã å»ï³Ï³Ý (áã h³Ù³ÛÝù³ÛÇÝ) ýÇÝ³Ýë³Ï³Ý  Ï³½Ù³Ï»ñåáõÃÛáõÝÝ»ñÇÝ </t>
  </si>
  <si>
    <t xml:space="preserve"> -Î³åÇï³É ¹ñ³Ù³ßÝáñÑÝ»ñ ûï³ñ»ñÏñÛ³ Ï³é³í³ñáõÃÛáõÝÝ»ñÇÝ</t>
  </si>
  <si>
    <t xml:space="preserve"> -²ßË³ï³í³ñÓÇ ýáÝ¹</t>
  </si>
  <si>
    <t xml:space="preserve"> -²ÛÉ Ñ³ñÏ»ñ</t>
  </si>
  <si>
    <t xml:space="preserve"> -´Ý³Ï³Ý ³Õ»ïÝ»ñÇó ³é³ç³ó³Í íÝ³ëí³ÍùÝ»ñÇ Ï³Ù íÝ³ëÝ»ñÇ í»ñ³Ï³Ý·ÝáõÙ</t>
  </si>
  <si>
    <t xml:space="preserve"> -´³ñÓñ³ñÅ»ù ³ÏïÇíÝ»ñ</t>
  </si>
  <si>
    <t xml:space="preserve"> -ÐáÕ</t>
  </si>
  <si>
    <t xml:space="preserve"> -ÀÝ¹»ñù³ÛÇÝ ³ÏïÇíÝ»ñ</t>
  </si>
  <si>
    <t xml:space="preserve">     X</t>
  </si>
  <si>
    <t>8111</t>
  </si>
  <si>
    <t>8121</t>
  </si>
  <si>
    <t>8131</t>
  </si>
  <si>
    <t>Þ²ðÄ²Î²Ü ¶àôÚøÆ Æð²òàôØÆò Øàôîøºð</t>
  </si>
  <si>
    <t xml:space="preserve">²ÜÞ²ðÄ ¶àôÚøÆ Æð²òàôØÆò Øàôîøºð </t>
  </si>
  <si>
    <t xml:space="preserve">      </t>
  </si>
  <si>
    <t>6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</si>
  <si>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_________________</t>
    </r>
  </si>
  <si>
    <t xml:space="preserve">( ÁÝ¹³Ù»ÝÁ ·áõÙ³ñÁ Ãí»ñáí ¨ ï³é»ñáí****)  </t>
  </si>
  <si>
    <r>
      <t xml:space="preserve">                                           (¶ÈÊ²ìàð Ð²Þì²ä²Ð)</t>
    </r>
    <r>
      <rPr>
        <sz val="11"/>
        <rFont val="Arial Armenian"/>
        <family val="2"/>
      </rPr>
      <t xml:space="preserve"> 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(².Ð.².)</t>
    </r>
  </si>
  <si>
    <t>Agriculture</t>
  </si>
  <si>
    <t>Social protection not elsewhere classified</t>
  </si>
  <si>
    <t>´³-ÅÇÝ</t>
  </si>
  <si>
    <t>úñ»Ýë¹Çñ ¨ ·áñÍ³¹Çñ Ù³ñÙÇÝÝ»ñ, å»ï³Ï³Ý Ï³é³í³ñáõÙ, ‎ýÇÝ³Ýë³Ï³Ý ¨ Ñ³ñÏ³µÛáõç»ï³ÛÇÝ Ñ³ñ³µ»ñáõÃÛáõÝÝ»ñ, ³ñï³ùÇÝ Ñ³ñ³µ»ñáõÃÛáõÝÝ»ñ</t>
  </si>
  <si>
    <t xml:space="preserve">úñ»Ýë¹Çñ ¨ ·áñÍ³¹Çñ Ù³ñÙÇÝÝ»ñ,å»ï³Ï³Ý Ï³é³í³ñáõÙ </t>
  </si>
  <si>
    <t xml:space="preserve">6.2 êàòÆ²È²Î²Ü ú¶ÜàôÂÚ²Ü ¸ð²Ø²Î²Ü ²ðî²Ð²ÚîàôÂÚ²Ø´ Üä²êîÜºð (´ÚàôæºÆò) </t>
  </si>
  <si>
    <r>
      <t xml:space="preserve"> -</t>
    </r>
    <r>
      <rPr>
        <sz val="10"/>
        <color indexed="8"/>
        <rFont val="Arial Armenian"/>
        <family val="2"/>
      </rPr>
      <t>ÐÇí³Ý¹áõÃÛ³Ý ¨ Ñ³ßÙ³Ý¹³ÙáõÃÛ³Ý Ýå³ëïÝ»ñ µÛáõç»Çó</t>
    </r>
  </si>
  <si>
    <r>
      <t>Î.î</t>
    </r>
    <r>
      <rPr>
        <sz val="8"/>
        <rFont val="Arial Armenian"/>
        <family val="2"/>
      </rPr>
      <t>.</t>
    </r>
  </si>
  <si>
    <t xml:space="preserve">                           üÆÜ²Üê²Î²Ü  Ì²è²ÚàôÂÚ²Ü  äºîª                        ________________                                                          Ա .Մուրադյան  ___________________</t>
  </si>
  <si>
    <t xml:space="preserve">³) ø³Õ³ù³óÇ³Ï³Ý Ï³óáõÃÛ³Ý ³Ïï»ñ ·ñ³Ýó»Éáõ, ¹ñ³Ýó Ù³ëÇÝ ù³Õ³ù³óÇÝ»ñÇÝ ÏñÏÝ³ÏÇ íÏ³Û³Ï³ÝÝ»ñ, ù³Õ³ù³óÇ³Ï³Ý Ï³óáõÃÛ³Ý ³Ïï»ñáõÙ Ï³ï³ñí³Í ·ñ³éáõÙÝ»ñáõÙ ÷á÷áËáõÃÛáõÝÝ»ñ, Éñ³óáõÙÝ»ñ, áõÕÕáõÙÝ»ñ Ï³ï³ñ»Éáõ ¨ í»ñ³Ï³Ý·ÝÙ³Ý Ï³å³ÏóáõÃÛ³Ùµ íÏ³Û³Ï³ÝÝ»ñ ï³Éáõ Ñ³Ù³ñ </t>
  </si>
  <si>
    <t xml:space="preserve"> - ²ÛÉ ÁÝÃ³óÇÏ ¹ñ³Ù³ßÝáñÑÝ»ñ                                                           (ïáÕ 4534+ïáÕ 4537 +ïáÕ 4538)</t>
  </si>
  <si>
    <t xml:space="preserve"> -²ÛÉ Ï³åÇï³É ¹ñ³Ù³ßÝáñÑÝ»ñ                                               (ïáÕ 4544+ïáÕ 4547 +ïáÕ 4548)</t>
  </si>
  <si>
    <t>ÀÝ¹Ñ³Ýáõñ µÝáõÛÃÇ ïÝï»ë³Ï³Ý, ³é¨ïñ³ÛÇÝ ¨ ³ßË³ï³ÝùÇ Ñ³ñó»ñÇ ·Íáí Ñ»ï³½áï³Ï³Ý ¨ Ý³Ë³·Í³ÛÇÝ ³ßË³ï³ÝùÝ»ñ</t>
  </si>
  <si>
    <t>R&amp;D General economic, commercial and labor affairs</t>
  </si>
  <si>
    <t>544100</t>
  </si>
  <si>
    <t xml:space="preserve">             ԸՆԴԱՄԵՆԸ    ºÈøºð`                           (ïáÕ 1100000+ïáÕ1200000)</t>
  </si>
  <si>
    <t>GENERAL PUBLIC SERVICES</t>
  </si>
  <si>
    <t>¶ñ³¹³ñ³ÝÝ»ñ</t>
  </si>
  <si>
    <t>Â³Ý·³ñ³ÝÝ»ñ ¨ óáõó³ëñ³ÑÝ»ñ</t>
  </si>
  <si>
    <t>²ÛÉ Ùß³ÏáõÃ³ÛÇÝ Ï³½Ù³Ï»ñåáõÃÛáõÝÝ»ñ</t>
  </si>
  <si>
    <t xml:space="preserve"> 1.1. ²ñÅ»ÃÕÃ»ñ (µ³ó³éáõÃÛ³Ùµ µ³ÅÝ»ïáÙë»ñÇ ¨ Ï³åÇï³ÉáõÙ ³ÛÉ Ù³ëÝ³ÏóáõÃÛ³Ý) տող 8112+ տող 8113</t>
  </si>
  <si>
    <t xml:space="preserve">öáÕáóÝ»ñÇ Éáõë³íáñáõÙ 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</si>
  <si>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Է. Արշակյան </t>
    </r>
    <r>
      <rPr>
        <b/>
        <sz val="10"/>
        <rFont val="Arial Armenian"/>
        <family val="2"/>
      </rPr>
      <t>_________________</t>
    </r>
  </si>
  <si>
    <t>Է.Արշակյան</t>
  </si>
  <si>
    <t xml:space="preserve">Է. Արշակյան  </t>
  </si>
  <si>
    <t>Է. Արշակյան</t>
  </si>
  <si>
    <t xml:space="preserve">Ý³Ë³Ñ³ßÇíÁª     0. 0   զրո դրամ  </t>
  </si>
  <si>
    <t>Ն. Մուրադյան</t>
  </si>
  <si>
    <t>______________________________________Է.Արշակյան___________________________________</t>
  </si>
  <si>
    <t xml:space="preserve">01._01_2013Ã._ -- 01._01 2014 Ã._ Å³Ù³Ý³Ï³Ñ³ïí³ÍÇ Ñ³Ù³ñ </t>
  </si>
  <si>
    <t>________________________________________________Է.Արշակյան____________________________</t>
  </si>
  <si>
    <t xml:space="preserve">Է Արշակյան  </t>
  </si>
  <si>
    <t>___________________________________Է.Արշակյան___________________________________</t>
  </si>
  <si>
    <t>___________________________________________Է.Արշակյան____________________________________________</t>
  </si>
  <si>
    <t xml:space="preserve">Ý³Ë³Ñ³ßÇíÁ      0,0  </t>
  </si>
  <si>
    <t>_________________________Է. Արշակյան________________________________________</t>
  </si>
  <si>
    <t>_________________________Է. Արշակյան______________________________________________________________</t>
  </si>
  <si>
    <t xml:space="preserve">Ý³Ë³Ñ³ßÇíÁª    0,0      </t>
  </si>
  <si>
    <t>___________________________Է. Արշակյան____________________________________________</t>
  </si>
  <si>
    <t>______________________________________Է.Արշակյան____________________________________</t>
  </si>
  <si>
    <t xml:space="preserve">Ý³Ë³Ñ³ßÇíÁ 0,0     </t>
  </si>
  <si>
    <t>____________________________________Է.Արշակյան___________________________________</t>
  </si>
  <si>
    <t xml:space="preserve">Ý³Ë³Ñ³ßÇíÁª       0.0      </t>
  </si>
  <si>
    <t>_______________________________Է. Արշակյան________________________________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</si>
  <si>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_Է.Արշակյան________________</t>
    </r>
  </si>
  <si>
    <t>§    դեկտեմբեր ¦ 2012    Ã</t>
  </si>
  <si>
    <t>Ý³Ë³Ñ³ßÇíÁª 0,0</t>
  </si>
  <si>
    <t>_______________________________Է. Արշակյան____________________________________</t>
  </si>
  <si>
    <t>_____________________________Է.Արշակյան_________________________________________________________</t>
  </si>
  <si>
    <t>Ý³Ë³Ñ³ßÇíÁ 0,0</t>
  </si>
  <si>
    <t>___________________________Է.Արշակյան_________________________________________</t>
  </si>
  <si>
    <r>
      <t xml:space="preserve">Լ Ո Ռ Ո Ւ   </t>
    </r>
    <r>
      <rPr>
        <b/>
        <sz val="16"/>
        <rFont val="Sylfaen"/>
        <family val="1"/>
      </rPr>
      <t>ՄԱՐԶԻ</t>
    </r>
    <r>
      <rPr>
        <b/>
        <sz val="16"/>
        <rFont val="GHEA Grapalat"/>
      </rPr>
      <t xml:space="preserve">  </t>
    </r>
  </si>
  <si>
    <r>
      <t xml:space="preserve">                  Հաստատված</t>
    </r>
    <r>
      <rPr>
        <b/>
        <sz val="14"/>
        <rFont val="GHEA Grapalat"/>
      </rPr>
      <t xml:space="preserve"> </t>
    </r>
    <r>
      <rPr>
        <b/>
        <sz val="14"/>
        <rFont val="Sylfaen"/>
        <family val="1"/>
      </rPr>
      <t>է</t>
    </r>
    <r>
      <rPr>
        <b/>
        <sz val="14"/>
        <rFont val="GHEA Grapalat"/>
      </rPr>
      <t xml:space="preserve">     ՏԱՇԻՐ    </t>
    </r>
    <r>
      <rPr>
        <b/>
        <sz val="14"/>
        <rFont val="Sylfaen"/>
        <family val="1"/>
      </rPr>
      <t>համայնքի</t>
    </r>
    <r>
      <rPr>
        <b/>
        <sz val="14"/>
        <rFont val="GHEA Grapalat"/>
      </rPr>
      <t xml:space="preserve"> </t>
    </r>
  </si>
  <si>
    <t>9. Ìñ³·ñÇ ³Ýí³ÝáõÙÁ_արտադպրոցական դաստիրակություն</t>
  </si>
  <si>
    <t>9. Ìñ³·ñÇ ³Ýí³ÝáõÙÁ արտադպրոցական դաստիրակություն</t>
  </si>
  <si>
    <t>9. Ìñ³·ñÇ ³Ýí³ÝáõÙÁ_արտադպրոցական դաստիարակություն</t>
  </si>
  <si>
    <t>9. Ìñ³·ñÇ ³Ýí³ÝáõÙÁ միջնակարգ ընդհանուր կրտություն</t>
  </si>
  <si>
    <t>9. Ìñ³·ñÇ ³Ýí³ÝáõÙÁ_նախադպրոցական կրտություն</t>
  </si>
  <si>
    <t>9. Ìñ³·ñÇ ³Ýí³ÝáõÙÁ_մշակույթ</t>
  </si>
  <si>
    <t>9. Ìñ³·ñÇ ³Ýí³ÝáõÙÁ առողջապահություն</t>
  </si>
  <si>
    <t>9. Ìñ³·ñÇ ³Ýí³ÝáõÙÁ_բնակ. շին. և կոմունալ տնտ.</t>
  </si>
  <si>
    <t>9. Ìñ³·ñÇ ³Ýí³ÝáõÙÁ_բնակարանային շինարարություն</t>
  </si>
  <si>
    <t>9. Ìñ³·ñÇ ³Ýí³ÝáõÙÁ _ջրամատակարարուÙ_</t>
  </si>
  <si>
    <t>9. Ìñ³·ñÇ ³Ýí³ÝáõÙÁ շրջակա միջավայրի պաշտպանություն</t>
  </si>
  <si>
    <t>9. Ìñ³·ñÇ ³Ýí³ÝáõÙÁ __²Õµ³Ñ³ÝáõÙ_</t>
  </si>
  <si>
    <t>9. Ìñ³·ñÇ ³Ýí³ÝáõÙÁ _ճանապարային տրանսպորտ</t>
  </si>
  <si>
    <t>9. Ìñ³·ñÇ ³Ýí³ÝáõÙÁ  պաշտպանություն</t>
  </si>
  <si>
    <t>9. Ìñ³·ñÇ ³Ýí³ÝáõÙÁ_ընդհանուր բնույթի հանր .ծառ.</t>
  </si>
  <si>
    <t xml:space="preserve">8. * ´Ûáõç»ï³ÛÇÝ  Í³Ëë»ñÇ  ·áñÍ³é³Ï³Ý  ¹³ë³Ï³ñ·.   </t>
  </si>
  <si>
    <t>9. Ìñ³·ñÇ ³Ýí³ÝáõÙÁ_ընդանուր բնույթի հանր. ծառ.</t>
  </si>
  <si>
    <t>9. Ìñ³·ñÇ ³Ýí³ÝáõÙÁ_պատվիրակված լիազոր.</t>
  </si>
  <si>
    <t xml:space="preserve">8. ** ´Ûáõç»ï³ÛÇÝ  Í³Ëë»ñÇ  ·áñÍ³é³Ï³Ý  ¹³ë³Ï³ñ·.   </t>
  </si>
  <si>
    <t xml:space="preserve">§_01_¦ §ÐáõÝí³ñÇ ¦ 2013 Ã. --  §30_¦ §_¹»Ïï»Ùµ»ñÇ_ ¦ 2013 Ã. Å³Ù³Ý³Ï³Ñ³ïí³ÍÇ Ñ³Ù³ñ </t>
  </si>
  <si>
    <t xml:space="preserve">§_01_¦ §ÐáõÝí³ñÇ ¦ 2013 Ã. --  §30¦ §¹»Ïï»Ùµ»ñÇ ¦ 2013 Ã. Å³Ù³Ý³Ï³Ñ³ïí³ÍÇ Ñ³Ù³ñ </t>
  </si>
  <si>
    <t xml:space="preserve">01.01.2013Ã. -- 30.12. 2013 Ã.  Å³Ù³Ý³Ï³Ñ³ïí³ÍÇ Ñ³Ù³ñ </t>
  </si>
  <si>
    <t>§26  ¦</t>
  </si>
  <si>
    <t>§ ÑáõÉÇë ¦ 2012 Ã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</si>
  <si>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</si>
  <si>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</si>
  <si>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</si>
  <si>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</si>
  <si>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t xml:space="preserve">                                                         §01¦ §ÐáõÝí³ñÇ ¦ 2013 Ã.-- §31¦§դեկտեմբերի ¦ 2013 Ã §դեկտեմբերի ¦ 2013 Ã. Å³Ù³Ý³Ï³Ñ³ïí³ÍÇ Ñ³Ù³ñ </t>
  </si>
  <si>
    <t>_______________________________Է.Արշակյան______________________</t>
  </si>
  <si>
    <t xml:space="preserve">´ Ú àô æ º î ² Ú Æ Ü   Ð Æ Ø Ü ² ð Î Æ  ä ² Ð ä ² Ü Ø ² Ü   Ì ² Ê ê º ð Æ      </t>
  </si>
  <si>
    <t xml:space="preserve">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</si>
  <si>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§13¦ § հունվարի ¦ 2014 Ã. </t>
  </si>
  <si>
    <t xml:space="preserve">8.´Ûáõç»ï³ÛÇÝ  Í³Ëë»ñÇ  ·áñÍ³é³Ï³Ý  ¹³ë³Ï³ñ·.   </t>
  </si>
  <si>
    <t xml:space="preserve">8.  ´Ûáõç»ï³ÛÇÝ  Í³Ëë»ñÇ  ·áñÍ³é³Ï³Ý  ¹³ë³Ï³ñ·.   </t>
  </si>
  <si>
    <t xml:space="preserve">                           üÆÜ²Üê²Î²Ü  Ì²è²ÚàôÂÚ²Ü  äºîª                        ________________                                         Ս. Սուքիասյան  ___________________</t>
  </si>
  <si>
    <t xml:space="preserve">8. ** ´Ûáõç»ï³ÛÇÝ  Í³Ëë»ñÇ  ·áñÍ  ¹³ë³Ï³ñ·.   </t>
  </si>
  <si>
    <t xml:space="preserve">Ù³ñÙÝÇ Ïá¹Ý Áëï µÛáõç Í³Ëë»ñÇ ·»ñ³ï»ëã³Ï. </t>
  </si>
  <si>
    <t>§22¦  հունվարի  2016թ</t>
  </si>
  <si>
    <t xml:space="preserve">§01¦ §ÐáõÝí³ñÇ ¦ 2016 Ã. --  §30¦ §¹»Ïï»Ùµ»ñÇ_ ¦ 2016 Ã. </t>
  </si>
  <si>
    <t>Ý³Ë³Ñ³ßÇíÁ 300.0  երեք հարյուր հազար</t>
  </si>
  <si>
    <t xml:space="preserve">01._01_2017Ã._ -- 30._12_ 2017 Ã._ Å³Ù³Ý³Ï³Ñ³ïí³ÍÇ Ñ³Ù³ñ </t>
  </si>
  <si>
    <t xml:space="preserve">01._01_201    Ã._ -- 30._12_ 201   Ã._ Å³Ù³Ý³Ï³Ñ³ïí³ÍÇ Ñ³Ù³ñ </t>
  </si>
  <si>
    <t xml:space="preserve">§_01_¦ §ÐáõÝí³ñÇ ¦ 201    Ã. --  §30_¦ §_¹»Ïï»Ùµ»ñÇ_ ¦ 201  Ã. Å³Ù³Ý³Ï³Ñ³ïí³ÍÇ Ñ³Ù³ñ </t>
  </si>
  <si>
    <t xml:space="preserve">§01¦ §ÐáõÝí³ñÇ ¦ 2017 Ã. --  §30¦ §¹»Ïï»Ùµ»ñÇ ¦ 2017 Ã. Å³Ù³Ý³Ï³Ñ³ïí³ÍÇ Ñ³Ù³ñ </t>
  </si>
  <si>
    <t>§  03  ¦ փետրվար  2017թ</t>
  </si>
  <si>
    <t xml:space="preserve">        §16¦ § հունվարի ¦ 2016 Ã. </t>
  </si>
  <si>
    <t xml:space="preserve">Ý³Ë³Ñ³ßÇíÁª   1000.0.0 հազ.դր մեկ միլիոն     </t>
  </si>
  <si>
    <t xml:space="preserve">Ý³Ë³Ñ³ßÇíÁª7000.0  յոթ ÙÇÉÇáÝ </t>
  </si>
  <si>
    <t>1. ÐÇÙÝ³ñÏÇ ³Ýí³ÝáõÙÁ  Տաշիրի  արվեստի դպրոց</t>
  </si>
  <si>
    <t xml:space="preserve">                                              ¶ÈÊ²ìàð Ð²Þì²ä²Ð                                 ________________                                                       Մ .Բաղդասարյան 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</si>
  <si>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             Լ.Բաղդասարյան___________</t>
    </r>
  </si>
  <si>
    <r>
      <t xml:space="preserve">     </t>
    </r>
    <r>
      <rPr>
        <sz val="11"/>
        <rFont val="Arial Armenian"/>
        <family val="2"/>
      </rPr>
      <t xml:space="preserve">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                                                                                             (².Ð.².)</t>
    </r>
  </si>
  <si>
    <t>§05¦  փետրվարի  2017թ</t>
  </si>
  <si>
    <t>Ý³Ë³Ñ³ßÇíÁª11500.0 հազ.դր    տասնմեկ ÙÇÉÇáÝ   հինգ  հարյուր դրամ</t>
  </si>
  <si>
    <t>§  15  ¦ օգոստոս  2017թ</t>
  </si>
  <si>
    <t xml:space="preserve">        §10¦ § օգոստոս ¦ 2017 Ã. </t>
  </si>
  <si>
    <t xml:space="preserve">Տաշիր </t>
  </si>
  <si>
    <t>Բլագոդարնոե</t>
  </si>
  <si>
    <t>Կատնառար</t>
  </si>
  <si>
    <t>Մեդովկա</t>
  </si>
  <si>
    <t>Մեղվաօվիտ</t>
  </si>
  <si>
    <t>Սարատովկա</t>
  </si>
  <si>
    <t>Նովոսելցեվօ</t>
  </si>
  <si>
    <t>Լեռնահովիտ</t>
  </si>
  <si>
    <t>ÐÇÙÝ³Ï³Ý ßÇÝáõÃÛáõÝÝ»ñÇ Ñ³Ù³ñ</t>
  </si>
  <si>
    <t>ù³Ý¹Ù³Ý ÃáõÛÉïíáõÃÛ³Ý Ñ³Ù³ñ</t>
  </si>
  <si>
    <t>աղբահ</t>
  </si>
  <si>
    <t>գ/հ ծառ</t>
  </si>
  <si>
    <t>ընդամ</t>
  </si>
  <si>
    <t xml:space="preserve"> ՔԿԱԳä»ïáõÃÛ³Ý ÏáÕÙÇó ï»Õ³Ï³Ý ÇÝùÝ³Ï³é³í³ñÙ³Ý Ù³ñÙÇÝÝ»ñÇÝ å³ïíÇñ³Ïí³Í ÉÇ³½áñáõÃÛáõÝÝ»ñÇ Çñ³Ï³Ý³óÙ³Ý Í³Ëë»ñÇ ýÇÝ³Ýë³íáñÙ³Ý Ñ³Ù³ñ å»ï³Ï³Ý µÛáõç»Çó ëï³óíáÕ ÙÇçáóÝ»ñ</t>
  </si>
  <si>
    <t>գ) Պետական բյուջեից ցումներ (սուբվենցիաներ)</t>
  </si>
  <si>
    <t>ծնող վճ</t>
  </si>
  <si>
    <t>tuganq</t>
  </si>
  <si>
    <t>Dաշտադեմ</t>
  </si>
  <si>
    <t>¶áõÛùÇ í³ñÓ³Ï³ÉáõÃÛáõÝÇó »Ï³ÙáõïÝ»ñ</t>
  </si>
  <si>
    <t>Հ Ա Շ Վ Ա Ր Կ Ի    Ձ Ե Վ Ա Չ Ա Փ</t>
  </si>
  <si>
    <t>աղբահանություն</t>
  </si>
  <si>
    <t>բնակիչներ</t>
  </si>
  <si>
    <t>հանրային սննունդ</t>
  </si>
  <si>
    <t>4200 անձ</t>
  </si>
  <si>
    <t>1250ք.մ</t>
  </si>
  <si>
    <t>մթերային խանութ</t>
  </si>
  <si>
    <t>1316 քմ</t>
  </si>
  <si>
    <t>մյուս խանութ</t>
  </si>
  <si>
    <t>1700 քմ</t>
  </si>
  <si>
    <t>կրտության հիմն</t>
  </si>
  <si>
    <t>1200քմ</t>
  </si>
  <si>
    <t>մշակույթային</t>
  </si>
  <si>
    <t>1570 քմ</t>
  </si>
  <si>
    <t>հիվանդանո</t>
  </si>
  <si>
    <t>4500 քմ</t>
  </si>
  <si>
    <t>ամսեկան</t>
  </si>
  <si>
    <t>տարեկ</t>
  </si>
  <si>
    <t>համար1</t>
  </si>
  <si>
    <t>համար4</t>
  </si>
  <si>
    <t>համար3</t>
  </si>
  <si>
    <t>արվեստի դպրոց</t>
  </si>
  <si>
    <t xml:space="preserve">        §22¦ § դեÏï»Ùµ»ñ ¦ 2017 Ã. </t>
  </si>
  <si>
    <t xml:space="preserve">§01¦ §ÐáõÝí³ñÇ ¦ 2018 Ã. --  §30¦ §¹»Ïï»Ùµ»ñÇ ¦ 2018 Ã. </t>
  </si>
  <si>
    <t xml:space="preserve">        §20¦ § դեÏï»Ùµ»ñ ¦ 2017 Ã. </t>
  </si>
  <si>
    <t>ՀԱՅԱՍՏԱՆԻ ՀԱՆՐԱՊԵՏՈՒԹՅԱՆ ԼՈՌՈՒ  ՄԱՐԶԻ ՏԱՇԻՐԻ ՀԱՄԱՅՆՔԱՊԵՏԱՐԱՆԻ ԱՇԽԱՏԱԿԱԶՄԻ ԱՇԽԱՏԱԿԻՑՆԵՐԻ ԹՎԱՔԱՆԱԿԸ, ՀԱՍՏԻՔԱՑՈՒՑԱԿԸ ԵՎ ՊԱՇՏՈՆԱՅԻՆ ԴՐՈՒՅՔԱՉԱՓԵՐԸ</t>
  </si>
  <si>
    <t>ՆԱԽԱԳԻԾ</t>
  </si>
  <si>
    <t xml:space="preserve">Աշխատակիցների թվաքանակը`   </t>
  </si>
  <si>
    <t>Հ/Հ</t>
  </si>
  <si>
    <t>Հաստիքի անվանումը</t>
  </si>
  <si>
    <t>Հաստիքային միավորը</t>
  </si>
  <si>
    <t>Պաշտոնային դրույքաչափը</t>
  </si>
  <si>
    <t>ԸՆԴԱՄԵՆԸ</t>
  </si>
  <si>
    <t>Քաղաքական և հայեցողական պաշտոններ</t>
  </si>
  <si>
    <t>Համայնքի ղեկավար</t>
  </si>
  <si>
    <t>Վարչական ղեկավար</t>
  </si>
  <si>
    <t>Համայնքի ղեկավարի տեղակալ</t>
  </si>
  <si>
    <t>Համայնքի ղեկավարի խորհրդական</t>
  </si>
  <si>
    <t>Համայնքի ղեկավարի օգնական</t>
  </si>
  <si>
    <t>Ընդամենը</t>
  </si>
  <si>
    <t>Համայնքային ծառայության պաշտոններ</t>
  </si>
  <si>
    <t>Աշխատակազմի քարտուղար</t>
  </si>
  <si>
    <t>Աշխատակազմի գլխավոր մասնագետ</t>
  </si>
  <si>
    <t>Աշխատակազմի առաջատար մասնագետ</t>
  </si>
  <si>
    <t>Աշխատակազմի առաջատար մասնագետ/վարչական շրջանի օպերատոր</t>
  </si>
  <si>
    <t>Աշխատակազմի1-ին կարգի մասնագետ/վարչական շրջանի օպերատոր</t>
  </si>
  <si>
    <t>Ֆինանսական, հաշվապահական հաշվառման, եկամուտների հավաքագրման ու գանձման բաժին</t>
  </si>
  <si>
    <t xml:space="preserve"> բաժնի պետ գլխավոր հաշվապահ</t>
  </si>
  <si>
    <t>Գլխավոր մասնագետ</t>
  </si>
  <si>
    <t>Առաջատար մասնագետ</t>
  </si>
  <si>
    <t>1-ին կարգի մասնագետ</t>
  </si>
  <si>
    <t>Ճարտարապետության, քաղաքաշինության, գյուղատնտեսության և հողօգտագործման բաժին</t>
  </si>
  <si>
    <t xml:space="preserve">  բաժնի պետ</t>
  </si>
  <si>
    <t>բաժնի պետի տեղակալ</t>
  </si>
  <si>
    <t>Գլխավոր  մասնագետ</t>
  </si>
  <si>
    <t>Գնումների,ծրագրերի և տնտեսական զարգացման բաժին</t>
  </si>
  <si>
    <t xml:space="preserve"> բաժնի պետ</t>
  </si>
  <si>
    <t>Առաջատար  մասնագետ</t>
  </si>
  <si>
    <t>Ներքին աուդիտի բաժին</t>
  </si>
  <si>
    <t>բաժնի պետ</t>
  </si>
  <si>
    <t>Քաղաքացիական կացության ակտերի գրանցման տարածքային բաժին</t>
  </si>
  <si>
    <t>ՔԿԱԳ Բաժնի պետ</t>
  </si>
  <si>
    <t>Տեխնիկական սպասարկում իրականացնող անձնակազմ</t>
  </si>
  <si>
    <t>Համակարգչային օպերատոր</t>
  </si>
  <si>
    <t>Վարորդ</t>
  </si>
  <si>
    <t>Պայմանագրային աշխատող /բանվոր</t>
  </si>
  <si>
    <t>Գործավար</t>
  </si>
  <si>
    <t>Լրատվության գծով պատասխանատու</t>
  </si>
  <si>
    <t>Համացանցային ցանցի սպասարկող</t>
  </si>
  <si>
    <t>Հավաքարար</t>
  </si>
  <si>
    <t>Էլեկտրիկ</t>
  </si>
  <si>
    <t>Սեփական եկամուտները կազմում է 124248200    դրամ                                                                      Աշխատավարձի տարեկան ֆոնդը կազմում է 89539200 դրամ                                                                                                                                                    Տարբերությունը սեփական եկամուտների հետ տալիս է 34709000 դրամ</t>
  </si>
  <si>
    <t>ծնողական վճարներ</t>
  </si>
  <si>
    <t>Հավելված N 3</t>
  </si>
  <si>
    <t>Օրինակելի ձև N 2</t>
  </si>
  <si>
    <t>Հաստատվել է ՀՀ ֆինանսների նախարարի 2011  թվականի փետրվարի    23-ի  N 94-Ն հրամանով</t>
  </si>
  <si>
    <t>«Հ Ա Ս Տ Ա Տ Ո Ւ Մ   Ե Մ»</t>
  </si>
  <si>
    <t>Նախահաշիվը</t>
  </si>
  <si>
    <t>եկամուտների գծով` ___________________________</t>
  </si>
  <si>
    <t>ծախսերի գծով՝_______________________________________</t>
  </si>
  <si>
    <t>(ընդամենը գումարը թվերով և տառերով )</t>
  </si>
  <si>
    <t>(ընդամենը գումարը թվերով և տառերով)</t>
  </si>
  <si>
    <t xml:space="preserve">__________________________________________________ դրամ, </t>
  </si>
  <si>
    <t>____________________________________________ դրամ,</t>
  </si>
  <si>
    <t xml:space="preserve"> դեֆիցիտի (պակասուրդի)  գծով՝_______________________________________</t>
  </si>
  <si>
    <t>կամ հավելուրդի գծով՝_______________________________________</t>
  </si>
  <si>
    <t>____________________________________________ դրամ գումարով։</t>
  </si>
  <si>
    <t>Կ.Տ</t>
  </si>
  <si>
    <t>(ՀՀ պետական կառավարման մարմնի ղեկավարի /համայնքի ղեկավարի/ ստորագրությունը և Ա.Հ.Ա.)</t>
  </si>
  <si>
    <r>
      <t>«</t>
    </r>
    <r>
      <rPr>
        <b/>
        <i/>
        <sz val="10"/>
        <rFont val="GHEA Grapalat"/>
        <family val="3"/>
      </rPr>
      <t>____»    « ________» 20   թ.</t>
    </r>
  </si>
  <si>
    <t xml:space="preserve">Ն Ա Խ Ա Հ Ա Շ Ի Վ </t>
  </si>
  <si>
    <t>բյուջետային հիմնարկի արտաբյուջետային միջոցների գոյացման և տնօրինման</t>
  </si>
  <si>
    <t>___ __________ 20_____ թ. ____ ___________ 20_____ թ. ժամանակահատվածի համար</t>
  </si>
  <si>
    <t>1. Հիմնարկի անվանումը_____________________________</t>
  </si>
  <si>
    <t xml:space="preserve">8.Բյուջետային ծախսերի  գործառական դասակարգման </t>
  </si>
  <si>
    <t>2. Փոստային հասցեն _______________________________</t>
  </si>
  <si>
    <t>ծածկագիր</t>
  </si>
  <si>
    <t>Բաժին</t>
  </si>
  <si>
    <t>Խումբ</t>
  </si>
  <si>
    <t>Դաս</t>
  </si>
  <si>
    <t xml:space="preserve">3. Հիմնարկի  տեղաբաշխման  մարզի  և  համայնքի  կոդը ըստ  </t>
  </si>
  <si>
    <t xml:space="preserve"> բյուջետային  ծախսերի  տարածքային  դասակարգման </t>
  </si>
  <si>
    <t>9. Ծրագրի անվանումը___________________________</t>
  </si>
  <si>
    <t xml:space="preserve">4.ՀՀ պետական կառավարման (տեղական ինքնակառավարման) մարմնի </t>
  </si>
  <si>
    <t>_______________</t>
  </si>
  <si>
    <t xml:space="preserve">_______________________________________   </t>
  </si>
  <si>
    <t xml:space="preserve"> անվանումը_________________________________________________________</t>
  </si>
  <si>
    <t>10. Ծրագրի կոդը</t>
  </si>
  <si>
    <t>5. Հիմնարկը սպասարկող ՏԳԲ-ի անվանումը_________________________</t>
  </si>
  <si>
    <t xml:space="preserve">6. Հիմնարկի՝   ՏԳԲ-ում  բացված  արտաբյուջետային </t>
  </si>
  <si>
    <t>11.ՀՀ պետական կառավարման (ՏԻ) մարմնի կոդն</t>
  </si>
  <si>
    <t xml:space="preserve">   միջոցների  գանձապետական  հաշվի  համարը</t>
  </si>
  <si>
    <t xml:space="preserve">ըստ  բյուջետային  ծախսերի գերատեսչական </t>
  </si>
  <si>
    <t xml:space="preserve">7. Արտաբյուջետային հաշվի բացման իրավական հիմքը՝  </t>
  </si>
  <si>
    <t xml:space="preserve"> դասակարգման</t>
  </si>
  <si>
    <t xml:space="preserve"> ՀՀ կառավարության  «____»  « ____________» _______թ.  N _____ որոշումը կամ </t>
  </si>
  <si>
    <t>12. Չափի միավորը՝ հազար դրամ</t>
  </si>
  <si>
    <t>«____»  « _____________» ______թ.  N _____  ՀՀ օրենքը</t>
  </si>
  <si>
    <t xml:space="preserve">Տողերի  NN  </t>
  </si>
  <si>
    <t xml:space="preserve"> Արտաբյուջետային միջոցների գոյացման աղբյուրների և դրանց հաշվին իրականացվող ելքերի (ըստ բյուջետային ծախսերի  տնտեսագիտական դասակարգման տարրերի) </t>
  </si>
  <si>
    <t xml:space="preserve">Նույն ժամանակահատվածի համար նախկինում հաստատված՝ մինչ սույն նախահաշվի հաստատումը գործող </t>
  </si>
  <si>
    <t xml:space="preserve">Սույն         նախահաշվով հաստատվող  ցուցանիշները   </t>
  </si>
  <si>
    <t xml:space="preserve">այդ թվում՝ ըստ եռամսյակների (եռամսյակի ամիսների) աճողական </t>
  </si>
  <si>
    <t xml:space="preserve">անվանումները  </t>
  </si>
  <si>
    <t xml:space="preserve">Տնտեսագիտական ծածկագրի համարը (սինթետիկ հաշիվ) </t>
  </si>
  <si>
    <t>նախահաշվի ցուցանիշները</t>
  </si>
  <si>
    <t xml:space="preserve">նախահաշվում կատարված փոփոխութ-յունները  (ավելացումը՝ /+/,  պակասե-ցումը՝/-/)   </t>
  </si>
  <si>
    <t>Առաջին եռամսյակ</t>
  </si>
  <si>
    <t>Առաջին կիսամյակ</t>
  </si>
  <si>
    <t>Ինն ամիս</t>
  </si>
  <si>
    <t>Բ</t>
  </si>
  <si>
    <t>Գ</t>
  </si>
  <si>
    <t xml:space="preserve">I. ԸՆԹԱՑԻԿ ԵԿԱՄՈՒՏՆԵՐ                                                                      (տող 2111000+ տող 2112000+տող 2113000 ) </t>
  </si>
  <si>
    <t>այդ թվում՝</t>
  </si>
  <si>
    <t> 1. ՀԱՐԿԱՅԻՆ ԵԿԱՄՈՒՏՆԵՐ ԵՎ ՏՈՒՐՔԵՐ</t>
  </si>
  <si>
    <t xml:space="preserve"> 2. ՊԱՇՏՈՆԱԿԱՆ ԴՐԱՄԱՇՆՈՐՀՆԵՐ </t>
  </si>
  <si>
    <t>որից`</t>
  </si>
  <si>
    <t>2.1. Արտաքին պաշտոնական դրամաշնորհներ` ստացված այլ պետություններից</t>
  </si>
  <si>
    <t> 2.1.1 ընթացիկ արտաքին պաշտոնական դրամաշնորհներ` ստացված այլ պետություններից</t>
  </si>
  <si>
    <t> 2.1.2 կապիտալ արտաքին պաշտոնական դրամաշնորհներ` ստացված այլ պետություններից</t>
  </si>
  <si>
    <t>2.2 Արտաքին պաշտոնական դրամաշնորհներ` ստացված միջազգային կազմակերպություններից</t>
  </si>
  <si>
    <t> 2.2.1 ընթացիկ արտաքին պաշտոնական դրամաշնորհներ` ստացված միջազգային կազմակերպություններից</t>
  </si>
  <si>
    <t> 2.2.2 կապիտալ արտաքին պաշտոնական դրամաշնորհներ` ստացված միջազգային կազմակերպություններից</t>
  </si>
  <si>
    <t>2.3 Ներքին պաշտոնական դրամաշնորհներ` ստացված կառավարման այլ մակարդակներից</t>
  </si>
  <si>
    <t> 2.3.1 ընթացիկ ներքին պաշտոնական դրամաշնորհներ` ստացված կառավարման այլ մակարդակներից</t>
  </si>
  <si>
    <t> 2.3.2 կապիտալ ներքին պաշտոնական դրամաշնորհներ` ստացված կառավարման այլ մակարդակներից</t>
  </si>
  <si>
    <t xml:space="preserve"> 3. ԱՅԼ ԵԿԱՄՈՒՏՆԵՐ                                                   </t>
  </si>
  <si>
    <t>3.1 Եկամուտներ սեփականությունից</t>
  </si>
  <si>
    <t> 3.1.1 տոկոսներ</t>
  </si>
  <si>
    <t xml:space="preserve"> 3.1.2 շահաբաժիններ </t>
  </si>
  <si>
    <t> 3.1.3 գույքի վարձակալություն</t>
  </si>
  <si>
    <t>3.2 Եկամուտներ ապրանքների մատակարարումից և ծառայությունների մատուցումից</t>
  </si>
  <si>
    <t> 3.2.1 Եկամուտներ ապրանքների մատակարարումից և ծառայությունների մատուցումից</t>
  </si>
  <si>
    <t> 3.2.2 վարչական գանձումներ</t>
  </si>
  <si>
    <t>   3.2.2.1 մաքսավճար</t>
  </si>
  <si>
    <t>   3.2.2.2 այլ վարչական գանձումներ</t>
  </si>
  <si>
    <t>3.3 Եկամուտներ տույժերից, տուգանքներից</t>
  </si>
  <si>
    <t>3.4 Ոչ պաշտոնական դրամաշնորհներ</t>
  </si>
  <si>
    <t> 3.4.1 ընթացիկ ոչ պաշտոնական դրամաշնորհներ</t>
  </si>
  <si>
    <t> 3.4.2 կապիտալ ոչ պաշտոնական դրամաշնորհներ</t>
  </si>
  <si>
    <t>3.5 Այլ եկամուտներ</t>
  </si>
  <si>
    <t xml:space="preserve">II.  ԸՆԴԱՄԵՆԸ ԾԱԽՍԵՐ                                                     (տող1100000+ տող 4000000) </t>
  </si>
  <si>
    <t>այդ թվում`</t>
  </si>
  <si>
    <t>Ա. ԸՆԹԱՑԻԿ ԾԱԽՍԵՐ՝                                                                       (տող 1110000+ տող 1120000+տող 1130000+տող 1140000+տող 1150000+տող 1160000+տող 1170000)</t>
  </si>
  <si>
    <t xml:space="preserve">1. ԱՇԽԱՏԱՆՔԻ ՎԱՐՁԱՏՐՈՒԹՅՈՒՆ                                                (տող 1111000+ տող 1112000+տող 1113000+տող 1114000+տող 1115000+տող 1116000+տող 1117000) </t>
  </si>
  <si>
    <t> - Աշխատողների աշխատավարձեր և հավելավճարներ</t>
  </si>
  <si>
    <t> 411100</t>
  </si>
  <si>
    <t> - Պարգևատրումներ, դրամական խրախուսումներ և հատուկ վճարներ</t>
  </si>
  <si>
    <t> 411200</t>
  </si>
  <si>
    <t xml:space="preserve"> - Քաղաքացիական, դատական և պետական այլ ծառայողների պարգևատրում </t>
  </si>
  <si>
    <t> - Հարկային և մաքսային մարմինների աշխատողների պարգևատրում</t>
  </si>
  <si>
    <t xml:space="preserve"> - Այլ վարձատրություններ </t>
  </si>
  <si>
    <t> - Բնեղեն աշխատավարձեր և հավելավճարներ</t>
  </si>
  <si>
    <t xml:space="preserve"> - Սոցիալական ապահովության վճարներ </t>
  </si>
  <si>
    <t>2. ԾԱՌԱՅՈՒԹՅՈՒՆՆԵՐԻ ԵՎ ԱՊՐԱՆՔՆԵՐԻ  ՁԵՌՔԲԵՐՈՒՄ                                                                                     (տող 1121000+ տող 1122000 + տող 1123000+ տող 1124000+ տող 1125000+ տող 1126000)</t>
  </si>
  <si>
    <t xml:space="preserve">2.1. Շարունակական ծախսեր </t>
  </si>
  <si>
    <t> - Գործառնական և բանկային ծառայությունների ծախսեր</t>
  </si>
  <si>
    <r>
      <t xml:space="preserve"> - </t>
    </r>
    <r>
      <rPr>
        <sz val="10"/>
        <rFont val="GHEA Grapalat"/>
        <family val="3"/>
      </rPr>
      <t>Էներգետիկ ծառայություններ</t>
    </r>
  </si>
  <si>
    <t> - Կոմունալ ծառայություններ</t>
  </si>
  <si>
    <t> - Կապի ծառայություններ</t>
  </si>
  <si>
    <t> - Ապահովագրական ծախսեր</t>
  </si>
  <si>
    <t> - Գույքի և սարքավորումների վարձակալություն</t>
  </si>
  <si>
    <t> -Արտագերատեսչական ծախսեր</t>
  </si>
  <si>
    <t xml:space="preserve">2.2. Գործուղումների և շրջագայության ծախսեր </t>
  </si>
  <si>
    <t> - Ներքին գործուղումներ</t>
  </si>
  <si>
    <t> - Արտասահմանյան գործուղումների գծով ծախսեր</t>
  </si>
  <si>
    <t> - Այլ տրանսպորտային ծախսեր</t>
  </si>
  <si>
    <t>2.3. Պայմանագրային այլ ծառայությունների ձեռքբերում</t>
  </si>
  <si>
    <t> - Վարչական ծառայություններ</t>
  </si>
  <si>
    <t> - Համակարգչային ծառայություններ</t>
  </si>
  <si>
    <t> - Աշխատակազմի մասնագիտական զարգացման ծառայություններ</t>
  </si>
  <si>
    <t> - Տեղեկատվական ծառայություններ</t>
  </si>
  <si>
    <t> - Կառավարչական ծառայություններ</t>
  </si>
  <si>
    <t> - Կենցաղային և հանրային սննդի ծառայություններ</t>
  </si>
  <si>
    <t> - Ներկայացուցչական ծախսեր</t>
  </si>
  <si>
    <t> - Ընդհանուր բնույթի այլ ծառայություններ</t>
  </si>
  <si>
    <t>2.4. Այլ մասնագիտական ծառայությունների ձեռքբերում</t>
  </si>
  <si>
    <t> - Մասնագիտական ծառայություններ</t>
  </si>
  <si>
    <t>2.5. Ընթացիկ նորոգում և պահպանում (ծառայություններ և նյութեր)</t>
  </si>
  <si>
    <t> - Շենքերի և կառույցների ընթացիկ նորոգում և պահպանում</t>
  </si>
  <si>
    <t> - Մեքենաների և սարքավորումների ընթացիկ նորոգում և պահպանում</t>
  </si>
  <si>
    <t>2.6. Նյութեր (ապրանքներ)</t>
  </si>
  <si>
    <t> - Գրասենյակային նյութեր և հագուստ</t>
  </si>
  <si>
    <t> - Գյուղատնտեսական ապրանքներ</t>
  </si>
  <si>
    <t xml:space="preserve"> - Վերապատրաստման և ուսուցման նյութեր (աշխատողների զարգացման) </t>
  </si>
  <si>
    <t> - Տրանսպորտային նյութեր</t>
  </si>
  <si>
    <t> - Շրջակա միջավայրի պաշտպանության և գիտական նյութեր</t>
  </si>
  <si>
    <t> - Առողջապահական և լաբորատոր նյութեր</t>
  </si>
  <si>
    <t> - Կենցաղային և հանրային սննդի նյութեր</t>
  </si>
  <si>
    <t> - Հատուկ նպատակային այլ նյութեր</t>
  </si>
  <si>
    <t>3. ՏՈԿՈՍԱՎՃԱՐՆԵՐ</t>
  </si>
  <si>
    <t> - Ներքին արժեթղթերի տոկոսավճարներ</t>
  </si>
  <si>
    <t> - Ներքին վարկերի տոկոսավճարներ</t>
  </si>
  <si>
    <t> - Արտաքին արժեթղթերի գծով տոկոսավճարներ</t>
  </si>
  <si>
    <t> - Արտաքին վարկերի գծով տոկոսավճարներ</t>
  </si>
  <si>
    <t>Փոխառությունների հետ կապված վճարներ</t>
  </si>
  <si>
    <t> - Տույժեր</t>
  </si>
  <si>
    <t> - Փոխառությունների գծով տուրքեր</t>
  </si>
  <si>
    <t>4. ՍՈՒԲՍԻԴԻԱՆԵՐ</t>
  </si>
  <si>
    <t xml:space="preserve"> - Սուբսիդիաներ ոչ ֆինանսական պետական կազմակերպություններին </t>
  </si>
  <si>
    <t xml:space="preserve"> - Սուբսիդիաներ ֆինանսական պետական կազմակերպություններին </t>
  </si>
  <si>
    <t xml:space="preserve"> - Սուբսիդիաներ ոչ պետական ոչ ֆինանսական կազմակերպություններին </t>
  </si>
  <si>
    <t xml:space="preserve"> - Սուբսիդիաներ ոչ պետական ֆինանսական կազմակերպություններին </t>
  </si>
  <si>
    <t>5. ԴՐԱՄԱՇՆՈՐՀՆԵՐ</t>
  </si>
  <si>
    <t>Դրամաշնորհներ օտարերկրյա կառավարություններին</t>
  </si>
  <si>
    <t> - Ընթացիկ դրամաշնորհներ օտարերկրյա կառավարություններին</t>
  </si>
  <si>
    <t> - Կապիտալ դրամաշնորհներ օտարերկրյա կառավարություններին</t>
  </si>
  <si>
    <t>Դրամաշնորհներ միջազգային կազմակերպություններին</t>
  </si>
  <si>
    <t> - Ընթացիկ դրամաշնորհներ միջազգային կազմակերպություններին</t>
  </si>
  <si>
    <t> - Կապիտալ դրամաշնորհներ միջազգային կազմակերպություններին</t>
  </si>
  <si>
    <t>Ընթացիկ դրամաշնորհներ պետական հատվածի այլ մակարդակներին</t>
  </si>
  <si>
    <t> - Ընթացիկ դրամաշնորհներ պետական կառավարման հատվածին</t>
  </si>
  <si>
    <t> - Ընթացիկ սուբվենցիաներ համայնքներին</t>
  </si>
  <si>
    <t> - Պետական բյուջեից համայնքների բյուջեներին ֆինանսական համահարթեցման սկզբունքով տրվող դոտացիաներ</t>
  </si>
  <si>
    <t> - Օրենքների կիրարկման արդյունքում համայնքների բյուջեների կորուստների փոխհատուցում</t>
  </si>
  <si>
    <t xml:space="preserve"> - Այլ ընթացիկ դրամաշնորհներ համայնքներին </t>
  </si>
  <si>
    <t> - Ընթացիկ դրամաշնորհներ պետական և համայնքային ոչ առևտրային կազմակերպություններին</t>
  </si>
  <si>
    <t> - Ընթացիկ դրամաշնորհներ պետական և համայնքային առևտրային կազմակերպություններին</t>
  </si>
  <si>
    <t xml:space="preserve"> - Այլ ընթացիկ դրամաշնորհներ </t>
  </si>
  <si>
    <t> Կապիտալ դրամաշնորհներ պետական հատվածի այլ մակարդակներին</t>
  </si>
  <si>
    <t> - Կապիտալ դրամաշնորհներ պետական կառավարման հատվածին</t>
  </si>
  <si>
    <t> - Կապիտալ սուբվենցիաներ համայնքներին</t>
  </si>
  <si>
    <t xml:space="preserve"> - Այլ կապիտալ դրամաշնորհներ համայնքներին </t>
  </si>
  <si>
    <t> - Կապիտալ դրամաշնորհներ պետական և համայնքային ոչ առևտրային կազմակերպություններին</t>
  </si>
  <si>
    <t> - Կապիտալ դրամաշնորհներ պետական և համայնքային առևտրային կազմակերպություններին</t>
  </si>
  <si>
    <t xml:space="preserve"> -Այլ կապիտալ դրամաշնորհներ </t>
  </si>
  <si>
    <t>6. ՍՈՑԻԱԼԱԿԱՆ ՆՊԱՍՏՆԵՐ ԵՎ ԿԵՆՍԱԹՈՇԱԿՆԵՐ</t>
  </si>
  <si>
    <t>6.1. Սոցիալական ապահովության նպաստներ</t>
  </si>
  <si>
    <t> - Տնային տնտեսություններին դրամով վճարվող սոցիալական ապահովության վճարներ</t>
  </si>
  <si>
    <t> - Սոցիալական ապահովության բնեղեն նպաստներ ծառայություններ մատուցողներին</t>
  </si>
  <si>
    <t xml:space="preserve">6.2. Սոցիալական օգնության դրամական արտահայտությամբ նպաստներ (բյուջեից) </t>
  </si>
  <si>
    <r>
      <t xml:space="preserve"> - </t>
    </r>
    <r>
      <rPr>
        <sz val="10"/>
        <rFont val="GHEA Grapalat"/>
        <family val="3"/>
      </rPr>
      <t>Հիվանդության և հաշմանդամության նպաստներ բյուջեից</t>
    </r>
  </si>
  <si>
    <r>
      <t xml:space="preserve"> - </t>
    </r>
    <r>
      <rPr>
        <sz val="10"/>
        <rFont val="GHEA Grapalat"/>
        <family val="3"/>
      </rPr>
      <t>Մայրության նպաստներ բյուջեից</t>
    </r>
  </si>
  <si>
    <r>
      <t xml:space="preserve"> - </t>
    </r>
    <r>
      <rPr>
        <sz val="10"/>
        <rFont val="GHEA Grapalat"/>
        <family val="3"/>
      </rPr>
      <t>Երեխաների կամ ընտանեկան նպաստներ բյուջեից</t>
    </r>
  </si>
  <si>
    <r>
      <t xml:space="preserve"> - </t>
    </r>
    <r>
      <rPr>
        <sz val="10"/>
        <rFont val="GHEA Grapalat"/>
        <family val="3"/>
      </rPr>
      <t>Գործազրկության նպաստներ բյուջեից</t>
    </r>
  </si>
  <si>
    <r>
      <t xml:space="preserve"> - </t>
    </r>
    <r>
      <rPr>
        <sz val="10"/>
        <rFont val="GHEA Grapalat"/>
        <family val="3"/>
      </rPr>
      <t>Կենսաթոշակի անցնելու հետ կապված և տարիքային նպաստներ բյուջեից</t>
    </r>
  </si>
  <si>
    <r>
      <t xml:space="preserve"> - </t>
    </r>
    <r>
      <rPr>
        <sz val="10"/>
        <rFont val="GHEA Grapalat"/>
        <family val="3"/>
      </rPr>
      <t>Հուղարկավորության նպաստներ բյուջեից</t>
    </r>
  </si>
  <si>
    <r>
      <t xml:space="preserve"> - </t>
    </r>
    <r>
      <rPr>
        <sz val="10"/>
        <rFont val="GHEA Grapalat"/>
        <family val="3"/>
      </rPr>
      <t>Կրթական, մշակութային և սպորտային նպաստներ բյուջեից</t>
    </r>
  </si>
  <si>
    <r>
      <t xml:space="preserve"> - </t>
    </r>
    <r>
      <rPr>
        <sz val="10"/>
        <rFont val="GHEA Grapalat"/>
        <family val="3"/>
      </rPr>
      <t>Բնակարանային նպաստներ բյուջեից</t>
    </r>
  </si>
  <si>
    <r>
      <t xml:space="preserve"> - </t>
    </r>
    <r>
      <rPr>
        <sz val="10"/>
        <rFont val="GHEA Grapalat"/>
        <family val="3"/>
      </rPr>
      <t>Այլ նպաստներ բյուջեից</t>
    </r>
  </si>
  <si>
    <t>6.3. Կենսաթոշակներ</t>
  </si>
  <si>
    <t> - Կենսաթոշակներ</t>
  </si>
  <si>
    <t>7. ԱՅԼ ԾԱԽՍԵՐ</t>
  </si>
  <si>
    <t xml:space="preserve">7.1. Նվիրատվություններ ոչ կառավարչական (հասարակական) կազմակերպություններին </t>
  </si>
  <si>
    <r>
      <t xml:space="preserve"> - </t>
    </r>
    <r>
      <rPr>
        <sz val="10"/>
        <rFont val="GHEA Grapalat"/>
        <family val="3"/>
      </rPr>
      <t>Տնային տնտեսություններին ծառայություններ մատուցող` շահույթ չհետապնդող կազմակերպություններին նվիրատվություններ</t>
    </r>
  </si>
  <si>
    <r>
      <t xml:space="preserve"> - </t>
    </r>
    <r>
      <rPr>
        <sz val="10"/>
        <rFont val="GHEA Grapalat"/>
        <family val="3"/>
      </rPr>
      <t>Նվիրատվություններ այլ շահույթ չհետապնդող կազմակերպություններին</t>
    </r>
  </si>
  <si>
    <t>7.2. Հարկեր, պարտադիր վճարներ և տույժեր, որոնք կառավարման տարբեր մակարդակների կողմից կիրառվում են միմյանց նկատմամբ</t>
  </si>
  <si>
    <t> - Աշխատավարձի ֆոնդ</t>
  </si>
  <si>
    <t> - Այլ հարկեր</t>
  </si>
  <si>
    <r>
      <t xml:space="preserve"> - </t>
    </r>
    <r>
      <rPr>
        <sz val="10"/>
        <rFont val="GHEA Grapalat"/>
        <family val="3"/>
      </rPr>
      <t>Պարտադիր վճարներ</t>
    </r>
  </si>
  <si>
    <r>
      <t xml:space="preserve"> - </t>
    </r>
    <r>
      <rPr>
        <sz val="10"/>
        <rFont val="GHEA Grapalat"/>
        <family val="3"/>
      </rPr>
      <t>Պետական հատվածի տարբեր մակարդակների կողմից միմյանց նկատմամբ կիրառվող տույժեր</t>
    </r>
  </si>
  <si>
    <t xml:space="preserve">7.3. Դատարանների կողմից նշանակված տույժեր և տուգանքներ </t>
  </si>
  <si>
    <t> - Դատարանների կողմից նշանակված տույժեր և տուգանքներ</t>
  </si>
  <si>
    <t xml:space="preserve">7.4. Բնական աղետներից կամ այլ բնական պատճառներով առաջացած վնասների կամ վնասվածքների վերականգնում  </t>
  </si>
  <si>
    <t> - Բնական աղետներից առաջացած վնասվածքների կամ վնասների վերականգնում</t>
  </si>
  <si>
    <r>
      <t> </t>
    </r>
    <r>
      <rPr>
        <sz val="10"/>
        <rFont val="GHEA Grapalat"/>
        <family val="3"/>
      </rPr>
      <t>- Այլ բնական պատճառներով ստացած վնասվածքների վերականգնում</t>
    </r>
  </si>
  <si>
    <t xml:space="preserve">7.5. Կառավարման մարմինների գործունեության հետևանքով առաջացած վնասների կամ վնասվածքների վերականգնում </t>
  </si>
  <si>
    <r>
      <t xml:space="preserve"> - </t>
    </r>
    <r>
      <rPr>
        <sz val="10"/>
        <rFont val="GHEA Grapalat"/>
        <family val="3"/>
      </rPr>
      <t xml:space="preserve">Կառավարման մարմինների գործունեության հետևանքով առաջացած վնասվածքների կամ վնասների վերականգնում </t>
    </r>
  </si>
  <si>
    <t>7.6. Այլ ծախսեր</t>
  </si>
  <si>
    <r>
      <t xml:space="preserve"> - </t>
    </r>
    <r>
      <rPr>
        <sz val="10"/>
        <rFont val="GHEA Grapalat"/>
        <family val="3"/>
      </rPr>
      <t>Այլ ծախսեր</t>
    </r>
  </si>
  <si>
    <t>7.7. Պահուստային միջոցներ</t>
  </si>
  <si>
    <r>
      <t xml:space="preserve"> - </t>
    </r>
    <r>
      <rPr>
        <sz val="10"/>
        <rFont val="GHEA Grapalat"/>
        <family val="3"/>
      </rPr>
      <t>Պահուստային միջոցներ</t>
    </r>
  </si>
  <si>
    <t xml:space="preserve">Բ. ՈՉ ՖԻՆԱՆՍԱԿԱՆ ԱԿՏԻՎՆԵՐԻ ՀԵՏ ԳՈՐԾԱՌՆՈՒԹՅՈՒՆՆԵՐ (տող 1200000 + 1300000) </t>
  </si>
  <si>
    <t>ԲԱ. ՈՉ ՖԻՆԱՆՍԱԿԱՆ ԱԿՏԻՎՆԵՐԻ ԳԾՈՎ ԾԱԽՍԵՐ</t>
  </si>
  <si>
    <t>1. ՀԻՄՆԱԿԱՆ ՄԻՋՈՑՆԵՐ</t>
  </si>
  <si>
    <r>
      <t xml:space="preserve"> - </t>
    </r>
    <r>
      <rPr>
        <sz val="10"/>
        <rFont val="GHEA Grapalat"/>
        <family val="3"/>
      </rPr>
      <t>Շենքերի և շինությունների ձեռք բերում</t>
    </r>
  </si>
  <si>
    <t> - Շենքերի և շինությունների շինարարություն</t>
  </si>
  <si>
    <r>
      <t xml:space="preserve"> - </t>
    </r>
    <r>
      <rPr>
        <sz val="10"/>
        <rFont val="GHEA Grapalat"/>
        <family val="3"/>
      </rPr>
      <t>Շենքերի և շինությունների կապիտալ վերանորոգում</t>
    </r>
  </si>
  <si>
    <r>
      <t xml:space="preserve"> - </t>
    </r>
    <r>
      <rPr>
        <sz val="10"/>
        <rFont val="GHEA Grapalat"/>
        <family val="3"/>
      </rPr>
      <t>Տրանսպորտային սարքավորումներ</t>
    </r>
  </si>
  <si>
    <t> - Վարչական սարքավորումներ</t>
  </si>
  <si>
    <r>
      <t xml:space="preserve"> - </t>
    </r>
    <r>
      <rPr>
        <sz val="10"/>
        <rFont val="GHEA Grapalat"/>
        <family val="3"/>
      </rPr>
      <t>Այլ մեքենաներ և սարքավորումներ</t>
    </r>
  </si>
  <si>
    <r>
      <t xml:space="preserve"> - </t>
    </r>
    <r>
      <rPr>
        <sz val="10"/>
        <rFont val="GHEA Grapalat"/>
        <family val="3"/>
      </rPr>
      <t>Աճեցվող ակտիվներ</t>
    </r>
  </si>
  <si>
    <r>
      <t xml:space="preserve"> - </t>
    </r>
    <r>
      <rPr>
        <sz val="10"/>
        <rFont val="GHEA Grapalat"/>
        <family val="3"/>
      </rPr>
      <t>Ոչ նյութական հիմնական միջոցներ</t>
    </r>
  </si>
  <si>
    <t> - Գեոդեզիական քարտեզագրական ծախսեր</t>
  </si>
  <si>
    <t> - Նախագծահետազոտական ծախսեր</t>
  </si>
  <si>
    <t>2. ՊԱՇԱՐՆԵՐ</t>
  </si>
  <si>
    <t> - Ռազմավարական պաշարներ</t>
  </si>
  <si>
    <t> - Նյութեր և պարագաներ</t>
  </si>
  <si>
    <r>
      <t xml:space="preserve"> - </t>
    </r>
    <r>
      <rPr>
        <sz val="10"/>
        <rFont val="GHEA Grapalat"/>
        <family val="3"/>
      </rPr>
      <t>Վերավաճառքի համար նախատեսված ապրանքներ</t>
    </r>
  </si>
  <si>
    <r>
      <t xml:space="preserve"> - </t>
    </r>
    <r>
      <rPr>
        <sz val="10"/>
        <rFont val="GHEA Grapalat"/>
        <family val="3"/>
      </rPr>
      <t>Սպառման նպատակով պահվող պաշարներ</t>
    </r>
  </si>
  <si>
    <t>3. ԲԱՐՁՐԱՐԺԵՔ ԱԿՏԻՎՆԵՐ</t>
  </si>
  <si>
    <t> - Բարձրարժեք ակտիվներ</t>
  </si>
  <si>
    <t>4. ՉԱՐՏԱԴՐՎԱԾ ԱԿՏԻՎՆԵՐ</t>
  </si>
  <si>
    <t> - Հող</t>
  </si>
  <si>
    <t> - Ընդերքային ակտիվներ</t>
  </si>
  <si>
    <r>
      <t xml:space="preserve"> - </t>
    </r>
    <r>
      <rPr>
        <sz val="10"/>
        <rFont val="GHEA Grapalat"/>
        <family val="3"/>
      </rPr>
      <t>Այլ բնական ծագում ունեցող ակտիվներ</t>
    </r>
  </si>
  <si>
    <r>
      <t xml:space="preserve"> - </t>
    </r>
    <r>
      <rPr>
        <sz val="10"/>
        <rFont val="GHEA Grapalat"/>
        <family val="3"/>
      </rPr>
      <t>Ոչ նյութական չարտադրված ակտիվներ</t>
    </r>
  </si>
  <si>
    <t xml:space="preserve">ԲԲ. ՈՉ ՖԻՆԱՆՍԱԿԱՆ ԱԿՏԻՎՆԵՐԻ ԻՐԱՑՈՒՄԻՑ ՄՈՒՏՔԵՐ </t>
  </si>
  <si>
    <t> Հիմնական միջոցների իրացումից մուտքեր</t>
  </si>
  <si>
    <t> Պաշարների իրացումից մուտքեր</t>
  </si>
  <si>
    <t> Բարձրարժեք ակտիվների իրացումից մուտքեր</t>
  </si>
  <si>
    <t> Ոչ արտադրական ակտիվների իրացումից մուտքեր</t>
  </si>
  <si>
    <t xml:space="preserve">III. ԴԵՖԻՑԻՏ ԿԱՄ ՀԱՎԵԼՈՒՐԴ                                                         (տող 1000000 - 2000000) </t>
  </si>
  <si>
    <t xml:space="preserve">IV. ԴԵՖԻՑԻՏԻ ՖԻՆԱՆՍԱՎՈՐՄԱՆ ԱՂԲՅՈՒՐՆԵՐԸ                         (տող 5100000 + 5200000) </t>
  </si>
  <si>
    <t xml:space="preserve"> Ա. ՆԵՐՔԻՆ ԱՂԲՅՈՒՐՆԵՐ </t>
  </si>
  <si>
    <t xml:space="preserve">այդ թվում` </t>
  </si>
  <si>
    <t xml:space="preserve">1. ՓՈԽԱՌՈՒ ԶՈՒՏ  ՄԻՋՈՑՆԵՐ </t>
  </si>
  <si>
    <t xml:space="preserve"> 1.1. Արժեթղթերի (բացառությամբ բաժնետոմսերի և կապիտալում այլ մասնակցության) </t>
  </si>
  <si>
    <t xml:space="preserve">որից` </t>
  </si>
  <si>
    <t>թողարկումից և տեղաբաշխումից մուտքեր</t>
  </si>
  <si>
    <t>հիմնական գումարի մարում</t>
  </si>
  <si>
    <t xml:space="preserve">1.2. Վարկեր և փոխատվություններ (ստացում և մարում) </t>
  </si>
  <si>
    <t>1.2.1 Վարկեր</t>
  </si>
  <si>
    <t>վարկերի ստացում</t>
  </si>
  <si>
    <t>ստացված վարկերի հիմնական գումարի մարում</t>
  </si>
  <si>
    <t>1.2.2 Փոխատվություններ</t>
  </si>
  <si>
    <t>փոխատվությունների ստացում</t>
  </si>
  <si>
    <t>ստացված փոխատվությունների մարում</t>
  </si>
  <si>
    <t xml:space="preserve">2. ՖԻՆԱՆՍԱԿԱՆ ԶՈՒՏ  ԱԿՏԻՎՆԵՐ </t>
  </si>
  <si>
    <t xml:space="preserve">2.1. Բաժնետոմսերի և կապիտալում այլ մասնակցություն </t>
  </si>
  <si>
    <t> իրացումից մուտքեր</t>
  </si>
  <si>
    <t> - ձեռքբերում</t>
  </si>
  <si>
    <t>2.2. Փոխատվություններ</t>
  </si>
  <si>
    <t> - նախկինում տրամադրված փոխատվությունների դիմաց ստացվող մարումներից մուտքեր</t>
  </si>
  <si>
    <t> - փոխատվությունների տրամադրում</t>
  </si>
  <si>
    <t>2.3. Վարկեր</t>
  </si>
  <si>
    <t> - տրամադրված վարկերի մարումներից մուտքեր</t>
  </si>
  <si>
    <t> - վարկերի տրամադրում</t>
  </si>
  <si>
    <t>2.4. Արտաբյուջետային հաշվի ելքերի ֆինանսավորմանն ուղղվող հաշվի տարեսկզբի միջոցներ</t>
  </si>
  <si>
    <t>2.5. Արտաբյուջետային հաշվից համապատասխան բյուջե փոխանցվող միջոցներ</t>
  </si>
  <si>
    <t>2.6. Արտաբյուջետային հաշվի միջոցների փոփոխություն</t>
  </si>
  <si>
    <t>2.7. Արտաբյուջետային հաշվի ժամանակավորապես ազատ միջոցներ</t>
  </si>
  <si>
    <t xml:space="preserve"> Բ. ԱՐՏԱՔԻՆ ԱՂԲՅՈՒՐՆԵՐ </t>
  </si>
  <si>
    <t>1. ՓՈԽԱՌՈՒ ԶՈՒՏ  ՄԻՋՈՑՆԵՐ</t>
  </si>
  <si>
    <t xml:space="preserve"> որից`</t>
  </si>
  <si>
    <t xml:space="preserve">2.2. Փոխատվություններ </t>
  </si>
  <si>
    <t xml:space="preserve">2.3. Վարկեր </t>
  </si>
  <si>
    <t>__ ____________ 20 _____ թ.</t>
  </si>
  <si>
    <t xml:space="preserve">ՀԻՄՆԱՐԿԻ ՂԵԿԱՎԱՐ՝  </t>
  </si>
  <si>
    <t>(ստորագրություն)</t>
  </si>
  <si>
    <t>(Ա.Հ.Ա.)</t>
  </si>
  <si>
    <t> Կ. Տ.</t>
  </si>
  <si>
    <t>ՖԻՆԱՆՍԱԿԱՆ ԾԱՌԱՅՈՒԹՅԱՆ ՊԵՏ՝</t>
  </si>
  <si>
    <t>(ԳԼԽԱՎՈՐ ՀԱՇՎԱՊԱՀ)</t>
  </si>
  <si>
    <t> (ստորագրություն)</t>
  </si>
  <si>
    <t>§  15  ¦ փետրվար  2018թ</t>
  </si>
  <si>
    <t xml:space="preserve">Ý³Ë³Ñ³ßÇíÁª     3415.2    երեք ÙÇÉÇáÝ  չորս Ñ³ñÛáõñ  տասնհինգ  հազ. երկու հարյուր </t>
  </si>
  <si>
    <t xml:space="preserve">Տ Ե Ղ Ե Կ Ա Ն Ք </t>
  </si>
  <si>
    <t xml:space="preserve">                                        հազ.դրամ</t>
  </si>
  <si>
    <t xml:space="preserve">Համայնքի
անվանում </t>
  </si>
  <si>
    <t>Ընդամենը եկամուտ
2017թ պլան</t>
  </si>
  <si>
    <t>Ընդամենը ծախս
2017թ</t>
  </si>
  <si>
    <r>
      <t xml:space="preserve">Ընդամենը ծախս
2017թ  </t>
    </r>
    <r>
      <rPr>
        <sz val="10"/>
        <color indexed="10"/>
        <rFont val="GHEA Grapalat"/>
        <charset val="204"/>
      </rPr>
      <t>կլիենտ</t>
    </r>
  </si>
  <si>
    <r>
      <t xml:space="preserve">առ 13.11,2018 ըստ ծրագրի </t>
    </r>
    <r>
      <rPr>
        <sz val="10"/>
        <color indexed="10"/>
        <rFont val="GHEA Grapalat"/>
        <charset val="204"/>
      </rPr>
      <t>կլիենտ</t>
    </r>
  </si>
  <si>
    <t>13.11,18-29.12.18</t>
  </si>
  <si>
    <t>Ընդամենը եկամուտ
2018թ</t>
  </si>
  <si>
    <t>Ընդամենը ծախս
2018թ</t>
  </si>
  <si>
    <t>Սեփական
եկամուտ
2017թ.</t>
  </si>
  <si>
    <t>Սեփական
եկամուտ
2018թ.</t>
  </si>
  <si>
    <t>Աշխատավարձի
 ֆոնդ
(1 ամիս)
2018թ</t>
  </si>
  <si>
    <t>Աշխատավարձի
 ֆոնդ
(1 ամիս)
2017թ</t>
  </si>
  <si>
    <t>Համայնքապետարանի
աշխատողների
 թվաքանակ 2018թ.</t>
  </si>
  <si>
    <t>Համայնքապետարանի
աշխատողների
 թվաքանակ  2017թ.</t>
  </si>
  <si>
    <t>ՀՈԱԿ-ի աշխատողների 
թվաքանակ
2018թ.</t>
  </si>
  <si>
    <t>ՀՈԱԿ-ի աշխատողների 
թվաքանակ
2017թ.</t>
  </si>
  <si>
    <t>ֆինանսական համահարթեցման սկզբւնքով տրվող դոտացիա (2018)թ</t>
  </si>
  <si>
    <t>ֆինանսական համահարթեցման սկզբւնքով տրվող դոտացիա (2017)թ</t>
  </si>
  <si>
    <t xml:space="preserve">  ճան. կապիտալ վերան
 2018թ.</t>
  </si>
  <si>
    <t>Գիշերային լուսավորության 2018թ.</t>
  </si>
  <si>
    <t xml:space="preserve">Բազմաբնակարան
շենքների շքամուրքերի  նորոգում 2018 </t>
  </si>
  <si>
    <t>վարչ. սարքավ
ձեռք բերում 2018թ.</t>
  </si>
  <si>
    <t>Ջեռուցման 
համակարգի անցկացում 2018</t>
  </si>
  <si>
    <t>խմելու  ջրի 
անցկացում 2018</t>
  </si>
  <si>
    <t>նախագծա
հետազոտական
ծախս 2018թ.</t>
  </si>
  <si>
    <t xml:space="preserve"> աճեցվող ակտիվների ձեռք բերում 2018</t>
  </si>
  <si>
    <t>Կապիտալ
ծրագրեր 2018</t>
  </si>
  <si>
    <t>Շենք շինությունների նորոգում
2017թ.</t>
  </si>
  <si>
    <t>վարչ. սարքավ
ձեռք բերում 2017թ.</t>
  </si>
  <si>
    <t>նախագծա
հետազոտական
ծախս 2017թ.</t>
  </si>
  <si>
    <t>Կապիտալ 
ծախս  2018թ.</t>
  </si>
  <si>
    <t>Կապիտալ 
ծախս  2017թ.</t>
  </si>
  <si>
    <t>Դաշտադեմ</t>
  </si>
  <si>
    <t>Մեղվահովիտ</t>
  </si>
  <si>
    <t>Նովոսելցեվո</t>
  </si>
  <si>
    <t>19900 տրակտոր</t>
  </si>
  <si>
    <t xml:space="preserve">1. ÐÇÙÝ³ñÏÇ ³Ýí³ÝáõÙÁ  </t>
  </si>
  <si>
    <r>
      <t xml:space="preserve">                                   Տ  Ա  Շ  Ի  Ր      </t>
    </r>
    <r>
      <rPr>
        <b/>
        <sz val="16"/>
        <rFont val="Sylfaen"/>
        <family val="1"/>
      </rPr>
      <t>ՀԱՄԱՅՆՔԻ</t>
    </r>
  </si>
  <si>
    <t xml:space="preserve">                                                    Տաշիրի</t>
  </si>
  <si>
    <t>§  13  ¦ ապրիլ  2018թ</t>
  </si>
  <si>
    <t xml:space="preserve">                           üÆÜ²Üê²Î²Ü  Ì²è²ÚàôÂÚ²Ü  äºîª                             ________________                                            Ա.Մուրադյան  ___________________</t>
  </si>
  <si>
    <t xml:space="preserve">                           üÆÜ²Üê²Î²Ü  Ì²è²ÚàôÂÚ²Ü  äºîª                        ______                           __________                                   Ա.Մուրադյան  ___________________</t>
  </si>
  <si>
    <r>
      <t>ÀÜ¸Ð²Üàôð ´ÜàôÚÂÆ Ð²Üð²ÚÆÜ Ì²è²ÚàôÂÚàôÜÜºð</t>
    </r>
    <r>
      <rPr>
        <sz val="8"/>
        <rFont val="Arial LatArm"/>
        <family val="2"/>
      </rPr>
      <t xml:space="preserve"> (ïáÕ2110+ïáÕ2120+ïáÕ2130+ïáÕ2140+ïáÕ2150+ïáÕ2160+ïáÕ2170+ïáÕ2180)                                                                                        </t>
    </r>
  </si>
  <si>
    <r>
      <t xml:space="preserve">ä²Þîä²ÜàôÂÚàôÜ </t>
    </r>
    <r>
      <rPr>
        <sz val="8"/>
        <rFont val="Arial LatArm"/>
        <family val="2"/>
      </rPr>
      <t>(ïáÕ2210+2220+ïáÕ2230+ïáÕ2240+ïáÕ2250)</t>
    </r>
  </si>
  <si>
    <r>
      <t xml:space="preserve">Ð²ê²ð²Î²Î²Ü Î²ð¶, ²Üìî²Ü¶àôÂÚàôÜ ¨ ¸²î²Î²Ü ¶àðÌàôÜºàôÂÚàôÜ </t>
    </r>
    <r>
      <rPr>
        <sz val="8"/>
        <rFont val="Arial LatArm"/>
        <family val="2"/>
      </rPr>
      <t>(ïáÕ2310+ïáÕ2320+ïáÕ2330+ïáÕ2340+ïáÕ2350+ïáÕ2360+ïáÕ2370)</t>
    </r>
  </si>
  <si>
    <r>
      <t xml:space="preserve">Þðæ²Î² ØÆæ²ì²ÚðÆ ä²Þîä²ÜàôÂÚàôÜ </t>
    </r>
    <r>
      <rPr>
        <sz val="8"/>
        <rFont val="Arial LatArm"/>
        <family val="2"/>
      </rPr>
      <t>(ïáÕ2510+ïáÕ2520+ïáÕ2530+ïáÕ2540+ïáÕ2550+ïáÕ2560)</t>
    </r>
  </si>
  <si>
    <r>
      <t xml:space="preserve">´Ü²Î²ð²Ü²ÚÆÜ ÞÆÜ²ð²ðàôÂÚàôÜ ºì ÎàØàôÜ²È Ì²è²ÚàôÂÚàôÜ </t>
    </r>
    <r>
      <rPr>
        <sz val="8"/>
        <rFont val="Arial LatArm"/>
        <family val="2"/>
      </rPr>
      <t>(ïáÕ3610+ïáÕ3620+ïáÕ3630+ïáÕ3640+ïáÕ3650+ïáÕ3660)</t>
    </r>
  </si>
  <si>
    <r>
      <t xml:space="preserve">Ð²Ü¶Æêî, ØÞ²ÎàôÚÂ ºì ÎðàÜ </t>
    </r>
    <r>
      <rPr>
        <sz val="8"/>
        <rFont val="Arial LatArm"/>
        <family val="2"/>
      </rPr>
      <t>(ïáÕ2810+ïáÕ2820+ïáÕ2830+ïáÕ2840+ïáÕ2850+ïáÕ2860)</t>
    </r>
  </si>
  <si>
    <r>
      <t xml:space="preserve">ÎðÂàôÂÚàôÜ </t>
    </r>
    <r>
      <rPr>
        <sz val="8"/>
        <rFont val="Arial LatArm"/>
        <family val="2"/>
      </rPr>
      <t>(ïáÕ2910+ïáÕ2920+ïáÕ2930+ïáÕ2940+ïáÕ2950+ïáÕ2960+ïáÕ2970+ïáÕ2980)</t>
    </r>
  </si>
  <si>
    <r>
      <t xml:space="preserve">êàòÆ²È²Î²Ü ä²Þîä²ÜàôÂÚàôÜ </t>
    </r>
    <r>
      <rPr>
        <sz val="8"/>
        <rFont val="Arial LatArm"/>
        <family val="2"/>
      </rPr>
      <t xml:space="preserve">(ïáÕ3010+ïáÕ3020+ïáÕ3030+ïáÕ3040+ïáÕ3050+ïáÕ3060+ïáÕ3070+ïáÕ3080+ïáÕ3090) </t>
    </r>
  </si>
  <si>
    <r>
      <t xml:space="preserve">ÐÆØÜ²Î²Ü ´²ÄÆÜÜºðÆÜ â¸²êìàÔ ä²Ðàôêî²ÚÆÜ üàÜ¸ºð </t>
    </r>
    <r>
      <rPr>
        <sz val="8"/>
        <rFont val="Arial LatArm"/>
        <family val="2"/>
      </rPr>
      <t>(ïáÕ3110)</t>
    </r>
  </si>
  <si>
    <r>
      <t xml:space="preserve"> </t>
    </r>
    <r>
      <rPr>
        <b/>
        <sz val="10"/>
        <rFont val="Arial LatArm"/>
        <family val="2"/>
      </rPr>
      <t xml:space="preserve">¥Áëï ïÝï»ë³·Çï³Ï³Ý ¹³ë³Ï³ñ·Ù³Ý Ñá¹í³ÍÝ»ñÇ¤ </t>
    </r>
  </si>
  <si>
    <r>
      <t>4.</t>
    </r>
    <r>
      <rPr>
        <b/>
        <sz val="10"/>
        <rFont val="Arial LatArm"/>
        <family val="2"/>
      </rPr>
      <t xml:space="preserve"> ** </t>
    </r>
    <r>
      <rPr>
        <b/>
        <sz val="8"/>
        <rFont val="Arial LatArm"/>
        <family val="2"/>
      </rPr>
      <t>ä»ï³Ï³Ý Ï³é³í³ñÙ³Ý (ï»Õ³Ï³Ý ÇÝùÝ³Ï³é³í³ñÙ³Ý) Ù³ñÙÝÇ ³Ýí³ÝáõÙÁ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</si>
  <si>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³Û¹ ÃíáõÙ`                                                                                       </t>
    </r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</si>
  <si>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LatArm"/>
        <family val="2"/>
      </rPr>
      <t>³Û¹ ÃíáõÙª</t>
    </r>
  </si>
  <si>
    <r>
      <t xml:space="preserve"> -</t>
    </r>
    <r>
      <rPr>
        <sz val="10"/>
        <rFont val="Arial LatArm"/>
        <family val="2"/>
      </rPr>
      <t>¿Ý»ñ·»ïÇÏ  Í³é³ÛáõÃÛáõÝÝ»ñ</t>
    </r>
  </si>
  <si>
    <r>
      <t xml:space="preserve"> -</t>
    </r>
    <r>
      <rPr>
        <sz val="10"/>
        <color indexed="8"/>
        <rFont val="Arial LatArm"/>
        <family val="2"/>
      </rPr>
      <t>ÀÝÃ³óÇÏ ¹ñ³Ù³ßÝáñÑÝ»ñ å»ï³Ï³Ý Ñ³ïí³ÍÇ ³ÛÉ Ù³Ï³ñ¹³ÏÝ»ñÇÝ</t>
    </r>
  </si>
  <si>
    <r>
      <t xml:space="preserve"> -</t>
    </r>
    <r>
      <rPr>
        <sz val="10"/>
        <color indexed="8"/>
        <rFont val="Arial LatArm"/>
        <family val="2"/>
      </rPr>
      <t>Î³åÇï³É ¹ñ³Ù³ßÝáñÑÝ»ñ å»ï³Ï³Ý Ñ³ïí³ÍÇ ³ÛÉ Ù³Ï³ñ¹³ÏÝ»ñÇÝ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</si>
  <si>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</si>
  <si>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LatArm"/>
        <family val="2"/>
      </rPr>
      <t>êáóÇ³É³Ï³Ý ³å³ÑáíáõÃÛ³Ý µÝ»Õ»Ý Ýå³ëïÝ»ñ Í³é³ÛáõÃÛáõÝÝ»ñ Ù³ïáõóáÕÝ»ñÇÝ</t>
    </r>
  </si>
  <si>
    <r>
      <t xml:space="preserve"> -</t>
    </r>
    <r>
      <rPr>
        <sz val="10"/>
        <color indexed="8"/>
        <rFont val="Arial LatArm"/>
        <family val="2"/>
      </rPr>
      <t>ÐÇí³Ý¹áõÃÛ³Ý ¨ Ñ³ßÙ³Ý¹³ÙáõÃÛ³Ý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</si>
  <si>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Ø³ÛñáõÃÛ³Ý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</si>
  <si>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ºñ»Ë³Ý»ñÇ Ï³Ù ÁÝï³Ý»Ï³Ý Ýå³ëïÝ»ñ µÛáõç»Çó</t>
    </r>
  </si>
  <si>
    <r>
      <t xml:space="preserve"> -</t>
    </r>
    <r>
      <rPr>
        <sz val="10"/>
        <color indexed="8"/>
        <rFont val="Arial LatArm"/>
        <family val="2"/>
      </rPr>
      <t>¶áñÍ³½ñÏáõÃÛ³Ý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</si>
  <si>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Î»Ýë³Ãáß³ÏÇ ³ÝóÝ»Éáõ Ñ»ï Ï³åí³Í ¨ ï³ñÇù³ÛÇÝ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</si>
  <si>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ÐáõÕ³ñÏ³íáñáõÃÛ³Ý Ýå³ëïÝ»ñ µÛáõç»Çó</t>
    </r>
  </si>
  <si>
    <r>
      <t xml:space="preserve"> -</t>
    </r>
    <r>
      <rPr>
        <sz val="10"/>
        <rFont val="Arial LatArm"/>
        <family val="2"/>
      </rPr>
      <t>ÎñÃ³Ï³Ý, Ùß³ÏáõÃ³ÛÇÝ ¨ ëåáñï³ÛÇÝ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</si>
  <si>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´Ý³Ï³ñ³Ý³ÛÇÝ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</si>
  <si>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²ÛÉ Ýå³ëïÝ»ñ µÛáõç»Çó</t>
    </r>
  </si>
  <si>
    <r>
      <t xml:space="preserve"> -</t>
    </r>
    <r>
      <rPr>
        <sz val="10"/>
        <rFont val="Arial LatArm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</si>
  <si>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r>
      <t xml:space="preserve"> -</t>
    </r>
    <r>
      <rPr>
        <sz val="10"/>
        <color indexed="8"/>
        <rFont val="Arial LatArm"/>
        <family val="2"/>
      </rPr>
      <t>ÜíÇñ³ïíáõÃÛáõÝÝ»ñ ³ÛÉ ß³ÑáõÛÃ ãÑ»ï³åÝ¹áÕ Ï³½Ù³Ï»ñåáõÃÛáõÝÝ»ñÇÝ</t>
    </r>
  </si>
  <si>
    <r>
      <t xml:space="preserve"> -</t>
    </r>
    <r>
      <rPr>
        <sz val="10"/>
        <color indexed="8"/>
        <rFont val="Arial LatArm"/>
        <family val="2"/>
      </rPr>
      <t>ä³ñï³¹Çñ í×³ñÝ»ñ</t>
    </r>
  </si>
  <si>
    <r>
      <t xml:space="preserve"> -</t>
    </r>
    <r>
      <rPr>
        <sz val="10"/>
        <color indexed="8"/>
        <rFont val="Arial LatArm"/>
        <family val="2"/>
      </rPr>
      <t>ä»ï³Ï³Ý Ñ³ïí³ÍÇ ï³ñµ»ñ Ù³Ï³ñ¹³ÏÝ»ñÇ ÏáÕÙÇó ÙÇÙÛ³Ýó ÝÏ³ïÙ³Ùµ ÏÇñ³éíáÕ ïáõÛÅ»ñ</t>
    </r>
  </si>
  <si>
    <r>
      <t xml:space="preserve"> </t>
    </r>
    <r>
      <rPr>
        <sz val="10"/>
        <color indexed="8"/>
        <rFont val="Arial LatArm"/>
        <family val="2"/>
      </rPr>
      <t>-²ÛÉ µÝ³Ï³Ý å³ï×³éÝ»ñáí ëï³ó³Í íÝ³ëí³ÍùÝ»ñÇ í»ñ³Ï³Ý·ÝáõÙ</t>
    </r>
  </si>
  <si>
    <r>
      <t xml:space="preserve"> -</t>
    </r>
    <r>
      <rPr>
        <sz val="10"/>
        <color indexed="8"/>
        <rFont val="Arial LatArm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</si>
  <si>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r>
      <t xml:space="preserve"> -</t>
    </r>
    <r>
      <rPr>
        <sz val="10"/>
        <color indexed="8"/>
        <rFont val="Arial LatArm"/>
        <family val="2"/>
      </rPr>
      <t>²ÛÉ Í³Ëë»ñ</t>
    </r>
  </si>
  <si>
    <r>
      <t xml:space="preserve"> -</t>
    </r>
    <r>
      <rPr>
        <sz val="10"/>
        <color indexed="8"/>
        <rFont val="Arial LatArm"/>
        <family val="2"/>
      </rPr>
      <t>ä³Ñáõëï³ÛÇÝ ÙÇçáóÝ»ñ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</si>
  <si>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Ó»éù µ»ñáõÙ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</si>
  <si>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Ï³éáõóáõÙ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</si>
  <si>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</si>
  <si>
    <r>
      <t xml:space="preserve"> -</t>
    </r>
    <r>
      <rPr>
        <sz val="10"/>
        <color indexed="8"/>
        <rFont val="Arial LatArm"/>
        <family val="2"/>
      </rPr>
      <t>îñ³Ýëåáñï³ÛÇÝ ë³ñù³íáñáõÙÝ»ñ</t>
    </r>
  </si>
  <si>
    <r>
      <t xml:space="preserve"> -</t>
    </r>
    <r>
      <rPr>
        <sz val="10"/>
        <color indexed="8"/>
        <rFont val="Arial LatArm"/>
        <family val="2"/>
      </rPr>
      <t>²ÛÉ Ù»ù»Ý³Ý»ñ ¨ ë³ñù³íáñáõÙÝ»ñ</t>
    </r>
  </si>
  <si>
    <r>
      <t xml:space="preserve"> -</t>
    </r>
    <r>
      <rPr>
        <sz val="10"/>
        <color indexed="8"/>
        <rFont val="Arial LatArm"/>
        <family val="2"/>
      </rPr>
      <t>²×»óíáÕ ³ÏïÇíÝ»ñ</t>
    </r>
  </si>
  <si>
    <r>
      <t xml:space="preserve"> -</t>
    </r>
    <r>
      <rPr>
        <sz val="10"/>
        <color indexed="8"/>
        <rFont val="Arial LatArm"/>
        <family val="2"/>
      </rPr>
      <t>àã-ÝÛáõÃ³Ï³Ý ÑÇÙÝ³Ï³Ý ÙÇçáóÝ»ñ</t>
    </r>
  </si>
  <si>
    <r>
      <t xml:space="preserve"> -</t>
    </r>
    <r>
      <rPr>
        <sz val="10"/>
        <color indexed="8"/>
        <rFont val="Arial LatArm"/>
        <family val="2"/>
      </rPr>
      <t>ì»ñ³í³×³éùÇ Ñ³Ù³ñ Ý³Ë³ï»ëí³Í ³åñ³ÝùÝ»ñ</t>
    </r>
  </si>
  <si>
    <r>
      <t xml:space="preserve"> -</t>
    </r>
    <r>
      <rPr>
        <sz val="10"/>
        <color indexed="8"/>
        <rFont val="Arial LatArm"/>
        <family val="2"/>
      </rPr>
      <t>êå³éÙ³Ý Ýå³ï³Ïáí å³ÑíáÕ å³ß³ñÝ»ñ</t>
    </r>
  </si>
  <si>
    <r>
      <t xml:space="preserve"> -</t>
    </r>
    <r>
      <rPr>
        <sz val="10"/>
        <color indexed="8"/>
        <rFont val="Arial LatArm"/>
        <family val="2"/>
      </rPr>
      <t>²ÛÉ µÝ³Ï³Ý Í³·áõÙ áõÝ»óáÕ ³ÏïÇíÝ»ñ</t>
    </r>
  </si>
  <si>
    <r>
      <t xml:space="preserve"> -</t>
    </r>
    <r>
      <rPr>
        <sz val="10"/>
        <color indexed="8"/>
        <rFont val="Arial LatArm"/>
        <family val="2"/>
      </rPr>
      <t>àã ÝÛáõÃ³Ï³Ý áã ³ñï³¹ñ³Ï³Ý ³ÏïÇíÝ»ñ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</si>
  <si>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</si>
  <si>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</t>
    </r>
  </si>
  <si>
    <r>
      <t>Î.î</t>
    </r>
    <r>
      <rPr>
        <sz val="8"/>
        <rFont val="Arial LatArm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</si>
  <si>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</si>
  <si>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 </t>
    </r>
  </si>
  <si>
    <r>
      <t>(ÁÝ¹Ñ³Ýáõñ ·áõÙ³ñÁ Ãí»ñáí ¨ ï³é»ñáí****</t>
    </r>
    <r>
      <rPr>
        <sz val="10"/>
        <rFont val="Arial LatArm"/>
        <family val="2"/>
      </rPr>
      <t xml:space="preserve"> </t>
    </r>
    <r>
      <rPr>
        <sz val="8"/>
        <rFont val="Arial LatArm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</si>
  <si>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LatArm"/>
        <family val="2"/>
      </rPr>
      <t>Ñ³½³ñ ¹ñ³Ù ·áõÙ³ñáí:</t>
    </r>
  </si>
  <si>
    <r>
      <t xml:space="preserve"> </t>
    </r>
    <r>
      <rPr>
        <b/>
        <sz val="9"/>
        <rFont val="Arial LatArm"/>
        <family val="2"/>
      </rPr>
      <t>¹³ë³Ï³ñ·Ù³Ý</t>
    </r>
    <r>
      <rPr>
        <sz val="9"/>
        <rFont val="Arial LatArm"/>
        <family val="2"/>
      </rPr>
      <t xml:space="preserve">  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</si>
  <si>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</si>
  <si>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³å³ÑáíáõÃÛ³Ý í×³ñÝ»ñ</t>
    </r>
  </si>
  <si>
    <r>
      <t xml:space="preserve"> -</t>
    </r>
    <r>
      <rPr>
        <sz val="10"/>
        <color indexed="8"/>
        <rFont val="Arial LatArm"/>
        <family val="2"/>
      </rPr>
      <t>àã ÝÛáõÃ³Ï³Ý ã³ñï³¹ñí³Í ³ÏïÇíÝ»ñ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</si>
  <si>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Է. Արշակյան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</si>
  <si>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</si>
  <si>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>** Ì²ÜàÂ²¶ðàôÂÚàôÜ II.</t>
    </r>
    <r>
      <rPr>
        <sz val="6"/>
        <rFont val="Arial LatArm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</si>
  <si>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r>
      <t xml:space="preserve">*** Ì²ÜàÂ²¶ðàôÂÚàôÜ III.   </t>
    </r>
    <r>
      <rPr>
        <sz val="6"/>
        <rFont val="Arial LatArm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</si>
  <si>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Arial LatArm"/>
        <family val="2"/>
      </rPr>
      <t xml:space="preserve"> 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</si>
  <si>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r>
      <t xml:space="preserve">***** Ì²ÜàÂ²¶ðàôÂÚàôÜ V. </t>
    </r>
    <r>
      <rPr>
        <sz val="6"/>
        <rFont val="Arial LatArm"/>
        <family val="2"/>
      </rPr>
      <t xml:space="preserve"> 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</si>
  <si>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</t>
    </r>
    <r>
      <rPr>
        <b/>
        <sz val="10"/>
        <rFont val="Arial LatArm"/>
        <family val="2"/>
      </rPr>
      <t>_________________</t>
    </r>
  </si>
  <si>
    <r>
      <t>Î.î</t>
    </r>
    <r>
      <rPr>
        <b/>
        <sz val="8"/>
        <rFont val="Arial LatArm"/>
        <family val="2"/>
      </rPr>
      <t>.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</si>
  <si>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խ .Մանուկյան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</si>
  <si>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Ս Ստեփանյան  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</si>
  <si>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</si>
  <si>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</t>
    </r>
    <r>
      <rPr>
        <sz val="10"/>
        <rFont val="Arial LatArm"/>
        <family val="2"/>
      </rPr>
      <t>_______________                                        Գ. Բեզոյան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</si>
  <si>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</si>
  <si>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Է. Արշակյան _________________</t>
    </r>
  </si>
  <si>
    <r>
      <t xml:space="preserve">ÀÜ¸²ØºÜÀ Ì²Êêºð </t>
    </r>
    <r>
      <rPr>
        <sz val="8"/>
        <rFont val="Arial LatArm"/>
        <family val="2"/>
      </rPr>
      <t>(ïáÕ2100+ïáÕ2200+ïáÕ2300+ïáÕ2400+ïáÕ2500+ïáÕ2600+ ïáÕ2700+ïáÕ2800+ïáÕ2900+ïáÕ3000+ïáÕ3100)</t>
    </r>
  </si>
  <si>
    <r>
      <t xml:space="preserve">ÀÝ¹Ñ³Ýáõñ µÝáõÛÃÇ Ñ³Ýñ³ÛÇÝ Í³é³ÛáõÃÛáõÝÝ»ñ (³ÛÉ ¹³ë»ñÇÝ ãå³ïÏ³ÝáÕ)  </t>
    </r>
    <r>
      <rPr>
        <b/>
        <sz val="8"/>
        <rFont val="Arial LatArm"/>
        <family val="2"/>
      </rPr>
      <t>(·»ñ»½Ù³ÝÝ»ñ)</t>
    </r>
  </si>
  <si>
    <r>
      <t>îÜîºê²Î²Ü Ð²ð²´ºðàôÂÚàôÜÜºð (</t>
    </r>
    <r>
      <rPr>
        <sz val="8"/>
        <rFont val="Arial LatArm"/>
        <family val="2"/>
      </rPr>
      <t>ïáÕ2410+ïáÕ2420+ïáÕ2430+ïáÕ2440+ïáÕ2450+ïáÕ2460+ïáÕ2470+ïáÕ2480+ïáÕ2490</t>
    </r>
    <r>
      <rPr>
        <b/>
        <sz val="8"/>
        <rFont val="Arial LatArm"/>
        <family val="2"/>
      </rPr>
      <t>)</t>
    </r>
  </si>
  <si>
    <r>
      <t>²èàÔæ²ä²ÐàôÂÚàôÜ (</t>
    </r>
    <r>
      <rPr>
        <sz val="8"/>
        <rFont val="Arial LatArm"/>
        <family val="2"/>
      </rPr>
      <t>ïáÕ2710+ïáÕ2720+ïáÕ2730+ïáÕ2740+ïáÕ2750+ïáÕ2760</t>
    </r>
    <r>
      <rPr>
        <b/>
        <sz val="8"/>
        <rFont val="Arial LatArm"/>
        <family val="2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</si>
  <si>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Է.Արշակյան</t>
    </r>
    <r>
      <rPr>
        <b/>
        <sz val="10"/>
        <rFont val="Arial LatArm"/>
        <family val="2"/>
      </rPr>
      <t>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</si>
  <si>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</si>
  <si>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      Է.Արշակյան____________</t>
    </r>
  </si>
  <si>
    <r>
      <t xml:space="preserve">       </t>
    </r>
    <r>
      <rPr>
        <b/>
        <sz val="12"/>
        <rFont val="Arial LatArm"/>
        <family val="2"/>
      </rPr>
      <t xml:space="preserve">          </t>
    </r>
  </si>
  <si>
    <r>
      <t xml:space="preserve">           </t>
    </r>
    <r>
      <rPr>
        <sz val="12"/>
        <rFont val="Arial LatArm"/>
        <family val="2"/>
      </rPr>
      <t xml:space="preserve">  ÀÜ¸²ØºÜÀ</t>
    </r>
    <r>
      <rPr>
        <sz val="11"/>
        <rFont val="Arial LatArm"/>
        <family val="2"/>
      </rPr>
      <t xml:space="preserve">   </t>
    </r>
    <r>
      <rPr>
        <sz val="12"/>
        <rFont val="Arial LatArm"/>
        <family val="2"/>
      </rPr>
      <t xml:space="preserve"> Ì²Êêºð              </t>
    </r>
    <r>
      <rPr>
        <sz val="11"/>
        <rFont val="Arial LatArm"/>
        <family val="2"/>
      </rPr>
      <t xml:space="preserve"> </t>
    </r>
    <r>
      <rPr>
        <sz val="8"/>
        <rFont val="Arial LatArm"/>
        <family val="2"/>
      </rPr>
      <t>(ïáÕ4050+ïáÕ5000+ïáÕ 6000)</t>
    </r>
  </si>
  <si>
    <r>
      <t xml:space="preserve">².   ÀÜÂ²òÆÎ  Ì²Êêºðª                </t>
    </r>
    <r>
      <rPr>
        <sz val="10"/>
        <rFont val="Arial LatArm"/>
        <family val="2"/>
      </rPr>
      <t xml:space="preserve">(ïáÕ4100+ïáÕ4200+ïáÕ4300+ïáÕ4400+ïáÕ4500+ ïáÕ4600+ïáÕ4700)       </t>
    </r>
    <r>
      <rPr>
        <sz val="12"/>
        <rFont val="Arial LatArm"/>
        <family val="2"/>
      </rPr>
      <t xml:space="preserve">                                                                                                                </t>
    </r>
  </si>
  <si>
    <r>
      <t xml:space="preserve">1.1 ²ÞÊ²î²ÜøÆ ì²ðÒ²îðàôÂÚàôÜ </t>
    </r>
    <r>
      <rPr>
        <sz val="8"/>
        <rFont val="Arial LatArm"/>
        <family val="2"/>
      </rPr>
      <t xml:space="preserve">(ïáÕ4110+ïáÕ4120+ïáÕ4130) </t>
    </r>
    <r>
      <rPr>
        <sz val="10"/>
        <rFont val="Arial LatArm"/>
        <family val="2"/>
      </rPr>
      <t xml:space="preserve">                                                                    </t>
    </r>
  </si>
  <si>
    <r>
      <t xml:space="preserve">¸ð²Øàì ìÖ²ðìàÔ ²ÞÊ²î²ì²ðÒºð ºì Ð²ìºÈ²ìÖ²ðÜºð </t>
    </r>
    <r>
      <rPr>
        <sz val="8"/>
        <rFont val="Arial LatArm"/>
        <family val="2"/>
      </rPr>
      <t>(ïáÕ4111+ïáÕ4112+ ïáÕ4114)</t>
    </r>
  </si>
  <si>
    <r>
      <t xml:space="preserve">´ÜºÔºÜ ²ÞÊ²î²ì²ðÒºð ºì Ð²ìºÈ²ìÖ²ðÜºð </t>
    </r>
    <r>
      <rPr>
        <sz val="8"/>
        <rFont val="Arial LatArm"/>
        <family val="2"/>
      </rPr>
      <t>(ïáÕ4121)</t>
    </r>
  </si>
  <si>
    <r>
      <t xml:space="preserve">ö²êî²òÆ êàòÆ²È²Î²Ü ²ä²ÐàìàôÂÚ²Ü ìÖ²ðÜºð </t>
    </r>
    <r>
      <rPr>
        <sz val="8"/>
        <rFont val="Arial LatArm"/>
        <family val="2"/>
      </rPr>
      <t>(ïáÕ4131)</t>
    </r>
  </si>
  <si>
    <r>
      <t xml:space="preserve">1.2 Ì²è²ÚàôÂÚàôÜÜºðÆ ºì ²äð²ÜøÜºðÆ Òºèø ´ºðàôØ </t>
    </r>
    <r>
      <rPr>
        <sz val="8"/>
        <rFont val="Arial LatArm"/>
        <family val="2"/>
      </rPr>
      <t>(ïáÕ4210+ïáÕ4220+ïáÕ4230+ïáÕ4240+ïáÕ4250+ïáÕ4260)</t>
    </r>
  </si>
  <si>
    <r>
      <t xml:space="preserve">Þ²ðàôÜ²Î²Î²Ü Ì²Êêºð </t>
    </r>
    <r>
      <rPr>
        <sz val="8"/>
        <rFont val="Arial LatArm"/>
        <family val="2"/>
      </rPr>
      <t>(ïáÕ4211+ïáÕ4212+ïáÕ4213+ïáÕ4214+ïáÕ4215+ïáÕ4216+ïáÕ4217)</t>
    </r>
  </si>
  <si>
    <r>
      <t xml:space="preserve"> -</t>
    </r>
    <r>
      <rPr>
        <sz val="9"/>
        <rFont val="Arial LatArm"/>
        <family val="2"/>
      </rPr>
      <t>¾Ý»ñ·»ïÇÏ  Í³é³ÛáõÃÛáõÝÝ»ñ</t>
    </r>
  </si>
  <si>
    <r>
      <t xml:space="preserve"> ¶àðÌàôÔàôØÜºðÆ ºì Þðæ²¶²ÚàôÂÚàôÜÜºðÆ Ì²Êêºð </t>
    </r>
    <r>
      <rPr>
        <sz val="8"/>
        <rFont val="Arial LatArm"/>
        <family val="2"/>
      </rPr>
      <t>(ïáÕ4221+ïáÕ4222+ïáÕ4223)</t>
    </r>
  </si>
  <si>
    <r>
      <t xml:space="preserve">ä²ÚØ²Ü²¶ð²ÚÆÜ ²ÚÈ Ì²è²ÚàôÂÚàôÜÜºðÆ Òºèø ´ºðàôØ </t>
    </r>
    <r>
      <rPr>
        <sz val="8"/>
        <rFont val="Arial LatArm"/>
        <family val="2"/>
      </rPr>
      <t>(ïáÕ4231+ïáÕ4232+ïáÕ4233+ïáÕ4234+ïáÕ4235+ïáÕ4236+ïáÕ4237+ïáÕ4238)</t>
    </r>
  </si>
  <si>
    <r>
      <t xml:space="preserve"> ²ÚÈ Ø²êÜ²¶Æî²Î²Ü Ì²è²ÚàôÂÚàôÜÜºðÆ Òºèø ´ºðàôØ  </t>
    </r>
    <r>
      <rPr>
        <sz val="8"/>
        <rFont val="Arial LatArm"/>
        <family val="2"/>
      </rPr>
      <t>(ïáÕ 4241)</t>
    </r>
  </si>
  <si>
    <r>
      <t xml:space="preserve">ÀÜÂ²òÆÎ Üàðà¶àôØ ºì ä²Ðä²ÜàôØ (Í³é³ÛáõÃÛáõÝÝ»ñ ¨ ÝÛáõÃ»ñ) </t>
    </r>
    <r>
      <rPr>
        <sz val="8"/>
        <rFont val="Arial LatArm"/>
        <family val="2"/>
      </rPr>
      <t>(ïáÕ4251+ïáÕ4252)</t>
    </r>
  </si>
  <si>
    <r>
      <t xml:space="preserve"> ÜÚàôÂºð </t>
    </r>
    <r>
      <rPr>
        <sz val="8"/>
        <rFont val="Arial LatArm"/>
        <family val="2"/>
      </rPr>
      <t>(ïáÕ4261+ïáÕ4262+ïáÕ4263+ïáÕ4264+ïáÕ4265+ïáÕ4266+ïáÕ4267+ïáÕ4268)</t>
    </r>
  </si>
  <si>
    <r>
      <t xml:space="preserve">1.7 ²ÚÈ Ì²Êêºð </t>
    </r>
    <r>
      <rPr>
        <sz val="8"/>
        <rFont val="Arial LatArm"/>
        <family val="2"/>
      </rPr>
      <t>(ïáÕ4710+ïáÕ4720+ïáÕ4730+ïáÕ4740+ïáÕ4750+ïáÕ4760+ïáÕ4770)</t>
    </r>
  </si>
  <si>
    <r>
      <t xml:space="preserve">ÜìÆð²îìàôÂÚàôÜÜºð àâ Î²è²ì²ð²Î²Ü (Ð²ê²ð²Î²Î²Ü) Î²¼Ø²ÎºðäàôÂÚàôÜÜºðÆÜ </t>
    </r>
    <r>
      <rPr>
        <sz val="8"/>
        <rFont val="Arial LatArm"/>
        <family val="2"/>
      </rPr>
      <t xml:space="preserve">(ïáÕ4711+ïáÕ4712) </t>
    </r>
  </si>
  <si>
    <r>
      <t xml:space="preserve">1.4 â²ðî²¸ðì²Ì ԱԿՏԻՎՆԵՐ                              </t>
    </r>
    <r>
      <rPr>
        <sz val="8"/>
        <rFont val="Arial LatArm"/>
        <family val="2"/>
      </rPr>
      <t>(ïáÕ 5411+ïáÕ 5421+ïáÕ 5431+ïáÕ5441)</t>
    </r>
  </si>
  <si>
    <r>
      <t xml:space="preserve"> ¶. àâ üÆÜ²Üê²Î²Ü ²ÎîÆìÜºðÆ Æð²òàôØÆò Øàôîøºð </t>
    </r>
    <r>
      <rPr>
        <sz val="10"/>
        <rFont val="Arial LatArm"/>
        <family val="2"/>
      </rPr>
      <t>(ïáÕ6100+ïáÕ6200+ïáÕ6300+ïáÕ6400)</t>
    </r>
  </si>
  <si>
    <r>
      <t>ÐÆØÜ²Î²Ü ØÆæàòÜºðÆ Æð²òàôØÆò Øàôîøºð</t>
    </r>
    <r>
      <rPr>
        <sz val="10"/>
        <rFont val="Arial LatArm"/>
        <family val="2"/>
      </rPr>
      <t xml:space="preserve"> (ïáÕ6110+ïáÕ6120+ïáÕ6130) </t>
    </r>
  </si>
  <si>
    <r>
      <t>ä²Þ²ðÜºðÆ Æð²òàôØÆò Øàôîøºð</t>
    </r>
    <r>
      <rPr>
        <i/>
        <sz val="11"/>
        <rFont val="Arial LatArm"/>
        <family val="2"/>
      </rPr>
      <t xml:space="preserve"> </t>
    </r>
    <r>
      <rPr>
        <sz val="10"/>
        <rFont val="Arial LatArm"/>
        <family val="2"/>
      </rPr>
      <t>(ïáÕ6210+ïáÕ6220)</t>
    </r>
  </si>
  <si>
    <r>
      <t xml:space="preserve">´²ðÒð²ðÄºø ²ÎîÆìÜºðÆ Æð²òàôØÆò Øàôîøºð  </t>
    </r>
    <r>
      <rPr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 6310)</t>
    </r>
  </si>
  <si>
    <r>
      <t>â²ðî²¸ðì²Ì ²ÎîÆìÜºðÆ Æð²òàôØÆò Øàôîøºð</t>
    </r>
    <r>
      <rPr>
        <i/>
        <sz val="11"/>
        <rFont val="Arial LatArm"/>
        <family val="2"/>
      </rPr>
      <t xml:space="preserve">`                                                   </t>
    </r>
    <r>
      <rPr>
        <sz val="10"/>
        <rFont val="Arial LatArm"/>
        <family val="2"/>
      </rPr>
      <t>(ïáÕ6410+ïáÕ6420+ïáÕ6430+ïáÕ6440)</t>
    </r>
  </si>
  <si>
    <r>
      <t xml:space="preserve"> -</t>
    </r>
    <r>
      <rPr>
        <sz val="10"/>
        <color indexed="8"/>
        <rFont val="Arial LatArm"/>
        <family val="2"/>
      </rPr>
      <t>Þ»Ýù»ñÇ ¨ ßÇÝáõÃÛáõÝ. Ï³åÇï³É í»ñ³Ýáñá·áõÙ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</si>
  <si>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</si>
  <si>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</t>
    </r>
    <r>
      <rPr>
        <b/>
        <sz val="10"/>
        <rFont val="Arial LatArm"/>
        <family val="2"/>
      </rPr>
      <t>_________________</t>
    </r>
  </si>
  <si>
    <r>
      <t>ä²Þ²ðÜºðÆ Æð²òàôØÆò Øàôîøºð</t>
    </r>
    <r>
      <rPr>
        <b/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(ïáÕ6210+ïáÕ6220)</t>
    </r>
  </si>
  <si>
    <r>
      <t xml:space="preserve">²ÚÈ ä²Þ²ðÜºðÆ Æð²òàôØÆò Øàôîøºð </t>
    </r>
    <r>
      <rPr>
        <i/>
        <sz val="10"/>
        <rFont val="Arial LatArm"/>
        <family val="2"/>
      </rPr>
      <t>(ïáÕ6221+ïáÕ6222+ïáÕ6223)</t>
    </r>
  </si>
  <si>
    <r>
      <t xml:space="preserve">´²ðÒð²ðÄºø ²ÎîÆìÜºðÆ Æð²òàôØÆò Øàôîøºð </t>
    </r>
    <r>
      <rPr>
        <sz val="10"/>
        <rFont val="Arial LatArm"/>
        <family val="2"/>
      </rPr>
      <t xml:space="preserve"> </t>
    </r>
    <r>
      <rPr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 6310)</t>
    </r>
  </si>
  <si>
    <r>
      <t>â²ðî²¸ðì²Ì ²ÎîÆìÜºðÆ Æð²òàôØÆò Øàôîøºð</t>
    </r>
    <r>
      <rPr>
        <b/>
        <i/>
        <sz val="10"/>
        <rFont val="Arial LatArm"/>
        <family val="2"/>
      </rPr>
      <t xml:space="preserve">`                                                   </t>
    </r>
    <r>
      <rPr>
        <sz val="10"/>
        <rFont val="Arial LatArm"/>
        <family val="2"/>
      </rPr>
      <t>(ïáÕ6410+ïáÕ6420+ïáÕ6430+ïáÕ6440)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</si>
  <si>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Է.Արշակյան</t>
    </r>
    <r>
      <rPr>
        <b/>
        <sz val="10"/>
        <rFont val="Arial LatArm"/>
        <family val="2"/>
      </rPr>
      <t>_________________</t>
    </r>
  </si>
  <si>
    <r>
      <t xml:space="preserve">        (</t>
    </r>
    <r>
      <rPr>
        <sz val="10"/>
        <rFont val="Sylfaen"/>
        <family val="1"/>
      </rPr>
      <t>համայնքի</t>
    </r>
    <r>
      <rPr>
        <sz val="10"/>
        <rFont val="GHEA Grapalat"/>
      </rPr>
      <t xml:space="preserve"> </t>
    </r>
    <r>
      <rPr>
        <sz val="10"/>
        <rFont val="Sylfaen"/>
        <family val="1"/>
      </rPr>
      <t>բյուջեն</t>
    </r>
    <r>
      <rPr>
        <sz val="10"/>
        <rFont val="GHEA Grapalat"/>
      </rPr>
      <t xml:space="preserve"> </t>
    </r>
    <r>
      <rPr>
        <sz val="10"/>
        <rFont val="Sylfaen"/>
        <family val="1"/>
      </rPr>
      <t>սպասարկող</t>
    </r>
    <r>
      <rPr>
        <sz val="10"/>
        <rFont val="GHEA Grapalat"/>
      </rPr>
      <t xml:space="preserve"> </t>
    </r>
    <r>
      <rPr>
        <sz val="10"/>
        <rFont val="Sylfaen"/>
        <family val="1"/>
      </rPr>
      <t>տեղական</t>
    </r>
    <r>
      <rPr>
        <sz val="10"/>
        <rFont val="GHEA Grapalat"/>
      </rPr>
      <t xml:space="preserve"> </t>
    </r>
    <r>
      <rPr>
        <sz val="10"/>
        <rFont val="Sylfaen"/>
        <family val="1"/>
      </rPr>
      <t>գանձապետական</t>
    </r>
    <r>
      <rPr>
        <sz val="10"/>
        <rFont val="GHEA Grapalat"/>
      </rPr>
      <t xml:space="preserve"> </t>
    </r>
    <r>
      <rPr>
        <sz val="10"/>
        <rFont val="Sylfaen"/>
        <family val="1"/>
      </rPr>
      <t>բաժանմունքի</t>
    </r>
    <r>
      <rPr>
        <sz val="10"/>
        <rFont val="GHEA Grapalat"/>
      </rPr>
      <t xml:space="preserve"> </t>
    </r>
    <r>
      <rPr>
        <sz val="10"/>
        <rFont val="Sylfaen"/>
        <family val="1"/>
      </rPr>
      <t>անվանումը</t>
    </r>
    <r>
      <rPr>
        <sz val="10"/>
        <rFont val="GHEA Grapalat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</si>
  <si>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____________Է.Արշակյան                                       _________________</t>
    </r>
  </si>
  <si>
    <t>4652</t>
  </si>
  <si>
    <t>1. ÐÇÙÝ³ñÏÇ ³Ýí³ÝáõÙÁ   Կաթնառատի  ՆՈՒՀ ՀՈԱԿ</t>
  </si>
  <si>
    <t xml:space="preserve">    - Բիթիէլ սերվիս</t>
  </si>
  <si>
    <t xml:space="preserve">    --Վեոն Արմենիա</t>
  </si>
  <si>
    <t xml:space="preserve">   --Ֆինկա ՍՊԸ</t>
  </si>
  <si>
    <t xml:space="preserve">           - -Տաշիր</t>
  </si>
  <si>
    <t xml:space="preserve">          Բլագոդարնոե</t>
  </si>
  <si>
    <t xml:space="preserve">         Սարատովկա</t>
  </si>
  <si>
    <t xml:space="preserve">           Լեռնովիտ</t>
  </si>
  <si>
    <t xml:space="preserve">          Կատնառատ</t>
  </si>
  <si>
    <t xml:space="preserve">         Մեդովկա</t>
  </si>
  <si>
    <t xml:space="preserve">     հրավարություն</t>
  </si>
  <si>
    <t>50000*6</t>
  </si>
  <si>
    <t xml:space="preserve">§01¦ §ÐáõÝí³ñÇ ¦ 2019 Ã. --  §30¦ §¹»Ïï»Ùµ»ñÇ ¦ 2019 Ã. </t>
  </si>
  <si>
    <t xml:space="preserve">        §5¦ § դեÏï»Ùµ»ñ ¦ 2018 Ã. </t>
  </si>
  <si>
    <t>îºÔºÎ²Üø</t>
  </si>
  <si>
    <t xml:space="preserve"> Ñ³Ù³ÛÝùÇ µÛáõç»áí Ý³Ë³ï»ëí³Í</t>
  </si>
  <si>
    <t>Ñ³ñÏ³ï»ë³ÏÝ»ñÇ ³å³éùÇ ¨ Ñ³ßí³ñÏÝ»ñÇ í»ñ³µ»ñÛ³É</t>
  </si>
  <si>
    <t>Ð/Ð</t>
  </si>
  <si>
    <t>Ð³ñÏ³ï»ë³ÏÇ ³Ýí³ÝáõÙÁ</t>
  </si>
  <si>
    <t>ÀÝ¹³Ù»ÝÁ</t>
  </si>
  <si>
    <t xml:space="preserve"> µÛáõç»áí Ý³Ë³ï»ëí³Í ³å³éù</t>
  </si>
  <si>
    <t>Ñ³ßí³ñÏ 2019Ã.</t>
  </si>
  <si>
    <t>³å³éù ³é 01.01.2019Ã</t>
  </si>
  <si>
    <t>ÐáÕÇ Ñ³ñÏ</t>
  </si>
  <si>
    <t>Æ.²</t>
  </si>
  <si>
    <t>ü.²</t>
  </si>
  <si>
    <t>¶áõÛù³Ñ³ñÏ</t>
  </si>
  <si>
    <t>Ñ³Ù³ÛÝùÇ í³ñã³Ï³Ý ï³ñ³ÍùÝ»ñáõÙ ·ïÝíáÕ ß»Ýù»ñÇ ¨ ßÇÝáõÃÛáõÝÝ»ñÇ Ñ³Ù³ñ</t>
  </si>
  <si>
    <t>÷áË³¹ñ³ÙÇçáóÝ»ñÇ Ñ³Ù³ñ</t>
  </si>
  <si>
    <t>ä³Ñáõëï.ÑáÕ»ñÇ</t>
  </si>
  <si>
    <t>í³ñÓ³í×³ñÝ»ñ</t>
  </si>
  <si>
    <t xml:space="preserve"> Ð²Ø²ÚÜøÆ ÔºÎ²ì²ðª</t>
  </si>
  <si>
    <t>¶ÈÊ.üÆÜ²ÜêÆêî(Ð²Þì²ä²Ð)</t>
  </si>
  <si>
    <t xml:space="preserve">Ý³Ë³Ñ³ßÇíÁª1325,0     ÙÇÉÇáÝ երեք   հարյուր  քսանհինգ  Ñ³½. </t>
  </si>
  <si>
    <t>§15 ¦  մայիս  2019թ</t>
  </si>
  <si>
    <t xml:space="preserve">Ý³Ë³Ñ³ßÇíÁª 3043,0  երեք  ÙÇÉÇáÝ  քառասուներեք  հազ.   </t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</si>
  <si>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  Արշակյյան   _________________</t>
    </r>
  </si>
  <si>
    <r>
      <t xml:space="preserve">       ՀԱՄԱՅՆՔԻ  </t>
    </r>
    <r>
      <rPr>
        <b/>
        <sz val="16"/>
        <rFont val="GHEA Grapalat"/>
      </rPr>
      <t xml:space="preserve">  </t>
    </r>
    <r>
      <rPr>
        <b/>
        <sz val="16"/>
        <rFont val="Sylfaen"/>
        <family val="1"/>
      </rPr>
      <t>ՂԵԿԱՎԱՐ՝</t>
    </r>
    <r>
      <rPr>
        <b/>
        <sz val="16"/>
        <rFont val="GHEA Grapalat"/>
      </rPr>
      <t xml:space="preserve">                       Է.Արշակյան</t>
    </r>
  </si>
  <si>
    <r>
      <t>².   ÀÜÂ²òÆÎ  Ì²Êêºðª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</si>
  <si>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t xml:space="preserve">§01¦ §ÐáõÝí³ñÇ ¦ 2020 Ã. --  §30¦ §¹»Ïï»Ùµ»ñÇ ¦ 2020 Ã. </t>
  </si>
  <si>
    <t>ynd arv</t>
  </si>
  <si>
    <t>ynd hoak</t>
  </si>
  <si>
    <t>մշակույթի կենտրոն</t>
  </si>
  <si>
    <t>ընդամեն   ծնողական</t>
  </si>
  <si>
    <t>Համայնքի կողմից աղբահանության վճար վճարողների համար աղբահանության աշխատանքները կազմակերպելու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</si>
  <si>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</si>
  <si>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</si>
  <si>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</si>
  <si>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Համայնքի կողմից կազմակերպվող մրցույթների և աճուրդների մասնակցության համար</t>
  </si>
  <si>
    <t>Համայնքն սպասարկող անասնաբույժի ծառայությունների դիմաց</t>
  </si>
  <si>
    <t xml:space="preserve">Ý³Ë³Ñ³ßÇíÁ 2925,0   երկու միլիոն  ինն հարյուր քսանհինգ հազար դր.  </t>
  </si>
  <si>
    <t xml:space="preserve">        §10¦ § հուլիս ¦ 2020 Ã. </t>
  </si>
  <si>
    <t>2020թ իրավաբանական անձանց աղբահանության վճարը ըստ պայմանագրերի ամսեկան կազմում է 470,0հազ.դրամ   *12  =  5640,0 հազ դր տարեկան</t>
  </si>
  <si>
    <r>
      <t xml:space="preserve">Ý³Ë³Ñ³ßÇíÁ   </t>
    </r>
    <r>
      <rPr>
        <sz val="10"/>
        <rFont val="Arial LatArm"/>
        <family val="2"/>
      </rPr>
      <t>500,0 հինգ  Ñ³ñÛáõñ Ñ³½³ñ դրամ</t>
    </r>
  </si>
  <si>
    <t>9. Ìñ³·ñÇ ³Ýí³ÝáõÙÁ _ճանապարային տրանսպորտ  սուբվեն</t>
  </si>
  <si>
    <t>9. Ìñ³·ñÇ ³Ýí³ÝáõÙÁ _ջրամատակարարուÙ_սուբվեն</t>
  </si>
  <si>
    <t>9. Ìñ³·ñÇ ³Ýí³ÝáõÙÁ_բնակարանային շինարարություն սուբվեն</t>
  </si>
  <si>
    <t>9. Ìñ³·ñÇ ³Ýí³ÝáõÙÁ --öáÕáóÝ»ñÇ Éáõë³íáñáõÙ  սուբվեն</t>
  </si>
  <si>
    <t>9. Ìñ³·ñÇ ³Ýí³ÝáõÙÁ _  սուբվեն  ծրագիր</t>
  </si>
  <si>
    <t xml:space="preserve">                   </t>
  </si>
  <si>
    <t xml:space="preserve">                               </t>
  </si>
  <si>
    <t xml:space="preserve">                                            </t>
  </si>
  <si>
    <t xml:space="preserve">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</si>
  <si>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</si>
  <si>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Համայնքի բյուջե մուտքագրվող անշարժ գույքի հարկ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</si>
  <si>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</si>
  <si>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</si>
  <si>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</si>
  <si>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</si>
  <si>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t>Համայնքի վարչական տարածքում մասնավոր գերեզմանատան կազմակերպման և շահագործման թույլտվության համար</t>
  </si>
  <si>
    <t>Համայնքի տարածքում սահմանափակման ենթակա ծառայության օբյեկտի գործունեության թույլտվության համար</t>
  </si>
  <si>
    <t>Այլ տեղական տուրքեր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</si>
  <si>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</si>
  <si>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</si>
  <si>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</si>
  <si>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</si>
  <si>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Տողի NN</t>
  </si>
  <si>
    <t>Եկամտատեսակները</t>
  </si>
  <si>
    <t>Հոդվածի</t>
  </si>
  <si>
    <t>Ընդամենը (ս.5+ս.6)</t>
  </si>
  <si>
    <t>NN</t>
  </si>
  <si>
    <t>վարչական մաս</t>
  </si>
  <si>
    <t>ֆոնդային մաս</t>
  </si>
  <si>
    <t>ԸՆԴԱՄԵՆԸ ԵԿԱՄՈՒՏՆԵՐ</t>
  </si>
  <si>
    <t>(տող 1100 + տող 1200 + տող 1300)</t>
  </si>
  <si>
    <t>1. ՀԱՐԿԵՐ ԵՎ ՏՈՒՐՔԵՐ</t>
  </si>
  <si>
    <t>(տող 1110 + տող 1120 + տող 1130 + տող 1140 + տող 1150)</t>
  </si>
  <si>
    <t>այդ թվում</t>
  </si>
  <si>
    <t>1.1 Գույքային հարկեր անշարժ գույքից</t>
  </si>
  <si>
    <t>(տող 1111 + տող 1112 + տող 1113)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</si>
  <si>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</si>
  <si>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</si>
  <si>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  </t>
  </si>
  <si>
    <t>1.2 Գույքային հարկեր այլ գույքից</t>
  </si>
  <si>
    <t>Գույքահարկ փոխադրամիջոցների համար</t>
  </si>
  <si>
    <t>անքներ կատարելու</t>
  </si>
  <si>
    <t>թույլտվության համար</t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</si>
  <si>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</si>
  <si>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t>Համայնքի վարչական տարածքում ոգելից և ալկոհոլային խմիչքների և (կամ) ծխախոտի արտադր</t>
  </si>
  <si>
    <t>նքի վաճառքի թույլտվության համար</t>
  </si>
  <si>
    <r>
      <t> </t>
    </r>
    <r>
      <rPr>
        <sz val="9.5"/>
        <color theme="1"/>
        <rFont val="Arial Unicode"/>
        <family val="2"/>
        <charset val="204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</si>
  <si>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</si>
  <si>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r>
      <t> </t>
    </r>
    <r>
      <rPr>
        <sz val="9.5"/>
        <color theme="1"/>
        <rFont val="Arial Unicode"/>
        <family val="2"/>
        <charset val="204"/>
      </rPr>
      <t>Այլ տեղական տուրքեր</t>
    </r>
  </si>
  <si>
    <t>1.4 Համայնքի բյուջե վճարվող պետական տուրքեր (տող 1141 + տող 1142)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</si>
  <si>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</si>
  <si>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</t>
  </si>
  <si>
    <t>(տող 1151 + տող 1155)</t>
  </si>
  <si>
    <t>Օրենքով պետական բյուջե ամրագրվող հարկերից և այլ պարտադիր վճարներից մասհանումներ համայնքների բյուջեներ (տող 1152 + տող 1153 + տող 1154)</t>
  </si>
  <si>
    <t>2. ՊԱՇՏՈՆԱԿԱՆ ԴՐԱՄԱՇՆՈՐՀՆԵՐ</t>
  </si>
  <si>
    <t>(տող 1210 + տող 1220 + տող 1230 + տող 1240 + տող 1250 + տող 1260)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</si>
  <si>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</si>
  <si>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</si>
  <si>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</si>
  <si>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</si>
  <si>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</t>
  </si>
  <si>
    <t>այդ թ</t>
  </si>
  <si>
    <t>ում`</t>
  </si>
  <si>
    <t>Համայնքի բյուջե մուտքագրվող արտաքին պաշտոնական դրամաշնորհներ` ստացված միջազգային կազմակերպություններից ընթացիկ ծախսերի ֆինա</t>
  </si>
  <si>
    <t>սավորման նպատակով</t>
  </si>
  <si>
    <t>2.4 Կապիտալ արտաքին պաշտոնական դրամաշնորհներ` ստացված միջազգա</t>
  </si>
  <si>
    <t>ին կազմակերպություններից</t>
  </si>
  <si>
    <t>Համայնքի բյուջե մուտքագրվող արտաքին պաշտոնական դրամաշնորհներ` ստացված միջազգային կազմակերպութ</t>
  </si>
  <si>
    <t>2.5 Ընթացիկ ներքին պաշտոնական դ</t>
  </si>
  <si>
    <t>ամաշնորհներ` ստացված կառավարման այլ մակարդակներից</t>
  </si>
  <si>
    <t>(տող 1251 + տող 1252 + տող 1255 + տող 1256)</t>
  </si>
  <si>
    <t>Պետական բյուջեից տրամադրվող այլ դոտացիաներ (տող 1253 + տող 1254)</t>
  </si>
  <si>
    <t>այ</t>
  </si>
  <si>
    <t xml:space="preserve"> թվում`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</si>
  <si>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</t>
  </si>
  <si>
    <t>արներ</t>
  </si>
  <si>
    <t>Այլ դոտացիաներ</t>
  </si>
  <si>
    <t>Պ</t>
  </si>
  <si>
    <t>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</si>
  <si>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</t>
  </si>
  <si>
    <t>եր</t>
  </si>
  <si>
    <t>2.6 Կապիտալ ներքին պաշտոնական դրամաշնորհներ` ստացված կառավարման այլ մակարդակներից</t>
  </si>
  <si>
    <t>(տող 1261 + տող 1262)</t>
  </si>
  <si>
    <t>ՀՀ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</si>
  <si>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</si>
  <si>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 + տող 1390)</t>
  </si>
  <si>
    <t>3.1 Տոկոսներ</t>
  </si>
  <si>
    <t>Օրենքով նախատեսված դեպքերում բանկերում համայնքի բյուջեի ժամանակավոր ազատ միջոցների տեղաբա</t>
  </si>
  <si>
    <t>խումից և դեպոզիտներից ստացված տոկոսավճարներ</t>
  </si>
  <si>
    <t>3.2 Շահաբաժիններ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</si>
  <si>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</si>
  <si>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</t>
  </si>
  <si>
    <t>(տող 1331 + տող 1332 + տող 1333 + տող 1334)</t>
  </si>
  <si>
    <t>Համայնքի վարչական տարածքում գտնվող պետական սեփականություն համարվող հողերի վարձակալո</t>
  </si>
  <si>
    <t>Համայնքի վարչական տարածքում գտնվող պետության և համայնքի սեփականությանը պատկանող հողամասերի կառուցապատման իրավունք</t>
  </si>
  <si>
    <t>Այլ գույքի վարձակալությունից մուտքեր</t>
  </si>
  <si>
    <t>(տող 1341 + տող 1342 + տող 1343)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</si>
  <si>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</si>
  <si>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</si>
  <si>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</si>
  <si>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</t>
  </si>
  <si>
    <t>Տեղական վճարներ</t>
  </si>
  <si>
    <t>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</si>
  <si>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</si>
  <si>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</si>
  <si>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</si>
  <si>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</si>
  <si>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վարչական տարածքում տոնավաճառներին (վերնիսաժներին) մասնակցելու հա</t>
  </si>
  <si>
    <t>ար</t>
  </si>
  <si>
    <t>Կենտրոնացված ջեռուցման համար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</si>
  <si>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</si>
  <si>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</si>
  <si>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</si>
  <si>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</t>
  </si>
  <si>
    <t>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</si>
  <si>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</si>
  <si>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</si>
  <si>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Այլ տեղական վճարներ</t>
  </si>
  <si>
    <t>Համայնքի բյուջե մուտքագրվող այլ վարչական գանձումներ</t>
  </si>
  <si>
    <t>3.6 Մուտքեր տույժերից, տուգանքներից</t>
  </si>
  <si>
    <t>(տող 1361 + տող 1362)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</si>
  <si>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</si>
  <si>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</si>
  <si>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</t>
  </si>
  <si>
    <t>(տող 1371 + տող 1372)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</si>
  <si>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</si>
  <si>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</si>
  <si>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</t>
  </si>
  <si>
    <t>(տող 1381 + տող 1382)</t>
  </si>
  <si>
    <t>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</si>
  <si>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</si>
  <si>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</t>
  </si>
  <si>
    <t xml:space="preserve">(տող 1391 + տող </t>
  </si>
  <si>
    <t>392 + տող 1393)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</si>
  <si>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</si>
  <si>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</si>
  <si>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</si>
  <si>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</si>
  <si>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</si>
  <si>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</si>
  <si>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</si>
  <si>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</si>
  <si>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</si>
  <si>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</si>
  <si>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</si>
  <si>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</si>
  <si>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</si>
  <si>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</si>
  <si>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</si>
  <si>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</si>
  <si>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</si>
  <si>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</si>
  <si>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</si>
  <si>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</si>
  <si>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</si>
  <si>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</si>
  <si>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</si>
  <si>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</si>
  <si>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</si>
  <si>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</si>
  <si>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</si>
  <si>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</si>
  <si>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</si>
  <si>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</si>
  <si>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</si>
  <si>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</si>
  <si>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</si>
  <si>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</si>
  <si>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</si>
  <si>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 xml:space="preserve"> Շահութահարկ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</si>
  <si>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</si>
  <si>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</si>
  <si>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</si>
  <si>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</si>
  <si>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</si>
  <si>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</si>
  <si>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</si>
  <si>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</si>
  <si>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</si>
  <si>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</si>
  <si>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</si>
  <si>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</si>
  <si>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</si>
  <si>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</si>
  <si>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</si>
  <si>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</si>
  <si>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</si>
  <si>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</si>
  <si>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</si>
  <si>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</si>
  <si>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</si>
  <si>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</si>
  <si>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</si>
  <si>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</si>
  <si>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</si>
  <si>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</si>
  <si>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</si>
  <si>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</si>
  <si>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</si>
  <si>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7412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</si>
  <si>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</si>
  <si>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</si>
  <si>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</si>
  <si>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</si>
  <si>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</si>
  <si>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</si>
  <si>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</si>
  <si>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</si>
  <si>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</si>
  <si>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</si>
  <si>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</si>
  <si>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</si>
  <si>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վարչական տարածքում տոնավաճառներին (վերնիսաժներին) մասնակցելու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</si>
  <si>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</si>
  <si>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</si>
  <si>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</si>
  <si>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Համայնքի վարչական տարածքում ինքնակամ կառուցված շենքերի, շինությունների օրինականացման համար վճարներ </t>
  </si>
  <si>
    <t>3.6 Մուտքեր տույժերից, տուգանքներից (տող 1361 + տող 1362)</t>
  </si>
  <si>
    <t>7431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</si>
  <si>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</si>
  <si>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</si>
  <si>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</si>
  <si>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</si>
  <si>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</si>
  <si>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</si>
  <si>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</si>
  <si>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</si>
  <si>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Օրենքով և իրավական այլ ակտերով սահմանված` համայնքի բյուջեի մուտքագրման ենթակա այլ եկամուտներ</t>
  </si>
  <si>
    <t>Տողի</t>
  </si>
  <si>
    <t>ապառքը տարեսկզբի դրությամբ</t>
  </si>
  <si>
    <t>ապառքը տարեվերջի դրությամբ</t>
  </si>
  <si>
    <t>տվյալ տարվա հաշվարկային գումարը</t>
  </si>
  <si>
    <t>Հողի հարկ համայնքների վարչական տարածքներում գտնվող հողերի համար</t>
  </si>
  <si>
    <t>Անշարժ գույքի հարկ</t>
  </si>
  <si>
    <t>Հողերի վարձակալության վարձավճարներ</t>
  </si>
  <si>
    <t>Այլ գույքի վարձակալության վարձավճարներ</t>
  </si>
  <si>
    <t>ՀԱՏՎԱԾ 1</t>
  </si>
  <si>
    <t>(հազար դրամով)</t>
  </si>
  <si>
    <t xml:space="preserve">ՀԱՄԱՅՆՔԻ    ԲՅՈՒՋԵԻ     ԵԿԱՄՈՒՏՆԵՐԸ
</t>
  </si>
  <si>
    <t>Տ Ե Ղ Ե Կ ՈՒ Թ Յ ՈՒ Ն Ն Ե Ր
ԳՈՒՅՔԱՀԱՐԿԻ, ՀՈՂԻ ՀԱՐԿԻ, ԱՆՇԱՐԺ ԳՈՒՅՔԻ ՀԱՐԿԻ, ՀՈՂԵՐԻ ԵՎ ԱՅԼ ԳՈՒՅՔԻ ՎԱՐՁԱԿԱԼՈՒԹՅԱՆ ՎԱՐՁԱՎՃԱՐՆԵՐԻ ԳԾՈՎ ԱՌԱՆՁԻՆ ՑՈՒՑԱՆԻՇՆԵՐԻ ՎԵՐԱԲԵՐՅԱԼ
(վերնագիրը խմբ. 22.03.21 N 111-Ն)</t>
  </si>
  <si>
    <r>
      <t xml:space="preserve">              Î.î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</si>
  <si>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 xml:space="preserve">                           üÆÜ²Üê²Î²Ü  Ì²è²ÚàôÂÚ²Ü  äºîª                        ________Ա. Դիլբարյան____                                    ___________________</t>
  </si>
  <si>
    <t xml:space="preserve">Ý³Ë³Ñ³ßÇíÁ  00,0  դրամ                   </t>
  </si>
  <si>
    <r>
      <t>Պետական բյուջեից կապիտալ ծախսերի ֆինանսավորման նպատակային հատկացումներ (սուբվենցիաներ)</t>
    </r>
    <r>
      <rPr>
        <sz val="9.5"/>
        <color rgb="FFFF0000"/>
        <rFont val="Arial Unicode"/>
        <family val="2"/>
        <charset val="204"/>
      </rPr>
      <t>900275001056</t>
    </r>
  </si>
  <si>
    <t xml:space="preserve"> --չիմեգ ՍՊԸ</t>
  </si>
  <si>
    <t>տնտեսվարող սուբյեկտի
 անվանումը</t>
  </si>
  <si>
    <t>հասցե</t>
  </si>
  <si>
    <t>Դրույքաչափ/տարի</t>
  </si>
  <si>
    <t>քմ․</t>
  </si>
  <si>
    <t>Նկարագիր</t>
  </si>
  <si>
    <t>Ընդհանուր գումար</t>
  </si>
  <si>
    <t>ԱՁ Սինամ Բարսեղյան</t>
  </si>
  <si>
    <t>ՀՀ Լոռու մարզ, Տաշիր համայնք, գ․ Լեռնահովիտ, հրապարակ թիվ 5</t>
  </si>
  <si>
    <t>մինչև 26</t>
  </si>
  <si>
    <t>Լեռնահովիտ - 240000</t>
  </si>
  <si>
    <t>ԱՁ Արփինե Դալալոյան</t>
  </si>
  <si>
    <t xml:space="preserve">	ՀՀ Լոռու մարզ, Տաշիր համայնք, գ. Լեռնահովիտ, փողոց 5, թիվ 6/1</t>
  </si>
  <si>
    <t>26-50</t>
  </si>
  <si>
    <t>ԱՁ Անժելա Հայրապետյան</t>
  </si>
  <si>
    <t>ՀՀ Լոռու մարզ, Տաշիր համայնք, գ․ Լեռնահովիտ, հրապարակ 6</t>
  </si>
  <si>
    <t>ԱՁ Ֆենյա Սուքիասյան</t>
  </si>
  <si>
    <t>ՀՀ Լոռու մարզ, Տաշիր համայնք, գ․ Լեռնահովիտ, 9-րդ փողոց, թիվ 11</t>
  </si>
  <si>
    <t>ԱՁ Նարա Բաղդասարյան</t>
  </si>
  <si>
    <t xml:space="preserve">ՀՀ , Լոռու մարզ, Տաշիր համայնք, գ. Լեռնահովիտ, 9-րդ փ․, թիվ 19 </t>
  </si>
  <si>
    <t>ԱՁ Կարեն Քոսյան</t>
  </si>
  <si>
    <t>ՀՀ Լոռու մարզ, Տաշիր համայնք, գ․ Մեդովկա, 3-րդ փողոց , թիվ 207</t>
  </si>
  <si>
    <t>միայն  ոգելից խմիչք</t>
  </si>
  <si>
    <t>Մեդովկա - 20000</t>
  </si>
  <si>
    <t>ԱՁ Իրինա Բժոյան</t>
  </si>
  <si>
    <t>ՀՀ Լոռու մարզ, Տաշիր համայնք, գ. Կաթնառատ, 1-ին նրբ,.  6</t>
  </si>
  <si>
    <t>Կաթնառատ-120000</t>
  </si>
  <si>
    <t>ԱՁ Նորայր Մարդոյան</t>
  </si>
  <si>
    <t>ՀՀ, Լոռու մարզ, Տաշիր համայնք, գ. Կաթնառատ, 4-րդ փողոց, 1-ին նրբանցք, թիվ 10</t>
  </si>
  <si>
    <t>ԱՁ Սայաթ Կիրակոսյան</t>
  </si>
  <si>
    <t>ՀՀ Լոռու մարզ, Տաշիր համայնք, գ.Կաթնառատ, փողոց 4, թիվ 4</t>
  </si>
  <si>
    <t>ԱՁ Սրբուհի Դավոյան</t>
  </si>
  <si>
    <t xml:space="preserve">	ՀՀ Լոռու մարզ, Տաշիր համայնք, գ. Բլագոդարնոյե, 1-ին փ, թիվ 54</t>
  </si>
  <si>
    <t>Բլագոդարնոյե-40000</t>
  </si>
  <si>
    <t>ԱՁ Արթուր Անտոնյան</t>
  </si>
  <si>
    <t>ՀՀ Լոռու մարզ, Տաշիր համայնք, գ.Նովոսելցովո, 2-րդ փողոց, թիվ 53</t>
  </si>
  <si>
    <t>Նովոսելցովո - 40000</t>
  </si>
  <si>
    <t>ԱՁ Գայանե Բարսեղյան</t>
  </si>
  <si>
    <t>ՀՀ Լոռու մարզ,Տաշիր համայնք, գ. Սարատովկա, 2-րդ փողոց,  15</t>
  </si>
  <si>
    <t>միայն ոգելից խմիչք</t>
  </si>
  <si>
    <t>Սարատովկա - 20000</t>
  </si>
  <si>
    <t>Աձ Գարիկ Դալալոյան</t>
  </si>
  <si>
    <t>ՀՀ Լոռու մարզ, Տաշիր համայնք, ք. Տաշիր, Երևանյան 132</t>
  </si>
  <si>
    <t>Տաշիր - 2232000</t>
  </si>
  <si>
    <t>ԱՁ Հակոբյան Նաիրա</t>
  </si>
  <si>
    <t>ՀՀ Լոռու մարզ, Տաշիր համայնք, ք. Տաշիր, Կ․ Դեմիրճյան 2/1</t>
  </si>
  <si>
    <t>ԱՁ Մերուժան Մուրադյան</t>
  </si>
  <si>
    <t>ՀՀ Լոռու մարզ, Տաշիր համայնք, ք. Տաշիր, Երևանյան թիվ 171</t>
  </si>
  <si>
    <t>ԱՁ Հասմիկ Պետրոսյան</t>
  </si>
  <si>
    <t>ՀՀ Լոռու մարզ, Տաշիր համայնք, ք․ Տաշիր,  Երևանյան 94/2</t>
  </si>
  <si>
    <t>ԱՁ Նորայր Մովսիսյան</t>
  </si>
  <si>
    <t>ՀՀ Լոռու մարզ, Տաշիր համայնք, ք․ Տաշիր, Երևանյան 264</t>
  </si>
  <si>
    <t>ԱՁ Վալիկո Մովսիսյան</t>
  </si>
  <si>
    <t>ՀՀ Լոռու մարզ, Տաշիր համայնք, ք․ Տաշիր, Երևանյան 326</t>
  </si>
  <si>
    <t>ԱՁ Պողոսյան Դիաննա</t>
  </si>
  <si>
    <t xml:space="preserve">	ՀՀ, Լոռու մարզ,  Տաշիր համայնք, ք․ Տաշիր , Արցախի փ.  21</t>
  </si>
  <si>
    <t>ԱՁ Տիրուն Եսայան</t>
  </si>
  <si>
    <t>ՀՀ Լոռու մարզ, Տաշիր համայնք, ք, Տաշիր, Շահումյան փ․ , թիվ 17</t>
  </si>
  <si>
    <t>ԱՁ Սուսաննա Պառավյան</t>
  </si>
  <si>
    <t>ՀՀ, Լոռու մարզ, Տաշիր համայնք. Ք․ Տաշիր, Երևանյան փողոց, թաղամաս 1</t>
  </si>
  <si>
    <t>ԱՁ Արմենուհի Ռաֆաելյան</t>
  </si>
  <si>
    <t>ՀՀ, Լոռու մարզ, Տաշիր համայնք, ք. Տաշիր Երևանյան 200</t>
  </si>
  <si>
    <t>200-500</t>
  </si>
  <si>
    <t>ԱՁ Ազատ Ռաֆաելյան</t>
  </si>
  <si>
    <t>ՀՀ, Լոռու մարզ, Տաշիր համայնք,  ք․ Տաշիր, Երևանյան 204</t>
  </si>
  <si>
    <t>50-100</t>
  </si>
  <si>
    <t>ԱՁ Խանում Գրիգորյան</t>
  </si>
  <si>
    <t>ՀՀ, Լոռու մարզ, Տաշիր համայնք.ք․ Տաշիր Երևանյան փողոց, 190</t>
  </si>
  <si>
    <t>ԱՁ Զավեն Բեգլարյան</t>
  </si>
  <si>
    <t>ՀՀ Լոռու մարզ, Տաշիր համայնք, ք․ Տաշիր, Երևանյան 14</t>
  </si>
  <si>
    <t>ԱՁ Ժորա Պողոսյան</t>
  </si>
  <si>
    <t>ՀՀ Լոռու մարզ, Տաշիր համայնք, ք. Տաշիր, ԱՆԻ Բ/Զ</t>
  </si>
  <si>
    <t>ԱՁ Արմեն Մնեյան</t>
  </si>
  <si>
    <t>ՀՀ, Լոռու մարզ, Տաշիր համայնք, ք. Տաշիր, Խանջյան փողոց , թաղամաս 5, թիվ 3</t>
  </si>
  <si>
    <t>ԱՁ Զինա Հայրապետյան</t>
  </si>
  <si>
    <t>ՀՀ, Լոռու մարզ, Տաշիր համայնք, ք. Տաշիր, Դպրոցականների փողոց, թաղամաս 9 , բ/շ 10 , 14</t>
  </si>
  <si>
    <t>ԱՁ Նարինե Վարդանյան</t>
  </si>
  <si>
    <t>ՀՀ Լոռու մարզ, Տաշիր համայնք, ք. Տաշիր, Երևանյան փողոց, թիվ 173</t>
  </si>
  <si>
    <t>ԱՁ Իրինա Թովմասյան</t>
  </si>
  <si>
    <t xml:space="preserve">	ՀՀ Լոռու մարզ, Տաշիր համայնք, ք. Տաշիր, Երևանյան Փողոց  218</t>
  </si>
  <si>
    <t>ԱՁ Վահե Բաղդասարյան</t>
  </si>
  <si>
    <t>ՀՀ Լոռու մարզ, Տաշիր համայնք, ք. Տաշիր, Երևանյան 5</t>
  </si>
  <si>
    <t>ԱՁ Տոնոյան Մառլենա</t>
  </si>
  <si>
    <t>ՀՀ Լոռու մարզ, Տաշիր համայնք, ք․ Տաշիր, Էրեբունի փ․, թիվ 6</t>
  </si>
  <si>
    <t>ԱՁ Նարգիզյան Կարեն</t>
  </si>
  <si>
    <t xml:space="preserve">	ՀՀ  Լոռու մարզ,Տաշիր համայնք, ք․ Տաշիր, Երևանյան 1</t>
  </si>
  <si>
    <t>ԱՁ Գայանե Գասպարյան</t>
  </si>
  <si>
    <t>ՀՀ Լոռու մարզ, Տաշիր համայնք, ք․ Տաշիր, Բաղրամյան փ․, թիվ 19Ա</t>
  </si>
  <si>
    <t>ԱՁ Գյոզալ Բաղդասարյան</t>
  </si>
  <si>
    <t>ԱՁ Ռիմա Բաղդասարյան Շմավոնի</t>
  </si>
  <si>
    <t>ՀՀ Լոռու մարզ, Տաշիր համայնք,  ք.Տաշիր, Կ.Դեմիրճյան փողոց, թաղամաս 5, թիվ 79</t>
  </si>
  <si>
    <t>ԱՁ Մանվել Առաքելյան</t>
  </si>
  <si>
    <t>ՀՀ, Լոռու մարզ, Տաշիր համայնք, ք․ Տաշիր, Երևանյան փ․, թիվ 33</t>
  </si>
  <si>
    <t>ԱՁ Զոյա Մալխասյան</t>
  </si>
  <si>
    <t>ՀՀ Լոռու մարզ, Տաշիր համայնք, քաղաք Տաշիր, Երևանյան փողոց, թիվ 151</t>
  </si>
  <si>
    <t>ԱՁ Աբրահամյան Ամալիկ</t>
  </si>
  <si>
    <t>ՀՀ, Լոռու մարզ, Տաշիր համայնք, քաղաք Տաշիր, Լենինի 166</t>
  </si>
  <si>
    <t>ԱՁ Մխոյան Վահան</t>
  </si>
  <si>
    <t>ՀՀ, Լոռու մարզ, Տաշիր համայնք, ք․ Տաշիր, Երևանյան փ․ թղմ․ 1</t>
  </si>
  <si>
    <t>ԱՁ Դումիկյան Քերոբ</t>
  </si>
  <si>
    <t>ՀՀ, Լոռու մարզ, Տաշիր համայնք, ք․ Տաշիր, Երևանյան փողոց, տուն 239</t>
  </si>
  <si>
    <t>Ոգելից խմիչք և ծխախոտ                 2022 թ</t>
  </si>
  <si>
    <t>2712000  ընդ տարեկան</t>
  </si>
  <si>
    <t>հազ.դրամ</t>
  </si>
  <si>
    <t xml:space="preserve">§01¦ §ÐáõÝí³ñÇ ¦ 2022 Ã. --  §30¦ §¹»Ïï»Ùµ»ñÇ ¦ 2022 Ã. </t>
  </si>
  <si>
    <t xml:space="preserve">§01¦ §ÐáõÝí³ñÇ ¦ 2022 Ã. --  §30¦ §¹»Ïï»Ùµ»ñÇ ¦ 2022 Ã. Å³Ù³Ý³Ï³Ñ³ïí³ÍÇ Ñ³Ù³ñ </t>
  </si>
  <si>
    <r>
      <t xml:space="preserve">1. ÐÇÙÝ³ñÏÇ ³Ýí³ÝáõÙÁ   համար    </t>
    </r>
    <r>
      <rPr>
        <b/>
        <sz val="12"/>
        <rFont val="Arial LatArm"/>
        <family val="2"/>
      </rPr>
      <t>3</t>
    </r>
    <r>
      <rPr>
        <b/>
        <sz val="8"/>
        <rFont val="Arial LatArm"/>
        <family val="2"/>
      </rPr>
      <t xml:space="preserve"> </t>
    </r>
    <r>
      <rPr>
        <b/>
        <sz val="10"/>
        <rFont val="Arial LatArm"/>
        <family val="2"/>
      </rPr>
      <t>ՆՈՒՀ ՀՈԱԿ</t>
    </r>
  </si>
  <si>
    <r>
      <t xml:space="preserve">1. ÐÇÙÝ³ñÏÇ ³Ýí³ÝáõÙÁ  համար </t>
    </r>
    <r>
      <rPr>
        <b/>
        <sz val="11"/>
        <rFont val="Arial LatArm"/>
        <family val="2"/>
      </rPr>
      <t>4 ՆՈՒՀ ՀՈԱԿ</t>
    </r>
  </si>
  <si>
    <r>
      <t xml:space="preserve"> 1. ÐÇÙÝ³ñÏÇ ³Ýí³ÝáõÙÁ </t>
    </r>
    <r>
      <rPr>
        <b/>
        <sz val="10"/>
        <rFont val="Arial LatArm"/>
        <family val="2"/>
      </rPr>
      <t>î³ßÇñÇ  Մշակույթի կենտրոն</t>
    </r>
  </si>
  <si>
    <r>
      <t xml:space="preserve">                                               </t>
    </r>
    <r>
      <rPr>
        <sz val="11"/>
        <color rgb="FFFF0000"/>
        <rFont val="Arial LatArm"/>
        <family val="2"/>
      </rPr>
      <t>Սառատովկա 2500, Կաթնառատ 2500,0   Մեծավան -11000,0   սարչապետ- 11000, Նորաշեն</t>
    </r>
  </si>
  <si>
    <t>§28 ¦ դեկտեմբերի  2022թ</t>
  </si>
  <si>
    <t>§01¦ §ÐáõÝí³ñÇ ¦ 2023 Ã. --  §30¦ §¹»Ïï»Ùµ»ñÇ ¦ 2023 Ã.</t>
  </si>
  <si>
    <t xml:space="preserve">        §    ¦ § դեկտ»Ùµ»ñ ¦ 2022 Ã. </t>
  </si>
  <si>
    <t xml:space="preserve">Ý³Ë³Ñ³ßÇíÁ    0  երեք  միլիոն երկու հարյուր  դրամ </t>
  </si>
  <si>
    <t>Ý³Ë³Ñ³ßÇíÁ  20000.0  քսան   միլիոն  դրամ</t>
  </si>
  <si>
    <t>Ý³Ë³Ñ³ßÇíÁ 500,0  հինգ  հարյուր հազար  դրամ</t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</si>
  <si>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  <r>
      <rPr>
        <sz val="9.5"/>
        <color rgb="FFFF0000"/>
        <rFont val="Arial Unicode"/>
        <family val="2"/>
        <charset val="204"/>
      </rPr>
      <t>900270001205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</si>
  <si>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  <r>
      <rPr>
        <sz val="9.5"/>
        <color rgb="FFFF0000"/>
        <rFont val="Arial Unicode"/>
        <family val="2"/>
        <charset val="204"/>
      </rPr>
      <t>900275001213</t>
    </r>
  </si>
  <si>
    <r>
  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</t>
    </r>
    <r>
      <rPr>
        <sz val="9.5"/>
        <color rgb="FFFF0000"/>
        <rFont val="Arial Unicode"/>
        <family val="2"/>
        <charset val="204"/>
      </rPr>
      <t>ժամը 24.00-ից հետո</t>
    </r>
    <r>
      <rPr>
        <sz val="9.5"/>
        <color theme="1"/>
        <rFont val="Arial Unicode"/>
        <family val="2"/>
        <charset val="204"/>
      </rPr>
      <t xml:space="preserve"> աշխատելու թույլտվության համար</t>
    </r>
    <r>
      <rPr>
        <sz val="9.5"/>
        <color rgb="FFFF0000"/>
        <rFont val="Arial Unicode"/>
        <family val="2"/>
        <charset val="204"/>
      </rPr>
      <t>900275001254</t>
    </r>
  </si>
  <si>
    <r>
      <t xml:space="preserve">Հայաստանի Հանրապետության վարչատարածքային միավորների խորհրդանիշերը (զինանշան, անվանում և այլն), որպես օրենքով գրանցված ապրանքային նշան, օգտագործելու թույլտվության համար  </t>
    </r>
    <r>
      <rPr>
        <sz val="9.5"/>
        <color rgb="FFFF0000"/>
        <rFont val="Arial Unicode"/>
        <family val="2"/>
        <charset val="204"/>
      </rPr>
      <t>900275001312</t>
    </r>
  </si>
  <si>
    <r>
      <t>ուններից կապիտալ ծախսերի ֆինանսավորման նպատակով</t>
    </r>
    <r>
      <rPr>
        <sz val="9.5"/>
        <color rgb="FFFF0000"/>
        <rFont val="Arial Unicode"/>
        <family val="2"/>
        <charset val="204"/>
      </rPr>
      <t>900275001098</t>
    </r>
  </si>
  <si>
    <r>
      <t>Համայնքն սպասարկող անասնաբույժի ծառայությունների դիմաց</t>
    </r>
    <r>
      <rPr>
        <sz val="9.5"/>
        <color rgb="FFFF0000"/>
        <rFont val="Arial Unicode"/>
        <family val="2"/>
        <charset val="204"/>
      </rPr>
      <t>900275001239</t>
    </r>
  </si>
  <si>
    <r>
      <t>Նվիրատվության, ժառանգության իրավունքով ֆիզիկական անձանցից և կհամայնքի բյուջե ստացված մուտքեր` տրամադրված արտաքին աղբյուրներ</t>
    </r>
    <r>
      <rPr>
        <sz val="9.5"/>
        <color rgb="FFFF0000"/>
        <rFont val="Arial Unicode"/>
        <family val="2"/>
        <charset val="204"/>
      </rPr>
      <t>900275001320</t>
    </r>
  </si>
  <si>
    <t>§20 ¦ հունվարիի  2022թ</t>
  </si>
  <si>
    <t>Ý³Ë³Ñ³ßÇíÁª     1999,0   մեկ միլիÇáÝ ինն  Ñ³ñÛáõñ  ինսունինը հազ. դրամ</t>
  </si>
  <si>
    <t xml:space="preserve">Ý³Ë³Ñ³ßÇíÁª   148602,0  հարյուր քառասուն    ÙÇÉÇáÝ  դրամ </t>
  </si>
  <si>
    <t xml:space="preserve">Ý³Ë³Ñ³ßÇíÁª   18602,0 տասնութ միլիոն վեց հարյուր երկու  դրամ </t>
  </si>
  <si>
    <t>Ý³Ë³Ñ³ßÇíÁª  12000.0  տասներկու  ÙÇÉÇáÝ դրամ</t>
  </si>
  <si>
    <t xml:space="preserve">§01¦ §ÐáõÝí³ñÇ ¦ 2023 Ã. --  §31¦ §¹»Ïï»Ùµ»ñÇ ¦ 2023 Ã. Å³Ù³Ý³Ï³Ñ³ïí³ÍÇ Ñ³Ù³ñ </t>
  </si>
  <si>
    <t>1. ÐÇÙÝ³ñÏÇ ³Ýí³ÝáõÙÁ  համար 1 ՆՈՒՀ ՀՈԱԿ</t>
  </si>
  <si>
    <t xml:space="preserve">Ý³Ë³Ñ³ßÇíÁª 28000.0    քսանոթ միլիոն դրամ </t>
  </si>
  <si>
    <t>§20 ¦ հունվարի  2023թ</t>
  </si>
  <si>
    <t>Ý³Ë³Ñ³ßÇíÁ  53000,0 քառասուներեք  ÙÇÉÇáÝ  դրամ</t>
  </si>
  <si>
    <t>Ý³Ë³Ñ³ßÇíÁ 10000,0   տաս  ÙÇÉÇáÝ  դրամ</t>
  </si>
  <si>
    <r>
      <t xml:space="preserve">1. ÐÇÙÝ³ñÏÇ ³Ýí³ÝáõÙÁ Սարչապետի &lt;&lt;Պարտեզ&gt;&gt; մանկապարտեզ </t>
    </r>
    <r>
      <rPr>
        <b/>
        <sz val="11"/>
        <rFont val="Arial LatArm"/>
        <family val="2"/>
      </rPr>
      <t xml:space="preserve"> ՀՈԱԿ</t>
    </r>
  </si>
  <si>
    <t>9. Ìñ³·ñÇ ³Ýí³ÝáõÙÁ___Նախադպրոցական կրտություն</t>
  </si>
  <si>
    <t>Ý³Ë³Ñ³ßÇíÁ 14000,0   տաս  ÙÇÉÇáÝ  դրամ</t>
  </si>
  <si>
    <t xml:space="preserve">§01¦ §ÐáõÝí³ñÇ ¦ 2023 Ã. --  §30¦ §¹»Ïï»Ùµ»ñÇ ¦ 2023 Ã. Å³Ù³Ý³Ï³Ñ³ïí³ÍÇ Ñ³Ù³ñ </t>
  </si>
  <si>
    <r>
      <t xml:space="preserve">1. ÐÇÙÝ³ñÏÇ ³Ýí³ÝáõÙÁ Մեծավանի &lt;&lt;գույների աշխարհ&gt;&gt; մանկապարտեզ </t>
    </r>
    <r>
      <rPr>
        <b/>
        <sz val="11"/>
        <rFont val="Arial LatArm"/>
        <family val="2"/>
      </rPr>
      <t xml:space="preserve"> ՀՈԱԿ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</si>
  <si>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34000.0   եռեսունչորս միլիոն    դրամ 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</si>
  <si>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5200.0  հինգ միլիոն երկու հարյուր հազար     դրամ </t>
    </r>
  </si>
  <si>
    <t>§20 ¦ հունվարի  2022թ</t>
  </si>
  <si>
    <t>Ý³Ë³Ñ³ßÇíÁª 36000,0 եռեսունվեց ÙÇÉÇáÝ    դրամ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</si>
  <si>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5200.0   հինգ միլիոն  երկու հարյուր հազար    դրամ </t>
    </r>
  </si>
  <si>
    <t>1. ÐÇÙÝ³ñÏÇ ³Ýí³ÝáõÙÁ Մեծավանի Արվեստի դպրոց ՀՈԱԿ</t>
  </si>
  <si>
    <r>
      <t>Համայնքի վարչական տարածքում համայնքային կանոններին համապատասխան հանրային սննդի կազմակերպման և իրացման թույլտվության համար</t>
    </r>
    <r>
      <rPr>
        <sz val="9.5"/>
        <color rgb="FFFF0000"/>
        <rFont val="Arial Unicode"/>
        <family val="2"/>
        <charset val="204"/>
      </rPr>
      <t xml:space="preserve"> 900275001304</t>
    </r>
  </si>
  <si>
    <r>
      <t xml:space="preserve"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 </t>
    </r>
    <r>
      <rPr>
        <sz val="9.5"/>
        <color rgb="FFFF0000"/>
        <rFont val="Arial Unicode"/>
        <family val="2"/>
        <charset val="204"/>
      </rPr>
      <t>900275081249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</si>
  <si>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տեխնիկական և հատուկ նշանակության հրավառություն իրականացնելու թույլտվության համար</t>
    </r>
    <r>
      <rPr>
        <sz val="9.5"/>
        <color theme="1"/>
        <rFont val="Arial"/>
        <family val="2"/>
        <charset val="204"/>
      </rPr>
      <t xml:space="preserve">  </t>
    </r>
    <r>
      <rPr>
        <sz val="9.5"/>
        <color rgb="FFFF0000"/>
        <rFont val="Arial"/>
        <family val="2"/>
        <charset val="204"/>
      </rPr>
      <t>900275001262</t>
    </r>
  </si>
  <si>
    <r>
      <t xml:space="preserve">Ջրմուղ-կոյուղու համար այն համայնքներում, որոնք ներառված չեն ջրմուղ-կոյուղու ծառայություններ մատուցող կազմակերպությունների սպասարկման տարածքներում  </t>
    </r>
    <r>
      <rPr>
        <sz val="9.5"/>
        <color rgb="FFFF0000"/>
        <rFont val="Arial Unicode"/>
        <family val="2"/>
        <charset val="204"/>
      </rPr>
      <t>900275001270</t>
    </r>
  </si>
  <si>
    <r>
      <t xml:space="preserve">Համայնքի կողմից կազմակերպվող մրցույթների և աճուրդների մասնակցության համար </t>
    </r>
    <r>
      <rPr>
        <sz val="9.5"/>
        <color rgb="FFFF0000"/>
        <rFont val="Arial Unicode"/>
        <family val="2"/>
        <charset val="204"/>
      </rPr>
      <t>900275081272</t>
    </r>
  </si>
  <si>
    <r>
      <t>Համայնքի կողմից աղբահանության վճար վճարողների համար աղբահանության աշխատանքները կազմակերպելու համար</t>
    </r>
    <r>
      <rPr>
        <sz val="9.5"/>
        <color rgb="FFFF0000"/>
        <rFont val="Arial Unicode"/>
        <family val="2"/>
        <charset val="204"/>
      </rPr>
      <t>900275081165</t>
    </r>
  </si>
  <si>
    <r>
      <t xml:space="preserve">Համայնքի վարչական տարածքում ինքնակամ կառուցված  շենքերի շինությունների օրիկանացման  համար վճարներ </t>
    </r>
    <r>
      <rPr>
        <sz val="9.5"/>
        <color rgb="FFFF0000"/>
        <rFont val="Arial Unicode"/>
        <family val="2"/>
        <charset val="204"/>
      </rPr>
      <t>900275081124</t>
    </r>
  </si>
  <si>
    <r>
      <t>Վարչական իրավախախտումների համար տեղական ինքնակառավարման մարմինների կողմից պատասխանատվության միջոցների կիրառումից եկամուտներ</t>
    </r>
    <r>
      <rPr>
        <sz val="9.5"/>
        <color rgb="FFFF0000"/>
        <rFont val="Arial Unicode"/>
        <family val="2"/>
        <charset val="204"/>
      </rPr>
      <t>900275081298</t>
    </r>
  </si>
  <si>
    <r>
      <t>քի բյուջե մուտքագրման ենթակա այլ եկամուտներ</t>
    </r>
    <r>
      <rPr>
        <sz val="9.5"/>
        <color rgb="FFFF0000"/>
        <rFont val="Arial Unicode"/>
        <family val="2"/>
        <charset val="204"/>
      </rPr>
      <t>900275081108</t>
    </r>
  </si>
  <si>
    <r>
      <t xml:space="preserve">Համայնքի գույքին պատճառած վնասների փոխհատուցումից մուտքեր </t>
    </r>
    <r>
      <rPr>
        <sz val="9.5"/>
        <color rgb="FFFF0000"/>
        <rFont val="Arial Unicode"/>
        <family val="2"/>
        <charset val="204"/>
      </rPr>
      <t>900275</t>
    </r>
  </si>
  <si>
    <r>
      <t xml:space="preserve">Մուտքեր համայնքի բյուջեի նկատմամբ ստանձնած պայմանագրային պարտավորությունների չկատարման դիմաց գանձվող տույժերից </t>
    </r>
    <r>
      <rPr>
        <sz val="9.5"/>
        <color rgb="FFFF0000"/>
        <rFont val="Arial Unicode"/>
        <family val="2"/>
        <charset val="204"/>
      </rPr>
      <t>900275</t>
    </r>
  </si>
  <si>
    <r>
      <t xml:space="preserve">Համայնքային ենթակայության մանկապարտեզի ծառայությունից օգտվողների համար  </t>
    </r>
    <r>
      <rPr>
        <sz val="9.5"/>
        <color rgb="FFFF0000"/>
        <rFont val="Arial Unicode"/>
        <family val="2"/>
        <charset val="204"/>
      </rPr>
      <t>900275001189</t>
    </r>
  </si>
  <si>
    <r>
  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  </r>
    <r>
      <rPr>
        <sz val="9.5"/>
        <color rgb="FFFF0000"/>
        <rFont val="Arial Unicode"/>
        <family val="2"/>
        <charset val="204"/>
      </rPr>
      <t>900275001197</t>
    </r>
  </si>
  <si>
    <r>
      <t>Գույքահարկ համայնքների վարչական տարածքներում գտնվող շենքերի և շինությունների համար</t>
    </r>
    <r>
      <rPr>
        <sz val="9.5"/>
        <color rgb="FFFF0000"/>
        <rFont val="Arial Unicode"/>
        <family val="2"/>
        <charset val="204"/>
      </rPr>
      <t>900275081173</t>
    </r>
  </si>
  <si>
    <r>
      <t>Հողի հարկ համայնքների վարչական տարածքներում գտնվող հողի համար</t>
    </r>
    <r>
      <rPr>
        <sz val="9.5"/>
        <color rgb="FFFF0000"/>
        <rFont val="Arial Unicode"/>
        <family val="2"/>
        <charset val="204"/>
      </rPr>
      <t>900275081033</t>
    </r>
  </si>
  <si>
    <r>
      <t xml:space="preserve">Համայնքի բյուջե մուտքագրվող անշարժ գույքի հարկ        </t>
    </r>
    <r>
      <rPr>
        <sz val="9.5"/>
        <color rgb="FFFF0000"/>
        <rFont val="Arial Unicode"/>
        <family val="2"/>
        <charset val="204"/>
      </rPr>
      <t>900275001999</t>
    </r>
  </si>
  <si>
    <r>
      <t>Համայնքի վարչական տարածքում նոր շենքերի, շինությունների և ոչ հիմնական շինությունների շինարարության (տեղադրման) թույլտվության համարշ</t>
    </r>
    <r>
      <rPr>
        <sz val="9.5"/>
        <color rgb="FFFF0000"/>
        <rFont val="Arial Unicode"/>
        <family val="2"/>
        <charset val="204"/>
      </rPr>
      <t>900275081215</t>
    </r>
  </si>
  <si>
    <r>
      <t>Համայնքի վարչական տարածքում շենքերի, շինությունների և քաղաքաշինական այլ օբյեկտների քանդման թույլտվության համար</t>
    </r>
    <r>
      <rPr>
        <sz val="9.5"/>
        <color rgb="FFFF0000"/>
        <rFont val="Arial Unicode"/>
        <family val="2"/>
        <charset val="204"/>
      </rPr>
      <t>900275081207</t>
    </r>
  </si>
  <si>
    <r>
      <t>Պետական բյուջեից ֆինանսական համահարթեցման սկզբունքով տրամադրվող դոտացիաներ</t>
    </r>
    <r>
      <rPr>
        <sz val="9.5"/>
        <color rgb="FFFF0000"/>
        <rFont val="Arial Unicode"/>
        <family val="2"/>
        <charset val="204"/>
      </rPr>
      <t>900275081074</t>
    </r>
  </si>
  <si>
    <r>
      <t>Այլ գույքի վարձակալությունից մուտքեր</t>
    </r>
    <r>
      <rPr>
        <sz val="9.5"/>
        <color rgb="FFFF0000"/>
        <rFont val="Arial Unicode"/>
        <family val="2"/>
        <charset val="204"/>
      </rPr>
      <t>900275081132</t>
    </r>
  </si>
  <si>
    <r>
  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  </r>
    <r>
      <rPr>
        <sz val="9.5"/>
        <color rgb="FFFF0000"/>
        <rFont val="Arial Unicode"/>
        <family val="2"/>
        <charset val="204"/>
      </rPr>
      <t>900275081058</t>
    </r>
  </si>
  <si>
    <r>
  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  </r>
    <r>
      <rPr>
        <sz val="9.5"/>
        <color rgb="FFFF0000"/>
        <rFont val="Arial Unicode"/>
        <family val="2"/>
        <charset val="204"/>
      </rPr>
      <t>900275081181</t>
    </r>
  </si>
  <si>
    <r>
      <t xml:space="preserve">վորման համար պետական բյուջեից ստացվող միջոցներ     </t>
    </r>
    <r>
      <rPr>
        <sz val="9.5"/>
        <color rgb="FFFF0000"/>
        <rFont val="Arial Unicode"/>
        <family val="2"/>
        <charset val="204"/>
      </rPr>
      <t>081157</t>
    </r>
  </si>
  <si>
    <r>
      <t xml:space="preserve">Համայնքի սեփականություն համարվող հողերի վարձակալության վարձավճարներ </t>
    </r>
    <r>
      <rPr>
        <sz val="9.5"/>
        <color rgb="FFFF0000"/>
        <rFont val="Arial Unicode"/>
        <family val="2"/>
        <charset val="204"/>
      </rPr>
      <t>900275081082</t>
    </r>
  </si>
  <si>
    <t xml:space="preserve">թյան վարձավճարներ </t>
  </si>
  <si>
    <t xml:space="preserve">3.4 Համայնքի բյուջեի եկամուտներ ապրանքների մատակարարումից և ծառայությունների մատուցումից </t>
  </si>
  <si>
    <t xml:space="preserve">        §    ¦ § դեկտ»Ùµ»ñ ¦ 2023 Ã. </t>
  </si>
  <si>
    <r>
      <t>900272501033     -    /900272000</t>
    </r>
    <r>
      <rPr>
        <sz val="8"/>
        <color rgb="FFFF0000"/>
        <rFont val="Arial LatArm"/>
        <family val="2"/>
      </rPr>
      <t xml:space="preserve">598  </t>
    </r>
    <r>
      <rPr>
        <sz val="8"/>
        <rFont val="Arial LatArm"/>
        <family val="2"/>
      </rPr>
      <t>achnan  coren/</t>
    </r>
  </si>
  <si>
    <t>§01¦ §ÐáõÝí³ñÇ ¦ 2024 Ã. --  §30¦ §¹»Ïï»Ùµ»ñÇ ¦ 2024 Ã.</t>
  </si>
  <si>
    <t>§ 14  ¦ փետրվարի  2024թ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</si>
  <si>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1650,0   հազար վեց  հարյուր հիսուն     դրամ </t>
    </r>
  </si>
  <si>
    <t xml:space="preserve">                                                                    </t>
  </si>
  <si>
    <r>
      <t xml:space="preserve">1.3 </t>
    </r>
    <r>
      <rPr>
        <sz val="9.5"/>
        <color rgb="FFFF0000"/>
        <rFont val="Arial Unicode"/>
        <family val="2"/>
        <charset val="204"/>
      </rPr>
      <t>Տեղական տուրքեր</t>
    </r>
    <r>
      <rPr>
        <sz val="9.5"/>
        <color theme="1"/>
        <rFont val="Arial Unicode"/>
        <family val="2"/>
        <charset val="204"/>
      </rPr>
      <t xml:space="preserve">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</t>
    </r>
  </si>
  <si>
    <r>
      <t xml:space="preserve"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 </t>
    </r>
    <r>
      <rPr>
        <sz val="9.5"/>
        <color rgb="FFFF0000"/>
        <rFont val="Arial Unicode"/>
        <family val="2"/>
        <charset val="204"/>
      </rPr>
      <t>900275002518</t>
    </r>
  </si>
  <si>
    <r>
  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    </t>
    </r>
    <r>
      <rPr>
        <sz val="9.5"/>
        <color rgb="FFFF0000"/>
        <rFont val="Arial Unicode"/>
        <family val="2"/>
        <charset val="204"/>
      </rPr>
      <t>900275002534</t>
    </r>
  </si>
  <si>
    <r>
      <t>Համայնքի արխիվից փաստաթղթերի պատճեններ տրամադրելու համար</t>
    </r>
    <r>
      <rPr>
        <sz val="9.5"/>
        <color rgb="FFFF0000"/>
        <rFont val="Arial Unicode"/>
        <family val="2"/>
        <charset val="204"/>
      </rPr>
      <t>900275002526</t>
    </r>
  </si>
  <si>
    <t>գյուղ նշանակության հողերը հաշվի չարնել</t>
  </si>
  <si>
    <t>kazax</t>
  </si>
  <si>
    <t>25*6</t>
  </si>
  <si>
    <t>ճապոնացիների ծրագիր</t>
  </si>
  <si>
    <t xml:space="preserve">361061,2      սեփական եկամուտ  </t>
  </si>
  <si>
    <t>§ 14 ¦հունվարի  2025թ</t>
  </si>
  <si>
    <t>§01¦ §ÐáõÝí³ñÇ ¦ 2025 Ã. --  §31¦ §¹»Ïï»Ùµ»ñÇ ¦ 2025 Ã.</t>
  </si>
  <si>
    <t xml:space="preserve">        §  25  ¦ § դեկտ»Ùµ»ñ ¦ 2024 Ã. </t>
  </si>
  <si>
    <t>Ý³Ë³Ñ³ßÇíÁª 36000,0   եռեսունվեց  միլիոն   դրամ</t>
  </si>
  <si>
    <t>Ý³Ë³Ñ³ßÇíÁ 93066,0   ինսուներեք միլիոն վաթսունվեց հազար դրամ</t>
  </si>
  <si>
    <r>
      <t xml:space="preserve"> </t>
    </r>
    <r>
      <rPr>
        <sz val="10"/>
        <rFont val="Arial LatArm"/>
        <family val="2"/>
      </rPr>
      <t xml:space="preserve">¥Áëï ïÝï»ë³·Çï³Ï³Ý ¹³ë³Ï³ñ·Ù³Ý Ñá¹í³ÍÝ»ñÇ¤ </t>
    </r>
  </si>
  <si>
    <t>Ý³Ë³Ñ³ßÇíÁ    130000,0 հարյուր երեսուն միլիոն դրամ</t>
  </si>
  <si>
    <r>
      <t xml:space="preserve">1. ÐÇÙÝ³ñÏÇ ³Ýí³ÝáõÙÁ         </t>
    </r>
    <r>
      <rPr>
        <sz val="11"/>
        <rFont val="Arial LatArm"/>
        <family val="2"/>
      </rPr>
      <t>ՀՈԱԿ</t>
    </r>
    <r>
      <rPr>
        <sz val="8"/>
        <rFont val="Arial LatArm"/>
        <family val="2"/>
      </rPr>
      <t xml:space="preserve">  </t>
    </r>
    <r>
      <rPr>
        <sz val="11"/>
        <rFont val="Arial LatArm"/>
        <family val="2"/>
      </rPr>
      <t>Մանկապարտեզներ</t>
    </r>
  </si>
  <si>
    <t>I -er   sep ek   72546/3= 24182  /1,2,3amisner/</t>
  </si>
  <si>
    <t>III-er sep ek   85753,7/3 = 28584,5     /7,8,9 amisner</t>
  </si>
  <si>
    <t>II-er sep ek    85136,3 /3=28378,7    /4,5,6 amisner</t>
  </si>
  <si>
    <t>IV -er sep ek  117626,2  = 39208,4      /10,11,12 amisner</t>
  </si>
  <si>
    <t>ynd 361061,2  sep.ek</t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</si>
  <si>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18930,0   տասնութ  միլիոն ինը  հարյուր երեսուն  հազ դրամ   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</si>
  <si>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Դ. Խռոյան _________________</t>
    </r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</si>
  <si>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30000,0   երեսուն  միլիոն  դրամ   </t>
    </r>
  </si>
  <si>
    <t>§ 27  ¦ հունվարի  2025թ</t>
  </si>
  <si>
    <t>§01¦ §ÐáõÝí³ñÇ ¦ 2025 Ã. --  §30¦ §¹»Ïï»Ùµ»ñÇ ¦ 2025 Ã.</t>
  </si>
  <si>
    <t xml:space="preserve">        § 23   ¦ § հունվաñ ¦ 2025 Ã. </t>
  </si>
  <si>
    <r>
      <t xml:space="preserve">              Î.î                       ¶ÈÊ²ìàð Ð²Þì²ä²Ð 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</si>
  <si>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>Ա. Մուրադյան</t>
  </si>
  <si>
    <t>55565,5</t>
  </si>
  <si>
    <t>390236,6-    pastaci-451658,0</t>
  </si>
  <si>
    <t xml:space="preserve"> perq e liner 451658*5%=474241</t>
  </si>
  <si>
    <t>%</t>
  </si>
  <si>
    <t>2024 թփաստացի</t>
  </si>
  <si>
    <t>42666,6</t>
  </si>
  <si>
    <t>2024 թ պլան</t>
  </si>
  <si>
    <t>2025 թ պլան</t>
  </si>
  <si>
    <t xml:space="preserve">Համայնքի բյուջե մուտքագրվող անշարժ գույքի հարկ       </t>
  </si>
  <si>
    <r>
  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</t>
    </r>
    <r>
      <rPr>
        <sz val="9.5"/>
        <color rgb="FFFF0000"/>
        <rFont val="Arial Unicode"/>
        <family val="2"/>
        <charset val="204"/>
      </rPr>
      <t>ժամը 24.00-ից հետո</t>
    </r>
    <r>
      <rPr>
        <sz val="9.5"/>
        <color theme="1"/>
        <rFont val="Arial Unicode"/>
        <family val="2"/>
        <charset val="204"/>
      </rPr>
      <t xml:space="preserve"> աշխատելու թույլտվության համար</t>
    </r>
  </si>
  <si>
    <t>Համայնքի վարչական տարածքում համայնքային կանոններին համապատասխան հանրային սննդի կազմակերպման և իրացման թույլտվության համար</t>
  </si>
  <si>
    <t xml:space="preserve"> խոշոր եզրաչափի աղբի հավաքման և փոխադրման,  թույլտվության համար </t>
  </si>
  <si>
    <r>
      <t>1.3</t>
    </r>
    <r>
      <rPr>
        <sz val="9.5"/>
        <rFont val="Arial Unicode"/>
        <family val="2"/>
        <charset val="204"/>
      </rPr>
      <t xml:space="preserve"> Տեղական տուրքեր</t>
    </r>
    <r>
      <rPr>
        <sz val="9.5"/>
        <color theme="1"/>
        <rFont val="Arial Unicode"/>
        <family val="2"/>
        <charset val="204"/>
      </rPr>
      <t xml:space="preserve"> </t>
    </r>
  </si>
  <si>
    <t>տառբերություն  2024թ փաստացի և 2025թ նախատեսվածի համեմատ</t>
  </si>
  <si>
    <t>ղազախների գումարը -</t>
  </si>
  <si>
    <t>sep.ek. Plan-2024 -390236,6 հազ.դր</t>
  </si>
  <si>
    <t>sep.ek. Plan-2025 -361061,2 հազ.դր</t>
  </si>
  <si>
    <t>փաստացի-451658,0 հազ.դր</t>
  </si>
  <si>
    <t xml:space="preserve"> պետք է լիներ   451658*5%=474241 հազ.դր</t>
  </si>
  <si>
    <t xml:space="preserve"> մանկապարտեզի ծառայությունից օգտվողների համար  </t>
  </si>
  <si>
    <t>400 հա-74000,0հազ դր</t>
  </si>
  <si>
    <t>հնարավոր հավաքելու գումար է</t>
  </si>
  <si>
    <t xml:space="preserve">Ջրմուղ-կոյուղու համար </t>
  </si>
  <si>
    <t xml:space="preserve"> աղբահանության վճար </t>
  </si>
  <si>
    <t xml:space="preserve"> արտադպրոցական դաստիարակության  ծառայություններից օգտվողների համար</t>
  </si>
  <si>
    <t xml:space="preserve">Համայնքի վարչական տարածքում նոր շենքերի, շինությունների   թույլտվության </t>
  </si>
  <si>
    <r>
      <t xml:space="preserve">2026       </t>
    </r>
    <r>
      <rPr>
        <b/>
        <sz val="16"/>
        <rFont val="Sylfaen"/>
        <family val="1"/>
      </rPr>
      <t>Թ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Վ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Ա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Կ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Ա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Ն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Ի</t>
    </r>
    <r>
      <rPr>
        <b/>
        <sz val="16"/>
        <rFont val="GHEA Grapalat"/>
      </rPr>
      <t xml:space="preserve">    </t>
    </r>
    <r>
      <rPr>
        <b/>
        <sz val="16"/>
        <rFont val="Sylfaen"/>
        <family val="1"/>
      </rPr>
      <t>Բ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Յ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ՈՒ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Ջ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Ե</t>
    </r>
  </si>
  <si>
    <t>§01¦ §ÐáõÝí³ñÇ ¦ 2026 Ã. --  §31¦ §¹»Ïï»Ùµ»ñÇ ¦ 2026 Ã.</t>
  </si>
  <si>
    <t>ԱՍՏԽԻՆԵ</t>
  </si>
  <si>
    <t>8000,0-2025,18000-2026</t>
  </si>
  <si>
    <t xml:space="preserve">Հայաստանի Հանրապետության օրենսդրությամբ սահմանված կարգով հաստատված ճարտարապետաշինարարական նախագծին համապատասխան` համայնքի վարչական տարածքում նոր շենքերի և շինությունների շինարարության թույլտվության ժամկետների երկարաձգման յուրաքանչյուր տարվա (այդ թվում՝ ոչ ամբողջական) համար՝ </t>
  </si>
  <si>
    <t>«Գնումների մասին» օրենքի պահանջներին համապատասխան իրականացված գնման գործընթացի միջոցով ընտրված օպերատորի կամ 100 տոկոս համայնքային մասնակցությամբ օպերատորի կողմից ներհամայնքային ավտոբուսային կանոնավոր փոխադրումների ծառայություններից օգտվելու դիմաց փոխհատուցման վճար՝</t>
  </si>
  <si>
    <r>
      <t>Համայնքի վարչական տարածքում համայնքապետարանի սեփականություն հանդիսացող հենասյունների վարձակալության  վճար յուրաքանչյուր ամսվա համար</t>
    </r>
    <r>
      <rPr>
        <sz val="11"/>
        <rFont val="Courier New"/>
        <family val="3"/>
        <charset val="204"/>
      </rPr>
      <t>ˋ</t>
    </r>
  </si>
  <si>
    <t>§ 24 ¦դեկտեմբերի  2025թ</t>
  </si>
  <si>
    <t>2026թ   15,01</t>
  </si>
  <si>
    <r>
      <t xml:space="preserve"> </t>
    </r>
    <r>
      <rPr>
        <b/>
        <sz val="14"/>
        <rFont val="Sylfaen"/>
        <family val="1"/>
      </rPr>
      <t xml:space="preserve">ավագանու </t>
    </r>
    <r>
      <rPr>
        <b/>
        <sz val="14"/>
        <rFont val="GHEA Grapalat"/>
      </rPr>
      <t>2025   թվա</t>
    </r>
    <r>
      <rPr>
        <b/>
        <sz val="14"/>
        <rFont val="Sylfaen"/>
        <family val="1"/>
      </rPr>
      <t>կանի</t>
    </r>
    <r>
      <rPr>
        <b/>
        <sz val="14"/>
        <rFont val="GHEA Grapalat"/>
      </rPr>
      <t xml:space="preserve">  դեկտեմբերի  24 -ի  </t>
    </r>
    <r>
      <rPr>
        <b/>
        <sz val="14"/>
        <rFont val="GHEA Grapalat"/>
        <charset val="204"/>
      </rPr>
      <t xml:space="preserve">N 109    </t>
    </r>
    <r>
      <rPr>
        <b/>
        <sz val="14"/>
        <rFont val="GHEA Grapalat"/>
      </rPr>
      <t xml:space="preserve">Ն </t>
    </r>
    <r>
      <rPr>
        <b/>
        <sz val="14"/>
        <rFont val="Sylfaen"/>
        <family val="1"/>
      </rPr>
      <t>որոշմամբ</t>
    </r>
    <r>
      <rPr>
        <b/>
        <sz val="14"/>
        <rFont val="GHEA Grapalat"/>
      </rPr>
      <t xml:space="preserve"> 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</si>
  <si>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  <r>
      <rPr>
        <b/>
        <sz val="10"/>
        <color indexed="8"/>
        <rFont val="Arial LatArm"/>
        <family val="2"/>
      </rPr>
      <t xml:space="preserve">   </t>
    </r>
  </si>
  <si>
    <t>Համայնքի վարչական տարածքում համայնքապետարանի սեփականություն հանդիսացող հենասյունների վարձակալության  վճար յուրաքանչյուր ամսվա համարˋ</t>
  </si>
  <si>
    <t xml:space="preserve">                                             ՏԱՇԻՐ  Ñ³Ù³ÛÝùÇ  Õ»Ï³í³ñÇ §05¦ հունվարÇ   2026թ.  ÃÇí  1 Ա   áñáßÙ³Ý</t>
  </si>
  <si>
    <t xml:space="preserve"> Տաշիր    Ñ³Ù³ÛÝùÇ 2026 Ã. µÛáõç»Ç »Éù³ÛÇÝ(Í³Ëë³ÛÇÝ) Ù³ëÇ µ³ßËáõÙÁ Áëï »é³ÙëÛ³ÏÝ»ñÇ</t>
  </si>
  <si>
    <t xml:space="preserve">                                             Տաշիր   Ñ³Ù³ÛÝùÇ  Õ»Ï³í³ñÇ §05 ¦ հունվարի 2025 թ - ÃÇí  1  Ա  áñáßÙ³Ý</t>
  </si>
  <si>
    <t xml:space="preserve"> Տաշիր  Ñ³Ù³ÛÝùÇ 2026 Ã. µÛáõç»Ç »Ï³Ùï³ÛÇÝ(Ùáõïù³ÛÇÝ) Ù³ëÇ µ³ßËáõÙÁ Áëï »é³ÙëÛ³ÏÝ»ñÇ</t>
  </si>
  <si>
    <t xml:space="preserve">        §  15  ¦ § դեկտ»Ùµ»ñ ¦ 2025 Ã. </t>
  </si>
  <si>
    <t xml:space="preserve">Ý³Ë³Ñ³ßÇíÁª 563300,0 Հինգ հարյուր  վաթսուներեք  միլիոն վեց  հարյուր երեսուներեք  հազար  դրամ </t>
  </si>
  <si>
    <t xml:space="preserve">        § 125  ¦ § դեկտ»Ùµ»ñ ¦ 2025 Ã. </t>
  </si>
  <si>
    <t xml:space="preserve">Ý³Ë³Ñ³ßÇíÁ 79450,0   յոթանասունինը    միլիոն չորս հարյուր հիսուն  հազար դրամ </t>
  </si>
  <si>
    <t xml:space="preserve">Ý³Ë³Ñ³ßÇíÁª  00  դրամ  </t>
  </si>
  <si>
    <t>§ 24 դեկտեմբերի  2025թ</t>
  </si>
  <si>
    <t xml:space="preserve">Ý³Ë³Ñ³ßÇíÁª  1000,0   մեկ  միլիոն   դրամ  </t>
  </si>
  <si>
    <t xml:space="preserve">Ý³Ë³Ñ³ßÇíÁ 395000 երեք   հարյուր իննսուն  միլիոն    դրամ </t>
  </si>
  <si>
    <t xml:space="preserve">Ý³Ë³Ñ³ßÇíÁ   4000,0 չորս    միլիոն   դրամ.  </t>
  </si>
  <si>
    <t xml:space="preserve">        § 15  ¦ § դեկտ»Ùµ»ñ ¦ 2025 Ã. </t>
  </si>
  <si>
    <t xml:space="preserve">Ý³Ë³Ñ³ßÇíÁª   4000.0     չորս միլիոն   դրամ  </t>
  </si>
  <si>
    <t>Ý³Ë³Ñ³ßÇíÁ 21000,0 քսանմեկ  միլիոն դրամ</t>
  </si>
  <si>
    <t xml:space="preserve">Ý³Ë³Ñ³ßÇíÁ  0,0   հազար  դրամ </t>
  </si>
  <si>
    <t>Ý³Ë³Ñ³ßÇíÁ 704800,0   յոթ  հարյուր չորս միլիոն ութ հարյուր հազար դրամ</t>
  </si>
  <si>
    <t>Ý³Ë³Ñ³ßÇíÁ 489055,0   չորս հարյուր ութանասունինը  միլիոն  հիսունհինգ  հազար դրամ</t>
  </si>
  <si>
    <t>Ý³Ë³Ñ³ßÇíÁª   100601,0  մեկ հարյուր  միլիոն վեց հարյուր մեկ հազար  դրամ</t>
  </si>
  <si>
    <t xml:space="preserve">Ý³Ë³Ñ³ßÇíÁª  0,0               դրամ. </t>
  </si>
  <si>
    <t>Ý³Ë³Ñ³ßÇíÁª     24500,0  քսանչորս միլիոն հինգ հարյուր  դրամ</t>
  </si>
  <si>
    <t>Ý³Ë³Ñ³ßÇíÁ 98420,0   ութանասունհինգ միլիոն հարյուր յոթանասուներկու հազար դրամ</t>
  </si>
  <si>
    <t>Ý³Ë³Ñ³ßÇíÁ 67806,0 վաթսունյոթ միլիոն ութ  հարուր վեց  հազար դրամ</t>
  </si>
  <si>
    <t>Ý³Ë³Ñ³ßÇíÁ   0,0      դրամ</t>
  </si>
  <si>
    <t>Ý³Ë³Ñ³ßÇíÁ 12000,0  տասներկու միլիոն  դրամ</t>
  </si>
  <si>
    <t>Ý³Ë³Ñ³ßÇíÁ   72607,0  յոթանասուներկու միլիոն վեց  հարյուր յոթ  հազար դրամ</t>
  </si>
  <si>
    <t>Ý³Ë³Ñ³ßÇíÁ   71117,0   յոթանասունմեկ  միլիոն  հարյուր տասնյոթ  հազար դրամ</t>
  </si>
  <si>
    <t>Ý³Ë³Ñ³ßÇíÁª   190000,0  հարյուր իննսու միլիոն դրամ</t>
  </si>
  <si>
    <t>Ý³Ë³Ñ³ßÇíÁ   300,0    երեք հարյուր  հազար դրամ</t>
  </si>
  <si>
    <t>Ý³Ë³Ñ³ßÇíÁª     11000,0  տասնմեկ  միլիոն  դրամ</t>
  </si>
  <si>
    <t>Ý³Ë³Ñ³ßÇíÁª 0,0    հարյուր տասնմեկ միլիոն երկու հարյուր տասնվեց հազար դրամ</t>
  </si>
  <si>
    <t>Ý³Ë³Ñ³ßÇíÁª 63000,0 վաթսուներեք միլիոն  դրամ</t>
  </si>
  <si>
    <t>Ý³Ë³Ñ³ßÇíÁª 1306148,5472  մեկ միլիարդ երեք հարյուր վեց  միլիոն հարյուր քառասուն ութ հազար հինգ հարյուր քառասունյոթ,2  դրամ</t>
  </si>
  <si>
    <t>Ý³Ë³Ñ³ßÇíÁª 697720,0  վեց հարյուր ինսունյոթ  միլիոն յոթ հարյուր քսան  դրամ</t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</si>
  <si>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40000,0   քառասուն  միլիոն  դրամ  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</si>
  <si>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60000.0   վաթսուն  միլիոն    դրամ </t>
    </r>
  </si>
  <si>
    <t>axbaman 7016,0 sev</t>
  </si>
  <si>
    <t>980,0 գութան</t>
  </si>
  <si>
    <t xml:space="preserve">                փոփոխ 26,03,2026 թ        </t>
  </si>
  <si>
    <t>§ 26 մարտի  2026թ</t>
  </si>
  <si>
    <t>§ 26 ¦մարտի  2026թ</t>
  </si>
  <si>
    <r>
      <t>ուններից կապիտալ ծախսերի ֆինանսավորման նպատակով</t>
    </r>
    <r>
      <rPr>
        <sz val="9.5"/>
        <color rgb="FFFF0000"/>
        <rFont val="Arial Unicode"/>
        <family val="2"/>
        <charset val="204"/>
      </rPr>
      <t>900275001098  , 002609</t>
    </r>
  </si>
  <si>
    <t xml:space="preserve">ՀՀ Լոռու մարզի Տաշիր համայնքի ավագանու </t>
  </si>
  <si>
    <t>ՀՀ ԼՈՌՈՒ ՄԱՐԶԻ ՏԱՇԻՐ ՀԱՄԱՅՆՔԻ ԲՅՈՒՋԵԻ ԾԱԽՍԵՐՆ ԸՍՏ ՏՆՏԵՍԱԳԻՏԱԿԱՆ ԴԱՍԱԿԱՐԳՄԱՆ</t>
  </si>
  <si>
    <t>Հավելված 3</t>
  </si>
  <si>
    <r>
      <t xml:space="preserve"> </t>
    </r>
    <r>
      <rPr>
        <sz val="9"/>
        <rFont val="Arial LatArm"/>
        <family val="2"/>
      </rPr>
      <t xml:space="preserve">1.3 îàÎàê²ìÖ²ðÜºð </t>
    </r>
    <r>
      <rPr>
        <sz val="8"/>
        <rFont val="Arial LatArm"/>
        <family val="2"/>
      </rPr>
      <t>(ïáÕ4310+ïáÕ 4320+ïáÕ4330)</t>
    </r>
  </si>
  <si>
    <r>
      <t xml:space="preserve">ÜºðøÆÜ îàÎàê²ìÖ²ðÜºð </t>
    </r>
    <r>
      <rPr>
        <sz val="8"/>
        <rFont val="Arial LatArm"/>
        <family val="2"/>
      </rPr>
      <t>(ïáÕ4311+ïáÕ4312)</t>
    </r>
  </si>
  <si>
    <r>
      <t>²ðî²øÆÜ îàÎàê²ìÖ²ðÜºð</t>
    </r>
    <r>
      <rPr>
        <i/>
        <sz val="8"/>
        <rFont val="Arial LatArm"/>
        <family val="2"/>
      </rPr>
      <t xml:space="preserve"> </t>
    </r>
    <r>
      <rPr>
        <sz val="8"/>
        <rFont val="Arial LatArm"/>
        <family val="2"/>
      </rPr>
      <t>(ïáÕ4321+ïáÕ4322)</t>
    </r>
  </si>
  <si>
    <r>
      <t xml:space="preserve">öàÊ²èàôÂÚàôÜÜºðÆ Ðºî Î²äì²Ì ìÖ²ðÜºð </t>
    </r>
    <r>
      <rPr>
        <sz val="8"/>
        <rFont val="Arial LatArm"/>
        <family val="2"/>
      </rPr>
      <t xml:space="preserve">(ïáÕ4331+ïáÕ4332+ïáÕ4333) </t>
    </r>
  </si>
  <si>
    <r>
      <t>1.4 êàô´êÆ¸Æ²Üºð</t>
    </r>
    <r>
      <rPr>
        <sz val="8"/>
        <rFont val="Arial LatArm"/>
        <family val="2"/>
      </rPr>
      <t xml:space="preserve">  (ïáÕ4410+ïáÕ4420)</t>
    </r>
  </si>
  <si>
    <r>
      <t xml:space="preserve">êàô´êÆ¸Æ²Üºð äºî²Î²Ü (Ð²Ø²ÚÜø²ÚÆÜ) Î²¼Ø²ÎºðäàôÂÚàôÜÜºðÆÜ </t>
    </r>
    <r>
      <rPr>
        <sz val="8"/>
        <rFont val="Arial LatArm"/>
        <family val="2"/>
      </rPr>
      <t>(ïáÕ4411+ïáÕ4412)</t>
    </r>
  </si>
  <si>
    <r>
      <t>êàô´êÆ¸Æ²Üºð àâ äºî²Î²Ü (àâ Ð²Ø²ÚÜø²ÚÆÜ) Î²¼Ø²ÎºðäàôÂÚàôÜÜºðÆÜ</t>
    </r>
    <r>
      <rPr>
        <i/>
        <sz val="8"/>
        <rFont val="Arial LatArm"/>
        <family val="2"/>
      </rPr>
      <t xml:space="preserve"> </t>
    </r>
    <r>
      <rPr>
        <sz val="8"/>
        <rFont val="Arial LatArm"/>
        <family val="2"/>
      </rPr>
      <t>(ïáÕ4421+ïáÕ4422)</t>
    </r>
  </si>
  <si>
    <r>
      <t xml:space="preserve">1.5 ¸ð²Ø²ÞÜàðÐÜºð </t>
    </r>
    <r>
      <rPr>
        <sz val="8"/>
        <rFont val="Arial LatArm"/>
        <family val="2"/>
      </rPr>
      <t>(ïáÕ4510+ïáÕ4520+ïáÕ4530+ïáÕ4540)</t>
    </r>
  </si>
  <si>
    <r>
      <t>¸ð²Ø²ÞÜàðÐÜºð úî²ðºðÎðÚ² Î²è²ì²ðàôÂÚàôÜÜºðÆÜ</t>
    </r>
    <r>
      <rPr>
        <sz val="8"/>
        <rFont val="Arial LatArm"/>
        <family val="2"/>
      </rPr>
      <t xml:space="preserve"> (ïáÕ4511+ïáÕ4512)</t>
    </r>
  </si>
  <si>
    <r>
      <t>¸ð²Ø²ÞÜàðÐÜºð ØÆæ²¼¶²ÚÆÜ Î²¼Ø²ÎºðäàôÂÚàôÜÜºðÆÜ</t>
    </r>
    <r>
      <rPr>
        <sz val="8"/>
        <rFont val="Arial LatArm"/>
        <family val="2"/>
      </rPr>
      <t xml:space="preserve"> (ïáÕ4521+ïáÕ4522)</t>
    </r>
  </si>
  <si>
    <r>
      <t>ÀÜÂ²òÆÎ ¸ð²Ø²ÞÜàðÐÜºð äºî²Î²Ü Ð²îì²ÌÆ ²ÚÈ Ø²Î²ð¸²ÎÜºðÆÜ</t>
    </r>
    <r>
      <rPr>
        <sz val="9"/>
        <rFont val="Arial LatArm"/>
        <family val="2"/>
      </rPr>
      <t xml:space="preserve"> </t>
    </r>
    <r>
      <rPr>
        <sz val="8"/>
        <rFont val="Arial LatArm"/>
        <family val="2"/>
      </rPr>
      <t>(ïáÕ4531+ïáÕ4532+ïáÕ4533)</t>
    </r>
  </si>
  <si>
    <r>
      <t>Î²äÆî²È ¸ð²Ø²ÞÜàðÐÜºð äºî²Î²Ü Ð²îì²ÌÆ ²ÚÈ Ø²Î²ð¸²ÎÜºðÆÜ</t>
    </r>
    <r>
      <rPr>
        <sz val="9"/>
        <rFont val="Arial LatArm"/>
        <family val="2"/>
      </rPr>
      <t xml:space="preserve"> </t>
    </r>
    <r>
      <rPr>
        <sz val="8"/>
        <rFont val="Arial LatArm"/>
        <family val="2"/>
      </rPr>
      <t>(ïáÕ4541+ïáÕ4542+ïáÕ4543)</t>
    </r>
  </si>
  <si>
    <r>
      <t xml:space="preserve">1.6 êàòÆ²È²Î²Ü Üä²êîÜºð ºì ÎºÜê²ÂàÞ²ÎÜºð </t>
    </r>
    <r>
      <rPr>
        <sz val="8"/>
        <rFont val="Arial LatArm"/>
        <family val="2"/>
      </rPr>
      <t>(ïáÕ4610+ïáÕ4630+ïáÕ4640)</t>
    </r>
  </si>
  <si>
    <r>
      <t xml:space="preserve"> êàòÆ²È²Î²Ü ú¶ÜàôÂÚ²Ü ¸ð²Ø²Î²Ü ²ðî²Ð²ÚîàôÂÚ²Ø´ Üä²êîÜºð (´ÚàôæºÆò) </t>
    </r>
    <r>
      <rPr>
        <sz val="8"/>
        <rFont val="Arial LatArm"/>
        <family val="2"/>
      </rPr>
      <t xml:space="preserve">(ïáÕ4631+ïáÕ4632+ïáÕ4633+ïáÕ4634) </t>
    </r>
  </si>
  <si>
    <r>
      <t xml:space="preserve"> ÎºÜê²ÂàÞ²ÎÜºð </t>
    </r>
    <r>
      <rPr>
        <sz val="8"/>
        <rFont val="Arial LatArm"/>
        <family val="2"/>
      </rPr>
      <t xml:space="preserve">(ïáÕ4641) </t>
    </r>
  </si>
  <si>
    <r>
      <t xml:space="preserve">Ð²ðÎºð, ä²ðî²¸Æð ìÖ²ðÜºð ºì îàôÚÄºð, àðàÜø Î²è²ì²ðØ²Ü î²ð´ºð Ø²Î²ð¸²ÎÜºðÆ ÎàÔØÆò ÎÆð²èìàôØ ºÜ ØÆØÚ²Üò ÜÎ²îØ²Ø´ </t>
    </r>
    <r>
      <rPr>
        <sz val="8"/>
        <rFont val="Arial LatArm"/>
        <family val="2"/>
      </rPr>
      <t>(ïáÕ4721+ïáÕ4722+ïáÕ4723+ïáÕ4724)</t>
    </r>
  </si>
  <si>
    <r>
      <t xml:space="preserve">¸²î²ð²ÜÜºðÆ ÎàÔØÆò ÜÞ²Ü²Îì²Ì îàôÚÄºð ºì îàô¶²ÜøÜºð </t>
    </r>
    <r>
      <rPr>
        <sz val="8"/>
        <rFont val="Arial LatArm"/>
        <family val="2"/>
      </rPr>
      <t>(ïáÕ4731)</t>
    </r>
  </si>
  <si>
    <r>
      <t xml:space="preserve"> ´Ü²Î²Ü ²ÔºîÜºðÆò Î²Ø ²ÚÈ ´Ü²Î²Ü ä²îÖ²èÜºðàì ²è²æ²ò²Ì ìÜ²êÜºðÆ Î²Ø ìÜ²êì²ÌøÜºðÆ ìºð²Î²Ü¶ÜàôØ </t>
    </r>
    <r>
      <rPr>
        <sz val="8"/>
        <rFont val="Arial LatArm"/>
        <family val="2"/>
      </rPr>
      <t>(ïáÕ4741+ïáÕ4742)</t>
    </r>
  </si>
  <si>
    <r>
      <t xml:space="preserve">Î²è²ì²ðØ²Ü Ø²ðØÆÜÜºðÆ ¶àðÌàôÜºàôÂÚ²Ü Ðºîºì²Üøàì ²è²æ²ò²Ì ìÜ²êÜºðÆ Î²Ø ìÜ²êì²ÌøÜºðÆ </t>
    </r>
    <r>
      <rPr>
        <sz val="9"/>
        <rFont val="Arial LatArm"/>
        <family val="2"/>
      </rPr>
      <t xml:space="preserve"> </t>
    </r>
    <r>
      <rPr>
        <i/>
        <sz val="9"/>
        <rFont val="Arial LatArm"/>
        <family val="2"/>
      </rPr>
      <t xml:space="preserve">ìºð²Î²Ü¶ÜàôØ </t>
    </r>
    <r>
      <rPr>
        <sz val="8"/>
        <rFont val="Arial LatArm"/>
        <family val="2"/>
      </rPr>
      <t>(ïáÕ4751)</t>
    </r>
  </si>
  <si>
    <r>
      <t xml:space="preserve"> ²ÚÈ Ì²Êêºð </t>
    </r>
    <r>
      <rPr>
        <sz val="9"/>
        <rFont val="Arial LatArm"/>
        <family val="2"/>
      </rPr>
      <t>(ïáÕ4761)</t>
    </r>
  </si>
  <si>
    <r>
      <t xml:space="preserve">ä²Ðàôêî²ÚÆÜ ØÆæàòÜºð </t>
    </r>
    <r>
      <rPr>
        <sz val="9"/>
        <rFont val="Arial LatArm"/>
        <family val="2"/>
      </rPr>
      <t>(ïáÕ4771)</t>
    </r>
  </si>
  <si>
    <r>
      <t xml:space="preserve">´. àâ üÆÜ²Üê²Î²Ü ²ÎîÆìÜºðÆ ¶Ìàì Ì²Êêºð                     </t>
    </r>
    <r>
      <rPr>
        <sz val="10"/>
        <rFont val="Arial LatArm"/>
        <family val="2"/>
      </rPr>
      <t>(ïáÕ5100+ïáÕ5200+ïáÕ5300+ïáÕ5400)</t>
    </r>
  </si>
  <si>
    <r>
      <t xml:space="preserve">1.1. ÐÆØÜ²Î²Ü ØÆæàòÜºð                                 </t>
    </r>
    <r>
      <rPr>
        <sz val="8"/>
        <rFont val="Arial LatArm"/>
        <family val="2"/>
      </rPr>
      <t>(ïáÕ5110+ïáÕ5120+ïáÕ5130)</t>
    </r>
  </si>
  <si>
    <r>
      <t xml:space="preserve">ÞºÜøºð ºì ÞÆÜàôÂÚàôÜÜºð                                       </t>
    </r>
    <r>
      <rPr>
        <sz val="8"/>
        <rFont val="Arial LatArm"/>
        <family val="2"/>
      </rPr>
      <t>(ïáÕ5111+ïáÕ5112+ïáÕ5113)</t>
    </r>
  </si>
  <si>
    <r>
      <t xml:space="preserve">ØºøºÜ²Üºð ºì ê²ðø²ìàðàôØÜºð                                       </t>
    </r>
    <r>
      <rPr>
        <sz val="8"/>
        <rFont val="Arial LatArm"/>
        <family val="2"/>
      </rPr>
      <t>(ïáÕ5121+ ïáÕ5122+ïáÕ5123)</t>
    </r>
  </si>
  <si>
    <r>
      <t xml:space="preserve"> ²ÚÈ ÐÆØÜ²Î²Ü ØÆæàòÜºð                                                             </t>
    </r>
    <r>
      <rPr>
        <sz val="8"/>
        <rFont val="Arial LatArm"/>
        <family val="2"/>
      </rPr>
      <t>(ïáÕ 5131+ïáÕ 5132+ïáÕ 5133+ ïáÕ5134)</t>
    </r>
  </si>
  <si>
    <r>
      <t xml:space="preserve">1.2 ä²Þ²ðÜºð </t>
    </r>
    <r>
      <rPr>
        <sz val="8"/>
        <rFont val="Arial LatArm"/>
        <family val="2"/>
      </rPr>
      <t>(ïáÕ5211+ïáÕ5221+ïáÕ5231+ïáÕ5241)</t>
    </r>
  </si>
  <si>
    <r>
      <t xml:space="preserve">1.3 ´²ðÒð²ðÄºø ²ÎîÆìÜºð </t>
    </r>
    <r>
      <rPr>
        <sz val="8"/>
        <rFont val="Arial LatArm"/>
        <family val="2"/>
      </rPr>
      <t>(ïáÕ 5311)</t>
    </r>
  </si>
  <si>
    <t>2025 թվականի դեկտեմբերի 24-ի N 109-Ն որոշման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</si>
</sst>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_р_._-;\-* #,##0.00_р_._-;_-* &quot;-&quot;??_р_._-;_-@_-"/>
    <numFmt numFmtId="165" formatCode="0000"/>
    <numFmt numFmtId="166" formatCode="000"/>
    <numFmt numFmtId="167" formatCode="0.0"/>
    <numFmt numFmtId="169" formatCode="0.0000"/>
    <numFmt numFmtId="170" formatCode="#,##0.0"/>
    <numFmt numFmtId="171" formatCode="#,##0.0000"/>
    <numFmt numFmtId="172" formatCode="_-* #,##0.00_?_._-;\-* #,##0.00_?_._-;_-* &quot;-&quot;??_?_._-;_-@_-"/>
    <numFmt numFmtId="173" formatCode="#,##0.0_);\(#,##0.0\)"/>
  </numFmts>
  <fonts count="177">
    <font>
      <sz val="10"/>
      <name val="Arial"/>
    </font>
    <font>
      <sz val="10"/>
      <name val="Arial Armenian"/>
      <family val="2"/>
    </font>
    <font>
      <b/>
      <sz val="10"/>
      <name val="Arial Armenian"/>
      <family val="2"/>
    </font>
    <font>
      <b/>
      <sz val="12"/>
      <name val="Arial Armenian"/>
      <family val="2"/>
    </font>
    <font>
      <sz val="8"/>
      <name val="Arial Armenian"/>
      <family val="2"/>
    </font>
    <font>
      <sz val="8"/>
      <name val="Arial"/>
      <family val="2"/>
      <charset val="204"/>
    </font>
    <font>
      <b/>
      <sz val="11"/>
      <name val="Arial Armenian"/>
      <family val="2"/>
    </font>
    <font>
      <b/>
      <sz val="8"/>
      <name val="Arial Armenian"/>
      <family val="2"/>
    </font>
    <font>
      <b/>
      <i/>
      <sz val="10"/>
      <name val="Arial Armenian"/>
      <family val="2"/>
    </font>
    <font>
      <b/>
      <i/>
      <sz val="8"/>
      <name val="Arial Armenian"/>
      <family val="2"/>
    </font>
    <font>
      <i/>
      <sz val="10"/>
      <name val="Arial Armenian"/>
      <family val="2"/>
    </font>
    <font>
      <sz val="10"/>
      <color indexed="8"/>
      <name val="Arial Armenian"/>
      <family val="2"/>
    </font>
    <font>
      <sz val="9"/>
      <name val="Arial Armenian"/>
      <family val="2"/>
    </font>
    <font>
      <sz val="11"/>
      <name val="Arial Armenian"/>
      <family val="2"/>
    </font>
    <font>
      <b/>
      <i/>
      <sz val="11"/>
      <name val="Arial Armenian"/>
      <family val="2"/>
    </font>
    <font>
      <b/>
      <sz val="9"/>
      <name val="Arial Armenian"/>
      <family val="2"/>
    </font>
    <font>
      <b/>
      <sz val="9"/>
      <color indexed="8"/>
      <name val="Arial Armenian"/>
      <family val="2"/>
    </font>
    <font>
      <b/>
      <i/>
      <sz val="9"/>
      <color indexed="8"/>
      <name val="Arial Armenian"/>
      <family val="2"/>
    </font>
    <font>
      <sz val="9"/>
      <name val="Arial"/>
      <family val="2"/>
      <charset val="204"/>
    </font>
    <font>
      <sz val="8"/>
      <color indexed="8"/>
      <name val="Arial Armenian"/>
      <family val="2"/>
    </font>
    <font>
      <b/>
      <u/>
      <sz val="14"/>
      <name val="Arial Armenian"/>
      <family val="2"/>
    </font>
    <font>
      <sz val="12"/>
      <name val="Arial"/>
      <family val="2"/>
      <charset val="204"/>
    </font>
    <font>
      <b/>
      <sz val="10"/>
      <color indexed="8"/>
      <name val="Arial Armenian"/>
      <family val="2"/>
    </font>
    <font>
      <b/>
      <u/>
      <sz val="10"/>
      <name val="Arial Armenian"/>
      <family val="2"/>
    </font>
    <font>
      <b/>
      <u/>
      <sz val="10"/>
      <name val="Arial Armenian"/>
      <family val="2"/>
      <charset val="204"/>
    </font>
    <font>
      <sz val="9"/>
      <name val="Arial Armenian"/>
      <family val="2"/>
      <charset val="204"/>
    </font>
    <font>
      <b/>
      <sz val="11"/>
      <name val="Arial Armenian"/>
      <family val="2"/>
      <charset val="204"/>
    </font>
    <font>
      <sz val="8"/>
      <name val="Arial Armenian"/>
      <family val="2"/>
      <charset val="204"/>
    </font>
    <font>
      <sz val="10"/>
      <name val="Times Armenian"/>
      <family val="1"/>
      <charset val="204"/>
    </font>
    <font>
      <sz val="11"/>
      <name val="Arial Armenian"/>
      <family val="2"/>
      <charset val="204"/>
    </font>
    <font>
      <b/>
      <sz val="10"/>
      <name val="Arial Armenian"/>
      <family val="2"/>
      <charset val="204"/>
    </font>
    <font>
      <b/>
      <u/>
      <sz val="14"/>
      <name val="Arial Armenian"/>
      <family val="2"/>
      <charset val="204"/>
    </font>
    <font>
      <b/>
      <sz val="13"/>
      <name val="Arial Armenian"/>
      <family val="2"/>
      <charset val="204"/>
    </font>
    <font>
      <b/>
      <sz val="10"/>
      <name val="Times Armenian"/>
      <family val="1"/>
      <charset val="204"/>
    </font>
    <font>
      <b/>
      <sz val="8"/>
      <name val="Arial Armenian"/>
      <family val="2"/>
      <charset val="204"/>
    </font>
    <font>
      <u/>
      <sz val="8"/>
      <name val="Arial Armenian"/>
      <family val="2"/>
    </font>
    <font>
      <b/>
      <sz val="9"/>
      <color indexed="8"/>
      <name val="Arial"/>
      <family val="2"/>
      <charset val="204"/>
    </font>
    <font>
      <b/>
      <sz val="9"/>
      <color indexed="8"/>
      <name val="Arial"/>
      <family val="2"/>
    </font>
    <font>
      <b/>
      <i/>
      <sz val="9"/>
      <color indexed="8"/>
      <name val="Arial"/>
      <family val="2"/>
    </font>
    <font>
      <b/>
      <sz val="9"/>
      <name val="Arial"/>
      <family val="2"/>
      <charset val="204"/>
    </font>
    <font>
      <b/>
      <i/>
      <sz val="11"/>
      <color indexed="8"/>
      <name val="Arial Armenian"/>
      <family val="2"/>
    </font>
    <font>
      <i/>
      <sz val="11"/>
      <color indexed="8"/>
      <name val="Arial Armenian"/>
      <family val="2"/>
    </font>
    <font>
      <b/>
      <i/>
      <sz val="10"/>
      <color indexed="8"/>
      <name val="Arial Armenian"/>
      <family val="2"/>
    </font>
    <font>
      <i/>
      <sz val="10"/>
      <color indexed="8"/>
      <name val="Arial Armenian"/>
      <family val="2"/>
    </font>
    <font>
      <b/>
      <sz val="9"/>
      <name val="Arial"/>
      <family val="2"/>
    </font>
    <font>
      <sz val="10"/>
      <name val="Arial"/>
      <family val="2"/>
      <charset val="204"/>
    </font>
    <font>
      <u/>
      <sz val="9"/>
      <name val="Arial Armenian"/>
      <family val="2"/>
    </font>
    <font>
      <u/>
      <sz val="14"/>
      <name val="Arial Armenian"/>
      <family val="2"/>
    </font>
    <font>
      <b/>
      <u/>
      <sz val="6"/>
      <name val="Times Armenian"/>
      <family val="1"/>
    </font>
    <font>
      <b/>
      <u/>
      <sz val="6"/>
      <name val="Arial Armenian"/>
      <family val="2"/>
    </font>
    <font>
      <sz val="6"/>
      <name val="Arial Armenian"/>
      <family val="2"/>
    </font>
    <font>
      <sz val="6"/>
      <name val="Times New Roman"/>
      <family val="1"/>
      <charset val="204"/>
    </font>
    <font>
      <sz val="7"/>
      <name val="Arial Armenian"/>
      <family val="2"/>
    </font>
    <font>
      <sz val="7"/>
      <color indexed="8"/>
      <name val="Arial Armenian"/>
      <family val="2"/>
    </font>
    <font>
      <b/>
      <sz val="13"/>
      <name val="Arial Armenian"/>
      <family val="2"/>
    </font>
    <font>
      <b/>
      <i/>
      <u/>
      <sz val="10"/>
      <name val="Arial Armenian"/>
      <family val="2"/>
    </font>
    <font>
      <b/>
      <sz val="9"/>
      <name val="Arial Armenian"/>
      <family val="2"/>
      <charset val="204"/>
    </font>
    <font>
      <b/>
      <sz val="10"/>
      <name val="GHEA Grapalat"/>
      <family val="3"/>
    </font>
    <font>
      <sz val="10"/>
      <name val="GHEA Grapalat"/>
      <family val="3"/>
    </font>
    <font>
      <sz val="10"/>
      <name val="GHEA Grapalat"/>
    </font>
    <font>
      <b/>
      <sz val="12"/>
      <name val="GHEA Grapalat"/>
    </font>
    <font>
      <b/>
      <u/>
      <sz val="12"/>
      <name val="Sylfaen"/>
      <family val="1"/>
    </font>
    <font>
      <b/>
      <sz val="10"/>
      <name val="GHEA Grapalat"/>
    </font>
    <font>
      <b/>
      <sz val="14"/>
      <name val="GHEA Grapalat"/>
    </font>
    <font>
      <b/>
      <sz val="16"/>
      <name val="Sylfaen"/>
      <family val="1"/>
    </font>
    <font>
      <b/>
      <sz val="16"/>
      <name val="GHEA Grapalat"/>
    </font>
    <font>
      <sz val="10"/>
      <name val="Sylfaen"/>
      <family val="1"/>
    </font>
    <font>
      <b/>
      <sz val="14"/>
      <name val="Sylfaen"/>
      <family val="1"/>
    </font>
    <font>
      <sz val="14"/>
      <name val="GHEA Grapalat"/>
    </font>
    <font>
      <sz val="10"/>
      <name val="Arial"/>
      <family val="2"/>
      <charset val="204"/>
    </font>
    <font>
      <sz val="11"/>
      <name val="Arial"/>
      <family val="2"/>
      <charset val="204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04"/>
    </font>
    <font>
      <b/>
      <sz val="9"/>
      <name val="GHEA Grapalat"/>
      <family val="3"/>
    </font>
    <font>
      <b/>
      <i/>
      <sz val="10"/>
      <name val="GHEA Grapalat"/>
      <family val="3"/>
    </font>
    <font>
      <b/>
      <u/>
      <sz val="14"/>
      <name val="GHEA Grapalat"/>
      <family val="3"/>
    </font>
    <font>
      <i/>
      <sz val="10"/>
      <name val="GHEA Grapalat"/>
      <family val="3"/>
    </font>
    <font>
      <b/>
      <sz val="14"/>
      <name val="GHEA Grapalat"/>
      <family val="3"/>
    </font>
    <font>
      <b/>
      <i/>
      <u/>
      <sz val="10"/>
      <name val="GHEA Grapalat"/>
      <family val="3"/>
    </font>
    <font>
      <u/>
      <sz val="10"/>
      <name val="GHEA Grapalat"/>
      <family val="3"/>
    </font>
    <font>
      <b/>
      <sz val="12"/>
      <name val="GHEA Grapalat"/>
      <family val="3"/>
    </font>
    <font>
      <b/>
      <i/>
      <sz val="14"/>
      <name val="GHEA Grapalat"/>
      <family val="3"/>
    </font>
    <font>
      <b/>
      <i/>
      <sz val="13"/>
      <name val="GHEA Grapalat"/>
      <family val="3"/>
    </font>
    <font>
      <sz val="9"/>
      <name val="GHEA Grapalat"/>
      <family val="3"/>
    </font>
    <font>
      <sz val="8"/>
      <name val="GHEA Grapalat"/>
      <family val="3"/>
    </font>
    <font>
      <b/>
      <sz val="8"/>
      <name val="GHEA Grapalat"/>
      <family val="3"/>
    </font>
    <font>
      <b/>
      <sz val="11"/>
      <name val="GHEA Grapalat"/>
      <family val="3"/>
    </font>
    <font>
      <b/>
      <i/>
      <sz val="11"/>
      <name val="Sylfaen"/>
      <family val="1"/>
    </font>
    <font>
      <sz val="14"/>
      <name val="GHEA Grapalat"/>
      <family val="3"/>
    </font>
    <font>
      <sz val="10"/>
      <color indexed="10"/>
      <name val="GHEA Grapalat"/>
      <charset val="204"/>
    </font>
    <font>
      <sz val="10"/>
      <name val="Times Armenian"/>
      <family val="1"/>
    </font>
    <font>
      <sz val="10"/>
      <color indexed="8"/>
      <name val="GHEA Grapalat"/>
      <family val="3"/>
    </font>
    <font>
      <sz val="10"/>
      <name val="Arial LatArm"/>
      <family val="2"/>
    </font>
    <font>
      <b/>
      <u/>
      <sz val="14"/>
      <name val="Arial LatArm"/>
      <family val="2"/>
    </font>
    <font>
      <b/>
      <sz val="12"/>
      <name val="Arial LatArm"/>
      <family val="2"/>
    </font>
    <font>
      <sz val="12"/>
      <name val="Arial LatArm"/>
      <family val="2"/>
    </font>
    <font>
      <sz val="8"/>
      <name val="Arial LatArm"/>
      <family val="2"/>
    </font>
    <font>
      <b/>
      <sz val="10"/>
      <name val="Arial LatArm"/>
      <family val="2"/>
    </font>
    <font>
      <sz val="11"/>
      <name val="Arial LatArm"/>
      <family val="2"/>
    </font>
    <font>
      <b/>
      <i/>
      <sz val="10"/>
      <name val="Arial LatArm"/>
      <family val="2"/>
    </font>
    <font>
      <b/>
      <i/>
      <sz val="11"/>
      <name val="Arial LatArm"/>
      <family val="2"/>
    </font>
    <font>
      <sz val="9"/>
      <name val="Arial LatArm"/>
      <family val="2"/>
    </font>
    <font>
      <b/>
      <sz val="8"/>
      <name val="Arial LatArm"/>
      <family val="2"/>
    </font>
    <font>
      <b/>
      <i/>
      <sz val="8"/>
      <name val="Arial LatArm"/>
      <family val="2"/>
    </font>
    <font>
      <b/>
      <i/>
      <sz val="9"/>
      <name val="Arial LatArm"/>
      <family val="2"/>
    </font>
    <font>
      <b/>
      <sz val="11"/>
      <name val="Arial LatArm"/>
      <family val="2"/>
    </font>
    <font>
      <b/>
      <sz val="9"/>
      <name val="Arial LatArm"/>
      <family val="2"/>
    </font>
    <font>
      <i/>
      <sz val="11"/>
      <name val="Arial LatArm"/>
      <family val="2"/>
    </font>
    <font>
      <b/>
      <u/>
      <sz val="10"/>
      <name val="Arial LatArm"/>
      <family val="2"/>
    </font>
    <font>
      <b/>
      <sz val="13"/>
      <name val="Arial LatArm"/>
      <family val="2"/>
    </font>
    <font>
      <u/>
      <sz val="8"/>
      <name val="Arial LatArm"/>
      <family val="2"/>
    </font>
    <font>
      <b/>
      <sz val="9"/>
      <color indexed="8"/>
      <name val="Arial LatArm"/>
      <family val="2"/>
    </font>
    <font>
      <b/>
      <i/>
      <sz val="9"/>
      <color indexed="8"/>
      <name val="Arial LatArm"/>
      <family val="2"/>
    </font>
    <font>
      <i/>
      <sz val="10"/>
      <name val="Arial LatArm"/>
      <family val="2"/>
    </font>
    <font>
      <sz val="10"/>
      <color indexed="8"/>
      <name val="Arial LatArm"/>
      <family val="2"/>
    </font>
    <font>
      <b/>
      <i/>
      <sz val="11"/>
      <color indexed="8"/>
      <name val="Arial LatArm"/>
      <family val="2"/>
    </font>
    <font>
      <i/>
      <sz val="11"/>
      <color indexed="8"/>
      <name val="Arial LatArm"/>
      <family val="2"/>
    </font>
    <font>
      <b/>
      <sz val="10"/>
      <color indexed="8"/>
      <name val="Arial LatArm"/>
      <family val="2"/>
    </font>
    <font>
      <b/>
      <i/>
      <sz val="10"/>
      <color indexed="8"/>
      <name val="Arial LatArm"/>
      <family val="2"/>
    </font>
    <font>
      <i/>
      <sz val="10"/>
      <color indexed="8"/>
      <name val="Arial LatArm"/>
      <family val="2"/>
    </font>
    <font>
      <sz val="8"/>
      <color indexed="8"/>
      <name val="Arial LatArm"/>
      <family val="2"/>
    </font>
    <font>
      <u/>
      <sz val="9"/>
      <name val="Arial LatArm"/>
      <family val="2"/>
    </font>
    <font>
      <u/>
      <sz val="14"/>
      <name val="Arial LatArm"/>
      <family val="2"/>
    </font>
    <font>
      <sz val="7"/>
      <name val="Arial LatArm"/>
      <family val="2"/>
    </font>
    <font>
      <sz val="7"/>
      <color indexed="8"/>
      <name val="Arial LatArm"/>
      <family val="2"/>
    </font>
    <font>
      <sz val="6"/>
      <name val="Arial LatArm"/>
      <family val="2"/>
    </font>
    <font>
      <b/>
      <u/>
      <sz val="6"/>
      <name val="Arial LatArm"/>
      <family val="2"/>
    </font>
    <font>
      <b/>
      <i/>
      <u/>
      <sz val="10"/>
      <name val="Arial LatArm"/>
      <family val="2"/>
    </font>
    <font>
      <i/>
      <sz val="8"/>
      <name val="Arial LatArm"/>
      <family val="2"/>
    </font>
    <font>
      <b/>
      <sz val="14"/>
      <color rgb="FF002060"/>
      <name val="Arial LatArm"/>
      <family val="2"/>
    </font>
    <font>
      <b/>
      <sz val="10"/>
      <color rgb="FF002060"/>
      <name val="Arial LatArm"/>
      <family val="2"/>
    </font>
    <font>
      <i/>
      <sz val="9"/>
      <name val="Arial LatArm"/>
      <family val="2"/>
    </font>
    <font>
      <sz val="9"/>
      <color indexed="8"/>
      <name val="Arial LatArm"/>
      <family val="2"/>
    </font>
    <font>
      <sz val="10"/>
      <color indexed="10"/>
      <name val="Arial LatArm"/>
      <family val="2"/>
    </font>
    <font>
      <b/>
      <sz val="14"/>
      <color rgb="FFFF0000"/>
      <name val="Sylfaen"/>
      <family val="1"/>
    </font>
    <font>
      <b/>
      <sz val="14"/>
      <name val="GHEA Grapalat"/>
      <charset val="204"/>
    </font>
    <font>
      <sz val="8"/>
      <color rgb="FFFF0000"/>
      <name val="Arial LatArm"/>
      <family val="2"/>
    </font>
    <font>
      <sz val="9.5"/>
      <name val="Arial Unicode"/>
      <family val="2"/>
      <charset val="204"/>
    </font>
    <font>
      <sz val="9.5"/>
      <name val="Arial"/>
      <family val="2"/>
      <charset val="204"/>
    </font>
    <font>
      <sz val="9.5"/>
      <color theme="1"/>
      <name val="Arial Unicode"/>
      <family val="2"/>
      <charset val="204"/>
    </font>
    <font>
      <sz val="9.5"/>
      <color theme="1"/>
      <name val="Arial"/>
      <family val="2"/>
      <charset val="204"/>
    </font>
    <font>
      <u/>
      <sz val="12"/>
      <name val="Arial LatArm"/>
      <family val="2"/>
    </font>
    <font>
      <sz val="9.5"/>
      <color rgb="FFFF0000"/>
      <name val="Arial Unicode"/>
      <family val="2"/>
      <charset val="204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b/>
      <sz val="10"/>
      <color theme="1"/>
      <name val="GHEA Grapalat"/>
      <family val="3"/>
    </font>
    <font>
      <sz val="10"/>
      <color theme="1"/>
      <name val="GHEA Grapalat"/>
      <family val="3"/>
    </font>
    <font>
      <b/>
      <sz val="8"/>
      <color indexed="8"/>
      <name val="Arial LatArm"/>
      <family val="2"/>
    </font>
    <font>
      <sz val="10"/>
      <name val="Times New Roman"/>
      <family val="1"/>
      <charset val="204"/>
    </font>
    <font>
      <sz val="11"/>
      <color rgb="FFFF0000"/>
      <name val="Arial LatArm"/>
      <family val="2"/>
    </font>
    <font>
      <sz val="10"/>
      <color rgb="FFFF0000"/>
      <name val="Arial"/>
      <family val="2"/>
      <charset val="204"/>
    </font>
    <font>
      <sz val="9.5"/>
      <color rgb="FFFF0000"/>
      <name val="Arial"/>
      <family val="2"/>
      <charset val="204"/>
    </font>
    <font>
      <sz val="13"/>
      <name val="Arial LatArm"/>
      <family val="2"/>
    </font>
    <font>
      <u/>
      <sz val="11"/>
      <name val="Arial LatArm"/>
      <family val="2"/>
    </font>
    <font>
      <u/>
      <sz val="10"/>
      <color theme="10"/>
      <name val="Arial"/>
      <family val="2"/>
      <charset val="204"/>
    </font>
    <font>
      <sz val="11"/>
      <name val="GHEA Grapalat"/>
    </font>
    <font>
      <sz val="11"/>
      <name val="Courier New"/>
      <family val="3"/>
      <charset val="204"/>
    </font>
    <font>
      <sz val="8"/>
      <name val="Arial LatArm"/>
      <family val="2"/>
      <charset val="204"/>
    </font>
    <font>
      <sz val="9"/>
      <name val="Arial LatArm"/>
      <family val="2"/>
      <charset val="204"/>
    </font>
    <font>
      <b/>
      <i/>
      <sz val="9"/>
      <name val="Arial LatArm"/>
      <family val="2"/>
      <charset val="204"/>
    </font>
    <font>
      <sz val="11"/>
      <name val="Arial LatArm"/>
      <family val="2"/>
      <charset val="204"/>
    </font>
    <font>
      <sz val="10"/>
      <name val="GHEA Grapalat"/>
      <family val="3"/>
      <charset val="204"/>
    </font>
    <font>
      <sz val="12"/>
      <name val="Arial LatArm"/>
      <family val="2"/>
      <charset val="204"/>
    </font>
    <font>
      <sz val="10"/>
      <name val="Arial LatArm"/>
      <family val="2"/>
      <charset val="204"/>
    </font>
    <font>
      <b/>
      <sz val="10"/>
      <name val="Arial LatArm"/>
      <family val="2"/>
      <charset val="204"/>
    </font>
    <font>
      <b/>
      <i/>
      <sz val="10"/>
      <name val="Arial LatArm"/>
      <family val="2"/>
      <charset val="204"/>
    </font>
    <font>
      <b/>
      <sz val="8"/>
      <name val="Arial LatArm"/>
      <family val="2"/>
      <charset val="204"/>
    </font>
    <font>
      <b/>
      <sz val="11"/>
      <name val="Arial LatArm"/>
      <family val="2"/>
      <charset val="204"/>
    </font>
    <font>
      <b/>
      <sz val="9"/>
      <name val="Arial LatArm"/>
      <family val="2"/>
      <charset val="204"/>
    </font>
    <font>
      <u/>
      <sz val="14"/>
      <name val="Arial LatArm"/>
      <family val="2"/>
      <charset val="204"/>
    </font>
    <font>
      <i/>
      <sz val="9"/>
      <name val="Arial LatArm"/>
      <family val="2"/>
      <charset val="204"/>
    </font>
    <font>
      <sz val="9"/>
      <name val="Sylfaen"/>
      <family val="1"/>
      <charset val="204"/>
    </font>
    <font>
      <i/>
      <sz val="10"/>
      <name val="Arial LatArm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9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8">
    <xf numFmtId="0" fontId="0" fillId="0" borderId="0"/>
    <xf numFmtId="0" fontId="45" fillId="0" borderId="0"/>
    <xf numFmtId="164" fontId="76" fillId="0" borderId="0" applyFont="0" applyFill="0" applyBorder="0" applyAlignment="0" applyProtection="0"/>
    <xf numFmtId="0" fontId="94" fillId="0" borderId="0"/>
    <xf numFmtId="0" fontId="96" fillId="0" borderId="83" applyNumberFormat="0" applyFill="0" applyProtection="0">
      <alignment horizontal="left" vertical="center" wrapText="1"/>
    </xf>
    <xf numFmtId="0" fontId="96" fillId="0" borderId="83" applyNumberFormat="0" applyFill="0" applyProtection="0">
      <alignment horizontal="center" vertical="center"/>
    </xf>
    <xf numFmtId="4" fontId="96" fillId="0" borderId="83" applyFill="0" applyProtection="0">
      <alignment horizontal="right" vertical="center"/>
    </xf>
    <xf numFmtId="0" fontId="158" fillId="0" borderId="0" applyNumberFormat="0" applyFill="0" applyBorder="0" applyAlignment="0" applyProtection="0"/>
  </cellStyleXfs>
  <cellXfs count="2673">
    <xf numFmtId="0" fontId="0" fillId="0" borderId="0" xfId="0"/>
    <xf numFmtId="0" fontId="1" fillId="0" borderId="0" xfId="0" applyFont="1"/>
    <xf numFmtId="0" fontId="7" fillId="2" borderId="4" xfId="0" applyFont="1" applyFill="1" applyBorder="1" applyAlignment="1">
      <alignment horizontal="centerContinuous" vertical="center" wrapText="1"/>
    </xf>
    <xf numFmtId="0" fontId="7" fillId="2" borderId="5" xfId="0" applyFont="1" applyFill="1" applyBorder="1" applyAlignment="1">
      <alignment horizontal="centerContinuous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8" fillId="0" borderId="0" xfId="0" applyFont="1"/>
    <xf numFmtId="49" fontId="4" fillId="0" borderId="9" xfId="0" applyNumberFormat="1" applyFont="1" applyBorder="1" applyAlignment="1">
      <alignment horizontal="center" vertical="center"/>
    </xf>
    <xf numFmtId="49" fontId="12" fillId="2" borderId="0" xfId="0" applyNumberFormat="1" applyFont="1" applyFill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/>
    </xf>
    <xf numFmtId="49" fontId="4" fillId="0" borderId="17" xfId="0" applyNumberFormat="1" applyFont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49" fontId="12" fillId="2" borderId="13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Border="1" applyAlignment="1">
      <alignment vertical="top" wrapText="1"/>
    </xf>
    <xf numFmtId="0" fontId="7" fillId="2" borderId="45" xfId="0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Alignment="1">
      <alignment vertical="top" wrapText="1"/>
    </xf>
    <xf numFmtId="49" fontId="0" fillId="2" borderId="0" xfId="0" applyNumberFormat="1" applyFill="1"/>
    <xf numFmtId="0" fontId="0" fillId="2" borderId="0" xfId="0" applyFill="1" applyAlignment="1">
      <alignment vertical="top"/>
    </xf>
    <xf numFmtId="0" fontId="0" fillId="2" borderId="0" xfId="0" applyFill="1" applyAlignment="1">
      <alignment horizontal="center" vertical="top"/>
    </xf>
    <xf numFmtId="0" fontId="25" fillId="2" borderId="0" xfId="0" applyFont="1" applyFill="1"/>
    <xf numFmtId="0" fontId="26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27" fillId="2" borderId="0" xfId="0" applyFont="1" applyFill="1"/>
    <xf numFmtId="0" fontId="27" fillId="2" borderId="0" xfId="0" applyFont="1" applyFill="1" applyAlignment="1">
      <alignment horizontal="right"/>
    </xf>
    <xf numFmtId="49" fontId="27" fillId="2" borderId="0" xfId="0" applyNumberFormat="1" applyFont="1" applyFill="1"/>
    <xf numFmtId="0" fontId="27" fillId="2" borderId="0" xfId="0" applyFont="1" applyFill="1" applyAlignment="1">
      <alignment vertical="top"/>
    </xf>
    <xf numFmtId="0" fontId="4" fillId="2" borderId="0" xfId="0" applyFont="1" applyFill="1"/>
    <xf numFmtId="0" fontId="29" fillId="2" borderId="0" xfId="0" applyFont="1" applyFill="1"/>
    <xf numFmtId="0" fontId="30" fillId="2" borderId="0" xfId="0" applyFont="1" applyFill="1" applyAlignment="1">
      <alignment vertical="top" wrapText="1"/>
    </xf>
    <xf numFmtId="49" fontId="30" fillId="2" borderId="0" xfId="0" applyNumberFormat="1" applyFont="1" applyFill="1"/>
    <xf numFmtId="0" fontId="30" fillId="2" borderId="0" xfId="0" applyFont="1" applyFill="1"/>
    <xf numFmtId="0" fontId="12" fillId="2" borderId="0" xfId="0" applyFont="1" applyFill="1" applyAlignment="1">
      <alignment vertical="top"/>
    </xf>
    <xf numFmtId="0" fontId="30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/>
    </xf>
    <xf numFmtId="0" fontId="7" fillId="2" borderId="10" xfId="0" applyFont="1" applyFill="1" applyBorder="1" applyAlignment="1">
      <alignment horizontal="left"/>
    </xf>
    <xf numFmtId="0" fontId="4" fillId="2" borderId="0" xfId="0" applyFont="1" applyFill="1" applyAlignment="1">
      <alignment horizontal="left" vertical="top"/>
    </xf>
    <xf numFmtId="49" fontId="4" fillId="2" borderId="0" xfId="0" applyNumberFormat="1" applyFont="1" applyFill="1" applyAlignment="1">
      <alignment horizontal="left"/>
    </xf>
    <xf numFmtId="0" fontId="4" fillId="2" borderId="0" xfId="0" applyFont="1" applyFill="1" applyAlignment="1">
      <alignment horizontal="left" vertical="center"/>
    </xf>
    <xf numFmtId="49" fontId="4" fillId="2" borderId="0" xfId="0" applyNumberFormat="1" applyFont="1" applyFill="1" applyAlignment="1">
      <alignment horizontal="left" vertical="center"/>
    </xf>
    <xf numFmtId="0" fontId="4" fillId="2" borderId="7" xfId="0" applyFont="1" applyFill="1" applyBorder="1" applyAlignment="1">
      <alignment horizontal="left"/>
    </xf>
    <xf numFmtId="0" fontId="4" fillId="2" borderId="25" xfId="0" applyFont="1" applyFill="1" applyBorder="1" applyAlignment="1">
      <alignment horizontal="left" vertical="top"/>
    </xf>
    <xf numFmtId="0" fontId="4" fillId="2" borderId="27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34" fillId="2" borderId="0" xfId="0" applyFont="1" applyFill="1" applyAlignment="1">
      <alignment horizontal="left" vertical="top"/>
    </xf>
    <xf numFmtId="0" fontId="35" fillId="2" borderId="0" xfId="0" applyFont="1" applyFill="1" applyAlignment="1">
      <alignment horizontal="left" vertical="top"/>
    </xf>
    <xf numFmtId="49" fontId="4" fillId="2" borderId="0" xfId="0" applyNumberFormat="1" applyFont="1" applyFill="1"/>
    <xf numFmtId="0" fontId="4" fillId="2" borderId="7" xfId="0" applyFont="1" applyFill="1" applyBorder="1" applyAlignment="1">
      <alignment vertical="top"/>
    </xf>
    <xf numFmtId="0" fontId="4" fillId="2" borderId="0" xfId="0" applyFont="1" applyFill="1" applyAlignment="1">
      <alignment vertical="top"/>
    </xf>
    <xf numFmtId="0" fontId="4" fillId="2" borderId="45" xfId="0" applyFont="1" applyFill="1" applyBorder="1" applyAlignment="1">
      <alignment horizontal="centerContinuous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Continuous" vertical="center" wrapText="1"/>
    </xf>
    <xf numFmtId="49" fontId="7" fillId="2" borderId="36" xfId="0" applyNumberFormat="1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" vertical="center"/>
    </xf>
    <xf numFmtId="0" fontId="6" fillId="2" borderId="42" xfId="0" applyFont="1" applyFill="1" applyBorder="1" applyAlignment="1">
      <alignment horizontal="left" vertical="center" wrapText="1"/>
    </xf>
    <xf numFmtId="49" fontId="1" fillId="2" borderId="37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49" fontId="2" fillId="0" borderId="37" xfId="0" applyNumberFormat="1" applyFont="1" applyBorder="1" applyAlignment="1">
      <alignment vertical="top" wrapText="1"/>
    </xf>
    <xf numFmtId="49" fontId="36" fillId="0" borderId="37" xfId="0" applyNumberFormat="1" applyFont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10" xfId="0" applyFont="1" applyFill="1" applyBorder="1"/>
    <xf numFmtId="49" fontId="36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/>
    </xf>
    <xf numFmtId="49" fontId="37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vertical="center"/>
    </xf>
    <xf numFmtId="49" fontId="2" fillId="0" borderId="22" xfId="0" applyNumberFormat="1" applyFont="1" applyBorder="1" applyAlignment="1">
      <alignment vertical="top" wrapText="1"/>
    </xf>
    <xf numFmtId="49" fontId="37" fillId="0" borderId="22" xfId="0" applyNumberFormat="1" applyFont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 vertical="center"/>
    </xf>
    <xf numFmtId="49" fontId="6" fillId="0" borderId="47" xfId="0" applyNumberFormat="1" applyFont="1" applyBorder="1" applyAlignment="1">
      <alignment vertical="top" wrapText="1"/>
    </xf>
    <xf numFmtId="0" fontId="4" fillId="2" borderId="47" xfId="0" applyFont="1" applyFill="1" applyBorder="1" applyAlignment="1">
      <alignment horizontal="center"/>
    </xf>
    <xf numFmtId="49" fontId="14" fillId="0" borderId="37" xfId="0" applyNumberFormat="1" applyFont="1" applyBorder="1" applyAlignment="1">
      <alignment vertical="top" wrapText="1"/>
    </xf>
    <xf numFmtId="49" fontId="38" fillId="0" borderId="37" xfId="0" applyNumberFormat="1" applyFont="1" applyBorder="1" applyAlignment="1">
      <alignment horizontal="center" vertical="center" wrapText="1"/>
    </xf>
    <xf numFmtId="49" fontId="1" fillId="0" borderId="10" xfId="0" applyNumberFormat="1" applyFont="1" applyBorder="1" applyAlignment="1">
      <alignment vertical="top" wrapText="1"/>
    </xf>
    <xf numFmtId="49" fontId="10" fillId="0" borderId="10" xfId="0" applyNumberFormat="1" applyFont="1" applyBorder="1" applyAlignment="1">
      <alignment vertical="top" wrapText="1"/>
    </xf>
    <xf numFmtId="0" fontId="4" fillId="2" borderId="22" xfId="0" applyFont="1" applyFill="1" applyBorder="1"/>
    <xf numFmtId="49" fontId="1" fillId="0" borderId="22" xfId="0" applyNumberFormat="1" applyFont="1" applyBorder="1" applyAlignment="1">
      <alignment vertical="top" wrapText="1"/>
    </xf>
    <xf numFmtId="49" fontId="14" fillId="0" borderId="42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center"/>
    </xf>
    <xf numFmtId="49" fontId="37" fillId="0" borderId="37" xfId="0" applyNumberFormat="1" applyFont="1" applyBorder="1" applyAlignment="1">
      <alignment horizontal="center" vertical="center" wrapText="1"/>
    </xf>
    <xf numFmtId="49" fontId="36" fillId="0" borderId="22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top" wrapText="1"/>
    </xf>
    <xf numFmtId="0" fontId="39" fillId="0" borderId="10" xfId="0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vertical="top" wrapText="1"/>
    </xf>
    <xf numFmtId="49" fontId="11" fillId="0" borderId="10" xfId="0" applyNumberFormat="1" applyFont="1" applyBorder="1" applyAlignment="1">
      <alignment vertical="center" wrapText="1"/>
    </xf>
    <xf numFmtId="49" fontId="11" fillId="0" borderId="22" xfId="0" applyNumberFormat="1" applyFont="1" applyBorder="1" applyAlignment="1">
      <alignment vertical="top" wrapText="1"/>
    </xf>
    <xf numFmtId="0" fontId="4" fillId="2" borderId="37" xfId="0" applyFont="1" applyFill="1" applyBorder="1"/>
    <xf numFmtId="49" fontId="40" fillId="0" borderId="42" xfId="0" applyNumberFormat="1" applyFont="1" applyBorder="1" applyAlignment="1">
      <alignment vertical="top" wrapText="1"/>
    </xf>
    <xf numFmtId="49" fontId="11" fillId="0" borderId="37" xfId="0" applyNumberFormat="1" applyFont="1" applyBorder="1" applyAlignment="1">
      <alignment vertical="top" wrapText="1"/>
    </xf>
    <xf numFmtId="49" fontId="36" fillId="0" borderId="39" xfId="0" applyNumberFormat="1" applyFont="1" applyBorder="1" applyAlignment="1">
      <alignment horizontal="center" vertical="center" wrapText="1"/>
    </xf>
    <xf numFmtId="49" fontId="41" fillId="0" borderId="17" xfId="0" applyNumberFormat="1" applyFont="1" applyBorder="1" applyAlignment="1">
      <alignment vertical="top" wrapText="1"/>
    </xf>
    <xf numFmtId="49" fontId="1" fillId="2" borderId="10" xfId="0" applyNumberFormat="1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/>
    </xf>
    <xf numFmtId="0" fontId="4" fillId="2" borderId="42" xfId="0" applyFont="1" applyFill="1" applyBorder="1" applyAlignment="1">
      <alignment horizontal="center" vertical="center"/>
    </xf>
    <xf numFmtId="49" fontId="40" fillId="0" borderId="42" xfId="0" applyNumberFormat="1" applyFont="1" applyBorder="1" applyAlignment="1">
      <alignment vertical="center" wrapText="1"/>
    </xf>
    <xf numFmtId="0" fontId="4" fillId="2" borderId="17" xfId="0" applyFont="1" applyFill="1" applyBorder="1" applyAlignment="1">
      <alignment horizontal="center" vertical="center"/>
    </xf>
    <xf numFmtId="49" fontId="22" fillId="0" borderId="10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top"/>
    </xf>
    <xf numFmtId="49" fontId="22" fillId="0" borderId="22" xfId="0" applyNumberFormat="1" applyFont="1" applyBorder="1" applyAlignment="1">
      <alignment vertical="top" wrapText="1"/>
    </xf>
    <xf numFmtId="0" fontId="4" fillId="2" borderId="22" xfId="0" applyFont="1" applyFill="1" applyBorder="1" applyAlignment="1">
      <alignment horizontal="center" vertical="top"/>
    </xf>
    <xf numFmtId="49" fontId="42" fillId="0" borderId="42" xfId="0" applyNumberFormat="1" applyFont="1" applyBorder="1" applyAlignment="1">
      <alignment vertical="top" wrapText="1"/>
    </xf>
    <xf numFmtId="0" fontId="4" fillId="2" borderId="8" xfId="0" applyFont="1" applyFill="1" applyBorder="1" applyAlignment="1">
      <alignment horizontal="center" vertical="center"/>
    </xf>
    <xf numFmtId="49" fontId="43" fillId="0" borderId="10" xfId="0" applyNumberFormat="1" applyFont="1" applyBorder="1" applyAlignment="1">
      <alignment vertical="top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" vertical="top"/>
    </xf>
    <xf numFmtId="49" fontId="8" fillId="0" borderId="42" xfId="0" applyNumberFormat="1" applyFont="1" applyBorder="1" applyAlignment="1">
      <alignment vertical="top" wrapText="1"/>
    </xf>
    <xf numFmtId="49" fontId="1" fillId="2" borderId="48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top"/>
    </xf>
    <xf numFmtId="49" fontId="10" fillId="0" borderId="17" xfId="0" applyNumberFormat="1" applyFont="1" applyBorder="1" applyAlignment="1">
      <alignment vertical="top" wrapText="1"/>
    </xf>
    <xf numFmtId="0" fontId="4" fillId="2" borderId="9" xfId="0" applyFont="1" applyFill="1" applyBorder="1" applyAlignment="1">
      <alignment horizontal="center" vertical="top"/>
    </xf>
    <xf numFmtId="49" fontId="37" fillId="0" borderId="38" xfId="0" applyNumberFormat="1" applyFont="1" applyBorder="1" applyAlignment="1">
      <alignment horizontal="center" vertical="center" wrapText="1"/>
    </xf>
    <xf numFmtId="49" fontId="43" fillId="0" borderId="17" xfId="0" applyNumberFormat="1" applyFont="1" applyBorder="1" applyAlignment="1">
      <alignment vertical="top" wrapText="1"/>
    </xf>
    <xf numFmtId="0" fontId="37" fillId="0" borderId="10" xfId="0" applyFont="1" applyBorder="1" applyAlignment="1">
      <alignment horizontal="center" vertical="center" wrapText="1"/>
    </xf>
    <xf numFmtId="49" fontId="22" fillId="0" borderId="17" xfId="0" applyNumberFormat="1" applyFont="1" applyBorder="1" applyAlignment="1">
      <alignment vertical="top" wrapText="1"/>
    </xf>
    <xf numFmtId="49" fontId="11" fillId="0" borderId="17" xfId="0" applyNumberFormat="1" applyFont="1" applyBorder="1" applyAlignment="1">
      <alignment vertical="top" wrapText="1"/>
    </xf>
    <xf numFmtId="49" fontId="22" fillId="0" borderId="23" xfId="0" applyNumberFormat="1" applyFont="1" applyBorder="1" applyAlignment="1">
      <alignment vertical="top" wrapText="1"/>
    </xf>
    <xf numFmtId="0" fontId="4" fillId="2" borderId="15" xfId="0" applyFont="1" applyFill="1" applyBorder="1" applyAlignment="1">
      <alignment horizontal="center" vertical="top"/>
    </xf>
    <xf numFmtId="49" fontId="19" fillId="0" borderId="39" xfId="0" applyNumberFormat="1" applyFont="1" applyBorder="1" applyAlignment="1">
      <alignment vertical="top" wrapText="1"/>
    </xf>
    <xf numFmtId="49" fontId="22" fillId="0" borderId="40" xfId="0" applyNumberFormat="1" applyFont="1" applyBorder="1" applyAlignment="1">
      <alignment vertical="top" wrapText="1"/>
    </xf>
    <xf numFmtId="49" fontId="37" fillId="0" borderId="47" xfId="0" applyNumberFormat="1" applyFont="1" applyBorder="1" applyAlignment="1">
      <alignment horizontal="center" vertical="center" wrapText="1"/>
    </xf>
    <xf numFmtId="0" fontId="4" fillId="2" borderId="49" xfId="0" applyFont="1" applyFill="1" applyBorder="1" applyAlignment="1">
      <alignment horizontal="center" vertical="top"/>
    </xf>
    <xf numFmtId="49" fontId="19" fillId="0" borderId="26" xfId="0" applyNumberFormat="1" applyFont="1" applyBorder="1" applyAlignment="1">
      <alignment vertical="top" wrapText="1"/>
    </xf>
    <xf numFmtId="49" fontId="22" fillId="0" borderId="27" xfId="0" applyNumberFormat="1" applyFont="1" applyBorder="1" applyAlignment="1">
      <alignment vertical="top" wrapText="1"/>
    </xf>
    <xf numFmtId="49" fontId="1" fillId="2" borderId="26" xfId="0" applyNumberFormat="1" applyFont="1" applyFill="1" applyBorder="1" applyAlignment="1">
      <alignment horizontal="center" vertical="center" wrapText="1"/>
    </xf>
    <xf numFmtId="49" fontId="19" fillId="0" borderId="47" xfId="0" applyNumberFormat="1" applyFont="1" applyBorder="1" applyAlignment="1">
      <alignment vertical="top" wrapText="1"/>
    </xf>
    <xf numFmtId="49" fontId="22" fillId="0" borderId="50" xfId="0" applyNumberFormat="1" applyFont="1" applyBorder="1" applyAlignment="1">
      <alignment vertical="top" wrapText="1"/>
    </xf>
    <xf numFmtId="49" fontId="1" fillId="2" borderId="47" xfId="0" applyNumberFormat="1" applyFont="1" applyFill="1" applyBorder="1" applyAlignment="1">
      <alignment horizontal="center" vertical="center" wrapText="1"/>
    </xf>
    <xf numFmtId="49" fontId="1" fillId="2" borderId="45" xfId="0" applyNumberFormat="1" applyFont="1" applyFill="1" applyBorder="1" applyAlignment="1">
      <alignment horizontal="center" vertical="center" wrapText="1"/>
    </xf>
    <xf numFmtId="49" fontId="19" fillId="0" borderId="37" xfId="0" applyNumberFormat="1" applyFont="1" applyBorder="1" applyAlignment="1">
      <alignment vertical="top" wrapText="1"/>
    </xf>
    <xf numFmtId="49" fontId="11" fillId="0" borderId="42" xfId="0" applyNumberFormat="1" applyFont="1" applyBorder="1" applyAlignment="1">
      <alignment vertical="top" wrapText="1"/>
    </xf>
    <xf numFmtId="49" fontId="1" fillId="2" borderId="24" xfId="0" applyNumberFormat="1" applyFont="1" applyFill="1" applyBorder="1" applyAlignment="1">
      <alignment horizontal="center" vertical="center" wrapText="1"/>
    </xf>
    <xf numFmtId="49" fontId="19" fillId="0" borderId="10" xfId="0" applyNumberFormat="1" applyFont="1" applyBorder="1" applyAlignment="1">
      <alignment vertical="top" wrapText="1"/>
    </xf>
    <xf numFmtId="49" fontId="37" fillId="0" borderId="13" xfId="0" applyNumberFormat="1" applyFont="1" applyBorder="1" applyAlignment="1">
      <alignment horizontal="center" vertical="top" wrapText="1"/>
    </xf>
    <xf numFmtId="49" fontId="4" fillId="0" borderId="10" xfId="1" applyNumberFormat="1" applyFont="1" applyBorder="1" applyAlignment="1">
      <alignment vertical="top" wrapText="1"/>
    </xf>
    <xf numFmtId="49" fontId="10" fillId="0" borderId="17" xfId="1" applyNumberFormat="1" applyFont="1" applyBorder="1" applyAlignment="1">
      <alignment vertical="top" wrapText="1"/>
    </xf>
    <xf numFmtId="0" fontId="19" fillId="0" borderId="22" xfId="0" applyFont="1" applyBorder="1" applyAlignment="1">
      <alignment horizontal="left" vertical="top" wrapText="1"/>
    </xf>
    <xf numFmtId="0" fontId="22" fillId="0" borderId="23" xfId="0" applyFont="1" applyBorder="1" applyAlignment="1">
      <alignment horizontal="left" vertical="top" wrapText="1"/>
    </xf>
    <xf numFmtId="49" fontId="37" fillId="0" borderId="18" xfId="0" applyNumberFormat="1" applyFont="1" applyBorder="1" applyAlignment="1">
      <alignment horizontal="center" vertical="top" wrapText="1"/>
    </xf>
    <xf numFmtId="0" fontId="4" fillId="2" borderId="47" xfId="0" applyFont="1" applyFill="1" applyBorder="1" applyAlignment="1">
      <alignment vertical="center"/>
    </xf>
    <xf numFmtId="0" fontId="2" fillId="2" borderId="50" xfId="0" applyFont="1" applyFill="1" applyBorder="1" applyAlignment="1">
      <alignment vertical="top" wrapText="1"/>
    </xf>
    <xf numFmtId="49" fontId="12" fillId="2" borderId="36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0" fontId="1" fillId="2" borderId="0" xfId="0" applyFont="1" applyFill="1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6" fillId="0" borderId="0" xfId="0" applyFont="1" applyAlignment="1">
      <alignment horizontal="justify" vertical="top"/>
    </xf>
    <xf numFmtId="0" fontId="6" fillId="0" borderId="0" xfId="0" applyFont="1" applyAlignment="1">
      <alignment horizontal="center" vertical="top"/>
    </xf>
    <xf numFmtId="0" fontId="1" fillId="2" borderId="0" xfId="0" applyFont="1" applyFill="1" applyAlignment="1">
      <alignment horizontal="center"/>
    </xf>
    <xf numFmtId="49" fontId="1" fillId="2" borderId="0" xfId="0" applyNumberFormat="1" applyFont="1" applyFill="1" applyAlignment="1">
      <alignment horizontal="center" vertical="center" wrapText="1"/>
    </xf>
    <xf numFmtId="0" fontId="46" fillId="2" borderId="0" xfId="0" applyFont="1" applyFill="1"/>
    <xf numFmtId="0" fontId="12" fillId="2" borderId="0" xfId="0" applyFont="1" applyFill="1" applyAlignment="1">
      <alignment horizontal="left"/>
    </xf>
    <xf numFmtId="0" fontId="23" fillId="2" borderId="0" xfId="0" applyFont="1" applyFill="1"/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Continuous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top"/>
    </xf>
    <xf numFmtId="0" fontId="2" fillId="2" borderId="0" xfId="0" applyFont="1" applyFill="1" applyAlignment="1">
      <alignment wrapText="1"/>
    </xf>
    <xf numFmtId="49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/>
    <xf numFmtId="0" fontId="4" fillId="2" borderId="0" xfId="0" applyFont="1" applyFill="1" applyAlignment="1">
      <alignment horizontal="centerContinuous" vertical="top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horizontal="centerContinuous"/>
    </xf>
    <xf numFmtId="0" fontId="2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centerContinuous" wrapText="1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left" wrapText="1"/>
    </xf>
    <xf numFmtId="0" fontId="2" fillId="2" borderId="0" xfId="0" applyFont="1" applyFill="1" applyAlignment="1">
      <alignment horizontal="left" wrapText="1"/>
    </xf>
    <xf numFmtId="0" fontId="47" fillId="2" borderId="0" xfId="0" applyFont="1" applyFill="1" applyAlignment="1">
      <alignment horizontal="centerContinuous" wrapText="1"/>
    </xf>
    <xf numFmtId="0" fontId="20" fillId="2" borderId="0" xfId="0" applyFont="1" applyFill="1" applyAlignment="1">
      <alignment horizontal="centerContinuous" wrapText="1"/>
    </xf>
    <xf numFmtId="0" fontId="6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0" fontId="12" fillId="2" borderId="0" xfId="0" applyFont="1" applyFill="1"/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left"/>
    </xf>
    <xf numFmtId="0" fontId="12" fillId="2" borderId="25" xfId="0" applyFont="1" applyFill="1" applyBorder="1" applyAlignment="1">
      <alignment horizontal="left"/>
    </xf>
    <xf numFmtId="0" fontId="15" fillId="2" borderId="26" xfId="0" applyFont="1" applyFill="1" applyBorder="1" applyAlignment="1">
      <alignment horizontal="left"/>
    </xf>
    <xf numFmtId="0" fontId="15" fillId="2" borderId="29" xfId="0" applyFont="1" applyFill="1" applyBorder="1" applyAlignment="1">
      <alignment horizontal="left"/>
    </xf>
    <xf numFmtId="0" fontId="15" fillId="2" borderId="25" xfId="0" applyFont="1" applyFill="1" applyBorder="1" applyAlignment="1">
      <alignment horizontal="center" vertical="center" wrapText="1"/>
    </xf>
    <xf numFmtId="0" fontId="15" fillId="2" borderId="30" xfId="0" applyFont="1" applyFill="1" applyBorder="1" applyAlignment="1">
      <alignment horizontal="left"/>
    </xf>
    <xf numFmtId="0" fontId="15" fillId="2" borderId="7" xfId="0" applyFont="1" applyFill="1" applyBorder="1" applyAlignment="1">
      <alignment horizontal="left"/>
    </xf>
    <xf numFmtId="0" fontId="15" fillId="2" borderId="0" xfId="0" applyFont="1" applyFill="1" applyAlignment="1">
      <alignment horizontal="left" vertical="top"/>
    </xf>
    <xf numFmtId="49" fontId="15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left" vertical="top"/>
    </xf>
    <xf numFmtId="0" fontId="12" fillId="2" borderId="0" xfId="0" applyFont="1" applyFill="1" applyAlignment="1">
      <alignment horizontal="left" vertical="center"/>
    </xf>
    <xf numFmtId="0" fontId="12" fillId="2" borderId="7" xfId="0" applyFont="1" applyFill="1" applyBorder="1" applyAlignment="1">
      <alignment horizontal="left"/>
    </xf>
    <xf numFmtId="0" fontId="12" fillId="2" borderId="10" xfId="0" applyFont="1" applyFill="1" applyBorder="1" applyAlignment="1">
      <alignment horizontal="left" vertical="top"/>
    </xf>
    <xf numFmtId="0" fontId="12" fillId="2" borderId="28" xfId="0" applyFont="1" applyFill="1" applyBorder="1" applyAlignment="1">
      <alignment horizontal="left" vertical="top"/>
    </xf>
    <xf numFmtId="0" fontId="12" fillId="2" borderId="29" xfId="0" applyFont="1" applyFill="1" applyBorder="1" applyAlignment="1">
      <alignment horizontal="left" vertical="top"/>
    </xf>
    <xf numFmtId="49" fontId="12" fillId="2" borderId="7" xfId="0" applyNumberFormat="1" applyFont="1" applyFill="1" applyBorder="1" applyAlignment="1">
      <alignment horizontal="left"/>
    </xf>
    <xf numFmtId="0" fontId="12" fillId="2" borderId="0" xfId="0" applyFont="1" applyFill="1" applyAlignment="1">
      <alignment horizontal="center" vertical="center" wrapText="1"/>
    </xf>
    <xf numFmtId="49" fontId="12" fillId="2" borderId="0" xfId="0" applyNumberFormat="1" applyFont="1" applyFill="1" applyAlignment="1">
      <alignment horizontal="left"/>
    </xf>
    <xf numFmtId="0" fontId="7" fillId="2" borderId="0" xfId="0" applyFont="1" applyFill="1"/>
    <xf numFmtId="0" fontId="4" fillId="0" borderId="37" xfId="0" applyFont="1" applyBorder="1" applyAlignment="1">
      <alignment horizontal="justify" vertical="top" wrapText="1"/>
    </xf>
    <xf numFmtId="0" fontId="14" fillId="0" borderId="1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justify" vertical="top" wrapText="1"/>
    </xf>
    <xf numFmtId="0" fontId="43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39" fillId="0" borderId="10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left" vertical="top" wrapText="1"/>
    </xf>
    <xf numFmtId="49" fontId="39" fillId="2" borderId="10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justify" vertical="top" wrapText="1"/>
    </xf>
    <xf numFmtId="0" fontId="1" fillId="0" borderId="16" xfId="0" applyFont="1" applyBorder="1" applyAlignment="1">
      <alignment horizontal="left" vertical="top" wrapText="1"/>
    </xf>
    <xf numFmtId="0" fontId="39" fillId="0" borderId="22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49" fontId="39" fillId="2" borderId="37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4" fillId="2" borderId="37" xfId="0" applyFont="1" applyFill="1" applyBorder="1" applyAlignment="1">
      <alignment horizontal="center" vertical="center" wrapText="1"/>
    </xf>
    <xf numFmtId="49" fontId="37" fillId="0" borderId="10" xfId="0" applyNumberFormat="1" applyFont="1" applyBorder="1" applyAlignment="1">
      <alignment horizontal="center" vertical="top" wrapText="1"/>
    </xf>
    <xf numFmtId="49" fontId="19" fillId="0" borderId="38" xfId="0" applyNumberFormat="1" applyFont="1" applyBorder="1" applyAlignment="1">
      <alignment vertical="top" wrapText="1"/>
    </xf>
    <xf numFmtId="49" fontId="22" fillId="0" borderId="38" xfId="0" applyNumberFormat="1" applyFont="1" applyBorder="1" applyAlignment="1">
      <alignment vertical="top" wrapText="1"/>
    </xf>
    <xf numFmtId="49" fontId="37" fillId="0" borderId="38" xfId="0" applyNumberFormat="1" applyFont="1" applyBorder="1" applyAlignment="1">
      <alignment horizontal="center" vertical="top" wrapText="1"/>
    </xf>
    <xf numFmtId="0" fontId="1" fillId="0" borderId="2" xfId="0" applyFont="1" applyBorder="1" applyAlignment="1">
      <alignment horizontal="justify" vertical="top" wrapText="1"/>
    </xf>
    <xf numFmtId="49" fontId="43" fillId="0" borderId="42" xfId="0" applyNumberFormat="1" applyFont="1" applyBorder="1" applyAlignment="1">
      <alignment vertical="top" wrapText="1"/>
    </xf>
    <xf numFmtId="49" fontId="12" fillId="2" borderId="37" xfId="0" applyNumberFormat="1" applyFont="1" applyFill="1" applyBorder="1" applyAlignment="1">
      <alignment horizontal="center" vertical="center" wrapText="1"/>
    </xf>
    <xf numFmtId="49" fontId="12" fillId="2" borderId="26" xfId="0" applyNumberFormat="1" applyFont="1" applyFill="1" applyBorder="1" applyAlignment="1">
      <alignment horizontal="center" vertical="center" wrapText="1"/>
    </xf>
    <xf numFmtId="0" fontId="19" fillId="0" borderId="38" xfId="0" applyFont="1" applyBorder="1" applyAlignment="1">
      <alignment horizontal="left" vertical="top" wrapText="1"/>
    </xf>
    <xf numFmtId="0" fontId="22" fillId="0" borderId="41" xfId="0" applyFont="1" applyBorder="1" applyAlignment="1">
      <alignment horizontal="left" vertical="top" wrapText="1"/>
    </xf>
    <xf numFmtId="0" fontId="4" fillId="2" borderId="25" xfId="0" applyFont="1" applyFill="1" applyBorder="1" applyAlignment="1">
      <alignment vertical="center"/>
    </xf>
    <xf numFmtId="0" fontId="2" fillId="2" borderId="26" xfId="0" applyFont="1" applyFill="1" applyBorder="1" applyAlignment="1">
      <alignment vertical="top" wrapText="1"/>
    </xf>
    <xf numFmtId="49" fontId="19" fillId="0" borderId="25" xfId="0" applyNumberFormat="1" applyFont="1" applyBorder="1" applyAlignment="1">
      <alignment vertical="top" wrapText="1"/>
    </xf>
    <xf numFmtId="0" fontId="9" fillId="2" borderId="22" xfId="0" applyFont="1" applyFill="1" applyBorder="1" applyAlignment="1">
      <alignment horizontal="center" vertical="top"/>
    </xf>
    <xf numFmtId="49" fontId="42" fillId="0" borderId="22" xfId="0" applyNumberFormat="1" applyFont="1" applyBorder="1" applyAlignment="1">
      <alignment vertical="top" wrapText="1"/>
    </xf>
    <xf numFmtId="0" fontId="50" fillId="0" borderId="0" xfId="0" applyFont="1" applyAlignment="1">
      <alignment horizontal="left"/>
    </xf>
    <xf numFmtId="0" fontId="50" fillId="2" borderId="0" xfId="0" applyFont="1" applyFill="1" applyAlignment="1">
      <alignment horizontal="left"/>
    </xf>
    <xf numFmtId="0" fontId="49" fillId="0" borderId="0" xfId="0" applyFont="1" applyAlignment="1">
      <alignment horizontal="left"/>
    </xf>
    <xf numFmtId="0" fontId="52" fillId="2" borderId="7" xfId="0" applyFont="1" applyFill="1" applyBorder="1" applyAlignment="1">
      <alignment horizontal="center" vertical="center"/>
    </xf>
    <xf numFmtId="0" fontId="52" fillId="2" borderId="37" xfId="0" applyFont="1" applyFill="1" applyBorder="1" applyAlignment="1">
      <alignment horizontal="center" vertical="center"/>
    </xf>
    <xf numFmtId="0" fontId="52" fillId="2" borderId="24" xfId="0" applyFont="1" applyFill="1" applyBorder="1" applyAlignment="1">
      <alignment horizontal="center" vertical="center"/>
    </xf>
    <xf numFmtId="0" fontId="52" fillId="2" borderId="10" xfId="0" applyFont="1" applyFill="1" applyBorder="1"/>
    <xf numFmtId="0" fontId="52" fillId="2" borderId="10" xfId="0" applyFont="1" applyFill="1" applyBorder="1" applyAlignment="1">
      <alignment vertical="center"/>
    </xf>
    <xf numFmtId="0" fontId="52" fillId="2" borderId="22" xfId="0" applyFont="1" applyFill="1" applyBorder="1" applyAlignment="1">
      <alignment horizontal="center" vertical="center"/>
    </xf>
    <xf numFmtId="0" fontId="52" fillId="2" borderId="22" xfId="0" applyFont="1" applyFill="1" applyBorder="1"/>
    <xf numFmtId="0" fontId="52" fillId="2" borderId="10" xfId="0" applyFont="1" applyFill="1" applyBorder="1" applyAlignment="1">
      <alignment horizontal="center" vertical="center"/>
    </xf>
    <xf numFmtId="0" fontId="52" fillId="2" borderId="37" xfId="0" applyFont="1" applyFill="1" applyBorder="1"/>
    <xf numFmtId="0" fontId="52" fillId="2" borderId="42" xfId="0" applyFont="1" applyFill="1" applyBorder="1" applyAlignment="1">
      <alignment horizontal="center" vertical="center"/>
    </xf>
    <xf numFmtId="0" fontId="52" fillId="0" borderId="37" xfId="0" applyFont="1" applyBorder="1" applyAlignment="1">
      <alignment horizontal="justify" vertical="top" wrapText="1"/>
    </xf>
    <xf numFmtId="0" fontId="52" fillId="0" borderId="10" xfId="0" applyFont="1" applyBorder="1" applyAlignment="1">
      <alignment horizontal="justify" vertical="top" wrapText="1"/>
    </xf>
    <xf numFmtId="0" fontId="52" fillId="0" borderId="22" xfId="0" applyFont="1" applyBorder="1" applyAlignment="1">
      <alignment horizontal="justify" vertical="top" wrapText="1"/>
    </xf>
    <xf numFmtId="0" fontId="52" fillId="2" borderId="37" xfId="0" applyFont="1" applyFill="1" applyBorder="1" applyAlignment="1">
      <alignment horizontal="center" vertical="center" wrapText="1"/>
    </xf>
    <xf numFmtId="0" fontId="52" fillId="2" borderId="10" xfId="0" applyFont="1" applyFill="1" applyBorder="1" applyAlignment="1">
      <alignment horizontal="center" vertical="top"/>
    </xf>
    <xf numFmtId="0" fontId="52" fillId="2" borderId="22" xfId="0" applyFont="1" applyFill="1" applyBorder="1" applyAlignment="1">
      <alignment horizontal="center" vertical="top"/>
    </xf>
    <xf numFmtId="0" fontId="52" fillId="2" borderId="37" xfId="0" applyFont="1" applyFill="1" applyBorder="1" applyAlignment="1">
      <alignment horizontal="center" vertical="top"/>
    </xf>
    <xf numFmtId="49" fontId="53" fillId="0" borderId="25" xfId="0" applyNumberFormat="1" applyFont="1" applyBorder="1" applyAlignment="1">
      <alignment vertical="top" wrapText="1"/>
    </xf>
    <xf numFmtId="49" fontId="53" fillId="0" borderId="10" xfId="0" applyNumberFormat="1" applyFont="1" applyBorder="1" applyAlignment="1">
      <alignment vertical="top" wrapText="1"/>
    </xf>
    <xf numFmtId="49" fontId="53" fillId="0" borderId="38" xfId="0" applyNumberFormat="1" applyFont="1" applyBorder="1" applyAlignment="1">
      <alignment vertical="top" wrapText="1"/>
    </xf>
    <xf numFmtId="49" fontId="53" fillId="0" borderId="37" xfId="0" applyNumberFormat="1" applyFont="1" applyBorder="1" applyAlignment="1">
      <alignment vertical="top" wrapText="1"/>
    </xf>
    <xf numFmtId="49" fontId="52" fillId="0" borderId="10" xfId="1" applyNumberFormat="1" applyFont="1" applyBorder="1" applyAlignment="1">
      <alignment vertical="top" wrapText="1"/>
    </xf>
    <xf numFmtId="0" fontId="53" fillId="0" borderId="38" xfId="0" applyFont="1" applyBorder="1" applyAlignment="1">
      <alignment horizontal="left" vertical="top" wrapText="1"/>
    </xf>
    <xf numFmtId="0" fontId="52" fillId="2" borderId="25" xfId="0" applyFont="1" applyFill="1" applyBorder="1" applyAlignment="1">
      <alignment vertical="center"/>
    </xf>
    <xf numFmtId="49" fontId="16" fillId="0" borderId="37" xfId="0" applyNumberFormat="1" applyFont="1" applyBorder="1" applyAlignment="1">
      <alignment horizontal="center" vertical="center" wrapText="1"/>
    </xf>
    <xf numFmtId="49" fontId="16" fillId="0" borderId="10" xfId="0" applyNumberFormat="1" applyFont="1" applyBorder="1" applyAlignment="1">
      <alignment horizontal="center" vertical="center" wrapText="1"/>
    </xf>
    <xf numFmtId="49" fontId="16" fillId="0" borderId="22" xfId="0" applyNumberFormat="1" applyFont="1" applyBorder="1" applyAlignment="1">
      <alignment horizontal="center" vertical="center" wrapText="1"/>
    </xf>
    <xf numFmtId="49" fontId="17" fillId="0" borderId="37" xfId="0" applyNumberFormat="1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49" fontId="16" fillId="0" borderId="39" xfId="0" applyNumberFormat="1" applyFont="1" applyBorder="1" applyAlignment="1">
      <alignment horizontal="center" vertical="center" wrapText="1"/>
    </xf>
    <xf numFmtId="49" fontId="16" fillId="0" borderId="38" xfId="0" applyNumberFormat="1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left"/>
    </xf>
    <xf numFmtId="49" fontId="16" fillId="0" borderId="13" xfId="0" applyNumberFormat="1" applyFont="1" applyBorder="1" applyAlignment="1">
      <alignment horizontal="center" vertical="top" wrapText="1"/>
    </xf>
    <xf numFmtId="49" fontId="1" fillId="2" borderId="0" xfId="0" applyNumberFormat="1" applyFont="1" applyFill="1"/>
    <xf numFmtId="0" fontId="1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right"/>
    </xf>
    <xf numFmtId="0" fontId="13" fillId="2" borderId="0" xfId="0" applyFont="1" applyFill="1"/>
    <xf numFmtId="49" fontId="2" fillId="2" borderId="0" xfId="0" applyNumberFormat="1" applyFont="1" applyFill="1"/>
    <xf numFmtId="0" fontId="2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top"/>
    </xf>
    <xf numFmtId="49" fontId="17" fillId="0" borderId="22" xfId="0" applyNumberFormat="1" applyFont="1" applyBorder="1" applyAlignment="1">
      <alignment horizontal="center" vertical="center" wrapText="1"/>
    </xf>
    <xf numFmtId="49" fontId="16" fillId="0" borderId="47" xfId="0" applyNumberFormat="1" applyFont="1" applyBorder="1" applyAlignment="1">
      <alignment horizontal="center" vertical="center" wrapText="1"/>
    </xf>
    <xf numFmtId="49" fontId="16" fillId="0" borderId="18" xfId="0" applyNumberFormat="1" applyFont="1" applyBorder="1" applyAlignment="1">
      <alignment horizontal="center" vertical="top" wrapText="1"/>
    </xf>
    <xf numFmtId="167" fontId="4" fillId="2" borderId="7" xfId="0" applyNumberFormat="1" applyFont="1" applyFill="1" applyBorder="1" applyAlignment="1">
      <alignment horizontal="center" vertical="center"/>
    </xf>
    <xf numFmtId="167" fontId="4" fillId="2" borderId="7" xfId="0" applyNumberFormat="1" applyFont="1" applyFill="1" applyBorder="1" applyAlignment="1">
      <alignment horizontal="center" vertical="center" wrapText="1"/>
    </xf>
    <xf numFmtId="167" fontId="4" fillId="2" borderId="8" xfId="0" applyNumberFormat="1" applyFont="1" applyFill="1" applyBorder="1" applyAlignment="1">
      <alignment horizontal="center" vertical="center" wrapText="1"/>
    </xf>
    <xf numFmtId="167" fontId="4" fillId="2" borderId="37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/>
    </xf>
    <xf numFmtId="167" fontId="4" fillId="2" borderId="51" xfId="0" applyNumberFormat="1" applyFont="1" applyFill="1" applyBorder="1" applyAlignment="1">
      <alignment horizontal="center"/>
    </xf>
    <xf numFmtId="167" fontId="4" fillId="2" borderId="10" xfId="0" applyNumberFormat="1" applyFont="1" applyFill="1" applyBorder="1" applyAlignment="1">
      <alignment horizontal="center"/>
    </xf>
    <xf numFmtId="167" fontId="4" fillId="2" borderId="22" xfId="0" applyNumberFormat="1" applyFont="1" applyFill="1" applyBorder="1" applyAlignment="1">
      <alignment horizontal="center"/>
    </xf>
    <xf numFmtId="167" fontId="4" fillId="2" borderId="47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 vertical="center"/>
    </xf>
    <xf numFmtId="167" fontId="4" fillId="2" borderId="56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center"/>
    </xf>
    <xf numFmtId="167" fontId="4" fillId="2" borderId="22" xfId="0" applyNumberFormat="1" applyFont="1" applyFill="1" applyBorder="1" applyAlignment="1">
      <alignment horizontal="center" vertical="center"/>
    </xf>
    <xf numFmtId="167" fontId="4" fillId="2" borderId="22" xfId="0" applyNumberFormat="1" applyFont="1" applyFill="1" applyBorder="1" applyAlignment="1">
      <alignment horizontal="center" vertical="top"/>
    </xf>
    <xf numFmtId="167" fontId="4" fillId="2" borderId="57" xfId="0" applyNumberFormat="1" applyFont="1" applyFill="1" applyBorder="1" applyAlignment="1">
      <alignment horizontal="center" vertical="center"/>
    </xf>
    <xf numFmtId="167" fontId="4" fillId="2" borderId="38" xfId="0" applyNumberFormat="1" applyFont="1" applyFill="1" applyBorder="1" applyAlignment="1">
      <alignment horizontal="center" vertical="center"/>
    </xf>
    <xf numFmtId="167" fontId="4" fillId="2" borderId="38" xfId="0" applyNumberFormat="1" applyFont="1" applyFill="1" applyBorder="1" applyAlignment="1">
      <alignment horizontal="center" vertical="top"/>
    </xf>
    <xf numFmtId="167" fontId="4" fillId="2" borderId="38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 vertical="center"/>
    </xf>
    <xf numFmtId="167" fontId="4" fillId="2" borderId="8" xfId="0" applyNumberFormat="1" applyFont="1" applyFill="1" applyBorder="1" applyAlignment="1">
      <alignment horizontal="center" vertical="top"/>
    </xf>
    <xf numFmtId="167" fontId="4" fillId="2" borderId="9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top"/>
    </xf>
    <xf numFmtId="167" fontId="4" fillId="2" borderId="28" xfId="0" applyNumberFormat="1" applyFont="1" applyFill="1" applyBorder="1" applyAlignment="1">
      <alignment horizontal="center" vertical="top"/>
    </xf>
    <xf numFmtId="167" fontId="4" fillId="2" borderId="56" xfId="0" applyNumberFormat="1" applyFont="1" applyFill="1" applyBorder="1" applyAlignment="1">
      <alignment horizontal="center" vertical="top"/>
    </xf>
    <xf numFmtId="167" fontId="4" fillId="2" borderId="49" xfId="0" applyNumberFormat="1" applyFont="1" applyFill="1" applyBorder="1" applyAlignment="1">
      <alignment horizontal="center" vertical="top"/>
    </xf>
    <xf numFmtId="167" fontId="22" fillId="0" borderId="49" xfId="0" applyNumberFormat="1" applyFont="1" applyBorder="1" applyAlignment="1">
      <alignment vertical="top" wrapText="1"/>
    </xf>
    <xf numFmtId="167" fontId="22" fillId="0" borderId="57" xfId="0" applyNumberFormat="1" applyFont="1" applyBorder="1" applyAlignment="1">
      <alignment vertical="top" wrapText="1"/>
    </xf>
    <xf numFmtId="167" fontId="4" fillId="2" borderId="20" xfId="0" applyNumberFormat="1" applyFont="1" applyFill="1" applyBorder="1" applyAlignment="1">
      <alignment horizontal="center" vertical="top"/>
    </xf>
    <xf numFmtId="167" fontId="1" fillId="2" borderId="25" xfId="0" applyNumberFormat="1" applyFont="1" applyFill="1" applyBorder="1"/>
    <xf numFmtId="167" fontId="4" fillId="2" borderId="52" xfId="0" applyNumberFormat="1" applyFont="1" applyFill="1" applyBorder="1" applyAlignment="1">
      <alignment horizontal="center"/>
    </xf>
    <xf numFmtId="167" fontId="4" fillId="2" borderId="37" xfId="0" applyNumberFormat="1" applyFont="1" applyFill="1" applyBorder="1" applyAlignment="1">
      <alignment horizontal="center" vertical="center"/>
    </xf>
    <xf numFmtId="167" fontId="9" fillId="2" borderId="22" xfId="0" applyNumberFormat="1" applyFont="1" applyFill="1" applyBorder="1" applyAlignment="1">
      <alignment horizontal="center" vertical="top"/>
    </xf>
    <xf numFmtId="167" fontId="22" fillId="0" borderId="10" xfId="0" applyNumberFormat="1" applyFont="1" applyBorder="1" applyAlignment="1">
      <alignment vertical="top" wrapText="1"/>
    </xf>
    <xf numFmtId="167" fontId="22" fillId="0" borderId="9" xfId="0" applyNumberFormat="1" applyFont="1" applyBorder="1" applyAlignment="1">
      <alignment vertical="top" wrapText="1"/>
    </xf>
    <xf numFmtId="0" fontId="1" fillId="0" borderId="0" xfId="0" applyFont="1" applyAlignment="1">
      <alignment horizontal="left"/>
    </xf>
    <xf numFmtId="2" fontId="4" fillId="2" borderId="10" xfId="0" applyNumberFormat="1" applyFont="1" applyFill="1" applyBorder="1" applyAlignment="1">
      <alignment horizontal="center"/>
    </xf>
    <xf numFmtId="167" fontId="0" fillId="0" borderId="0" xfId="0" applyNumberFormat="1"/>
    <xf numFmtId="167" fontId="4" fillId="2" borderId="10" xfId="0" applyNumberFormat="1" applyFont="1" applyFill="1" applyBorder="1" applyAlignment="1">
      <alignment vertical="center" wrapText="1"/>
    </xf>
    <xf numFmtId="167" fontId="4" fillId="2" borderId="9" xfId="0" applyNumberFormat="1" applyFont="1" applyFill="1" applyBorder="1" applyAlignment="1">
      <alignment vertical="center" wrapText="1"/>
    </xf>
    <xf numFmtId="167" fontId="4" fillId="2" borderId="51" xfId="0" applyNumberFormat="1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167" fontId="0" fillId="2" borderId="37" xfId="0" applyNumberFormat="1" applyFill="1" applyBorder="1" applyAlignment="1">
      <alignment horizontal="center"/>
    </xf>
    <xf numFmtId="49" fontId="55" fillId="2" borderId="0" xfId="0" applyNumberFormat="1" applyFont="1" applyFill="1" applyAlignment="1">
      <alignment horizontal="center" vertical="center" wrapText="1"/>
    </xf>
    <xf numFmtId="167" fontId="5" fillId="2" borderId="37" xfId="0" applyNumberFormat="1" applyFont="1" applyFill="1" applyBorder="1" applyAlignment="1">
      <alignment horizontal="center"/>
    </xf>
    <xf numFmtId="2" fontId="4" fillId="2" borderId="10" xfId="0" applyNumberFormat="1" applyFont="1" applyFill="1" applyBorder="1" applyAlignment="1">
      <alignment horizontal="center" vertical="top"/>
    </xf>
    <xf numFmtId="2" fontId="4" fillId="2" borderId="9" xfId="0" applyNumberFormat="1" applyFont="1" applyFill="1" applyBorder="1" applyAlignment="1">
      <alignment horizontal="center" vertical="top"/>
    </xf>
    <xf numFmtId="0" fontId="56" fillId="2" borderId="0" xfId="0" applyFont="1" applyFill="1"/>
    <xf numFmtId="0" fontId="18" fillId="2" borderId="0" xfId="0" applyFont="1" applyFill="1" applyAlignment="1">
      <alignment vertical="top" wrapText="1"/>
    </xf>
    <xf numFmtId="0" fontId="15" fillId="2" borderId="0" xfId="0" applyFont="1" applyFill="1"/>
    <xf numFmtId="49" fontId="2" fillId="2" borderId="0" xfId="0" applyNumberFormat="1" applyFont="1" applyFill="1" applyAlignment="1">
      <alignment horizontal="left" wrapText="1"/>
    </xf>
    <xf numFmtId="167" fontId="1" fillId="2" borderId="25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left" wrapText="1"/>
    </xf>
    <xf numFmtId="167" fontId="4" fillId="2" borderId="9" xfId="0" applyNumberFormat="1" applyFont="1" applyFill="1" applyBorder="1" applyAlignment="1">
      <alignment horizontal="center" vertical="center" wrapText="1"/>
    </xf>
    <xf numFmtId="167" fontId="4" fillId="2" borderId="51" xfId="0" applyNumberFormat="1" applyFont="1" applyFill="1" applyBorder="1" applyAlignment="1">
      <alignment horizontal="center" vertical="center" wrapText="1"/>
    </xf>
    <xf numFmtId="167" fontId="19" fillId="0" borderId="9" xfId="0" applyNumberFormat="1" applyFont="1" applyBorder="1" applyAlignment="1">
      <alignment horizontal="center" vertical="center" wrapText="1"/>
    </xf>
    <xf numFmtId="167" fontId="4" fillId="2" borderId="10" xfId="0" applyNumberFormat="1" applyFont="1" applyFill="1" applyBorder="1" applyAlignment="1">
      <alignment horizontal="center" vertical="center" wrapText="1"/>
    </xf>
    <xf numFmtId="167" fontId="19" fillId="0" borderId="10" xfId="0" applyNumberFormat="1" applyFont="1" applyBorder="1" applyAlignment="1">
      <alignment horizontal="center" vertical="center" wrapText="1"/>
    </xf>
    <xf numFmtId="0" fontId="58" fillId="0" borderId="0" xfId="0" applyFont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63" fillId="0" borderId="0" xfId="0" applyFont="1" applyAlignment="1">
      <alignment horizontal="center"/>
    </xf>
    <xf numFmtId="0" fontId="63" fillId="0" borderId="0" xfId="0" applyFont="1"/>
    <xf numFmtId="0" fontId="59" fillId="0" borderId="0" xfId="0" applyFont="1"/>
    <xf numFmtId="0" fontId="59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67" fillId="0" borderId="0" xfId="0" applyFont="1"/>
    <xf numFmtId="0" fontId="68" fillId="0" borderId="0" xfId="0" applyFont="1"/>
    <xf numFmtId="0" fontId="64" fillId="0" borderId="0" xfId="0" applyFont="1"/>
    <xf numFmtId="167" fontId="4" fillId="3" borderId="9" xfId="0" applyNumberFormat="1" applyFont="1" applyFill="1" applyBorder="1" applyAlignment="1">
      <alignment horizontal="center" vertical="top"/>
    </xf>
    <xf numFmtId="0" fontId="13" fillId="0" borderId="0" xfId="0" applyFont="1" applyAlignment="1">
      <alignment horizontal="justify" vertical="top"/>
    </xf>
    <xf numFmtId="0" fontId="45" fillId="0" borderId="0" xfId="0" applyFont="1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167" fontId="4" fillId="3" borderId="22" xfId="0" applyNumberFormat="1" applyFont="1" applyFill="1" applyBorder="1" applyAlignment="1">
      <alignment horizontal="center" vertical="center"/>
    </xf>
    <xf numFmtId="0" fontId="63" fillId="0" borderId="38" xfId="0" applyFont="1" applyBorder="1" applyAlignment="1">
      <alignment horizontal="center"/>
    </xf>
    <xf numFmtId="0" fontId="63" fillId="0" borderId="39" xfId="0" applyFont="1" applyBorder="1" applyAlignment="1">
      <alignment horizontal="center"/>
    </xf>
    <xf numFmtId="0" fontId="59" fillId="0" borderId="39" xfId="0" applyFont="1" applyBorder="1"/>
    <xf numFmtId="0" fontId="63" fillId="0" borderId="39" xfId="0" applyFont="1" applyBorder="1"/>
    <xf numFmtId="0" fontId="59" fillId="0" borderId="39" xfId="0" applyFont="1" applyBorder="1" applyAlignment="1">
      <alignment horizontal="center"/>
    </xf>
    <xf numFmtId="0" fontId="60" fillId="0" borderId="39" xfId="0" applyFont="1" applyBorder="1"/>
    <xf numFmtId="0" fontId="61" fillId="0" borderId="39" xfId="0" applyFont="1" applyBorder="1"/>
    <xf numFmtId="0" fontId="62" fillId="0" borderId="39" xfId="0" applyFont="1" applyBorder="1"/>
    <xf numFmtId="0" fontId="59" fillId="0" borderId="37" xfId="0" applyFont="1" applyBorder="1"/>
    <xf numFmtId="0" fontId="52" fillId="3" borderId="24" xfId="0" applyFont="1" applyFill="1" applyBorder="1" applyAlignment="1">
      <alignment horizontal="center" vertical="center"/>
    </xf>
    <xf numFmtId="49" fontId="2" fillId="3" borderId="37" xfId="0" applyNumberFormat="1" applyFont="1" applyFill="1" applyBorder="1" applyAlignment="1">
      <alignment vertical="top" wrapText="1"/>
    </xf>
    <xf numFmtId="49" fontId="36" fillId="3" borderId="37" xfId="0" applyNumberFormat="1" applyFont="1" applyFill="1" applyBorder="1" applyAlignment="1">
      <alignment horizontal="center" vertical="center" wrapText="1"/>
    </xf>
    <xf numFmtId="0" fontId="4" fillId="3" borderId="0" xfId="0" applyFont="1" applyFill="1"/>
    <xf numFmtId="0" fontId="52" fillId="2" borderId="0" xfId="0" applyFont="1" applyFill="1" applyAlignment="1">
      <alignment vertical="center"/>
    </xf>
    <xf numFmtId="49" fontId="53" fillId="3" borderId="37" xfId="0" applyNumberFormat="1" applyFont="1" applyFill="1" applyBorder="1" applyAlignment="1">
      <alignment vertical="top" wrapText="1"/>
    </xf>
    <xf numFmtId="49" fontId="43" fillId="3" borderId="42" xfId="0" applyNumberFormat="1" applyFont="1" applyFill="1" applyBorder="1" applyAlignment="1">
      <alignment vertical="top" wrapText="1"/>
    </xf>
    <xf numFmtId="49" fontId="12" fillId="3" borderId="37" xfId="0" applyNumberFormat="1" applyFont="1" applyFill="1" applyBorder="1" applyAlignment="1">
      <alignment horizontal="center" vertical="center" wrapText="1"/>
    </xf>
    <xf numFmtId="167" fontId="4" fillId="3" borderId="51" xfId="0" applyNumberFormat="1" applyFont="1" applyFill="1" applyBorder="1" applyAlignment="1">
      <alignment horizontal="center"/>
    </xf>
    <xf numFmtId="0" fontId="0" fillId="3" borderId="0" xfId="0" applyFill="1"/>
    <xf numFmtId="49" fontId="2" fillId="2" borderId="0" xfId="0" applyNumberFormat="1" applyFont="1" applyFill="1" applyAlignment="1">
      <alignment horizontal="center" wrapText="1"/>
    </xf>
    <xf numFmtId="4" fontId="1" fillId="2" borderId="10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 wrapText="1"/>
    </xf>
    <xf numFmtId="4" fontId="4" fillId="2" borderId="8" xfId="0" applyNumberFormat="1" applyFont="1" applyFill="1" applyBorder="1" applyAlignment="1">
      <alignment horizontal="center" vertical="center" wrapText="1"/>
    </xf>
    <xf numFmtId="4" fontId="5" fillId="2" borderId="37" xfId="0" applyNumberFormat="1" applyFont="1" applyFill="1" applyBorder="1" applyAlignment="1">
      <alignment horizontal="center" vertical="center"/>
    </xf>
    <xf numFmtId="4" fontId="4" fillId="2" borderId="8" xfId="0" applyNumberFormat="1" applyFont="1" applyFill="1" applyBorder="1" applyAlignment="1">
      <alignment horizontal="center" vertical="center"/>
    </xf>
    <xf numFmtId="4" fontId="4" fillId="2" borderId="37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/>
    </xf>
    <xf numFmtId="4" fontId="4" fillId="3" borderId="10" xfId="0" applyNumberFormat="1" applyFont="1" applyFill="1" applyBorder="1" applyAlignment="1">
      <alignment horizontal="center" vertical="center"/>
    </xf>
    <xf numFmtId="4" fontId="5" fillId="3" borderId="37" xfId="0" applyNumberFormat="1" applyFont="1" applyFill="1" applyBorder="1" applyAlignment="1">
      <alignment horizontal="center" vertical="center"/>
    </xf>
    <xf numFmtId="4" fontId="4" fillId="2" borderId="51" xfId="0" applyNumberFormat="1" applyFont="1" applyFill="1" applyBorder="1" applyAlignment="1">
      <alignment horizontal="center" vertical="center"/>
    </xf>
    <xf numFmtId="4" fontId="4" fillId="2" borderId="22" xfId="0" applyNumberFormat="1" applyFont="1" applyFill="1" applyBorder="1" applyAlignment="1">
      <alignment horizontal="center" vertical="center"/>
    </xf>
    <xf numFmtId="4" fontId="4" fillId="3" borderId="22" xfId="0" applyNumberFormat="1" applyFont="1" applyFill="1" applyBorder="1" applyAlignment="1">
      <alignment horizontal="center" vertical="center"/>
    </xf>
    <xf numFmtId="4" fontId="4" fillId="2" borderId="47" xfId="0" applyNumberFormat="1" applyFont="1" applyFill="1" applyBorder="1" applyAlignment="1">
      <alignment horizontal="center" vertical="center"/>
    </xf>
    <xf numFmtId="4" fontId="4" fillId="3" borderId="37" xfId="0" applyNumberFormat="1" applyFont="1" applyFill="1" applyBorder="1" applyAlignment="1">
      <alignment horizontal="center" vertical="center"/>
    </xf>
    <xf numFmtId="4" fontId="4" fillId="3" borderId="8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center"/>
    </xf>
    <xf numFmtId="4" fontId="4" fillId="2" borderId="56" xfId="0" applyNumberFormat="1" applyFont="1" applyFill="1" applyBorder="1" applyAlignment="1">
      <alignment horizontal="center" vertical="center"/>
    </xf>
    <xf numFmtId="4" fontId="4" fillId="2" borderId="57" xfId="0" applyNumberFormat="1" applyFont="1" applyFill="1" applyBorder="1" applyAlignment="1">
      <alignment horizontal="center" vertical="center"/>
    </xf>
    <xf numFmtId="4" fontId="4" fillId="2" borderId="38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center"/>
    </xf>
    <xf numFmtId="4" fontId="4" fillId="2" borderId="28" xfId="0" applyNumberFormat="1" applyFont="1" applyFill="1" applyBorder="1" applyAlignment="1">
      <alignment horizontal="center" vertical="center"/>
    </xf>
    <xf numFmtId="4" fontId="4" fillId="3" borderId="28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horizontal="center" vertical="center" wrapText="1"/>
    </xf>
    <xf numFmtId="4" fontId="4" fillId="2" borderId="9" xfId="0" applyNumberFormat="1" applyFont="1" applyFill="1" applyBorder="1" applyAlignment="1">
      <alignment horizontal="center" vertical="center" wrapText="1"/>
    </xf>
    <xf numFmtId="4" fontId="4" fillId="2" borderId="51" xfId="0" applyNumberFormat="1" applyFont="1" applyFill="1" applyBorder="1" applyAlignment="1">
      <alignment horizontal="center" vertical="center" wrapText="1"/>
    </xf>
    <xf numFmtId="4" fontId="4" fillId="2" borderId="10" xfId="0" applyNumberFormat="1" applyFont="1" applyFill="1" applyBorder="1" applyAlignment="1">
      <alignment horizontal="center"/>
    </xf>
    <xf numFmtId="4" fontId="4" fillId="2" borderId="51" xfId="0" applyNumberFormat="1" applyFont="1" applyFill="1" applyBorder="1" applyAlignment="1">
      <alignment horizontal="center"/>
    </xf>
    <xf numFmtId="4" fontId="4" fillId="2" borderId="56" xfId="0" applyNumberFormat="1" applyFont="1" applyFill="1" applyBorder="1" applyAlignment="1">
      <alignment horizontal="center" vertical="top"/>
    </xf>
    <xf numFmtId="4" fontId="4" fillId="3" borderId="56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top"/>
    </xf>
    <xf numFmtId="4" fontId="4" fillId="3" borderId="10" xfId="0" applyNumberFormat="1" applyFont="1" applyFill="1" applyBorder="1" applyAlignment="1">
      <alignment horizontal="center" vertical="top"/>
    </xf>
    <xf numFmtId="4" fontId="4" fillId="3" borderId="57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top"/>
    </xf>
    <xf numFmtId="4" fontId="4" fillId="2" borderId="28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vertical="center" wrapText="1"/>
    </xf>
    <xf numFmtId="4" fontId="4" fillId="3" borderId="56" xfId="0" applyNumberFormat="1" applyFont="1" applyFill="1" applyBorder="1" applyAlignment="1">
      <alignment horizontal="center" vertical="top"/>
    </xf>
    <xf numFmtId="4" fontId="4" fillId="2" borderId="59" xfId="0" applyNumberFormat="1" applyFont="1" applyFill="1" applyBorder="1" applyAlignment="1">
      <alignment horizontal="center" vertical="top"/>
    </xf>
    <xf numFmtId="4" fontId="4" fillId="3" borderId="59" xfId="0" applyNumberFormat="1" applyFont="1" applyFill="1" applyBorder="1" applyAlignment="1">
      <alignment horizontal="center" vertical="top"/>
    </xf>
    <xf numFmtId="4" fontId="4" fillId="2" borderId="0" xfId="0" applyNumberFormat="1" applyFont="1" applyFill="1" applyAlignment="1">
      <alignment horizontal="center" vertical="top"/>
    </xf>
    <xf numFmtId="4" fontId="4" fillId="3" borderId="51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 wrapText="1"/>
    </xf>
    <xf numFmtId="4" fontId="1" fillId="2" borderId="7" xfId="0" applyNumberFormat="1" applyFont="1" applyFill="1" applyBorder="1" applyAlignment="1">
      <alignment horizontal="center" vertical="center"/>
    </xf>
    <xf numFmtId="4" fontId="1" fillId="2" borderId="7" xfId="0" applyNumberFormat="1" applyFont="1" applyFill="1" applyBorder="1" applyAlignment="1">
      <alignment horizontal="center" vertical="center" wrapText="1"/>
    </xf>
    <xf numFmtId="4" fontId="1" fillId="2" borderId="8" xfId="0" applyNumberFormat="1" applyFont="1" applyFill="1" applyBorder="1" applyAlignment="1">
      <alignment horizontal="center" vertical="center" wrapText="1"/>
    </xf>
    <xf numFmtId="4" fontId="45" fillId="2" borderId="37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/>
    </xf>
    <xf numFmtId="4" fontId="1" fillId="2" borderId="37" xfId="0" applyNumberFormat="1" applyFont="1" applyFill="1" applyBorder="1" applyAlignment="1">
      <alignment horizontal="center"/>
    </xf>
    <xf numFmtId="4" fontId="1" fillId="2" borderId="10" xfId="0" applyNumberFormat="1" applyFont="1" applyFill="1" applyBorder="1" applyAlignment="1">
      <alignment horizontal="center"/>
    </xf>
    <xf numFmtId="4" fontId="1" fillId="2" borderId="51" xfId="0" applyNumberFormat="1" applyFont="1" applyFill="1" applyBorder="1" applyAlignment="1">
      <alignment horizontal="center"/>
    </xf>
    <xf numFmtId="4" fontId="1" fillId="2" borderId="22" xfId="0" applyNumberFormat="1" applyFont="1" applyFill="1" applyBorder="1" applyAlignment="1">
      <alignment horizontal="center"/>
    </xf>
    <xf numFmtId="4" fontId="1" fillId="2" borderId="47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 vertical="center"/>
    </xf>
    <xf numFmtId="4" fontId="1" fillId="2" borderId="56" xfId="0" applyNumberFormat="1" applyFont="1" applyFill="1" applyBorder="1" applyAlignment="1">
      <alignment horizontal="center" vertical="center"/>
    </xf>
    <xf numFmtId="4" fontId="1" fillId="2" borderId="10" xfId="0" applyNumberFormat="1" applyFont="1" applyFill="1" applyBorder="1" applyAlignment="1">
      <alignment horizontal="center" vertical="top"/>
    </xf>
    <xf numFmtId="4" fontId="1" fillId="2" borderId="22" xfId="0" applyNumberFormat="1" applyFont="1" applyFill="1" applyBorder="1" applyAlignment="1">
      <alignment horizontal="center" vertical="center"/>
    </xf>
    <xf numFmtId="4" fontId="1" fillId="2" borderId="22" xfId="0" applyNumberFormat="1" applyFont="1" applyFill="1" applyBorder="1" applyAlignment="1">
      <alignment horizontal="center" vertical="top"/>
    </xf>
    <xf numFmtId="4" fontId="1" fillId="2" borderId="57" xfId="0" applyNumberFormat="1" applyFont="1" applyFill="1" applyBorder="1" applyAlignment="1">
      <alignment horizontal="center" vertical="center"/>
    </xf>
    <xf numFmtId="4" fontId="1" fillId="2" borderId="38" xfId="0" applyNumberFormat="1" applyFont="1" applyFill="1" applyBorder="1" applyAlignment="1">
      <alignment horizontal="center" vertical="center"/>
    </xf>
    <xf numFmtId="4" fontId="1" fillId="2" borderId="38" xfId="0" applyNumberFormat="1" applyFont="1" applyFill="1" applyBorder="1" applyAlignment="1">
      <alignment horizontal="center" vertical="top"/>
    </xf>
    <xf numFmtId="4" fontId="1" fillId="2" borderId="38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 vertical="center"/>
    </xf>
    <xf numFmtId="4" fontId="1" fillId="2" borderId="8" xfId="0" applyNumberFormat="1" applyFont="1" applyFill="1" applyBorder="1" applyAlignment="1">
      <alignment horizontal="center" vertical="top"/>
    </xf>
    <xf numFmtId="4" fontId="1" fillId="2" borderId="9" xfId="0" applyNumberFormat="1" applyFont="1" applyFill="1" applyBorder="1" applyAlignment="1">
      <alignment horizontal="center" vertical="top"/>
    </xf>
    <xf numFmtId="4" fontId="1" fillId="2" borderId="28" xfId="0" applyNumberFormat="1" applyFont="1" applyFill="1" applyBorder="1" applyAlignment="1">
      <alignment horizontal="center" vertical="top"/>
    </xf>
    <xf numFmtId="4" fontId="1" fillId="2" borderId="10" xfId="0" applyNumberFormat="1" applyFont="1" applyFill="1" applyBorder="1" applyAlignment="1">
      <alignment vertical="center" wrapText="1"/>
    </xf>
    <xf numFmtId="4" fontId="1" fillId="2" borderId="9" xfId="0" applyNumberFormat="1" applyFont="1" applyFill="1" applyBorder="1" applyAlignment="1">
      <alignment vertical="center" wrapText="1"/>
    </xf>
    <xf numFmtId="4" fontId="11" fillId="0" borderId="10" xfId="0" applyNumberFormat="1" applyFont="1" applyBorder="1" applyAlignment="1">
      <alignment vertical="center" wrapText="1"/>
    </xf>
    <xf numFmtId="4" fontId="1" fillId="2" borderId="51" xfId="0" applyNumberFormat="1" applyFont="1" applyFill="1" applyBorder="1" applyAlignment="1">
      <alignment vertical="center" wrapText="1"/>
    </xf>
    <xf numFmtId="4" fontId="1" fillId="2" borderId="56" xfId="0" applyNumberFormat="1" applyFont="1" applyFill="1" applyBorder="1" applyAlignment="1">
      <alignment horizontal="center" vertical="top"/>
    </xf>
    <xf numFmtId="4" fontId="4" fillId="3" borderId="38" xfId="0" applyNumberFormat="1" applyFont="1" applyFill="1" applyBorder="1" applyAlignment="1">
      <alignment horizontal="center" vertical="center"/>
    </xf>
    <xf numFmtId="167" fontId="4" fillId="2" borderId="51" xfId="0" applyNumberFormat="1" applyFont="1" applyFill="1" applyBorder="1" applyAlignment="1">
      <alignment horizontal="center" vertical="center"/>
    </xf>
    <xf numFmtId="4" fontId="11" fillId="3" borderId="10" xfId="0" applyNumberFormat="1" applyFont="1" applyFill="1" applyBorder="1" applyAlignment="1">
      <alignment horizontal="center" vertical="center" wrapText="1"/>
    </xf>
    <xf numFmtId="167" fontId="70" fillId="3" borderId="10" xfId="0" applyNumberFormat="1" applyFont="1" applyFill="1" applyBorder="1" applyAlignment="1">
      <alignment horizontal="center" vertical="center"/>
    </xf>
    <xf numFmtId="0" fontId="71" fillId="0" borderId="0" xfId="0" applyFont="1"/>
    <xf numFmtId="0" fontId="71" fillId="0" borderId="0" xfId="0" applyFont="1" applyAlignment="1">
      <alignment horizontal="center" vertical="center"/>
    </xf>
    <xf numFmtId="0" fontId="71" fillId="0" borderId="0" xfId="0" applyFont="1" applyAlignment="1">
      <alignment vertical="center"/>
    </xf>
    <xf numFmtId="0" fontId="72" fillId="0" borderId="10" xfId="0" applyFont="1" applyBorder="1" applyAlignment="1">
      <alignment horizontal="center" vertical="center"/>
    </xf>
    <xf numFmtId="0" fontId="72" fillId="0" borderId="10" xfId="0" applyFont="1" applyBorder="1" applyAlignment="1">
      <alignment horizontal="center" vertical="center" wrapText="1"/>
    </xf>
    <xf numFmtId="0" fontId="73" fillId="0" borderId="10" xfId="0" applyFont="1" applyBorder="1" applyAlignment="1">
      <alignment horizontal="center" vertical="center"/>
    </xf>
    <xf numFmtId="0" fontId="73" fillId="0" borderId="10" xfId="0" applyFont="1" applyBorder="1" applyAlignment="1">
      <alignment horizontal="center" vertical="center" wrapText="1"/>
    </xf>
    <xf numFmtId="9" fontId="0" fillId="0" borderId="0" xfId="0" applyNumberFormat="1"/>
    <xf numFmtId="0" fontId="73" fillId="0" borderId="17" xfId="0" applyFont="1" applyBorder="1" applyAlignment="1">
      <alignment horizontal="center" vertical="center"/>
    </xf>
    <xf numFmtId="0" fontId="72" fillId="0" borderId="2" xfId="0" applyFont="1" applyBorder="1" applyAlignment="1">
      <alignment horizontal="center" vertical="center" wrapText="1"/>
    </xf>
    <xf numFmtId="0" fontId="72" fillId="0" borderId="2" xfId="0" applyFont="1" applyBorder="1" applyAlignment="1">
      <alignment horizontal="center" vertical="center"/>
    </xf>
    <xf numFmtId="0" fontId="72" fillId="0" borderId="9" xfId="0" applyFont="1" applyBorder="1" applyAlignment="1">
      <alignment horizontal="center" vertical="center"/>
    </xf>
    <xf numFmtId="0" fontId="73" fillId="3" borderId="10" xfId="0" applyFont="1" applyFill="1" applyBorder="1" applyAlignment="1">
      <alignment horizontal="center" vertical="center"/>
    </xf>
    <xf numFmtId="0" fontId="72" fillId="3" borderId="10" xfId="0" applyFont="1" applyFill="1" applyBorder="1" applyAlignment="1">
      <alignment horizontal="center" vertical="center"/>
    </xf>
    <xf numFmtId="0" fontId="73" fillId="3" borderId="10" xfId="0" applyFont="1" applyFill="1" applyBorder="1" applyAlignment="1">
      <alignment horizontal="center" vertical="center" wrapText="1"/>
    </xf>
    <xf numFmtId="0" fontId="74" fillId="0" borderId="10" xfId="0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0" borderId="0" xfId="0" applyFont="1"/>
    <xf numFmtId="0" fontId="73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79" fillId="0" borderId="0" xfId="0" applyFont="1"/>
    <xf numFmtId="0" fontId="81" fillId="0" borderId="0" xfId="0" applyFont="1"/>
    <xf numFmtId="0" fontId="80" fillId="0" borderId="0" xfId="0" applyFont="1" applyAlignment="1">
      <alignment horizontal="center" wrapText="1"/>
    </xf>
    <xf numFmtId="0" fontId="78" fillId="0" borderId="0" xfId="0" applyFont="1"/>
    <xf numFmtId="0" fontId="80" fillId="0" borderId="0" xfId="0" applyFont="1"/>
    <xf numFmtId="0" fontId="82" fillId="0" borderId="1" xfId="0" applyFont="1" applyBorder="1"/>
    <xf numFmtId="0" fontId="83" fillId="0" borderId="1" xfId="0" applyFont="1" applyBorder="1"/>
    <xf numFmtId="0" fontId="58" fillId="0" borderId="1" xfId="0" applyFont="1" applyBorder="1"/>
    <xf numFmtId="0" fontId="84" fillId="0" borderId="0" xfId="0" applyFont="1"/>
    <xf numFmtId="0" fontId="57" fillId="0" borderId="0" xfId="0" applyFont="1"/>
    <xf numFmtId="0" fontId="87" fillId="0" borderId="0" xfId="0" applyFont="1" applyAlignment="1">
      <alignment horizontal="left"/>
    </xf>
    <xf numFmtId="0" fontId="87" fillId="0" borderId="0" xfId="0" applyFont="1" applyAlignment="1">
      <alignment horizontal="center"/>
    </xf>
    <xf numFmtId="0" fontId="87" fillId="0" borderId="0" xfId="0" applyFont="1" applyAlignment="1">
      <alignment horizontal="left" vertical="center"/>
    </xf>
    <xf numFmtId="0" fontId="88" fillId="0" borderId="0" xfId="0" applyFont="1" applyAlignment="1">
      <alignment horizontal="left"/>
    </xf>
    <xf numFmtId="0" fontId="87" fillId="0" borderId="4" xfId="0" applyFont="1" applyBorder="1" applyAlignment="1">
      <alignment horizontal="left"/>
    </xf>
    <xf numFmtId="0" fontId="87" fillId="0" borderId="7" xfId="0" applyFont="1" applyBorder="1" applyAlignment="1">
      <alignment horizontal="left"/>
    </xf>
    <xf numFmtId="0" fontId="88" fillId="0" borderId="30" xfId="0" applyFont="1" applyBorder="1"/>
    <xf numFmtId="0" fontId="87" fillId="0" borderId="0" xfId="0" applyFont="1" applyAlignment="1">
      <alignment horizontal="left" vertical="top"/>
    </xf>
    <xf numFmtId="49" fontId="87" fillId="0" borderId="0" xfId="0" applyNumberFormat="1" applyFont="1" applyAlignment="1">
      <alignment horizontal="left"/>
    </xf>
    <xf numFmtId="0" fontId="88" fillId="0" borderId="7" xfId="0" applyFont="1" applyBorder="1" applyAlignment="1">
      <alignment horizontal="left"/>
    </xf>
    <xf numFmtId="49" fontId="87" fillId="0" borderId="0" xfId="0" applyNumberFormat="1" applyFont="1" applyAlignment="1">
      <alignment horizontal="left" vertical="center"/>
    </xf>
    <xf numFmtId="49" fontId="87" fillId="0" borderId="4" xfId="0" applyNumberFormat="1" applyFont="1" applyBorder="1" applyAlignment="1">
      <alignment horizontal="left"/>
    </xf>
    <xf numFmtId="0" fontId="87" fillId="0" borderId="30" xfId="0" applyFont="1" applyBorder="1" applyAlignment="1">
      <alignment horizontal="left"/>
    </xf>
    <xf numFmtId="0" fontId="88" fillId="0" borderId="0" xfId="0" applyFont="1" applyAlignment="1">
      <alignment horizontal="left" vertical="center"/>
    </xf>
    <xf numFmtId="0" fontId="87" fillId="0" borderId="0" xfId="0" applyFont="1"/>
    <xf numFmtId="0" fontId="88" fillId="0" borderId="0" xfId="0" applyFont="1"/>
    <xf numFmtId="0" fontId="77" fillId="0" borderId="64" xfId="0" applyFont="1" applyBorder="1" applyAlignment="1">
      <alignment horizontal="center" vertical="center" wrapText="1"/>
    </xf>
    <xf numFmtId="49" fontId="77" fillId="0" borderId="7" xfId="0" applyNumberFormat="1" applyFont="1" applyBorder="1" applyAlignment="1">
      <alignment horizontal="center" vertical="center" textRotation="90" wrapText="1"/>
    </xf>
    <xf numFmtId="0" fontId="77" fillId="0" borderId="7" xfId="0" applyFont="1" applyBorder="1" applyAlignment="1">
      <alignment horizontal="center" vertical="center" wrapText="1"/>
    </xf>
    <xf numFmtId="0" fontId="77" fillId="0" borderId="4" xfId="0" applyFont="1" applyBorder="1" applyAlignment="1">
      <alignment horizontal="center" vertical="center" wrapText="1"/>
    </xf>
    <xf numFmtId="0" fontId="89" fillId="0" borderId="0" xfId="0" applyFont="1" applyAlignment="1">
      <alignment vertical="top"/>
    </xf>
    <xf numFmtId="0" fontId="77" fillId="0" borderId="7" xfId="0" applyFont="1" applyBorder="1" applyAlignment="1">
      <alignment horizontal="center" vertical="center"/>
    </xf>
    <xf numFmtId="49" fontId="77" fillId="0" borderId="7" xfId="0" applyNumberFormat="1" applyFont="1" applyBorder="1" applyAlignment="1">
      <alignment horizontal="center" vertical="center"/>
    </xf>
    <xf numFmtId="0" fontId="77" fillId="0" borderId="4" xfId="0" applyFont="1" applyBorder="1" applyAlignment="1">
      <alignment horizontal="center" vertical="center"/>
    </xf>
    <xf numFmtId="0" fontId="77" fillId="0" borderId="0" xfId="0" applyFont="1"/>
    <xf numFmtId="0" fontId="77" fillId="0" borderId="0" xfId="0" applyFont="1" applyAlignment="1">
      <alignment vertical="top"/>
    </xf>
    <xf numFmtId="0" fontId="58" fillId="0" borderId="37" xfId="0" applyFont="1" applyBorder="1" applyAlignment="1">
      <alignment horizontal="center" vertical="center" wrapText="1"/>
    </xf>
    <xf numFmtId="0" fontId="90" fillId="0" borderId="37" xfId="0" applyFont="1" applyBorder="1" applyAlignment="1">
      <alignment horizontal="center" vertical="center" wrapText="1"/>
    </xf>
    <xf numFmtId="0" fontId="57" fillId="0" borderId="71" xfId="0" applyFont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58" fillId="0" borderId="74" xfId="0" applyFont="1" applyBorder="1" applyAlignment="1">
      <alignment horizontal="center" vertical="top" wrapText="1"/>
    </xf>
    <xf numFmtId="0" fontId="58" fillId="0" borderId="75" xfId="0" applyFont="1" applyBorder="1" applyAlignment="1">
      <alignment horizontal="center" vertical="top" wrapText="1"/>
    </xf>
    <xf numFmtId="0" fontId="57" fillId="0" borderId="10" xfId="0" applyFont="1" applyBorder="1" applyAlignment="1">
      <alignment horizontal="center" vertical="top" wrapText="1"/>
    </xf>
    <xf numFmtId="0" fontId="58" fillId="0" borderId="78" xfId="0" applyFont="1" applyBorder="1" applyAlignment="1">
      <alignment horizontal="center" wrapText="1"/>
    </xf>
    <xf numFmtId="0" fontId="57" fillId="0" borderId="78" xfId="0" applyFont="1" applyBorder="1" applyAlignment="1">
      <alignment wrapText="1"/>
    </xf>
    <xf numFmtId="0" fontId="57" fillId="0" borderId="74" xfId="0" applyFont="1" applyBorder="1" applyAlignment="1">
      <alignment horizontal="center" wrapText="1"/>
    </xf>
    <xf numFmtId="0" fontId="58" fillId="0" borderId="79" xfId="0" applyFont="1" applyBorder="1" applyAlignment="1">
      <alignment horizontal="center" wrapText="1"/>
    </xf>
    <xf numFmtId="0" fontId="57" fillId="0" borderId="78" xfId="0" applyFont="1" applyBorder="1" applyAlignment="1">
      <alignment horizontal="center" wrapText="1"/>
    </xf>
    <xf numFmtId="0" fontId="58" fillId="0" borderId="78" xfId="0" applyFont="1" applyBorder="1" applyAlignment="1">
      <alignment horizontal="center" vertical="top" wrapText="1"/>
    </xf>
    <xf numFmtId="0" fontId="58" fillId="0" borderId="78" xfId="0" applyFont="1" applyBorder="1" applyAlignment="1">
      <alignment vertical="top" wrapText="1"/>
    </xf>
    <xf numFmtId="0" fontId="57" fillId="0" borderId="78" xfId="0" applyFont="1" applyBorder="1" applyAlignment="1">
      <alignment horizontal="center" vertical="top" wrapText="1"/>
    </xf>
    <xf numFmtId="0" fontId="58" fillId="0" borderId="79" xfId="0" applyFont="1" applyBorder="1" applyAlignment="1">
      <alignment horizontal="center" vertical="top" wrapText="1"/>
    </xf>
    <xf numFmtId="0" fontId="58" fillId="0" borderId="80" xfId="0" applyFont="1" applyBorder="1" applyAlignment="1">
      <alignment horizontal="center" wrapText="1"/>
    </xf>
    <xf numFmtId="0" fontId="57" fillId="0" borderId="80" xfId="0" applyFont="1" applyBorder="1" applyAlignment="1">
      <alignment horizontal="center" wrapText="1"/>
    </xf>
    <xf numFmtId="0" fontId="58" fillId="0" borderId="81" xfId="0" applyFont="1" applyBorder="1" applyAlignment="1">
      <alignment horizontal="center" wrapText="1"/>
    </xf>
    <xf numFmtId="0" fontId="58" fillId="0" borderId="80" xfId="0" applyFont="1" applyBorder="1" applyAlignment="1">
      <alignment horizontal="center" vertical="top" wrapText="1"/>
    </xf>
    <xf numFmtId="0" fontId="57" fillId="0" borderId="80" xfId="0" applyFont="1" applyBorder="1" applyAlignment="1">
      <alignment horizontal="center" vertical="top" wrapText="1"/>
    </xf>
    <xf numFmtId="0" fontId="58" fillId="0" borderId="81" xfId="0" applyFont="1" applyBorder="1" applyAlignment="1">
      <alignment horizontal="center" vertical="top" wrapText="1"/>
    </xf>
    <xf numFmtId="0" fontId="58" fillId="0" borderId="78" xfId="0" applyFont="1" applyBorder="1" applyAlignment="1">
      <alignment horizontal="center" vertical="center" wrapText="1"/>
    </xf>
    <xf numFmtId="0" fontId="90" fillId="0" borderId="78" xfId="0" applyFont="1" applyBorder="1" applyAlignment="1">
      <alignment horizontal="center" vertical="center" wrapText="1"/>
    </xf>
    <xf numFmtId="0" fontId="57" fillId="0" borderId="78" xfId="0" applyFont="1" applyBorder="1" applyAlignment="1">
      <alignment horizontal="center" vertical="center" wrapText="1"/>
    </xf>
    <xf numFmtId="0" fontId="58" fillId="0" borderId="78" xfId="0" applyFont="1" applyBorder="1" applyAlignment="1">
      <alignment horizontal="right" vertical="top" wrapText="1"/>
    </xf>
    <xf numFmtId="0" fontId="58" fillId="0" borderId="0" xfId="0" applyFont="1" applyAlignment="1">
      <alignment vertical="center"/>
    </xf>
    <xf numFmtId="0" fontId="57" fillId="0" borderId="78" xfId="0" applyFont="1" applyBorder="1" applyAlignment="1">
      <alignment vertical="top" wrapText="1"/>
    </xf>
    <xf numFmtId="0" fontId="80" fillId="0" borderId="78" xfId="0" applyFont="1" applyBorder="1" applyAlignment="1">
      <alignment vertical="top" wrapText="1"/>
    </xf>
    <xf numFmtId="0" fontId="57" fillId="0" borderId="80" xfId="0" applyFont="1" applyBorder="1" applyAlignment="1">
      <alignment vertical="top" wrapText="1"/>
    </xf>
    <xf numFmtId="0" fontId="58" fillId="0" borderId="80" xfId="0" applyFont="1" applyBorder="1" applyAlignment="1">
      <alignment horizontal="center" vertical="center" wrapText="1"/>
    </xf>
    <xf numFmtId="0" fontId="57" fillId="0" borderId="80" xfId="0" applyFont="1" applyBorder="1" applyAlignment="1">
      <alignment horizontal="center" vertical="center" wrapText="1"/>
    </xf>
    <xf numFmtId="0" fontId="58" fillId="0" borderId="74" xfId="0" applyFont="1" applyBorder="1" applyAlignment="1">
      <alignment vertical="top" wrapText="1"/>
    </xf>
    <xf numFmtId="0" fontId="57" fillId="0" borderId="78" xfId="0" applyFont="1" applyBorder="1" applyAlignment="1">
      <alignment horizontal="left" vertical="top" wrapText="1"/>
    </xf>
    <xf numFmtId="0" fontId="58" fillId="0" borderId="78" xfId="0" applyFont="1" applyBorder="1" applyAlignment="1">
      <alignment horizontal="left" vertical="top" wrapText="1"/>
    </xf>
    <xf numFmtId="0" fontId="57" fillId="0" borderId="78" xfId="0" applyFont="1" applyBorder="1" applyAlignment="1">
      <alignment horizontal="left" wrapText="1"/>
    </xf>
    <xf numFmtId="172" fontId="58" fillId="0" borderId="78" xfId="2" applyNumberFormat="1" applyFont="1" applyFill="1" applyBorder="1" applyAlignment="1">
      <alignment horizontal="center" vertical="top" wrapText="1"/>
    </xf>
    <xf numFmtId="172" fontId="57" fillId="0" borderId="78" xfId="0" applyNumberFormat="1" applyFont="1" applyBorder="1" applyAlignment="1">
      <alignment horizontal="center" vertical="top" wrapText="1"/>
    </xf>
    <xf numFmtId="0" fontId="57" fillId="0" borderId="80" xfId="0" applyFont="1" applyBorder="1" applyAlignment="1">
      <alignment horizontal="left" vertical="top" wrapText="1"/>
    </xf>
    <xf numFmtId="0" fontId="58" fillId="0" borderId="74" xfId="0" applyFont="1" applyBorder="1" applyAlignment="1">
      <alignment horizontal="left" vertical="top" wrapText="1"/>
    </xf>
    <xf numFmtId="0" fontId="58" fillId="0" borderId="0" xfId="0" applyFont="1" applyAlignment="1">
      <alignment horizontal="center" vertical="top" wrapText="1"/>
    </xf>
    <xf numFmtId="0" fontId="57" fillId="0" borderId="0" xfId="0" applyFont="1" applyAlignment="1">
      <alignment horizontal="left" vertical="top" wrapText="1"/>
    </xf>
    <xf numFmtId="0" fontId="57" fillId="0" borderId="0" xfId="0" applyFont="1" applyAlignment="1">
      <alignment horizontal="center" vertical="top" wrapText="1"/>
    </xf>
    <xf numFmtId="0" fontId="91" fillId="0" borderId="0" xfId="0" applyFont="1"/>
    <xf numFmtId="0" fontId="88" fillId="0" borderId="0" xfId="0" applyFont="1" applyAlignment="1">
      <alignment horizontal="center" vertical="top" wrapText="1"/>
    </xf>
    <xf numFmtId="0" fontId="89" fillId="0" borderId="0" xfId="0" applyFont="1" applyAlignment="1">
      <alignment horizontal="left" vertical="top" wrapText="1"/>
    </xf>
    <xf numFmtId="0" fontId="89" fillId="0" borderId="0" xfId="0" applyFont="1" applyAlignment="1">
      <alignment horizontal="center" vertical="top" wrapText="1"/>
    </xf>
    <xf numFmtId="0" fontId="88" fillId="0" borderId="0" xfId="0" applyFont="1" applyAlignment="1">
      <alignment horizontal="center" vertical="top"/>
    </xf>
    <xf numFmtId="0" fontId="89" fillId="0" borderId="0" xfId="0" applyFont="1" applyAlignment="1">
      <alignment horizontal="center" vertical="top"/>
    </xf>
    <xf numFmtId="0" fontId="85" fillId="0" borderId="0" xfId="0" applyFont="1"/>
    <xf numFmtId="0" fontId="86" fillId="0" borderId="0" xfId="0" applyFont="1"/>
    <xf numFmtId="0" fontId="58" fillId="0" borderId="0" xfId="0" applyFont="1" applyAlignment="1">
      <alignment horizontal="right"/>
    </xf>
    <xf numFmtId="0" fontId="92" fillId="0" borderId="0" xfId="0" applyFont="1" applyAlignment="1">
      <alignment horizontal="right"/>
    </xf>
    <xf numFmtId="0" fontId="58" fillId="0" borderId="10" xfId="0" applyFont="1" applyBorder="1" applyAlignment="1">
      <alignment horizontal="center" vertical="center" wrapText="1"/>
    </xf>
    <xf numFmtId="0" fontId="58" fillId="4" borderId="10" xfId="0" applyFont="1" applyFill="1" applyBorder="1" applyAlignment="1">
      <alignment horizontal="center" vertical="center" wrapText="1"/>
    </xf>
    <xf numFmtId="0" fontId="58" fillId="0" borderId="10" xfId="0" applyFont="1" applyBorder="1" applyAlignment="1">
      <alignment wrapText="1"/>
    </xf>
    <xf numFmtId="0" fontId="58" fillId="0" borderId="17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58" fillId="3" borderId="10" xfId="0" applyFont="1" applyFill="1" applyBorder="1" applyAlignment="1">
      <alignment horizontal="center"/>
    </xf>
    <xf numFmtId="0" fontId="21" fillId="3" borderId="10" xfId="0" applyFont="1" applyFill="1" applyBorder="1"/>
    <xf numFmtId="167" fontId="95" fillId="3" borderId="10" xfId="3" applyNumberFormat="1" applyFont="1" applyFill="1" applyBorder="1" applyAlignment="1">
      <alignment horizontal="left" vertical="center"/>
    </xf>
    <xf numFmtId="167" fontId="95" fillId="4" borderId="10" xfId="3" applyNumberFormat="1" applyFont="1" applyFill="1" applyBorder="1" applyAlignment="1">
      <alignment horizontal="left" vertical="center"/>
    </xf>
    <xf numFmtId="0" fontId="95" fillId="3" borderId="10" xfId="3" applyFont="1" applyFill="1" applyBorder="1" applyAlignment="1">
      <alignment horizontal="left" vertical="center"/>
    </xf>
    <xf numFmtId="167" fontId="58" fillId="3" borderId="10" xfId="0" applyNumberFormat="1" applyFont="1" applyFill="1" applyBorder="1" applyAlignment="1">
      <alignment horizontal="center"/>
    </xf>
    <xf numFmtId="37" fontId="95" fillId="3" borderId="10" xfId="2" applyNumberFormat="1" applyFont="1" applyFill="1" applyBorder="1" applyAlignment="1">
      <alignment horizontal="center" wrapText="1"/>
    </xf>
    <xf numFmtId="170" fontId="95" fillId="3" borderId="10" xfId="0" applyNumberFormat="1" applyFont="1" applyFill="1" applyBorder="1" applyAlignment="1">
      <alignment horizontal="center" wrapText="1"/>
    </xf>
    <xf numFmtId="173" fontId="58" fillId="3" borderId="9" xfId="0" applyNumberFormat="1" applyFont="1" applyFill="1" applyBorder="1" applyAlignment="1">
      <alignment horizontal="right" vertical="center"/>
    </xf>
    <xf numFmtId="167" fontId="0" fillId="3" borderId="0" xfId="0" applyNumberFormat="1" applyFill="1" applyAlignment="1">
      <alignment horizontal="center"/>
    </xf>
    <xf numFmtId="167" fontId="0" fillId="3" borderId="10" xfId="0" applyNumberFormat="1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167" fontId="0" fillId="3" borderId="10" xfId="0" applyNumberFormat="1" applyFill="1" applyBorder="1"/>
    <xf numFmtId="0" fontId="0" fillId="3" borderId="10" xfId="0" applyFill="1" applyBorder="1"/>
    <xf numFmtId="167" fontId="95" fillId="3" borderId="10" xfId="3" applyNumberFormat="1" applyFont="1" applyFill="1" applyBorder="1" applyAlignment="1">
      <alignment horizontal="center" vertical="center"/>
    </xf>
    <xf numFmtId="167" fontId="95" fillId="4" borderId="10" xfId="3" applyNumberFormat="1" applyFont="1" applyFill="1" applyBorder="1" applyAlignment="1">
      <alignment horizontal="center" vertical="center"/>
    </xf>
    <xf numFmtId="0" fontId="58" fillId="3" borderId="10" xfId="3" applyFont="1" applyFill="1" applyBorder="1" applyAlignment="1">
      <alignment horizontal="left" vertical="center"/>
    </xf>
    <xf numFmtId="167" fontId="58" fillId="3" borderId="10" xfId="3" applyNumberFormat="1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wrapText="1"/>
    </xf>
    <xf numFmtId="167" fontId="58" fillId="3" borderId="17" xfId="0" applyNumberFormat="1" applyFont="1" applyFill="1" applyBorder="1" applyAlignment="1">
      <alignment horizontal="center"/>
    </xf>
    <xf numFmtId="167" fontId="58" fillId="3" borderId="10" xfId="0" applyNumberFormat="1" applyFont="1" applyFill="1" applyBorder="1" applyAlignment="1">
      <alignment horizontal="center" wrapText="1"/>
    </xf>
    <xf numFmtId="37" fontId="95" fillId="3" borderId="10" xfId="0" applyNumberFormat="1" applyFont="1" applyFill="1" applyBorder="1" applyAlignment="1">
      <alignment horizontal="center" vertical="center" wrapText="1"/>
    </xf>
    <xf numFmtId="0" fontId="58" fillId="3" borderId="17" xfId="0" applyFont="1" applyFill="1" applyBorder="1" applyAlignment="1">
      <alignment horizontal="center"/>
    </xf>
    <xf numFmtId="0" fontId="70" fillId="3" borderId="10" xfId="0" applyFont="1" applyFill="1" applyBorder="1"/>
    <xf numFmtId="0" fontId="95" fillId="3" borderId="10" xfId="3" applyFont="1" applyFill="1" applyBorder="1"/>
    <xf numFmtId="1" fontId="0" fillId="3" borderId="10" xfId="0" applyNumberFormat="1" applyFill="1" applyBorder="1" applyAlignment="1">
      <alignment horizontal="center"/>
    </xf>
    <xf numFmtId="167" fontId="0" fillId="3" borderId="38" xfId="0" applyNumberFormat="1" applyFill="1" applyBorder="1"/>
    <xf numFmtId="173" fontId="0" fillId="0" borderId="0" xfId="0" applyNumberFormat="1"/>
    <xf numFmtId="167" fontId="0" fillId="0" borderId="3" xfId="0" applyNumberFormat="1" applyBorder="1"/>
    <xf numFmtId="170" fontId="58" fillId="4" borderId="10" xfId="0" applyNumberFormat="1" applyFont="1" applyFill="1" applyBorder="1" applyAlignment="1" applyProtection="1">
      <alignment horizontal="center" vertical="center" wrapText="1"/>
      <protection locked="0"/>
    </xf>
    <xf numFmtId="0" fontId="95" fillId="4" borderId="10" xfId="3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wrapText="1"/>
    </xf>
    <xf numFmtId="0" fontId="96" fillId="0" borderId="10" xfId="0" applyFont="1" applyBorder="1" applyAlignment="1">
      <alignment horizontal="left" vertical="center" wrapText="1" indent="2"/>
    </xf>
    <xf numFmtId="0" fontId="96" fillId="0" borderId="0" xfId="0" applyFont="1"/>
    <xf numFmtId="0" fontId="99" fillId="0" borderId="0" xfId="0" applyFont="1"/>
    <xf numFmtId="0" fontId="100" fillId="0" borderId="0" xfId="0" applyFont="1"/>
    <xf numFmtId="0" fontId="96" fillId="0" borderId="0" xfId="0" applyFont="1" applyAlignment="1">
      <alignment vertical="center"/>
    </xf>
    <xf numFmtId="0" fontId="96" fillId="0" borderId="10" xfId="0" applyFont="1" applyBorder="1" applyAlignment="1">
      <alignment horizontal="center" vertical="center" wrapText="1"/>
    </xf>
    <xf numFmtId="0" fontId="96" fillId="0" borderId="10" xfId="0" applyFont="1" applyBorder="1" applyAlignment="1">
      <alignment horizontal="center" vertical="center"/>
    </xf>
    <xf numFmtId="0" fontId="96" fillId="0" borderId="38" xfId="0" applyFont="1" applyBorder="1" applyAlignment="1">
      <alignment horizontal="left" vertical="center" wrapText="1" indent="2"/>
    </xf>
    <xf numFmtId="0" fontId="102" fillId="0" borderId="0" xfId="0" applyFont="1" applyAlignment="1">
      <alignment horizontal="center"/>
    </xf>
    <xf numFmtId="0" fontId="102" fillId="0" borderId="0" xfId="0" applyFont="1"/>
    <xf numFmtId="49" fontId="106" fillId="0" borderId="26" xfId="0" applyNumberFormat="1" applyFont="1" applyBorder="1" applyAlignment="1">
      <alignment horizontal="center" vertical="center" wrapText="1"/>
    </xf>
    <xf numFmtId="49" fontId="106" fillId="0" borderId="27" xfId="0" applyNumberFormat="1" applyFont="1" applyBorder="1" applyAlignment="1">
      <alignment horizontal="center" vertical="center" wrapText="1"/>
    </xf>
    <xf numFmtId="49" fontId="106" fillId="0" borderId="7" xfId="0" applyNumberFormat="1" applyFont="1" applyBorder="1" applyAlignment="1">
      <alignment horizontal="center" vertical="center" wrapText="1"/>
    </xf>
    <xf numFmtId="49" fontId="106" fillId="0" borderId="5" xfId="0" applyNumberFormat="1" applyFont="1" applyBorder="1" applyAlignment="1">
      <alignment horizontal="center" vertical="center" wrapText="1"/>
    </xf>
    <xf numFmtId="49" fontId="107" fillId="0" borderId="26" xfId="0" applyNumberFormat="1" applyFont="1" applyBorder="1" applyAlignment="1">
      <alignment horizontal="center" vertical="center" wrapText="1"/>
    </xf>
    <xf numFmtId="0" fontId="107" fillId="0" borderId="26" xfId="0" applyFont="1" applyBorder="1" applyAlignment="1">
      <alignment horizontal="center" vertical="center" wrapText="1"/>
    </xf>
    <xf numFmtId="49" fontId="106" fillId="0" borderId="8" xfId="0" applyNumberFormat="1" applyFont="1" applyBorder="1" applyAlignment="1">
      <alignment horizontal="center" vertical="center"/>
    </xf>
    <xf numFmtId="49" fontId="106" fillId="0" borderId="37" xfId="0" applyNumberFormat="1" applyFont="1" applyBorder="1" applyAlignment="1">
      <alignment horizontal="center" vertical="center"/>
    </xf>
    <xf numFmtId="49" fontId="106" fillId="0" borderId="42" xfId="0" applyNumberFormat="1" applyFont="1" applyBorder="1" applyAlignment="1">
      <alignment horizontal="center" vertical="center"/>
    </xf>
    <xf numFmtId="49" fontId="106" fillId="0" borderId="10" xfId="0" applyNumberFormat="1" applyFont="1" applyBorder="1" applyAlignment="1">
      <alignment horizontal="center" vertical="center"/>
    </xf>
    <xf numFmtId="49" fontId="106" fillId="0" borderId="17" xfId="0" applyNumberFormat="1" applyFont="1" applyBorder="1" applyAlignment="1">
      <alignment horizontal="center" vertical="center"/>
    </xf>
    <xf numFmtId="49" fontId="100" fillId="0" borderId="8" xfId="0" applyNumberFormat="1" applyFont="1" applyBorder="1" applyAlignment="1">
      <alignment horizontal="center" vertical="center"/>
    </xf>
    <xf numFmtId="49" fontId="100" fillId="0" borderId="10" xfId="0" applyNumberFormat="1" applyFont="1" applyBorder="1" applyAlignment="1">
      <alignment horizontal="center" vertical="center"/>
    </xf>
    <xf numFmtId="49" fontId="100" fillId="0" borderId="17" xfId="0" applyNumberFormat="1" applyFont="1" applyBorder="1" applyAlignment="1">
      <alignment horizontal="center" vertical="center"/>
    </xf>
    <xf numFmtId="49" fontId="106" fillId="0" borderId="9" xfId="0" applyNumberFormat="1" applyFont="1" applyBorder="1" applyAlignment="1">
      <alignment horizontal="center" vertical="center"/>
    </xf>
    <xf numFmtId="49" fontId="100" fillId="0" borderId="9" xfId="0" applyNumberFormat="1" applyFont="1" applyBorder="1" applyAlignment="1">
      <alignment horizontal="center" vertical="center"/>
    </xf>
    <xf numFmtId="49" fontId="100" fillId="0" borderId="38" xfId="0" applyNumberFormat="1" applyFont="1" applyBorder="1" applyAlignment="1">
      <alignment horizontal="center" vertical="center"/>
    </xf>
    <xf numFmtId="49" fontId="100" fillId="0" borderId="41" xfId="0" applyNumberFormat="1" applyFont="1" applyBorder="1" applyAlignment="1">
      <alignment horizontal="center" vertical="center"/>
    </xf>
    <xf numFmtId="49" fontId="100" fillId="0" borderId="10" xfId="0" applyNumberFormat="1" applyFont="1" applyBorder="1" applyAlignment="1">
      <alignment horizontal="center" vertical="top"/>
    </xf>
    <xf numFmtId="49" fontId="100" fillId="0" borderId="17" xfId="0" applyNumberFormat="1" applyFont="1" applyBorder="1" applyAlignment="1">
      <alignment horizontal="center" vertical="top"/>
    </xf>
    <xf numFmtId="49" fontId="100" fillId="0" borderId="22" xfId="0" applyNumberFormat="1" applyFont="1" applyBorder="1" applyAlignment="1">
      <alignment horizontal="center" vertical="top"/>
    </xf>
    <xf numFmtId="49" fontId="100" fillId="0" borderId="23" xfId="0" applyNumberFormat="1" applyFont="1" applyBorder="1" applyAlignment="1">
      <alignment horizontal="center" vertical="top"/>
    </xf>
    <xf numFmtId="166" fontId="107" fillId="0" borderId="0" xfId="0" applyNumberFormat="1" applyFont="1" applyAlignment="1">
      <alignment horizontal="center" vertical="top"/>
    </xf>
    <xf numFmtId="166" fontId="100" fillId="0" borderId="0" xfId="0" applyNumberFormat="1" applyFont="1" applyAlignment="1">
      <alignment horizontal="center" vertical="top"/>
    </xf>
    <xf numFmtId="165" fontId="100" fillId="0" borderId="0" xfId="0" applyNumberFormat="1" applyFont="1" applyAlignment="1">
      <alignment horizontal="center" vertical="top"/>
    </xf>
    <xf numFmtId="0" fontId="107" fillId="0" borderId="0" xfId="0" applyFont="1" applyAlignment="1">
      <alignment horizontal="center" vertical="top"/>
    </xf>
    <xf numFmtId="0" fontId="100" fillId="0" borderId="0" xfId="0" applyFont="1" applyAlignment="1">
      <alignment horizontal="center" vertical="top"/>
    </xf>
    <xf numFmtId="0" fontId="96" fillId="2" borderId="0" xfId="0" applyFont="1" applyFill="1"/>
    <xf numFmtId="0" fontId="96" fillId="2" borderId="0" xfId="0" applyFont="1" applyFill="1" applyAlignment="1">
      <alignment vertical="top" wrapText="1"/>
    </xf>
    <xf numFmtId="49" fontId="96" fillId="2" borderId="0" xfId="0" applyNumberFormat="1" applyFont="1" applyFill="1"/>
    <xf numFmtId="0" fontId="96" fillId="2" borderId="0" xfId="0" applyFont="1" applyFill="1" applyAlignment="1">
      <alignment vertical="top"/>
    </xf>
    <xf numFmtId="0" fontId="96" fillId="2" borderId="0" xfId="0" applyFont="1" applyFill="1" applyAlignment="1">
      <alignment horizontal="center" vertical="top"/>
    </xf>
    <xf numFmtId="0" fontId="105" fillId="2" borderId="0" xfId="0" applyFont="1" applyFill="1"/>
    <xf numFmtId="0" fontId="109" fillId="2" borderId="0" xfId="0" applyFont="1" applyFill="1" applyAlignment="1">
      <alignment horizontal="center"/>
    </xf>
    <xf numFmtId="0" fontId="105" fillId="2" borderId="0" xfId="0" applyFont="1" applyFill="1" applyAlignment="1">
      <alignment horizontal="center"/>
    </xf>
    <xf numFmtId="0" fontId="110" fillId="2" borderId="0" xfId="0" applyFont="1" applyFill="1"/>
    <xf numFmtId="0" fontId="105" fillId="2" borderId="0" xfId="0" applyFont="1" applyFill="1" applyAlignment="1">
      <alignment vertical="top" wrapText="1"/>
    </xf>
    <xf numFmtId="0" fontId="100" fillId="2" borderId="0" xfId="0" applyFont="1" applyFill="1"/>
    <xf numFmtId="49" fontId="96" fillId="2" borderId="0" xfId="0" applyNumberFormat="1" applyFont="1" applyFill="1" applyAlignment="1">
      <alignment horizontal="center" vertical="center" wrapText="1"/>
    </xf>
    <xf numFmtId="0" fontId="101" fillId="2" borderId="0" xfId="0" applyFont="1" applyFill="1" applyAlignment="1">
      <alignment vertical="center"/>
    </xf>
    <xf numFmtId="0" fontId="109" fillId="2" borderId="0" xfId="0" applyFont="1" applyFill="1" applyAlignment="1">
      <alignment horizontal="center" wrapText="1"/>
    </xf>
    <xf numFmtId="0" fontId="106" fillId="2" borderId="0" xfId="0" applyFont="1" applyFill="1" applyAlignment="1">
      <alignment horizontal="left" wrapText="1"/>
    </xf>
    <xf numFmtId="0" fontId="106" fillId="2" borderId="0" xfId="0" applyFont="1" applyFill="1" applyAlignment="1">
      <alignment horizontal="left"/>
    </xf>
    <xf numFmtId="0" fontId="100" fillId="2" borderId="0" xfId="0" applyFont="1" applyFill="1" applyAlignment="1">
      <alignment horizontal="center"/>
    </xf>
    <xf numFmtId="0" fontId="106" fillId="2" borderId="0" xfId="0" applyFont="1" applyFill="1" applyAlignment="1">
      <alignment horizontal="left" vertical="center"/>
    </xf>
    <xf numFmtId="0" fontId="100" fillId="2" borderId="0" xfId="0" applyFont="1" applyFill="1" applyAlignment="1">
      <alignment horizontal="left"/>
    </xf>
    <xf numFmtId="0" fontId="106" fillId="2" borderId="10" xfId="0" applyFont="1" applyFill="1" applyBorder="1" applyAlignment="1">
      <alignment horizontal="left"/>
    </xf>
    <xf numFmtId="0" fontId="100" fillId="2" borderId="0" xfId="0" applyFont="1" applyFill="1" applyAlignment="1">
      <alignment horizontal="left" vertical="top"/>
    </xf>
    <xf numFmtId="49" fontId="100" fillId="2" borderId="0" xfId="0" applyNumberFormat="1" applyFont="1" applyFill="1" applyAlignment="1">
      <alignment horizontal="left"/>
    </xf>
    <xf numFmtId="0" fontId="100" fillId="2" borderId="0" xfId="0" applyFont="1" applyFill="1" applyAlignment="1">
      <alignment horizontal="left" vertical="center"/>
    </xf>
    <xf numFmtId="49" fontId="100" fillId="2" borderId="0" xfId="0" applyNumberFormat="1" applyFont="1" applyFill="1" applyAlignment="1">
      <alignment horizontal="left" vertical="center"/>
    </xf>
    <xf numFmtId="0" fontId="100" fillId="2" borderId="7" xfId="0" applyFont="1" applyFill="1" applyBorder="1" applyAlignment="1">
      <alignment horizontal="left"/>
    </xf>
    <xf numFmtId="0" fontId="100" fillId="2" borderId="25" xfId="0" applyFont="1" applyFill="1" applyBorder="1" applyAlignment="1">
      <alignment horizontal="left" vertical="top"/>
    </xf>
    <xf numFmtId="0" fontId="100" fillId="2" borderId="27" xfId="0" applyFont="1" applyFill="1" applyBorder="1" applyAlignment="1">
      <alignment horizontal="left" vertical="top"/>
    </xf>
    <xf numFmtId="0" fontId="100" fillId="2" borderId="7" xfId="0" applyFont="1" applyFill="1" applyBorder="1" applyAlignment="1">
      <alignment horizontal="left" vertical="top"/>
    </xf>
    <xf numFmtId="0" fontId="106" fillId="2" borderId="0" xfId="0" applyFont="1" applyFill="1" applyAlignment="1">
      <alignment horizontal="left" vertical="top"/>
    </xf>
    <xf numFmtId="0" fontId="114" fillId="2" borderId="0" xfId="0" applyFont="1" applyFill="1" applyAlignment="1">
      <alignment horizontal="left" vertical="top"/>
    </xf>
    <xf numFmtId="49" fontId="100" fillId="2" borderId="0" xfId="0" applyNumberFormat="1" applyFont="1" applyFill="1"/>
    <xf numFmtId="0" fontId="100" fillId="2" borderId="7" xfId="0" applyFont="1" applyFill="1" applyBorder="1" applyAlignment="1">
      <alignment vertical="top"/>
    </xf>
    <xf numFmtId="0" fontId="100" fillId="2" borderId="0" xfId="0" applyFont="1" applyFill="1" applyAlignment="1">
      <alignment vertical="top"/>
    </xf>
    <xf numFmtId="0" fontId="100" fillId="2" borderId="45" xfId="0" applyFont="1" applyFill="1" applyBorder="1" applyAlignment="1">
      <alignment horizontal="centerContinuous" vertical="center" wrapText="1"/>
    </xf>
    <xf numFmtId="0" fontId="106" fillId="2" borderId="4" xfId="0" applyFont="1" applyFill="1" applyBorder="1" applyAlignment="1">
      <alignment horizontal="centerContinuous" vertical="center" wrapText="1"/>
    </xf>
    <xf numFmtId="0" fontId="106" fillId="2" borderId="30" xfId="0" applyFont="1" applyFill="1" applyBorder="1" applyAlignment="1">
      <alignment horizontal="center" vertical="center" wrapText="1"/>
    </xf>
    <xf numFmtId="0" fontId="106" fillId="2" borderId="5" xfId="0" applyFont="1" applyFill="1" applyBorder="1" applyAlignment="1">
      <alignment horizontal="centerContinuous" vertical="center" wrapText="1"/>
    </xf>
    <xf numFmtId="0" fontId="100" fillId="2" borderId="36" xfId="0" applyFont="1" applyFill="1" applyBorder="1" applyAlignment="1">
      <alignment horizontal="centerContinuous" vertical="center" wrapText="1"/>
    </xf>
    <xf numFmtId="0" fontId="106" fillId="2" borderId="6" xfId="0" applyFont="1" applyFill="1" applyBorder="1" applyAlignment="1">
      <alignment horizontal="center" vertical="center" wrapText="1"/>
    </xf>
    <xf numFmtId="49" fontId="106" fillId="2" borderId="36" xfId="0" applyNumberFormat="1" applyFont="1" applyFill="1" applyBorder="1" applyAlignment="1">
      <alignment horizontal="center" vertical="center" wrapText="1"/>
    </xf>
    <xf numFmtId="0" fontId="106" fillId="2" borderId="45" xfId="0" applyFont="1" applyFill="1" applyBorder="1" applyAlignment="1">
      <alignment horizontal="center" vertical="center" wrapText="1"/>
    </xf>
    <xf numFmtId="0" fontId="106" fillId="2" borderId="46" xfId="0" applyFont="1" applyFill="1" applyBorder="1" applyAlignment="1">
      <alignment horizontal="center" vertical="center" wrapText="1"/>
    </xf>
    <xf numFmtId="0" fontId="100" fillId="2" borderId="7" xfId="0" applyFont="1" applyFill="1" applyBorder="1" applyAlignment="1">
      <alignment horizontal="center" vertical="center"/>
    </xf>
    <xf numFmtId="0" fontId="106" fillId="2" borderId="7" xfId="0" applyFont="1" applyFill="1" applyBorder="1" applyAlignment="1">
      <alignment horizontal="center" vertical="center" wrapText="1"/>
    </xf>
    <xf numFmtId="49" fontId="106" fillId="2" borderId="7" xfId="0" applyNumberFormat="1" applyFont="1" applyFill="1" applyBorder="1" applyAlignment="1">
      <alignment horizontal="center" vertical="center" wrapText="1"/>
    </xf>
    <xf numFmtId="49" fontId="106" fillId="2" borderId="7" xfId="0" applyNumberFormat="1" applyFont="1" applyFill="1" applyBorder="1" applyAlignment="1">
      <alignment horizontal="center" vertical="center"/>
    </xf>
    <xf numFmtId="0" fontId="106" fillId="2" borderId="4" xfId="0" applyFont="1" applyFill="1" applyBorder="1" applyAlignment="1">
      <alignment horizontal="center" vertical="center"/>
    </xf>
    <xf numFmtId="0" fontId="106" fillId="2" borderId="7" xfId="0" applyFont="1" applyFill="1" applyBorder="1" applyAlignment="1">
      <alignment horizontal="center" vertical="center"/>
    </xf>
    <xf numFmtId="0" fontId="106" fillId="2" borderId="5" xfId="0" applyFont="1" applyFill="1" applyBorder="1" applyAlignment="1">
      <alignment horizontal="center" vertical="center"/>
    </xf>
    <xf numFmtId="0" fontId="109" fillId="2" borderId="7" xfId="0" applyFont="1" applyFill="1" applyBorder="1" applyAlignment="1">
      <alignment horizontal="center" vertical="center" wrapText="1"/>
    </xf>
    <xf numFmtId="49" fontId="96" fillId="2" borderId="7" xfId="0" applyNumberFormat="1" applyFont="1" applyFill="1" applyBorder="1" applyAlignment="1">
      <alignment horizontal="center" vertical="center" wrapText="1"/>
    </xf>
    <xf numFmtId="167" fontId="100" fillId="2" borderId="7" xfId="0" applyNumberFormat="1" applyFont="1" applyFill="1" applyBorder="1" applyAlignment="1">
      <alignment horizontal="center" vertical="center"/>
    </xf>
    <xf numFmtId="0" fontId="101" fillId="2" borderId="5" xfId="0" applyFont="1" applyFill="1" applyBorder="1" applyAlignment="1">
      <alignment wrapText="1"/>
    </xf>
    <xf numFmtId="167" fontId="100" fillId="2" borderId="7" xfId="0" applyNumberFormat="1" applyFont="1" applyFill="1" applyBorder="1" applyAlignment="1">
      <alignment horizontal="center" vertical="center" wrapText="1"/>
    </xf>
    <xf numFmtId="0" fontId="100" fillId="2" borderId="37" xfId="0" applyFont="1" applyFill="1" applyBorder="1" applyAlignment="1">
      <alignment horizontal="center" vertical="center"/>
    </xf>
    <xf numFmtId="0" fontId="109" fillId="2" borderId="42" xfId="0" applyFont="1" applyFill="1" applyBorder="1" applyAlignment="1">
      <alignment horizontal="left" vertical="center" wrapText="1"/>
    </xf>
    <xf numFmtId="49" fontId="96" fillId="2" borderId="37" xfId="0" applyNumberFormat="1" applyFont="1" applyFill="1" applyBorder="1" applyAlignment="1">
      <alignment horizontal="center" vertical="center" wrapText="1"/>
    </xf>
    <xf numFmtId="167" fontId="100" fillId="2" borderId="8" xfId="0" applyNumberFormat="1" applyFont="1" applyFill="1" applyBorder="1" applyAlignment="1">
      <alignment horizontal="center" vertical="center" wrapText="1"/>
    </xf>
    <xf numFmtId="0" fontId="100" fillId="2" borderId="24" xfId="0" applyFont="1" applyFill="1" applyBorder="1" applyAlignment="1">
      <alignment horizontal="center" vertical="center"/>
    </xf>
    <xf numFmtId="49" fontId="101" fillId="0" borderId="37" xfId="0" applyNumberFormat="1" applyFont="1" applyBorder="1" applyAlignment="1">
      <alignment vertical="top" wrapText="1"/>
    </xf>
    <xf numFmtId="49" fontId="115" fillId="0" borderId="37" xfId="0" applyNumberFormat="1" applyFont="1" applyBorder="1" applyAlignment="1">
      <alignment horizontal="center" vertical="center" wrapText="1"/>
    </xf>
    <xf numFmtId="167" fontId="100" fillId="2" borderId="37" xfId="0" applyNumberFormat="1" applyFont="1" applyFill="1" applyBorder="1" applyAlignment="1">
      <alignment horizontal="center"/>
    </xf>
    <xf numFmtId="0" fontId="100" fillId="2" borderId="10" xfId="0" applyFont="1" applyFill="1" applyBorder="1"/>
    <xf numFmtId="49" fontId="101" fillId="0" borderId="10" xfId="0" applyNumberFormat="1" applyFont="1" applyBorder="1" applyAlignment="1">
      <alignment vertical="top" wrapText="1"/>
    </xf>
    <xf numFmtId="49" fontId="115" fillId="0" borderId="10" xfId="0" applyNumberFormat="1" applyFont="1" applyBorder="1" applyAlignment="1">
      <alignment horizontal="center" vertical="center" wrapText="1"/>
    </xf>
    <xf numFmtId="167" fontId="100" fillId="2" borderId="10" xfId="0" applyNumberFormat="1" applyFont="1" applyFill="1" applyBorder="1" applyAlignment="1">
      <alignment horizontal="center"/>
    </xf>
    <xf numFmtId="0" fontId="100" fillId="2" borderId="10" xfId="0" applyFont="1" applyFill="1" applyBorder="1" applyAlignment="1">
      <alignment vertical="center"/>
    </xf>
    <xf numFmtId="49" fontId="101" fillId="0" borderId="22" xfId="0" applyNumberFormat="1" applyFont="1" applyBorder="1" applyAlignment="1">
      <alignment vertical="top" wrapText="1"/>
    </xf>
    <xf numFmtId="49" fontId="115" fillId="0" borderId="22" xfId="0" applyNumberFormat="1" applyFont="1" applyBorder="1" applyAlignment="1">
      <alignment horizontal="center" vertical="center" wrapText="1"/>
    </xf>
    <xf numFmtId="167" fontId="100" fillId="2" borderId="22" xfId="0" applyNumberFormat="1" applyFont="1" applyFill="1" applyBorder="1" applyAlignment="1">
      <alignment horizontal="center"/>
    </xf>
    <xf numFmtId="0" fontId="100" fillId="2" borderId="22" xfId="0" applyFont="1" applyFill="1" applyBorder="1" applyAlignment="1">
      <alignment horizontal="center" vertical="center"/>
    </xf>
    <xf numFmtId="49" fontId="109" fillId="0" borderId="47" xfId="0" applyNumberFormat="1" applyFont="1" applyBorder="1" applyAlignment="1">
      <alignment vertical="top" wrapText="1"/>
    </xf>
    <xf numFmtId="167" fontId="100" fillId="2" borderId="47" xfId="0" applyNumberFormat="1" applyFont="1" applyFill="1" applyBorder="1" applyAlignment="1">
      <alignment horizontal="center"/>
    </xf>
    <xf numFmtId="49" fontId="104" fillId="0" borderId="37" xfId="0" applyNumberFormat="1" applyFont="1" applyBorder="1" applyAlignment="1">
      <alignment vertical="top" wrapText="1"/>
    </xf>
    <xf numFmtId="49" fontId="116" fillId="0" borderId="37" xfId="0" applyNumberFormat="1" applyFont="1" applyBorder="1" applyAlignment="1">
      <alignment horizontal="center" vertical="center" wrapText="1"/>
    </xf>
    <xf numFmtId="49" fontId="96" fillId="0" borderId="10" xfId="0" applyNumberFormat="1" applyFont="1" applyBorder="1" applyAlignment="1">
      <alignment vertical="top" wrapText="1"/>
    </xf>
    <xf numFmtId="49" fontId="117" fillId="0" borderId="10" xfId="0" applyNumberFormat="1" applyFont="1" applyBorder="1" applyAlignment="1">
      <alignment vertical="top" wrapText="1"/>
    </xf>
    <xf numFmtId="167" fontId="100" fillId="2" borderId="37" xfId="0" applyNumberFormat="1" applyFont="1" applyFill="1" applyBorder="1" applyAlignment="1">
      <alignment horizontal="center" vertical="center"/>
    </xf>
    <xf numFmtId="0" fontId="100" fillId="2" borderId="22" xfId="0" applyFont="1" applyFill="1" applyBorder="1"/>
    <xf numFmtId="49" fontId="96" fillId="0" borderId="22" xfId="0" applyNumberFormat="1" applyFont="1" applyBorder="1" applyAlignment="1">
      <alignment vertical="top" wrapText="1"/>
    </xf>
    <xf numFmtId="49" fontId="104" fillId="0" borderId="42" xfId="0" applyNumberFormat="1" applyFont="1" applyBorder="1" applyAlignment="1">
      <alignment vertical="top" wrapText="1"/>
    </xf>
    <xf numFmtId="167" fontId="100" fillId="2" borderId="8" xfId="0" applyNumberFormat="1" applyFont="1" applyFill="1" applyBorder="1" applyAlignment="1">
      <alignment horizontal="center"/>
    </xf>
    <xf numFmtId="0" fontId="100" fillId="2" borderId="10" xfId="0" applyFont="1" applyFill="1" applyBorder="1" applyAlignment="1">
      <alignment horizontal="center" vertical="center"/>
    </xf>
    <xf numFmtId="0" fontId="96" fillId="0" borderId="10" xfId="0" applyFont="1" applyBorder="1" applyAlignment="1">
      <alignment vertical="top" wrapText="1"/>
    </xf>
    <xf numFmtId="0" fontId="110" fillId="0" borderId="10" xfId="0" applyFont="1" applyBorder="1" applyAlignment="1">
      <alignment horizontal="center" vertical="center" wrapText="1"/>
    </xf>
    <xf numFmtId="49" fontId="118" fillId="0" borderId="10" xfId="0" applyNumberFormat="1" applyFont="1" applyBorder="1" applyAlignment="1">
      <alignment vertical="top" wrapText="1"/>
    </xf>
    <xf numFmtId="49" fontId="118" fillId="0" borderId="10" xfId="0" applyNumberFormat="1" applyFont="1" applyBorder="1" applyAlignment="1">
      <alignment vertical="center" wrapText="1"/>
    </xf>
    <xf numFmtId="49" fontId="118" fillId="0" borderId="22" xfId="0" applyNumberFormat="1" applyFont="1" applyBorder="1" applyAlignment="1">
      <alignment vertical="top" wrapText="1"/>
    </xf>
    <xf numFmtId="0" fontId="100" fillId="2" borderId="37" xfId="0" applyFont="1" applyFill="1" applyBorder="1"/>
    <xf numFmtId="49" fontId="119" fillId="0" borderId="42" xfId="0" applyNumberFormat="1" applyFont="1" applyBorder="1" applyAlignment="1">
      <alignment vertical="top" wrapText="1"/>
    </xf>
    <xf numFmtId="49" fontId="118" fillId="0" borderId="37" xfId="0" applyNumberFormat="1" applyFont="1" applyBorder="1" applyAlignment="1">
      <alignment vertical="top" wrapText="1"/>
    </xf>
    <xf numFmtId="49" fontId="115" fillId="0" borderId="39" xfId="0" applyNumberFormat="1" applyFont="1" applyBorder="1" applyAlignment="1">
      <alignment horizontal="center" vertical="center" wrapText="1"/>
    </xf>
    <xf numFmtId="49" fontId="120" fillId="0" borderId="17" xfId="0" applyNumberFormat="1" applyFont="1" applyBorder="1" applyAlignment="1">
      <alignment vertical="top" wrapText="1"/>
    </xf>
    <xf numFmtId="49" fontId="96" fillId="2" borderId="10" xfId="0" applyNumberFormat="1" applyFont="1" applyFill="1" applyBorder="1" applyAlignment="1">
      <alignment horizontal="center" vertical="center" wrapText="1"/>
    </xf>
    <xf numFmtId="167" fontId="100" fillId="2" borderId="9" xfId="0" applyNumberFormat="1" applyFont="1" applyFill="1" applyBorder="1" applyAlignment="1">
      <alignment horizontal="center"/>
    </xf>
    <xf numFmtId="0" fontId="100" fillId="2" borderId="42" xfId="0" applyFont="1" applyFill="1" applyBorder="1" applyAlignment="1">
      <alignment horizontal="center" vertical="center"/>
    </xf>
    <xf numFmtId="49" fontId="119" fillId="0" borderId="42" xfId="0" applyNumberFormat="1" applyFont="1" applyBorder="1" applyAlignment="1">
      <alignment vertical="center" wrapText="1"/>
    </xf>
    <xf numFmtId="0" fontId="100" fillId="2" borderId="17" xfId="0" applyFont="1" applyFill="1" applyBorder="1" applyAlignment="1">
      <alignment horizontal="center" vertical="center"/>
    </xf>
    <xf numFmtId="49" fontId="121" fillId="0" borderId="10" xfId="0" applyNumberFormat="1" applyFont="1" applyBorder="1" applyAlignment="1">
      <alignment vertical="top" wrapText="1"/>
    </xf>
    <xf numFmtId="167" fontId="100" fillId="2" borderId="10" xfId="0" applyNumberFormat="1" applyFont="1" applyFill="1" applyBorder="1" applyAlignment="1">
      <alignment horizontal="center" vertical="center"/>
    </xf>
    <xf numFmtId="49" fontId="121" fillId="0" borderId="22" xfId="0" applyNumberFormat="1" applyFont="1" applyBorder="1" applyAlignment="1">
      <alignment vertical="top" wrapText="1"/>
    </xf>
    <xf numFmtId="167" fontId="100" fillId="2" borderId="22" xfId="0" applyNumberFormat="1" applyFont="1" applyFill="1" applyBorder="1" applyAlignment="1">
      <alignment horizontal="center" vertical="center"/>
    </xf>
    <xf numFmtId="49" fontId="122" fillId="0" borderId="42" xfId="0" applyNumberFormat="1" applyFont="1" applyBorder="1" applyAlignment="1">
      <alignment vertical="top" wrapText="1"/>
    </xf>
    <xf numFmtId="167" fontId="100" fillId="2" borderId="8" xfId="0" applyNumberFormat="1" applyFont="1" applyFill="1" applyBorder="1" applyAlignment="1">
      <alignment horizontal="center" vertical="center"/>
    </xf>
    <xf numFmtId="49" fontId="123" fillId="0" borderId="10" xfId="0" applyNumberFormat="1" applyFont="1" applyBorder="1" applyAlignment="1">
      <alignment vertical="top" wrapText="1"/>
    </xf>
    <xf numFmtId="49" fontId="105" fillId="2" borderId="10" xfId="0" applyNumberFormat="1" applyFont="1" applyFill="1" applyBorder="1" applyAlignment="1">
      <alignment horizontal="center" vertical="center" wrapText="1"/>
    </xf>
    <xf numFmtId="167" fontId="100" fillId="2" borderId="10" xfId="0" applyNumberFormat="1" applyFont="1" applyFill="1" applyBorder="1" applyAlignment="1">
      <alignment horizontal="center" vertical="top"/>
    </xf>
    <xf numFmtId="0" fontId="100" fillId="2" borderId="22" xfId="0" applyFont="1" applyFill="1" applyBorder="1" applyAlignment="1">
      <alignment horizontal="center" vertical="top"/>
    </xf>
    <xf numFmtId="167" fontId="100" fillId="2" borderId="22" xfId="0" applyNumberFormat="1" applyFont="1" applyFill="1" applyBorder="1" applyAlignment="1">
      <alignment horizontal="center" vertical="top"/>
    </xf>
    <xf numFmtId="0" fontId="100" fillId="2" borderId="37" xfId="0" applyFont="1" applyFill="1" applyBorder="1" applyAlignment="1">
      <alignment horizontal="center" vertical="top"/>
    </xf>
    <xf numFmtId="49" fontId="103" fillId="0" borderId="42" xfId="0" applyNumberFormat="1" applyFont="1" applyBorder="1" applyAlignment="1">
      <alignment vertical="top" wrapText="1"/>
    </xf>
    <xf numFmtId="49" fontId="96" fillId="2" borderId="48" xfId="0" applyNumberFormat="1" applyFont="1" applyFill="1" applyBorder="1" applyAlignment="1">
      <alignment horizontal="center" vertical="center" wrapText="1"/>
    </xf>
    <xf numFmtId="167" fontId="100" fillId="2" borderId="8" xfId="0" applyNumberFormat="1" applyFont="1" applyFill="1" applyBorder="1" applyAlignment="1">
      <alignment horizontal="center" vertical="top"/>
    </xf>
    <xf numFmtId="0" fontId="100" fillId="2" borderId="10" xfId="0" applyFont="1" applyFill="1" applyBorder="1" applyAlignment="1">
      <alignment horizontal="center" vertical="top"/>
    </xf>
    <xf numFmtId="49" fontId="117" fillId="0" borderId="17" xfId="0" applyNumberFormat="1" applyFont="1" applyBorder="1" applyAlignment="1">
      <alignment vertical="top" wrapText="1"/>
    </xf>
    <xf numFmtId="167" fontId="100" fillId="2" borderId="9" xfId="0" applyNumberFormat="1" applyFont="1" applyFill="1" applyBorder="1" applyAlignment="1">
      <alignment horizontal="center" vertical="top"/>
    </xf>
    <xf numFmtId="49" fontId="115" fillId="0" borderId="38" xfId="0" applyNumberFormat="1" applyFont="1" applyBorder="1" applyAlignment="1">
      <alignment horizontal="center" vertical="center" wrapText="1"/>
    </xf>
    <xf numFmtId="49" fontId="123" fillId="0" borderId="17" xfId="0" applyNumberFormat="1" applyFont="1" applyBorder="1" applyAlignment="1">
      <alignment vertical="top" wrapText="1"/>
    </xf>
    <xf numFmtId="0" fontId="115" fillId="0" borderId="10" xfId="0" applyFont="1" applyBorder="1" applyAlignment="1">
      <alignment horizontal="center" vertical="center" wrapText="1"/>
    </xf>
    <xf numFmtId="49" fontId="121" fillId="0" borderId="17" xfId="0" applyNumberFormat="1" applyFont="1" applyBorder="1" applyAlignment="1">
      <alignment vertical="top" wrapText="1"/>
    </xf>
    <xf numFmtId="49" fontId="118" fillId="0" borderId="17" xfId="0" applyNumberFormat="1" applyFont="1" applyBorder="1" applyAlignment="1">
      <alignment vertical="top" wrapText="1"/>
    </xf>
    <xf numFmtId="49" fontId="121" fillId="0" borderId="23" xfId="0" applyNumberFormat="1" applyFont="1" applyBorder="1" applyAlignment="1">
      <alignment vertical="top" wrapText="1"/>
    </xf>
    <xf numFmtId="167" fontId="100" fillId="2" borderId="15" xfId="0" applyNumberFormat="1" applyFont="1" applyFill="1" applyBorder="1" applyAlignment="1">
      <alignment horizontal="center" vertical="top"/>
    </xf>
    <xf numFmtId="49" fontId="124" fillId="0" borderId="39" xfId="0" applyNumberFormat="1" applyFont="1" applyBorder="1" applyAlignment="1">
      <alignment vertical="top" wrapText="1"/>
    </xf>
    <xf numFmtId="49" fontId="121" fillId="0" borderId="40" xfId="0" applyNumberFormat="1" applyFont="1" applyBorder="1" applyAlignment="1">
      <alignment vertical="top" wrapText="1"/>
    </xf>
    <xf numFmtId="49" fontId="115" fillId="0" borderId="47" xfId="0" applyNumberFormat="1" applyFont="1" applyBorder="1" applyAlignment="1">
      <alignment horizontal="center" vertical="center" wrapText="1"/>
    </xf>
    <xf numFmtId="167" fontId="100" fillId="2" borderId="49" xfId="0" applyNumberFormat="1" applyFont="1" applyFill="1" applyBorder="1" applyAlignment="1">
      <alignment horizontal="center" vertical="top"/>
    </xf>
    <xf numFmtId="49" fontId="124" fillId="0" borderId="26" xfId="0" applyNumberFormat="1" applyFont="1" applyBorder="1" applyAlignment="1">
      <alignment vertical="top" wrapText="1"/>
    </xf>
    <xf numFmtId="49" fontId="121" fillId="0" borderId="27" xfId="0" applyNumberFormat="1" applyFont="1" applyBorder="1" applyAlignment="1">
      <alignment vertical="top" wrapText="1"/>
    </xf>
    <xf numFmtId="49" fontId="96" fillId="2" borderId="26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Border="1" applyAlignment="1">
      <alignment vertical="top" wrapText="1"/>
    </xf>
    <xf numFmtId="49" fontId="121" fillId="0" borderId="50" xfId="0" applyNumberFormat="1" applyFont="1" applyBorder="1" applyAlignment="1">
      <alignment vertical="top" wrapText="1"/>
    </xf>
    <xf numFmtId="49" fontId="96" fillId="2" borderId="47" xfId="0" applyNumberFormat="1" applyFont="1" applyFill="1" applyBorder="1" applyAlignment="1">
      <alignment horizontal="center" vertical="center" wrapText="1"/>
    </xf>
    <xf numFmtId="167" fontId="121" fillId="0" borderId="49" xfId="0" applyNumberFormat="1" applyFont="1" applyBorder="1" applyAlignment="1">
      <alignment vertical="top" wrapText="1"/>
    </xf>
    <xf numFmtId="49" fontId="96" fillId="2" borderId="45" xfId="0" applyNumberFormat="1" applyFont="1" applyFill="1" applyBorder="1" applyAlignment="1">
      <alignment horizontal="center" vertical="center" wrapText="1"/>
    </xf>
    <xf numFmtId="167" fontId="121" fillId="0" borderId="57" xfId="0" applyNumberFormat="1" applyFont="1" applyBorder="1" applyAlignment="1">
      <alignment vertical="top" wrapText="1"/>
    </xf>
    <xf numFmtId="49" fontId="124" fillId="0" borderId="37" xfId="0" applyNumberFormat="1" applyFont="1" applyBorder="1" applyAlignment="1">
      <alignment vertical="top" wrapText="1"/>
    </xf>
    <xf numFmtId="49" fontId="118" fillId="0" borderId="42" xfId="0" applyNumberFormat="1" applyFont="1" applyBorder="1" applyAlignment="1">
      <alignment vertical="top" wrapText="1"/>
    </xf>
    <xf numFmtId="49" fontId="96" fillId="2" borderId="24" xfId="0" applyNumberFormat="1" applyFont="1" applyFill="1" applyBorder="1" applyAlignment="1">
      <alignment horizontal="center" vertical="center" wrapText="1"/>
    </xf>
    <xf numFmtId="167" fontId="100" fillId="2" borderId="20" xfId="0" applyNumberFormat="1" applyFont="1" applyFill="1" applyBorder="1" applyAlignment="1">
      <alignment horizontal="center" vertical="top"/>
    </xf>
    <xf numFmtId="49" fontId="124" fillId="0" borderId="10" xfId="0" applyNumberFormat="1" applyFont="1" applyBorder="1" applyAlignment="1">
      <alignment vertical="top" wrapText="1"/>
    </xf>
    <xf numFmtId="49" fontId="115" fillId="0" borderId="13" xfId="0" applyNumberFormat="1" applyFont="1" applyBorder="1" applyAlignment="1">
      <alignment horizontal="center" vertical="top" wrapText="1"/>
    </xf>
    <xf numFmtId="49" fontId="105" fillId="2" borderId="13" xfId="0" applyNumberFormat="1" applyFont="1" applyFill="1" applyBorder="1" applyAlignment="1">
      <alignment horizontal="center" vertical="center" wrapText="1"/>
    </xf>
    <xf numFmtId="49" fontId="100" fillId="0" borderId="10" xfId="1" applyNumberFormat="1" applyFont="1" applyBorder="1" applyAlignment="1">
      <alignment vertical="top" wrapText="1"/>
    </xf>
    <xf numFmtId="49" fontId="117" fillId="0" borderId="17" xfId="1" applyNumberFormat="1" applyFont="1" applyBorder="1" applyAlignment="1">
      <alignment vertical="top" wrapText="1"/>
    </xf>
    <xf numFmtId="0" fontId="124" fillId="0" borderId="22" xfId="0" applyFont="1" applyBorder="1" applyAlignment="1">
      <alignment horizontal="left" vertical="top" wrapText="1"/>
    </xf>
    <xf numFmtId="0" fontId="121" fillId="0" borderId="23" xfId="0" applyFont="1" applyBorder="1" applyAlignment="1">
      <alignment horizontal="left" vertical="top" wrapText="1"/>
    </xf>
    <xf numFmtId="49" fontId="115" fillId="0" borderId="18" xfId="0" applyNumberFormat="1" applyFont="1" applyBorder="1" applyAlignment="1">
      <alignment horizontal="center" vertical="top" wrapText="1"/>
    </xf>
    <xf numFmtId="0" fontId="100" fillId="2" borderId="47" xfId="0" applyFont="1" applyFill="1" applyBorder="1" applyAlignment="1">
      <alignment vertical="center"/>
    </xf>
    <xf numFmtId="0" fontId="101" fillId="2" borderId="50" xfId="0" applyFont="1" applyFill="1" applyBorder="1" applyAlignment="1">
      <alignment vertical="top" wrapText="1"/>
    </xf>
    <xf numFmtId="49" fontId="105" fillId="2" borderId="36" xfId="0" applyNumberFormat="1" applyFont="1" applyFill="1" applyBorder="1" applyAlignment="1">
      <alignment horizontal="center" vertical="center" wrapText="1"/>
    </xf>
    <xf numFmtId="0" fontId="100" fillId="2" borderId="0" xfId="0" applyFont="1" applyFill="1" applyAlignment="1">
      <alignment vertical="center"/>
    </xf>
    <xf numFmtId="0" fontId="101" fillId="2" borderId="0" xfId="0" applyFont="1" applyFill="1" applyAlignment="1">
      <alignment vertical="top" wrapText="1"/>
    </xf>
    <xf numFmtId="49" fontId="105" fillId="2" borderId="0" xfId="0" applyNumberFormat="1" applyFont="1" applyFill="1" applyAlignment="1">
      <alignment horizontal="center" vertical="center" wrapText="1"/>
    </xf>
    <xf numFmtId="0" fontId="96" fillId="0" borderId="0" xfId="0" applyFont="1" applyAlignment="1">
      <alignment horizontal="left" vertical="top"/>
    </xf>
    <xf numFmtId="0" fontId="96" fillId="0" borderId="0" xfId="0" applyFont="1" applyAlignment="1">
      <alignment horizontal="center" vertical="top"/>
    </xf>
    <xf numFmtId="0" fontId="102" fillId="0" borderId="0" xfId="0" applyFont="1" applyAlignment="1">
      <alignment horizontal="center" vertical="top"/>
    </xf>
    <xf numFmtId="0" fontId="102" fillId="0" borderId="0" xfId="0" applyFont="1" applyAlignment="1">
      <alignment horizontal="justify" vertical="top"/>
    </xf>
    <xf numFmtId="0" fontId="96" fillId="2" borderId="0" xfId="0" applyFont="1" applyFill="1" applyAlignment="1">
      <alignment horizontal="center"/>
    </xf>
    <xf numFmtId="0" fontId="100" fillId="2" borderId="0" xfId="0" applyFont="1" applyFill="1" applyAlignment="1">
      <alignment horizontal="right"/>
    </xf>
    <xf numFmtId="0" fontId="102" fillId="2" borderId="0" xfId="0" applyFont="1" applyFill="1"/>
    <xf numFmtId="49" fontId="101" fillId="2" borderId="0" xfId="0" applyNumberFormat="1" applyFont="1" applyFill="1"/>
    <xf numFmtId="0" fontId="101" fillId="2" borderId="0" xfId="0" applyFont="1" applyFill="1"/>
    <xf numFmtId="0" fontId="105" fillId="2" borderId="0" xfId="0" applyFont="1" applyFill="1" applyAlignment="1">
      <alignment vertical="top"/>
    </xf>
    <xf numFmtId="4" fontId="100" fillId="2" borderId="7" xfId="0" applyNumberFormat="1" applyFont="1" applyFill="1" applyBorder="1" applyAlignment="1">
      <alignment horizontal="center" vertical="center"/>
    </xf>
    <xf numFmtId="4" fontId="100" fillId="2" borderId="7" xfId="0" applyNumberFormat="1" applyFont="1" applyFill="1" applyBorder="1" applyAlignment="1">
      <alignment horizontal="center" vertical="center" wrapText="1"/>
    </xf>
    <xf numFmtId="4" fontId="100" fillId="2" borderId="8" xfId="0" applyNumberFormat="1" applyFont="1" applyFill="1" applyBorder="1" applyAlignment="1">
      <alignment horizontal="center" vertical="center" wrapText="1"/>
    </xf>
    <xf numFmtId="4" fontId="100" fillId="2" borderId="37" xfId="0" applyNumberFormat="1" applyFont="1" applyFill="1" applyBorder="1" applyAlignment="1">
      <alignment horizontal="center"/>
    </xf>
    <xf numFmtId="4" fontId="100" fillId="2" borderId="10" xfId="0" applyNumberFormat="1" applyFont="1" applyFill="1" applyBorder="1" applyAlignment="1">
      <alignment horizontal="center"/>
    </xf>
    <xf numFmtId="4" fontId="100" fillId="2" borderId="22" xfId="0" applyNumberFormat="1" applyFont="1" applyFill="1" applyBorder="1" applyAlignment="1">
      <alignment horizontal="center"/>
    </xf>
    <xf numFmtId="4" fontId="100" fillId="2" borderId="47" xfId="0" applyNumberFormat="1" applyFont="1" applyFill="1" applyBorder="1" applyAlignment="1">
      <alignment horizontal="center"/>
    </xf>
    <xf numFmtId="4" fontId="100" fillId="2" borderId="47" xfId="0" applyNumberFormat="1" applyFont="1" applyFill="1" applyBorder="1" applyAlignment="1">
      <alignment horizontal="center" vertical="center"/>
    </xf>
    <xf numFmtId="4" fontId="100" fillId="2" borderId="37" xfId="0" applyNumberFormat="1" applyFont="1" applyFill="1" applyBorder="1" applyAlignment="1">
      <alignment horizontal="center" vertical="center"/>
    </xf>
    <xf numFmtId="4" fontId="100" fillId="2" borderId="8" xfId="0" applyNumberFormat="1" applyFont="1" applyFill="1" applyBorder="1" applyAlignment="1">
      <alignment horizontal="center"/>
    </xf>
    <xf numFmtId="4" fontId="100" fillId="3" borderId="22" xfId="0" applyNumberFormat="1" applyFont="1" applyFill="1" applyBorder="1" applyAlignment="1">
      <alignment horizontal="center"/>
    </xf>
    <xf numFmtId="4" fontId="100" fillId="3" borderId="10" xfId="0" applyNumberFormat="1" applyFont="1" applyFill="1" applyBorder="1" applyAlignment="1">
      <alignment horizontal="center"/>
    </xf>
    <xf numFmtId="4" fontId="100" fillId="3" borderId="8" xfId="0" applyNumberFormat="1" applyFont="1" applyFill="1" applyBorder="1" applyAlignment="1">
      <alignment horizontal="center"/>
    </xf>
    <xf numFmtId="4" fontId="100" fillId="2" borderId="22" xfId="0" applyNumberFormat="1" applyFont="1" applyFill="1" applyBorder="1" applyAlignment="1">
      <alignment horizontal="center" vertical="center"/>
    </xf>
    <xf numFmtId="4" fontId="100" fillId="3" borderId="22" xfId="0" applyNumberFormat="1" applyFont="1" applyFill="1" applyBorder="1" applyAlignment="1">
      <alignment horizontal="center" vertical="center"/>
    </xf>
    <xf numFmtId="0" fontId="96" fillId="3" borderId="0" xfId="0" applyFont="1" applyFill="1"/>
    <xf numFmtId="4" fontId="100" fillId="2" borderId="8" xfId="0" applyNumberFormat="1" applyFont="1" applyFill="1" applyBorder="1" applyAlignment="1">
      <alignment horizontal="center" vertical="center"/>
    </xf>
    <xf numFmtId="4" fontId="100" fillId="3" borderId="8" xfId="0" applyNumberFormat="1" applyFont="1" applyFill="1" applyBorder="1" applyAlignment="1">
      <alignment horizontal="center" vertical="center"/>
    </xf>
    <xf numFmtId="4" fontId="100" fillId="2" borderId="10" xfId="0" applyNumberFormat="1" applyFont="1" applyFill="1" applyBorder="1" applyAlignment="1">
      <alignment horizontal="center" vertical="center"/>
    </xf>
    <xf numFmtId="4" fontId="100" fillId="3" borderId="10" xfId="0" applyNumberFormat="1" applyFont="1" applyFill="1" applyBorder="1" applyAlignment="1">
      <alignment horizontal="center" vertical="center"/>
    </xf>
    <xf numFmtId="4" fontId="100" fillId="3" borderId="37" xfId="0" applyNumberFormat="1" applyFont="1" applyFill="1" applyBorder="1" applyAlignment="1">
      <alignment horizontal="center" vertical="center"/>
    </xf>
    <xf numFmtId="4" fontId="100" fillId="2" borderId="9" xfId="0" applyNumberFormat="1" applyFont="1" applyFill="1" applyBorder="1" applyAlignment="1">
      <alignment horizontal="center" vertical="center"/>
    </xf>
    <xf numFmtId="4" fontId="100" fillId="3" borderId="9" xfId="0" applyNumberFormat="1" applyFont="1" applyFill="1" applyBorder="1" applyAlignment="1">
      <alignment horizontal="center" vertical="center"/>
    </xf>
    <xf numFmtId="4" fontId="100" fillId="2" borderId="9" xfId="0" applyNumberFormat="1" applyFont="1" applyFill="1" applyBorder="1" applyAlignment="1">
      <alignment horizontal="center" vertical="top"/>
    </xf>
    <xf numFmtId="4" fontId="100" fillId="3" borderId="9" xfId="0" applyNumberFormat="1" applyFont="1" applyFill="1" applyBorder="1" applyAlignment="1">
      <alignment horizontal="center" vertical="top"/>
    </xf>
    <xf numFmtId="4" fontId="100" fillId="2" borderId="15" xfId="0" applyNumberFormat="1" applyFont="1" applyFill="1" applyBorder="1" applyAlignment="1">
      <alignment horizontal="center" vertical="top"/>
    </xf>
    <xf numFmtId="4" fontId="100" fillId="3" borderId="15" xfId="0" applyNumberFormat="1" applyFont="1" applyFill="1" applyBorder="1" applyAlignment="1">
      <alignment horizontal="center" vertical="top"/>
    </xf>
    <xf numFmtId="4" fontId="100" fillId="2" borderId="49" xfId="0" applyNumberFormat="1" applyFont="1" applyFill="1" applyBorder="1" applyAlignment="1">
      <alignment horizontal="center" vertical="top"/>
    </xf>
    <xf numFmtId="4" fontId="100" fillId="3" borderId="49" xfId="0" applyNumberFormat="1" applyFont="1" applyFill="1" applyBorder="1" applyAlignment="1">
      <alignment horizontal="center" vertical="top"/>
    </xf>
    <xf numFmtId="4" fontId="100" fillId="2" borderId="49" xfId="0" applyNumberFormat="1" applyFont="1" applyFill="1" applyBorder="1" applyAlignment="1">
      <alignment horizontal="center" vertical="center"/>
    </xf>
    <xf numFmtId="4" fontId="100" fillId="3" borderId="49" xfId="0" applyNumberFormat="1" applyFont="1" applyFill="1" applyBorder="1" applyAlignment="1">
      <alignment horizontal="center" vertical="center"/>
    </xf>
    <xf numFmtId="4" fontId="121" fillId="0" borderId="49" xfId="0" applyNumberFormat="1" applyFont="1" applyBorder="1" applyAlignment="1">
      <alignment vertical="top" wrapText="1"/>
    </xf>
    <xf numFmtId="4" fontId="121" fillId="3" borderId="49" xfId="0" applyNumberFormat="1" applyFont="1" applyFill="1" applyBorder="1" applyAlignment="1">
      <alignment horizontal="center" vertical="top" wrapText="1"/>
    </xf>
    <xf numFmtId="4" fontId="121" fillId="0" borderId="57" xfId="0" applyNumberFormat="1" applyFont="1" applyBorder="1" applyAlignment="1">
      <alignment vertical="top" wrapText="1"/>
    </xf>
    <xf numFmtId="4" fontId="121" fillId="3" borderId="57" xfId="0" applyNumberFormat="1" applyFont="1" applyFill="1" applyBorder="1" applyAlignment="1">
      <alignment horizontal="center" vertical="top" wrapText="1"/>
    </xf>
    <xf numFmtId="4" fontId="100" fillId="2" borderId="20" xfId="0" applyNumberFormat="1" applyFont="1" applyFill="1" applyBorder="1" applyAlignment="1">
      <alignment horizontal="center" vertical="top"/>
    </xf>
    <xf numFmtId="4" fontId="105" fillId="2" borderId="37" xfId="0" applyNumberFormat="1" applyFont="1" applyFill="1" applyBorder="1" applyAlignment="1">
      <alignment horizontal="center"/>
    </xf>
    <xf numFmtId="49" fontId="124" fillId="3" borderId="10" xfId="0" applyNumberFormat="1" applyFont="1" applyFill="1" applyBorder="1" applyAlignment="1">
      <alignment vertical="top" wrapText="1"/>
    </xf>
    <xf numFmtId="49" fontId="121" fillId="3" borderId="17" xfId="0" applyNumberFormat="1" applyFont="1" applyFill="1" applyBorder="1" applyAlignment="1">
      <alignment vertical="top" wrapText="1"/>
    </xf>
    <xf numFmtId="49" fontId="115" fillId="3" borderId="13" xfId="0" applyNumberFormat="1" applyFont="1" applyFill="1" applyBorder="1" applyAlignment="1">
      <alignment horizontal="center" vertical="top" wrapText="1"/>
    </xf>
    <xf numFmtId="4" fontId="100" fillId="3" borderId="37" xfId="0" applyNumberFormat="1" applyFont="1" applyFill="1" applyBorder="1" applyAlignment="1">
      <alignment horizontal="center"/>
    </xf>
    <xf numFmtId="4" fontId="100" fillId="2" borderId="56" xfId="0" applyNumberFormat="1" applyFont="1" applyFill="1" applyBorder="1" applyAlignment="1">
      <alignment horizontal="center" vertical="top"/>
    </xf>
    <xf numFmtId="0" fontId="125" fillId="2" borderId="0" xfId="0" applyFont="1" applyFill="1"/>
    <xf numFmtId="0" fontId="105" fillId="2" borderId="0" xfId="0" applyFont="1" applyFill="1" applyAlignment="1">
      <alignment horizontal="left"/>
    </xf>
    <xf numFmtId="0" fontId="112" fillId="2" borderId="0" xfId="0" applyFont="1" applyFill="1"/>
    <xf numFmtId="0" fontId="98" fillId="2" borderId="0" xfId="0" applyFont="1" applyFill="1" applyAlignment="1">
      <alignment horizontal="centerContinuous"/>
    </xf>
    <xf numFmtId="0" fontId="98" fillId="2" borderId="0" xfId="0" applyFont="1" applyFill="1" applyAlignment="1">
      <alignment horizontal="center" vertical="center" wrapText="1"/>
    </xf>
    <xf numFmtId="0" fontId="96" fillId="2" borderId="0" xfId="0" applyFont="1" applyFill="1" applyAlignment="1">
      <alignment horizontal="centerContinuous"/>
    </xf>
    <xf numFmtId="0" fontId="96" fillId="2" borderId="0" xfId="0" applyFont="1" applyFill="1" applyAlignment="1">
      <alignment horizontal="center" vertical="center" wrapText="1"/>
    </xf>
    <xf numFmtId="0" fontId="101" fillId="2" borderId="0" xfId="0" applyFont="1" applyFill="1" applyAlignment="1">
      <alignment wrapText="1"/>
    </xf>
    <xf numFmtId="49" fontId="101" fillId="2" borderId="0" xfId="0" applyNumberFormat="1" applyFont="1" applyFill="1" applyAlignment="1">
      <alignment horizontal="center" vertical="center" wrapText="1"/>
    </xf>
    <xf numFmtId="0" fontId="100" fillId="2" borderId="0" xfId="0" applyFont="1" applyFill="1" applyAlignment="1">
      <alignment horizontal="centerContinuous" vertical="top" wrapText="1"/>
    </xf>
    <xf numFmtId="0" fontId="100" fillId="2" borderId="0" xfId="0" applyFont="1" applyFill="1" applyAlignment="1">
      <alignment horizontal="center" vertical="center" wrapText="1"/>
    </xf>
    <xf numFmtId="0" fontId="100" fillId="2" borderId="0" xfId="0" applyFont="1" applyFill="1" applyAlignment="1">
      <alignment horizontal="center" vertical="top" wrapText="1"/>
    </xf>
    <xf numFmtId="0" fontId="100" fillId="2" borderId="0" xfId="0" applyFont="1" applyFill="1" applyAlignment="1">
      <alignment horizontal="centerContinuous"/>
    </xf>
    <xf numFmtId="0" fontId="101" fillId="2" borderId="0" xfId="0" applyFont="1" applyFill="1" applyAlignment="1">
      <alignment horizontal="right" vertical="center"/>
    </xf>
    <xf numFmtId="0" fontId="100" fillId="2" borderId="0" xfId="0" applyFont="1" applyFill="1" applyAlignment="1">
      <alignment horizontal="centerContinuous" wrapText="1"/>
    </xf>
    <xf numFmtId="0" fontId="100" fillId="2" borderId="0" xfId="0" applyFont="1" applyFill="1" applyAlignment="1">
      <alignment horizontal="center" wrapText="1"/>
    </xf>
    <xf numFmtId="0" fontId="126" fillId="2" borderId="0" xfId="0" applyFont="1" applyFill="1" applyAlignment="1">
      <alignment horizontal="centerContinuous" wrapText="1"/>
    </xf>
    <xf numFmtId="0" fontId="97" fillId="2" borderId="0" xfId="0" applyFont="1" applyFill="1" applyAlignment="1">
      <alignment horizontal="centerContinuous" wrapText="1"/>
    </xf>
    <xf numFmtId="0" fontId="109" fillId="2" borderId="0" xfId="0" applyFont="1" applyFill="1" applyAlignment="1">
      <alignment horizontal="centerContinuous" wrapText="1"/>
    </xf>
    <xf numFmtId="0" fontId="101" fillId="2" borderId="0" xfId="0" applyFont="1" applyFill="1" applyAlignment="1">
      <alignment horizontal="centerContinuous" wrapText="1"/>
    </xf>
    <xf numFmtId="0" fontId="110" fillId="2" borderId="0" xfId="0" applyFont="1" applyFill="1" applyAlignment="1">
      <alignment horizontal="center"/>
    </xf>
    <xf numFmtId="0" fontId="110" fillId="2" borderId="0" xfId="0" applyFont="1" applyFill="1" applyAlignment="1">
      <alignment horizontal="center" vertical="center" wrapText="1"/>
    </xf>
    <xf numFmtId="0" fontId="110" fillId="2" borderId="0" xfId="0" applyFont="1" applyFill="1" applyAlignment="1">
      <alignment horizontal="left" vertical="center"/>
    </xf>
    <xf numFmtId="0" fontId="110" fillId="2" borderId="0" xfId="0" applyFont="1" applyFill="1" applyAlignment="1">
      <alignment horizontal="center" vertical="center"/>
    </xf>
    <xf numFmtId="0" fontId="110" fillId="2" borderId="0" xfId="0" applyFont="1" applyFill="1" applyAlignment="1">
      <alignment horizontal="left"/>
    </xf>
    <xf numFmtId="0" fontId="105" fillId="2" borderId="25" xfId="0" applyFont="1" applyFill="1" applyBorder="1" applyAlignment="1">
      <alignment horizontal="left"/>
    </xf>
    <xf numFmtId="0" fontId="110" fillId="2" borderId="26" xfId="0" applyFont="1" applyFill="1" applyBorder="1" applyAlignment="1">
      <alignment horizontal="left"/>
    </xf>
    <xf numFmtId="0" fontId="110" fillId="2" borderId="29" xfId="0" applyFont="1" applyFill="1" applyBorder="1" applyAlignment="1">
      <alignment horizontal="left"/>
    </xf>
    <xf numFmtId="0" fontId="110" fillId="2" borderId="25" xfId="0" applyFont="1" applyFill="1" applyBorder="1" applyAlignment="1">
      <alignment horizontal="center" vertical="center" wrapText="1"/>
    </xf>
    <xf numFmtId="0" fontId="110" fillId="2" borderId="30" xfId="0" applyFont="1" applyFill="1" applyBorder="1" applyAlignment="1">
      <alignment horizontal="left"/>
    </xf>
    <xf numFmtId="0" fontId="110" fillId="2" borderId="7" xfId="0" applyFont="1" applyFill="1" applyBorder="1" applyAlignment="1">
      <alignment horizontal="left"/>
    </xf>
    <xf numFmtId="0" fontId="110" fillId="2" borderId="0" xfId="0" applyFont="1" applyFill="1" applyAlignment="1">
      <alignment horizontal="left" vertical="top"/>
    </xf>
    <xf numFmtId="49" fontId="110" fillId="2" borderId="0" xfId="0" applyNumberFormat="1" applyFont="1" applyFill="1" applyAlignment="1">
      <alignment horizontal="center" vertical="center" wrapText="1"/>
    </xf>
    <xf numFmtId="0" fontId="105" fillId="2" borderId="0" xfId="0" applyFont="1" applyFill="1" applyAlignment="1">
      <alignment horizontal="left" vertical="top"/>
    </xf>
    <xf numFmtId="0" fontId="105" fillId="2" borderId="0" xfId="0" applyFont="1" applyFill="1" applyAlignment="1">
      <alignment horizontal="left" vertical="center"/>
    </xf>
    <xf numFmtId="0" fontId="105" fillId="2" borderId="7" xfId="0" applyFont="1" applyFill="1" applyBorder="1" applyAlignment="1">
      <alignment horizontal="left"/>
    </xf>
    <xf numFmtId="0" fontId="105" fillId="2" borderId="10" xfId="0" applyFont="1" applyFill="1" applyBorder="1" applyAlignment="1">
      <alignment horizontal="left" vertical="top"/>
    </xf>
    <xf numFmtId="0" fontId="105" fillId="2" borderId="28" xfId="0" applyFont="1" applyFill="1" applyBorder="1" applyAlignment="1">
      <alignment horizontal="left" vertical="top"/>
    </xf>
    <xf numFmtId="0" fontId="105" fillId="2" borderId="29" xfId="0" applyFont="1" applyFill="1" applyBorder="1" applyAlignment="1">
      <alignment horizontal="left" vertical="top"/>
    </xf>
    <xf numFmtId="49" fontId="105" fillId="2" borderId="7" xfId="0" applyNumberFormat="1" applyFont="1" applyFill="1" applyBorder="1" applyAlignment="1">
      <alignment horizontal="left"/>
    </xf>
    <xf numFmtId="0" fontId="105" fillId="2" borderId="0" xfId="0" applyFont="1" applyFill="1" applyAlignment="1">
      <alignment horizontal="center" vertical="center" wrapText="1"/>
    </xf>
    <xf numFmtId="49" fontId="105" fillId="2" borderId="0" xfId="0" applyNumberFormat="1" applyFont="1" applyFill="1" applyAlignment="1">
      <alignment horizontal="left"/>
    </xf>
    <xf numFmtId="0" fontId="106" fillId="2" borderId="0" xfId="0" applyFont="1" applyFill="1"/>
    <xf numFmtId="0" fontId="127" fillId="2" borderId="7" xfId="0" applyFont="1" applyFill="1" applyBorder="1" applyAlignment="1">
      <alignment horizontal="center" vertical="center"/>
    </xf>
    <xf numFmtId="0" fontId="127" fillId="2" borderId="37" xfId="0" applyFont="1" applyFill="1" applyBorder="1" applyAlignment="1">
      <alignment horizontal="center" vertical="center"/>
    </xf>
    <xf numFmtId="0" fontId="127" fillId="2" borderId="24" xfId="0" applyFont="1" applyFill="1" applyBorder="1" applyAlignment="1">
      <alignment horizontal="center" vertical="center"/>
    </xf>
    <xf numFmtId="0" fontId="127" fillId="2" borderId="10" xfId="0" applyFont="1" applyFill="1" applyBorder="1"/>
    <xf numFmtId="4" fontId="100" fillId="2" borderId="51" xfId="0" applyNumberFormat="1" applyFont="1" applyFill="1" applyBorder="1" applyAlignment="1">
      <alignment horizontal="center"/>
    </xf>
    <xf numFmtId="0" fontId="127" fillId="2" borderId="10" xfId="0" applyFont="1" applyFill="1" applyBorder="1" applyAlignment="1">
      <alignment vertical="center"/>
    </xf>
    <xf numFmtId="0" fontId="127" fillId="2" borderId="22" xfId="0" applyFont="1" applyFill="1" applyBorder="1" applyAlignment="1">
      <alignment horizontal="center" vertical="center"/>
    </xf>
    <xf numFmtId="0" fontId="127" fillId="2" borderId="22" xfId="0" applyFont="1" applyFill="1" applyBorder="1"/>
    <xf numFmtId="0" fontId="127" fillId="2" borderId="10" xfId="0" applyFont="1" applyFill="1" applyBorder="1" applyAlignment="1">
      <alignment horizontal="center" vertical="center"/>
    </xf>
    <xf numFmtId="0" fontId="127" fillId="2" borderId="37" xfId="0" applyFont="1" applyFill="1" applyBorder="1"/>
    <xf numFmtId="0" fontId="127" fillId="2" borderId="42" xfId="0" applyFont="1" applyFill="1" applyBorder="1" applyAlignment="1">
      <alignment horizontal="center" vertical="center"/>
    </xf>
    <xf numFmtId="0" fontId="127" fillId="0" borderId="37" xfId="0" applyFont="1" applyBorder="1" applyAlignment="1">
      <alignment horizontal="justify" vertical="top" wrapText="1"/>
    </xf>
    <xf numFmtId="0" fontId="104" fillId="0" borderId="1" xfId="0" applyFont="1" applyBorder="1" applyAlignment="1">
      <alignment horizontal="left" vertical="top" wrapText="1"/>
    </xf>
    <xf numFmtId="0" fontId="127" fillId="0" borderId="10" xfId="0" applyFont="1" applyBorder="1" applyAlignment="1">
      <alignment horizontal="justify" vertical="top" wrapText="1"/>
    </xf>
    <xf numFmtId="0" fontId="123" fillId="0" borderId="2" xfId="0" applyFont="1" applyBorder="1" applyAlignment="1">
      <alignment horizontal="left" vertical="top" wrapText="1"/>
    </xf>
    <xf numFmtId="4" fontId="100" fillId="2" borderId="9" xfId="0" applyNumberFormat="1" applyFont="1" applyFill="1" applyBorder="1" applyAlignment="1">
      <alignment horizontal="center"/>
    </xf>
    <xf numFmtId="0" fontId="118" fillId="0" borderId="2" xfId="0" applyFont="1" applyBorder="1" applyAlignment="1">
      <alignment horizontal="left" vertical="top" wrapText="1"/>
    </xf>
    <xf numFmtId="0" fontId="110" fillId="0" borderId="10" xfId="0" applyFont="1" applyBorder="1" applyAlignment="1">
      <alignment horizontal="center" vertical="top" wrapText="1"/>
    </xf>
    <xf numFmtId="0" fontId="117" fillId="0" borderId="2" xfId="0" applyFont="1" applyBorder="1" applyAlignment="1">
      <alignment horizontal="left" vertical="top" wrapText="1"/>
    </xf>
    <xf numFmtId="49" fontId="110" fillId="2" borderId="10" xfId="0" applyNumberFormat="1" applyFont="1" applyFill="1" applyBorder="1" applyAlignment="1">
      <alignment horizontal="center" vertical="center" wrapText="1"/>
    </xf>
    <xf numFmtId="4" fontId="100" fillId="2" borderId="56" xfId="0" applyNumberFormat="1" applyFont="1" applyFill="1" applyBorder="1" applyAlignment="1">
      <alignment horizontal="center" vertical="center"/>
    </xf>
    <xf numFmtId="0" fontId="96" fillId="0" borderId="2" xfId="0" applyFont="1" applyBorder="1" applyAlignment="1">
      <alignment horizontal="left" vertical="top" wrapText="1"/>
    </xf>
    <xf numFmtId="4" fontId="100" fillId="2" borderId="10" xfId="0" applyNumberFormat="1" applyFont="1" applyFill="1" applyBorder="1" applyAlignment="1">
      <alignment horizontal="center" vertical="top"/>
    </xf>
    <xf numFmtId="0" fontId="127" fillId="0" borderId="22" xfId="0" applyFont="1" applyBorder="1" applyAlignment="1">
      <alignment horizontal="justify" vertical="top" wrapText="1"/>
    </xf>
    <xf numFmtId="0" fontId="96" fillId="0" borderId="16" xfId="0" applyFont="1" applyBorder="1" applyAlignment="1">
      <alignment horizontal="left" vertical="top" wrapText="1"/>
    </xf>
    <xf numFmtId="0" fontId="110" fillId="0" borderId="22" xfId="0" applyFont="1" applyBorder="1" applyAlignment="1">
      <alignment horizontal="center" vertical="top" wrapText="1"/>
    </xf>
    <xf numFmtId="4" fontId="100" fillId="2" borderId="22" xfId="0" applyNumberFormat="1" applyFont="1" applyFill="1" applyBorder="1" applyAlignment="1">
      <alignment horizontal="center" vertical="top"/>
    </xf>
    <xf numFmtId="0" fontId="117" fillId="0" borderId="1" xfId="0" applyFont="1" applyBorder="1" applyAlignment="1">
      <alignment horizontal="left" vertical="top" wrapText="1"/>
    </xf>
    <xf numFmtId="49" fontId="110" fillId="2" borderId="37" xfId="0" applyNumberFormat="1" applyFont="1" applyFill="1" applyBorder="1" applyAlignment="1">
      <alignment horizontal="center" vertical="center" wrapText="1"/>
    </xf>
    <xf numFmtId="4" fontId="100" fillId="2" borderId="57" xfId="0" applyNumberFormat="1" applyFont="1" applyFill="1" applyBorder="1" applyAlignment="1">
      <alignment horizontal="center" vertical="center"/>
    </xf>
    <xf numFmtId="0" fontId="96" fillId="0" borderId="2" xfId="0" applyFont="1" applyBorder="1" applyAlignment="1">
      <alignment vertical="top" wrapText="1"/>
    </xf>
    <xf numFmtId="0" fontId="117" fillId="0" borderId="2" xfId="0" applyFont="1" applyBorder="1" applyAlignment="1">
      <alignment vertical="top" wrapText="1"/>
    </xf>
    <xf numFmtId="4" fontId="100" fillId="2" borderId="38" xfId="0" applyNumberFormat="1" applyFont="1" applyFill="1" applyBorder="1" applyAlignment="1">
      <alignment horizontal="center" vertical="center"/>
    </xf>
    <xf numFmtId="4" fontId="100" fillId="2" borderId="38" xfId="0" applyNumberFormat="1" applyFont="1" applyFill="1" applyBorder="1" applyAlignment="1">
      <alignment horizontal="center" vertical="top"/>
    </xf>
    <xf numFmtId="4" fontId="100" fillId="2" borderId="38" xfId="0" applyNumberFormat="1" applyFont="1" applyFill="1" applyBorder="1" applyAlignment="1">
      <alignment horizontal="center"/>
    </xf>
    <xf numFmtId="0" fontId="96" fillId="0" borderId="16" xfId="0" applyFont="1" applyBorder="1" applyAlignment="1">
      <alignment vertical="top" wrapText="1"/>
    </xf>
    <xf numFmtId="0" fontId="127" fillId="2" borderId="37" xfId="0" applyFont="1" applyFill="1" applyBorder="1" applyAlignment="1">
      <alignment horizontal="center" vertical="center" wrapText="1"/>
    </xf>
    <xf numFmtId="0" fontId="127" fillId="2" borderId="10" xfId="0" applyFont="1" applyFill="1" applyBorder="1" applyAlignment="1">
      <alignment horizontal="center" vertical="top"/>
    </xf>
    <xf numFmtId="0" fontId="127" fillId="2" borderId="22" xfId="0" applyFont="1" applyFill="1" applyBorder="1" applyAlignment="1">
      <alignment horizontal="center" vertical="top"/>
    </xf>
    <xf numFmtId="0" fontId="127" fillId="2" borderId="37" xfId="0" applyFont="1" applyFill="1" applyBorder="1" applyAlignment="1">
      <alignment horizontal="center" vertical="top"/>
    </xf>
    <xf numFmtId="4" fontId="100" fillId="2" borderId="8" xfId="0" applyNumberFormat="1" applyFont="1" applyFill="1" applyBorder="1" applyAlignment="1">
      <alignment horizontal="center" vertical="top"/>
    </xf>
    <xf numFmtId="49" fontId="128" fillId="0" borderId="25" xfId="0" applyNumberFormat="1" applyFont="1" applyBorder="1" applyAlignment="1">
      <alignment vertical="top" wrapText="1"/>
    </xf>
    <xf numFmtId="4" fontId="100" fillId="2" borderId="28" xfId="0" applyNumberFormat="1" applyFont="1" applyFill="1" applyBorder="1" applyAlignment="1">
      <alignment horizontal="center" vertical="center"/>
    </xf>
    <xf numFmtId="4" fontId="100" fillId="2" borderId="51" xfId="0" applyNumberFormat="1" applyFont="1" applyFill="1" applyBorder="1" applyAlignment="1">
      <alignment horizontal="center" vertical="center"/>
    </xf>
    <xf numFmtId="49" fontId="115" fillId="0" borderId="10" xfId="0" applyNumberFormat="1" applyFont="1" applyBorder="1" applyAlignment="1">
      <alignment horizontal="center" vertical="top" wrapText="1"/>
    </xf>
    <xf numFmtId="4" fontId="124" fillId="0" borderId="9" xfId="0" applyNumberFormat="1" applyFont="1" applyBorder="1" applyAlignment="1">
      <alignment horizontal="center" vertical="center" wrapText="1"/>
    </xf>
    <xf numFmtId="49" fontId="128" fillId="0" borderId="10" xfId="0" applyNumberFormat="1" applyFont="1" applyBorder="1" applyAlignment="1">
      <alignment vertical="top" wrapText="1"/>
    </xf>
    <xf numFmtId="49" fontId="128" fillId="0" borderId="38" xfId="0" applyNumberFormat="1" applyFont="1" applyBorder="1" applyAlignment="1">
      <alignment vertical="top" wrapText="1"/>
    </xf>
    <xf numFmtId="49" fontId="121" fillId="0" borderId="38" xfId="0" applyNumberFormat="1" applyFont="1" applyBorder="1" applyAlignment="1">
      <alignment vertical="top" wrapText="1"/>
    </xf>
    <xf numFmtId="49" fontId="115" fillId="0" borderId="38" xfId="0" applyNumberFormat="1" applyFont="1" applyBorder="1" applyAlignment="1">
      <alignment horizontal="center" vertical="top" wrapText="1"/>
    </xf>
    <xf numFmtId="0" fontId="96" fillId="0" borderId="2" xfId="0" applyFont="1" applyBorder="1" applyAlignment="1">
      <alignment horizontal="justify" vertical="top" wrapText="1"/>
    </xf>
    <xf numFmtId="49" fontId="128" fillId="0" borderId="37" xfId="0" applyNumberFormat="1" applyFont="1" applyBorder="1" applyAlignment="1">
      <alignment vertical="top" wrapText="1"/>
    </xf>
    <xf numFmtId="49" fontId="123" fillId="0" borderId="42" xfId="0" applyNumberFormat="1" applyFont="1" applyBorder="1" applyAlignment="1">
      <alignment vertical="top" wrapText="1"/>
    </xf>
    <xf numFmtId="49" fontId="105" fillId="2" borderId="37" xfId="0" applyNumberFormat="1" applyFont="1" applyFill="1" applyBorder="1" applyAlignment="1">
      <alignment horizontal="center" vertical="center" wrapText="1"/>
    </xf>
    <xf numFmtId="49" fontId="127" fillId="0" borderId="10" xfId="1" applyNumberFormat="1" applyFont="1" applyBorder="1" applyAlignment="1">
      <alignment vertical="top" wrapText="1"/>
    </xf>
    <xf numFmtId="0" fontId="128" fillId="0" borderId="38" xfId="0" applyFont="1" applyBorder="1" applyAlignment="1">
      <alignment horizontal="left" vertical="top" wrapText="1"/>
    </xf>
    <xf numFmtId="0" fontId="121" fillId="0" borderId="41" xfId="0" applyFont="1" applyBorder="1" applyAlignment="1">
      <alignment horizontal="left" vertical="top" wrapText="1"/>
    </xf>
    <xf numFmtId="0" fontId="127" fillId="2" borderId="25" xfId="0" applyFont="1" applyFill="1" applyBorder="1" applyAlignment="1">
      <alignment vertical="center"/>
    </xf>
    <xf numFmtId="0" fontId="101" fillId="2" borderId="26" xfId="0" applyFont="1" applyFill="1" applyBorder="1" applyAlignment="1">
      <alignment vertical="top" wrapText="1"/>
    </xf>
    <xf numFmtId="49" fontId="105" fillId="2" borderId="26" xfId="0" applyNumberFormat="1" applyFont="1" applyFill="1" applyBorder="1" applyAlignment="1">
      <alignment horizontal="center" vertical="center" wrapText="1"/>
    </xf>
    <xf numFmtId="0" fontId="129" fillId="0" borderId="0" xfId="0" applyFont="1" applyAlignment="1">
      <alignment horizontal="left"/>
    </xf>
    <xf numFmtId="0" fontId="129" fillId="2" borderId="0" xfId="0" applyFont="1" applyFill="1" applyAlignment="1">
      <alignment horizontal="left"/>
    </xf>
    <xf numFmtId="0" fontId="96" fillId="0" borderId="0" xfId="0" applyFont="1" applyAlignment="1">
      <alignment horizontal="left"/>
    </xf>
    <xf numFmtId="0" fontId="130" fillId="0" borderId="0" xfId="0" applyFont="1" applyAlignment="1">
      <alignment horizontal="left"/>
    </xf>
    <xf numFmtId="4" fontId="100" fillId="3" borderId="9" xfId="0" applyNumberFormat="1" applyFont="1" applyFill="1" applyBorder="1" applyAlignment="1">
      <alignment horizontal="center"/>
    </xf>
    <xf numFmtId="4" fontId="100" fillId="3" borderId="10" xfId="0" applyNumberFormat="1" applyFont="1" applyFill="1" applyBorder="1" applyAlignment="1">
      <alignment horizontal="center" vertical="top"/>
    </xf>
    <xf numFmtId="4" fontId="100" fillId="3" borderId="22" xfId="0" applyNumberFormat="1" applyFont="1" applyFill="1" applyBorder="1" applyAlignment="1">
      <alignment horizontal="center" vertical="top"/>
    </xf>
    <xf numFmtId="4" fontId="100" fillId="3" borderId="8" xfId="0" applyNumberFormat="1" applyFont="1" applyFill="1" applyBorder="1" applyAlignment="1">
      <alignment horizontal="center" vertical="top"/>
    </xf>
    <xf numFmtId="4" fontId="121" fillId="3" borderId="49" xfId="0" applyNumberFormat="1" applyFont="1" applyFill="1" applyBorder="1" applyAlignment="1">
      <alignment vertical="top" wrapText="1"/>
    </xf>
    <xf numFmtId="4" fontId="121" fillId="3" borderId="57" xfId="0" applyNumberFormat="1" applyFont="1" applyFill="1" applyBorder="1" applyAlignment="1">
      <alignment vertical="top" wrapText="1"/>
    </xf>
    <xf numFmtId="49" fontId="96" fillId="2" borderId="62" xfId="0" applyNumberFormat="1" applyFont="1" applyFill="1" applyBorder="1" applyAlignment="1">
      <alignment horizontal="center" vertical="center" wrapText="1"/>
    </xf>
    <xf numFmtId="4" fontId="100" fillId="2" borderId="20" xfId="0" applyNumberFormat="1" applyFont="1" applyFill="1" applyBorder="1" applyAlignment="1">
      <alignment horizontal="center" vertical="center"/>
    </xf>
    <xf numFmtId="4" fontId="100" fillId="3" borderId="20" xfId="0" applyNumberFormat="1" applyFont="1" applyFill="1" applyBorder="1" applyAlignment="1">
      <alignment horizontal="center" vertical="center"/>
    </xf>
    <xf numFmtId="49" fontId="131" fillId="2" borderId="0" xfId="0" applyNumberFormat="1" applyFont="1" applyFill="1" applyAlignment="1">
      <alignment horizontal="center" vertical="center" wrapText="1"/>
    </xf>
    <xf numFmtId="0" fontId="100" fillId="3" borderId="0" xfId="0" applyFont="1" applyFill="1"/>
    <xf numFmtId="0" fontId="127" fillId="2" borderId="22" xfId="0" applyFont="1" applyFill="1" applyBorder="1" applyAlignment="1">
      <alignment vertical="center"/>
    </xf>
    <xf numFmtId="170" fontId="100" fillId="2" borderId="7" xfId="0" applyNumberFormat="1" applyFont="1" applyFill="1" applyBorder="1" applyAlignment="1">
      <alignment horizontal="center" vertical="center"/>
    </xf>
    <xf numFmtId="170" fontId="100" fillId="2" borderId="7" xfId="0" applyNumberFormat="1" applyFont="1" applyFill="1" applyBorder="1" applyAlignment="1">
      <alignment horizontal="center" vertical="center" wrapText="1"/>
    </xf>
    <xf numFmtId="170" fontId="100" fillId="2" borderId="8" xfId="0" applyNumberFormat="1" applyFont="1" applyFill="1" applyBorder="1" applyAlignment="1">
      <alignment horizontal="center" vertical="center" wrapText="1"/>
    </xf>
    <xf numFmtId="170" fontId="100" fillId="2" borderId="37" xfId="0" applyNumberFormat="1" applyFont="1" applyFill="1" applyBorder="1" applyAlignment="1">
      <alignment horizontal="center" vertical="center"/>
    </xf>
    <xf numFmtId="170" fontId="100" fillId="2" borderId="10" xfId="0" applyNumberFormat="1" applyFont="1" applyFill="1" applyBorder="1" applyAlignment="1">
      <alignment horizontal="center" vertical="center"/>
    </xf>
    <xf numFmtId="170" fontId="100" fillId="2" borderId="22" xfId="0" applyNumberFormat="1" applyFont="1" applyFill="1" applyBorder="1" applyAlignment="1">
      <alignment horizontal="center" vertical="center"/>
    </xf>
    <xf numFmtId="170" fontId="100" fillId="2" borderId="47" xfId="0" applyNumberFormat="1" applyFont="1" applyFill="1" applyBorder="1" applyAlignment="1">
      <alignment horizontal="center" vertical="center"/>
    </xf>
    <xf numFmtId="170" fontId="100" fillId="2" borderId="8" xfId="0" applyNumberFormat="1" applyFont="1" applyFill="1" applyBorder="1" applyAlignment="1">
      <alignment horizontal="center" vertical="center"/>
    </xf>
    <xf numFmtId="170" fontId="100" fillId="3" borderId="10" xfId="0" applyNumberFormat="1" applyFont="1" applyFill="1" applyBorder="1" applyAlignment="1">
      <alignment horizontal="center" vertical="center"/>
    </xf>
    <xf numFmtId="170" fontId="100" fillId="2" borderId="10" xfId="0" applyNumberFormat="1" applyFont="1" applyFill="1" applyBorder="1" applyAlignment="1">
      <alignment horizontal="center"/>
    </xf>
    <xf numFmtId="170" fontId="100" fillId="3" borderId="10" xfId="0" applyNumberFormat="1" applyFont="1" applyFill="1" applyBorder="1" applyAlignment="1">
      <alignment horizontal="center"/>
    </xf>
    <xf numFmtId="170" fontId="100" fillId="2" borderId="22" xfId="0" applyNumberFormat="1" applyFont="1" applyFill="1" applyBorder="1" applyAlignment="1">
      <alignment horizontal="center"/>
    </xf>
    <xf numFmtId="170" fontId="100" fillId="3" borderId="22" xfId="0" applyNumberFormat="1" applyFont="1" applyFill="1" applyBorder="1" applyAlignment="1">
      <alignment horizontal="center"/>
    </xf>
    <xf numFmtId="170" fontId="100" fillId="2" borderId="8" xfId="0" applyNumberFormat="1" applyFont="1" applyFill="1" applyBorder="1" applyAlignment="1">
      <alignment horizontal="center"/>
    </xf>
    <xf numFmtId="170" fontId="100" fillId="2" borderId="37" xfId="0" applyNumberFormat="1" applyFont="1" applyFill="1" applyBorder="1" applyAlignment="1">
      <alignment horizontal="center"/>
    </xf>
    <xf numFmtId="170" fontId="100" fillId="3" borderId="37" xfId="0" applyNumberFormat="1" applyFont="1" applyFill="1" applyBorder="1" applyAlignment="1">
      <alignment horizontal="center"/>
    </xf>
    <xf numFmtId="170" fontId="100" fillId="2" borderId="9" xfId="0" applyNumberFormat="1" applyFont="1" applyFill="1" applyBorder="1" applyAlignment="1">
      <alignment horizontal="center"/>
    </xf>
    <xf numFmtId="170" fontId="100" fillId="3" borderId="22" xfId="0" applyNumberFormat="1" applyFont="1" applyFill="1" applyBorder="1" applyAlignment="1">
      <alignment horizontal="center" vertical="center"/>
    </xf>
    <xf numFmtId="170" fontId="100" fillId="3" borderId="8" xfId="0" applyNumberFormat="1" applyFont="1" applyFill="1" applyBorder="1" applyAlignment="1">
      <alignment horizontal="center" vertical="center"/>
    </xf>
    <xf numFmtId="170" fontId="100" fillId="2" borderId="10" xfId="0" applyNumberFormat="1" applyFont="1" applyFill="1" applyBorder="1" applyAlignment="1">
      <alignment horizontal="center" vertical="top"/>
    </xf>
    <xf numFmtId="170" fontId="100" fillId="3" borderId="10" xfId="0" applyNumberFormat="1" applyFont="1" applyFill="1" applyBorder="1" applyAlignment="1">
      <alignment horizontal="center" vertical="top"/>
    </xf>
    <xf numFmtId="170" fontId="100" fillId="2" borderId="22" xfId="0" applyNumberFormat="1" applyFont="1" applyFill="1" applyBorder="1" applyAlignment="1">
      <alignment horizontal="center" vertical="top"/>
    </xf>
    <xf numFmtId="170" fontId="100" fillId="3" borderId="22" xfId="0" applyNumberFormat="1" applyFont="1" applyFill="1" applyBorder="1" applyAlignment="1">
      <alignment horizontal="center" vertical="top"/>
    </xf>
    <xf numFmtId="170" fontId="100" fillId="2" borderId="8" xfId="0" applyNumberFormat="1" applyFont="1" applyFill="1" applyBorder="1" applyAlignment="1">
      <alignment horizontal="center" vertical="top"/>
    </xf>
    <xf numFmtId="170" fontId="100" fillId="3" borderId="8" xfId="0" applyNumberFormat="1" applyFont="1" applyFill="1" applyBorder="1" applyAlignment="1">
      <alignment horizontal="center" vertical="top"/>
    </xf>
    <xf numFmtId="170" fontId="100" fillId="2" borderId="9" xfId="0" applyNumberFormat="1" applyFont="1" applyFill="1" applyBorder="1" applyAlignment="1">
      <alignment horizontal="center" vertical="top"/>
    </xf>
    <xf numFmtId="170" fontId="100" fillId="3" borderId="9" xfId="0" applyNumberFormat="1" applyFont="1" applyFill="1" applyBorder="1" applyAlignment="1">
      <alignment horizontal="center" vertical="top"/>
    </xf>
    <xf numFmtId="170" fontId="100" fillId="2" borderId="15" xfId="0" applyNumberFormat="1" applyFont="1" applyFill="1" applyBorder="1" applyAlignment="1">
      <alignment horizontal="center" vertical="top"/>
    </xf>
    <xf numFmtId="170" fontId="100" fillId="3" borderId="15" xfId="0" applyNumberFormat="1" applyFont="1" applyFill="1" applyBorder="1" applyAlignment="1">
      <alignment horizontal="center" vertical="top"/>
    </xf>
    <xf numFmtId="170" fontId="100" fillId="2" borderId="49" xfId="0" applyNumberFormat="1" applyFont="1" applyFill="1" applyBorder="1" applyAlignment="1">
      <alignment horizontal="center" vertical="top"/>
    </xf>
    <xf numFmtId="170" fontId="100" fillId="3" borderId="49" xfId="0" applyNumberFormat="1" applyFont="1" applyFill="1" applyBorder="1" applyAlignment="1">
      <alignment horizontal="center" vertical="top"/>
    </xf>
    <xf numFmtId="170" fontId="121" fillId="0" borderId="49" xfId="0" applyNumberFormat="1" applyFont="1" applyBorder="1" applyAlignment="1">
      <alignment vertical="top" wrapText="1"/>
    </xf>
    <xf numFmtId="170" fontId="121" fillId="0" borderId="57" xfId="0" applyNumberFormat="1" applyFont="1" applyBorder="1" applyAlignment="1">
      <alignment vertical="top" wrapText="1"/>
    </xf>
    <xf numFmtId="170" fontId="100" fillId="2" borderId="20" xfId="0" applyNumberFormat="1" applyFont="1" applyFill="1" applyBorder="1" applyAlignment="1">
      <alignment horizontal="center" vertical="top"/>
    </xf>
    <xf numFmtId="170" fontId="100" fillId="3" borderId="20" xfId="0" applyNumberFormat="1" applyFont="1" applyFill="1" applyBorder="1" applyAlignment="1">
      <alignment horizontal="center" vertical="top"/>
    </xf>
    <xf numFmtId="170" fontId="100" fillId="2" borderId="56" xfId="0" applyNumberFormat="1" applyFont="1" applyFill="1" applyBorder="1" applyAlignment="1">
      <alignment horizontal="center" vertical="top"/>
    </xf>
    <xf numFmtId="170" fontId="96" fillId="2" borderId="25" xfId="0" applyNumberFormat="1" applyFont="1" applyFill="1" applyBorder="1" applyAlignment="1">
      <alignment horizontal="center" vertical="center"/>
    </xf>
    <xf numFmtId="0" fontId="127" fillId="2" borderId="7" xfId="0" applyFont="1" applyFill="1" applyBorder="1" applyAlignment="1">
      <alignment horizontal="center"/>
    </xf>
    <xf numFmtId="0" fontId="109" fillId="2" borderId="7" xfId="0" applyFont="1" applyFill="1" applyBorder="1" applyAlignment="1">
      <alignment horizontal="center" wrapText="1"/>
    </xf>
    <xf numFmtId="49" fontId="96" fillId="2" borderId="7" xfId="0" applyNumberFormat="1" applyFont="1" applyFill="1" applyBorder="1" applyAlignment="1">
      <alignment horizontal="center" wrapText="1"/>
    </xf>
    <xf numFmtId="0" fontId="127" fillId="2" borderId="37" xfId="0" applyFont="1" applyFill="1" applyBorder="1" applyAlignment="1">
      <alignment horizontal="center"/>
    </xf>
    <xf numFmtId="0" fontId="109" fillId="2" borderId="42" xfId="0" applyFont="1" applyFill="1" applyBorder="1" applyAlignment="1">
      <alignment horizontal="left" wrapText="1"/>
    </xf>
    <xf numFmtId="49" fontId="96" fillId="2" borderId="37" xfId="0" applyNumberFormat="1" applyFont="1" applyFill="1" applyBorder="1" applyAlignment="1">
      <alignment horizontal="center" wrapText="1"/>
    </xf>
    <xf numFmtId="0" fontId="127" fillId="2" borderId="24" xfId="0" applyFont="1" applyFill="1" applyBorder="1" applyAlignment="1">
      <alignment horizontal="center"/>
    </xf>
    <xf numFmtId="49" fontId="101" fillId="0" borderId="37" xfId="0" applyNumberFormat="1" applyFont="1" applyBorder="1" applyAlignment="1">
      <alignment wrapText="1"/>
    </xf>
    <xf numFmtId="49" fontId="115" fillId="0" borderId="37" xfId="0" applyNumberFormat="1" applyFont="1" applyBorder="1" applyAlignment="1">
      <alignment horizontal="center" wrapText="1"/>
    </xf>
    <xf numFmtId="49" fontId="101" fillId="0" borderId="10" xfId="0" applyNumberFormat="1" applyFont="1" applyBorder="1" applyAlignment="1">
      <alignment wrapText="1"/>
    </xf>
    <xf numFmtId="49" fontId="115" fillId="0" borderId="10" xfId="0" applyNumberFormat="1" applyFont="1" applyBorder="1" applyAlignment="1">
      <alignment horizontal="center" wrapText="1"/>
    </xf>
    <xf numFmtId="49" fontId="101" fillId="0" borderId="22" xfId="0" applyNumberFormat="1" applyFont="1" applyBorder="1" applyAlignment="1">
      <alignment wrapText="1"/>
    </xf>
    <xf numFmtId="49" fontId="115" fillId="0" borderId="22" xfId="0" applyNumberFormat="1" applyFont="1" applyBorder="1" applyAlignment="1">
      <alignment horizontal="center" wrapText="1"/>
    </xf>
    <xf numFmtId="0" fontId="127" fillId="2" borderId="22" xfId="0" applyFont="1" applyFill="1" applyBorder="1" applyAlignment="1">
      <alignment horizontal="center"/>
    </xf>
    <xf numFmtId="49" fontId="109" fillId="0" borderId="47" xfId="0" applyNumberFormat="1" applyFont="1" applyBorder="1" applyAlignment="1">
      <alignment wrapText="1"/>
    </xf>
    <xf numFmtId="4" fontId="100" fillId="3" borderId="47" xfId="0" applyNumberFormat="1" applyFont="1" applyFill="1" applyBorder="1" applyAlignment="1">
      <alignment horizontal="center"/>
    </xf>
    <xf numFmtId="49" fontId="104" fillId="0" borderId="37" xfId="0" applyNumberFormat="1" applyFont="1" applyBorder="1" applyAlignment="1">
      <alignment wrapText="1"/>
    </xf>
    <xf numFmtId="49" fontId="116" fillId="0" borderId="37" xfId="0" applyNumberFormat="1" applyFont="1" applyBorder="1" applyAlignment="1">
      <alignment horizontal="center" wrapText="1"/>
    </xf>
    <xf numFmtId="49" fontId="96" fillId="0" borderId="10" xfId="0" applyNumberFormat="1" applyFont="1" applyBorder="1" applyAlignment="1">
      <alignment wrapText="1"/>
    </xf>
    <xf numFmtId="49" fontId="117" fillId="0" borderId="10" xfId="0" applyNumberFormat="1" applyFont="1" applyBorder="1" applyAlignment="1">
      <alignment wrapText="1"/>
    </xf>
    <xf numFmtId="49" fontId="96" fillId="0" borderId="22" xfId="0" applyNumberFormat="1" applyFont="1" applyBorder="1" applyAlignment="1">
      <alignment wrapText="1"/>
    </xf>
    <xf numFmtId="49" fontId="104" fillId="0" borderId="42" xfId="0" applyNumberFormat="1" applyFont="1" applyBorder="1" applyAlignment="1">
      <alignment wrapText="1"/>
    </xf>
    <xf numFmtId="0" fontId="127" fillId="2" borderId="10" xfId="0" applyFont="1" applyFill="1" applyBorder="1" applyAlignment="1">
      <alignment horizontal="center"/>
    </xf>
    <xf numFmtId="0" fontId="96" fillId="0" borderId="10" xfId="0" applyFont="1" applyBorder="1" applyAlignment="1">
      <alignment wrapText="1"/>
    </xf>
    <xf numFmtId="0" fontId="110" fillId="0" borderId="10" xfId="0" applyFont="1" applyBorder="1" applyAlignment="1">
      <alignment horizontal="center" wrapText="1"/>
    </xf>
    <xf numFmtId="49" fontId="118" fillId="0" borderId="10" xfId="0" applyNumberFormat="1" applyFont="1" applyBorder="1" applyAlignment="1">
      <alignment wrapText="1"/>
    </xf>
    <xf numFmtId="49" fontId="118" fillId="0" borderId="22" xfId="0" applyNumberFormat="1" applyFont="1" applyBorder="1" applyAlignment="1">
      <alignment wrapText="1"/>
    </xf>
    <xf numFmtId="49" fontId="119" fillId="0" borderId="42" xfId="0" applyNumberFormat="1" applyFont="1" applyBorder="1" applyAlignment="1">
      <alignment wrapText="1"/>
    </xf>
    <xf numFmtId="49" fontId="118" fillId="0" borderId="37" xfId="0" applyNumberFormat="1" applyFont="1" applyBorder="1" applyAlignment="1">
      <alignment wrapText="1"/>
    </xf>
    <xf numFmtId="49" fontId="115" fillId="0" borderId="39" xfId="0" applyNumberFormat="1" applyFont="1" applyBorder="1" applyAlignment="1">
      <alignment horizontal="center" wrapText="1"/>
    </xf>
    <xf numFmtId="49" fontId="120" fillId="0" borderId="17" xfId="0" applyNumberFormat="1" applyFont="1" applyBorder="1" applyAlignment="1">
      <alignment wrapText="1"/>
    </xf>
    <xf numFmtId="49" fontId="96" fillId="2" borderId="10" xfId="0" applyNumberFormat="1" applyFont="1" applyFill="1" applyBorder="1" applyAlignment="1">
      <alignment horizontal="center" wrapText="1"/>
    </xf>
    <xf numFmtId="0" fontId="127" fillId="2" borderId="42" xfId="0" applyFont="1" applyFill="1" applyBorder="1" applyAlignment="1">
      <alignment horizontal="center"/>
    </xf>
    <xf numFmtId="0" fontId="127" fillId="0" borderId="37" xfId="0" applyFont="1" applyBorder="1" applyAlignment="1">
      <alignment horizontal="justify" wrapText="1"/>
    </xf>
    <xf numFmtId="0" fontId="104" fillId="0" borderId="1" xfId="0" applyFont="1" applyBorder="1" applyAlignment="1">
      <alignment horizontal="left" wrapText="1"/>
    </xf>
    <xf numFmtId="0" fontId="127" fillId="0" borderId="10" xfId="0" applyFont="1" applyBorder="1" applyAlignment="1">
      <alignment horizontal="justify" wrapText="1"/>
    </xf>
    <xf numFmtId="0" fontId="123" fillId="0" borderId="2" xfId="0" applyFont="1" applyBorder="1" applyAlignment="1">
      <alignment horizontal="left" wrapText="1"/>
    </xf>
    <xf numFmtId="0" fontId="118" fillId="0" borderId="2" xfId="0" applyFont="1" applyBorder="1" applyAlignment="1">
      <alignment horizontal="left" wrapText="1"/>
    </xf>
    <xf numFmtId="0" fontId="117" fillId="0" borderId="2" xfId="0" applyFont="1" applyBorder="1" applyAlignment="1">
      <alignment horizontal="left" wrapText="1"/>
    </xf>
    <xf numFmtId="49" fontId="110" fillId="2" borderId="10" xfId="0" applyNumberFormat="1" applyFont="1" applyFill="1" applyBorder="1" applyAlignment="1">
      <alignment horizontal="center" wrapText="1"/>
    </xf>
    <xf numFmtId="0" fontId="96" fillId="0" borderId="2" xfId="0" applyFont="1" applyBorder="1" applyAlignment="1">
      <alignment horizontal="left" wrapText="1"/>
    </xf>
    <xf numFmtId="0" fontId="127" fillId="0" borderId="22" xfId="0" applyFont="1" applyBorder="1" applyAlignment="1">
      <alignment horizontal="justify" wrapText="1"/>
    </xf>
    <xf numFmtId="0" fontId="96" fillId="0" borderId="16" xfId="0" applyFont="1" applyBorder="1" applyAlignment="1">
      <alignment horizontal="left" wrapText="1"/>
    </xf>
    <xf numFmtId="0" fontId="110" fillId="0" borderId="22" xfId="0" applyFont="1" applyBorder="1" applyAlignment="1">
      <alignment horizontal="center" wrapText="1"/>
    </xf>
    <xf numFmtId="0" fontId="117" fillId="0" borderId="1" xfId="0" applyFont="1" applyBorder="1" applyAlignment="1">
      <alignment horizontal="left" wrapText="1"/>
    </xf>
    <xf numFmtId="49" fontId="110" fillId="2" borderId="37" xfId="0" applyNumberFormat="1" applyFont="1" applyFill="1" applyBorder="1" applyAlignment="1">
      <alignment horizontal="center" wrapText="1"/>
    </xf>
    <xf numFmtId="0" fontId="96" fillId="0" borderId="2" xfId="0" applyFont="1" applyBorder="1" applyAlignment="1">
      <alignment wrapText="1"/>
    </xf>
    <xf numFmtId="0" fontId="117" fillId="0" borderId="2" xfId="0" applyFont="1" applyBorder="1" applyAlignment="1">
      <alignment wrapText="1"/>
    </xf>
    <xf numFmtId="0" fontId="96" fillId="0" borderId="16" xfId="0" applyFont="1" applyBorder="1" applyAlignment="1">
      <alignment wrapText="1"/>
    </xf>
    <xf numFmtId="0" fontId="127" fillId="2" borderId="37" xfId="0" applyFont="1" applyFill="1" applyBorder="1" applyAlignment="1">
      <alignment horizontal="center" wrapText="1"/>
    </xf>
    <xf numFmtId="49" fontId="122" fillId="0" borderId="42" xfId="0" applyNumberFormat="1" applyFont="1" applyBorder="1" applyAlignment="1">
      <alignment wrapText="1"/>
    </xf>
    <xf numFmtId="49" fontId="123" fillId="0" borderId="10" xfId="0" applyNumberFormat="1" applyFont="1" applyBorder="1" applyAlignment="1">
      <alignment wrapText="1"/>
    </xf>
    <xf numFmtId="49" fontId="105" fillId="2" borderId="10" xfId="0" applyNumberFormat="1" applyFont="1" applyFill="1" applyBorder="1" applyAlignment="1">
      <alignment horizontal="center" wrapText="1"/>
    </xf>
    <xf numFmtId="49" fontId="121" fillId="0" borderId="10" xfId="0" applyNumberFormat="1" applyFont="1" applyBorder="1" applyAlignment="1">
      <alignment wrapText="1"/>
    </xf>
    <xf numFmtId="49" fontId="103" fillId="0" borderId="42" xfId="0" applyNumberFormat="1" applyFont="1" applyBorder="1" applyAlignment="1">
      <alignment wrapText="1"/>
    </xf>
    <xf numFmtId="49" fontId="117" fillId="0" borderId="17" xfId="0" applyNumberFormat="1" applyFont="1" applyBorder="1" applyAlignment="1">
      <alignment wrapText="1"/>
    </xf>
    <xf numFmtId="49" fontId="115" fillId="0" borderId="38" xfId="0" applyNumberFormat="1" applyFont="1" applyBorder="1" applyAlignment="1">
      <alignment horizontal="center" wrapText="1"/>
    </xf>
    <xf numFmtId="49" fontId="123" fillId="0" borderId="17" xfId="0" applyNumberFormat="1" applyFont="1" applyBorder="1" applyAlignment="1">
      <alignment wrapText="1"/>
    </xf>
    <xf numFmtId="0" fontId="115" fillId="0" borderId="10" xfId="0" applyFont="1" applyBorder="1" applyAlignment="1">
      <alignment horizontal="center" wrapText="1"/>
    </xf>
    <xf numFmtId="49" fontId="121" fillId="0" borderId="17" xfId="0" applyNumberFormat="1" applyFont="1" applyBorder="1" applyAlignment="1">
      <alignment wrapText="1"/>
    </xf>
    <xf numFmtId="49" fontId="118" fillId="0" borderId="17" xfId="0" applyNumberFormat="1" applyFont="1" applyBorder="1" applyAlignment="1">
      <alignment wrapText="1"/>
    </xf>
    <xf numFmtId="49" fontId="121" fillId="0" borderId="23" xfId="0" applyNumberFormat="1" applyFont="1" applyBorder="1" applyAlignment="1">
      <alignment wrapText="1"/>
    </xf>
    <xf numFmtId="49" fontId="128" fillId="0" borderId="25" xfId="0" applyNumberFormat="1" applyFont="1" applyBorder="1" applyAlignment="1">
      <alignment wrapText="1"/>
    </xf>
    <xf numFmtId="49" fontId="121" fillId="0" borderId="27" xfId="0" applyNumberFormat="1" applyFont="1" applyBorder="1" applyAlignment="1">
      <alignment wrapText="1"/>
    </xf>
    <xf numFmtId="49" fontId="96" fillId="2" borderId="26" xfId="0" applyNumberFormat="1" applyFont="1" applyFill="1" applyBorder="1" applyAlignment="1">
      <alignment horizontal="center" wrapText="1"/>
    </xf>
    <xf numFmtId="49" fontId="118" fillId="0" borderId="42" xfId="0" applyNumberFormat="1" applyFont="1" applyBorder="1" applyAlignment="1">
      <alignment wrapText="1"/>
    </xf>
    <xf numFmtId="49" fontId="128" fillId="0" borderId="10" xfId="0" applyNumberFormat="1" applyFont="1" applyBorder="1" applyAlignment="1">
      <alignment wrapText="1"/>
    </xf>
    <xf numFmtId="49" fontId="128" fillId="0" borderId="38" xfId="0" applyNumberFormat="1" applyFont="1" applyBorder="1" applyAlignment="1">
      <alignment wrapText="1"/>
    </xf>
    <xf numFmtId="49" fontId="121" fillId="0" borderId="38" xfId="0" applyNumberFormat="1" applyFont="1" applyBorder="1" applyAlignment="1">
      <alignment wrapText="1"/>
    </xf>
    <xf numFmtId="0" fontId="96" fillId="0" borderId="2" xfId="0" applyFont="1" applyBorder="1" applyAlignment="1">
      <alignment horizontal="justify" wrapText="1"/>
    </xf>
    <xf numFmtId="49" fontId="128" fillId="0" borderId="37" xfId="0" applyNumberFormat="1" applyFont="1" applyBorder="1" applyAlignment="1">
      <alignment wrapText="1"/>
    </xf>
    <xf numFmtId="49" fontId="123" fillId="0" borderId="42" xfId="0" applyNumberFormat="1" applyFont="1" applyBorder="1" applyAlignment="1">
      <alignment wrapText="1"/>
    </xf>
    <xf numFmtId="49" fontId="105" fillId="2" borderId="37" xfId="0" applyNumberFormat="1" applyFont="1" applyFill="1" applyBorder="1" applyAlignment="1">
      <alignment horizontal="center" wrapText="1"/>
    </xf>
    <xf numFmtId="49" fontId="127" fillId="0" borderId="10" xfId="1" applyNumberFormat="1" applyFont="1" applyBorder="1" applyAlignment="1">
      <alignment wrapText="1"/>
    </xf>
    <xf numFmtId="49" fontId="117" fillId="0" borderId="17" xfId="1" applyNumberFormat="1" applyFont="1" applyBorder="1" applyAlignment="1">
      <alignment wrapText="1"/>
    </xf>
    <xf numFmtId="0" fontId="128" fillId="0" borderId="38" xfId="0" applyFont="1" applyBorder="1" applyAlignment="1">
      <alignment horizontal="left" wrapText="1"/>
    </xf>
    <xf numFmtId="0" fontId="121" fillId="0" borderId="41" xfId="0" applyFont="1" applyBorder="1" applyAlignment="1">
      <alignment horizontal="left" wrapText="1"/>
    </xf>
    <xf numFmtId="0" fontId="127" fillId="2" borderId="25" xfId="0" applyFont="1" applyFill="1" applyBorder="1"/>
    <xf numFmtId="0" fontId="101" fillId="2" borderId="26" xfId="0" applyFont="1" applyFill="1" applyBorder="1" applyAlignment="1">
      <alignment wrapText="1"/>
    </xf>
    <xf numFmtId="49" fontId="105" fillId="2" borderId="26" xfId="0" applyNumberFormat="1" applyFont="1" applyFill="1" applyBorder="1" applyAlignment="1">
      <alignment horizontal="center" wrapText="1"/>
    </xf>
    <xf numFmtId="4" fontId="100" fillId="3" borderId="7" xfId="0" applyNumberFormat="1" applyFont="1" applyFill="1" applyBorder="1" applyAlignment="1">
      <alignment horizontal="center" vertical="center"/>
    </xf>
    <xf numFmtId="4" fontId="105" fillId="2" borderId="37" xfId="0" applyNumberFormat="1" applyFont="1" applyFill="1" applyBorder="1" applyAlignment="1">
      <alignment horizontal="center" vertical="center"/>
    </xf>
    <xf numFmtId="4" fontId="105" fillId="3" borderId="37" xfId="0" applyNumberFormat="1" applyFont="1" applyFill="1" applyBorder="1" applyAlignment="1">
      <alignment horizontal="center" vertical="center"/>
    </xf>
    <xf numFmtId="4" fontId="100" fillId="3" borderId="47" xfId="0" applyNumberFormat="1" applyFont="1" applyFill="1" applyBorder="1" applyAlignment="1">
      <alignment horizontal="center" vertical="center"/>
    </xf>
    <xf numFmtId="4" fontId="100" fillId="3" borderId="56" xfId="0" applyNumberFormat="1" applyFont="1" applyFill="1" applyBorder="1" applyAlignment="1">
      <alignment horizontal="center" vertical="center"/>
    </xf>
    <xf numFmtId="4" fontId="100" fillId="3" borderId="57" xfId="0" applyNumberFormat="1" applyFont="1" applyFill="1" applyBorder="1" applyAlignment="1">
      <alignment horizontal="center" vertical="center"/>
    </xf>
    <xf numFmtId="4" fontId="100" fillId="3" borderId="38" xfId="0" applyNumberFormat="1" applyFont="1" applyFill="1" applyBorder="1" applyAlignment="1">
      <alignment horizontal="center" vertical="center"/>
    </xf>
    <xf numFmtId="4" fontId="100" fillId="3" borderId="28" xfId="0" applyNumberFormat="1" applyFont="1" applyFill="1" applyBorder="1" applyAlignment="1">
      <alignment horizontal="center" vertical="center"/>
    </xf>
    <xf numFmtId="4" fontId="118" fillId="0" borderId="9" xfId="0" applyNumberFormat="1" applyFont="1" applyBorder="1" applyAlignment="1">
      <alignment vertical="center" wrapText="1"/>
    </xf>
    <xf numFmtId="4" fontId="100" fillId="2" borderId="9" xfId="0" applyNumberFormat="1" applyFont="1" applyFill="1" applyBorder="1" applyAlignment="1">
      <alignment vertical="center" wrapText="1"/>
    </xf>
    <xf numFmtId="4" fontId="118" fillId="0" borderId="10" xfId="0" applyNumberFormat="1" applyFont="1" applyBorder="1" applyAlignment="1">
      <alignment vertical="center" wrapText="1"/>
    </xf>
    <xf numFmtId="4" fontId="100" fillId="2" borderId="51" xfId="0" applyNumberFormat="1" applyFont="1" applyFill="1" applyBorder="1" applyAlignment="1">
      <alignment vertical="center" wrapText="1"/>
    </xf>
    <xf numFmtId="4" fontId="96" fillId="2" borderId="37" xfId="0" applyNumberFormat="1" applyFont="1" applyFill="1" applyBorder="1" applyAlignment="1">
      <alignment horizontal="center"/>
    </xf>
    <xf numFmtId="167" fontId="100" fillId="3" borderId="7" xfId="0" applyNumberFormat="1" applyFont="1" applyFill="1" applyBorder="1" applyAlignment="1">
      <alignment horizontal="center" vertical="center"/>
    </xf>
    <xf numFmtId="167" fontId="100" fillId="2" borderId="38" xfId="0" applyNumberFormat="1" applyFont="1" applyFill="1" applyBorder="1" applyAlignment="1">
      <alignment horizontal="center" vertical="center"/>
    </xf>
    <xf numFmtId="167" fontId="100" fillId="3" borderId="10" xfId="0" applyNumberFormat="1" applyFont="1" applyFill="1" applyBorder="1" applyAlignment="1">
      <alignment horizontal="center" vertical="center"/>
    </xf>
    <xf numFmtId="167" fontId="100" fillId="2" borderId="56" xfId="0" applyNumberFormat="1" applyFont="1" applyFill="1" applyBorder="1" applyAlignment="1">
      <alignment horizontal="center" vertical="top"/>
    </xf>
    <xf numFmtId="167" fontId="96" fillId="2" borderId="25" xfId="0" applyNumberFormat="1" applyFont="1" applyFill="1" applyBorder="1" applyAlignment="1">
      <alignment horizontal="center" vertical="center"/>
    </xf>
    <xf numFmtId="4" fontId="100" fillId="3" borderId="7" xfId="0" applyNumberFormat="1" applyFont="1" applyFill="1" applyBorder="1" applyAlignment="1">
      <alignment horizontal="center" vertical="center" wrapText="1"/>
    </xf>
    <xf numFmtId="4" fontId="100" fillId="2" borderId="28" xfId="0" applyNumberFormat="1" applyFont="1" applyFill="1" applyBorder="1" applyAlignment="1">
      <alignment horizontal="center" vertical="top"/>
    </xf>
    <xf numFmtId="4" fontId="105" fillId="2" borderId="8" xfId="0" applyNumberFormat="1" applyFont="1" applyFill="1" applyBorder="1" applyAlignment="1">
      <alignment horizontal="center"/>
    </xf>
    <xf numFmtId="0" fontId="107" fillId="2" borderId="22" xfId="0" applyFont="1" applyFill="1" applyBorder="1" applyAlignment="1">
      <alignment horizontal="center" vertical="top"/>
    </xf>
    <xf numFmtId="49" fontId="122" fillId="0" borderId="22" xfId="0" applyNumberFormat="1" applyFont="1" applyBorder="1" applyAlignment="1">
      <alignment vertical="top" wrapText="1"/>
    </xf>
    <xf numFmtId="49" fontId="116" fillId="0" borderId="22" xfId="0" applyNumberFormat="1" applyFont="1" applyBorder="1" applyAlignment="1">
      <alignment horizontal="center" vertical="center" wrapText="1"/>
    </xf>
    <xf numFmtId="167" fontId="107" fillId="2" borderId="22" xfId="0" applyNumberFormat="1" applyFont="1" applyFill="1" applyBorder="1" applyAlignment="1">
      <alignment horizontal="center" vertical="top"/>
    </xf>
    <xf numFmtId="0" fontId="103" fillId="0" borderId="0" xfId="0" applyFont="1"/>
    <xf numFmtId="170" fontId="100" fillId="2" borderId="47" xfId="0" applyNumberFormat="1" applyFont="1" applyFill="1" applyBorder="1" applyAlignment="1">
      <alignment horizontal="center"/>
    </xf>
    <xf numFmtId="0" fontId="100" fillId="0" borderId="37" xfId="0" applyFont="1" applyBorder="1" applyAlignment="1">
      <alignment horizontal="justify" vertical="top" wrapText="1"/>
    </xf>
    <xf numFmtId="0" fontId="100" fillId="0" borderId="10" xfId="0" applyFont="1" applyBorder="1" applyAlignment="1">
      <alignment horizontal="justify" vertical="top" wrapText="1"/>
    </xf>
    <xf numFmtId="170" fontId="100" fillId="2" borderId="9" xfId="0" applyNumberFormat="1" applyFont="1" applyFill="1" applyBorder="1" applyAlignment="1">
      <alignment horizontal="center" vertical="center"/>
    </xf>
    <xf numFmtId="170" fontId="100" fillId="2" borderId="56" xfId="0" applyNumberFormat="1" applyFont="1" applyFill="1" applyBorder="1" applyAlignment="1">
      <alignment horizontal="center" vertical="center"/>
    </xf>
    <xf numFmtId="0" fontId="100" fillId="0" borderId="22" xfId="0" applyFont="1" applyBorder="1" applyAlignment="1">
      <alignment horizontal="justify" vertical="top" wrapText="1"/>
    </xf>
    <xf numFmtId="170" fontId="100" fillId="2" borderId="15" xfId="0" applyNumberFormat="1" applyFont="1" applyFill="1" applyBorder="1" applyAlignment="1">
      <alignment horizontal="center" vertical="center"/>
    </xf>
    <xf numFmtId="170" fontId="100" fillId="2" borderId="57" xfId="0" applyNumberFormat="1" applyFont="1" applyFill="1" applyBorder="1" applyAlignment="1">
      <alignment horizontal="center" vertical="center"/>
    </xf>
    <xf numFmtId="170" fontId="100" fillId="2" borderId="38" xfId="0" applyNumberFormat="1" applyFont="1" applyFill="1" applyBorder="1" applyAlignment="1">
      <alignment horizontal="center" vertical="center"/>
    </xf>
    <xf numFmtId="170" fontId="100" fillId="2" borderId="38" xfId="0" applyNumberFormat="1" applyFont="1" applyFill="1" applyBorder="1" applyAlignment="1">
      <alignment horizontal="center" vertical="top"/>
    </xf>
    <xf numFmtId="170" fontId="100" fillId="2" borderId="38" xfId="0" applyNumberFormat="1" applyFont="1" applyFill="1" applyBorder="1" applyAlignment="1">
      <alignment horizontal="center"/>
    </xf>
    <xf numFmtId="0" fontId="100" fillId="2" borderId="37" xfId="0" applyFont="1" applyFill="1" applyBorder="1" applyAlignment="1">
      <alignment horizontal="center" vertical="center" wrapText="1"/>
    </xf>
    <xf numFmtId="49" fontId="124" fillId="0" borderId="25" xfId="0" applyNumberFormat="1" applyFont="1" applyBorder="1" applyAlignment="1">
      <alignment vertical="top" wrapText="1"/>
    </xf>
    <xf numFmtId="170" fontId="100" fillId="2" borderId="28" xfId="0" applyNumberFormat="1" applyFont="1" applyFill="1" applyBorder="1" applyAlignment="1">
      <alignment horizontal="center" vertical="center"/>
    </xf>
    <xf numFmtId="49" fontId="124" fillId="0" borderId="38" xfId="0" applyNumberFormat="1" applyFont="1" applyBorder="1" applyAlignment="1">
      <alignment vertical="top" wrapText="1"/>
    </xf>
    <xf numFmtId="0" fontId="124" fillId="0" borderId="38" xfId="0" applyFont="1" applyBorder="1" applyAlignment="1">
      <alignment horizontal="left" vertical="top" wrapText="1"/>
    </xf>
    <xf numFmtId="0" fontId="100" fillId="2" borderId="25" xfId="0" applyFont="1" applyFill="1" applyBorder="1" applyAlignment="1">
      <alignment vertical="center"/>
    </xf>
    <xf numFmtId="0" fontId="101" fillId="0" borderId="0" xfId="0" applyFont="1" applyAlignment="1">
      <alignment horizontal="left" vertical="top"/>
    </xf>
    <xf numFmtId="0" fontId="101" fillId="0" borderId="0" xfId="0" applyFont="1" applyAlignment="1">
      <alignment horizontal="center" vertical="top"/>
    </xf>
    <xf numFmtId="165" fontId="106" fillId="0" borderId="0" xfId="0" applyNumberFormat="1" applyFont="1" applyAlignment="1">
      <alignment horizontal="center" vertical="top"/>
    </xf>
    <xf numFmtId="0" fontId="106" fillId="0" borderId="0" xfId="0" applyFont="1" applyAlignment="1">
      <alignment horizontal="center" vertical="top"/>
    </xf>
    <xf numFmtId="0" fontId="106" fillId="0" borderId="0" xfId="0" applyFont="1" applyAlignment="1">
      <alignment horizontal="left" vertical="top" wrapText="1"/>
    </xf>
    <xf numFmtId="0" fontId="100" fillId="0" borderId="0" xfId="0" applyFont="1" applyAlignment="1">
      <alignment vertical="top" wrapText="1"/>
    </xf>
    <xf numFmtId="0" fontId="100" fillId="0" borderId="39" xfId="0" applyFont="1" applyBorder="1" applyAlignment="1">
      <alignment horizontal="center" vertical="center" wrapText="1"/>
    </xf>
    <xf numFmtId="167" fontId="100" fillId="0" borderId="0" xfId="0" applyNumberFormat="1" applyFont="1" applyAlignment="1">
      <alignment horizontal="center" vertical="center"/>
    </xf>
    <xf numFmtId="0" fontId="107" fillId="0" borderId="27" xfId="0" applyFont="1" applyBorder="1" applyAlignment="1">
      <alignment horizontal="center" vertical="center" wrapText="1"/>
    </xf>
    <xf numFmtId="0" fontId="106" fillId="0" borderId="7" xfId="0" applyFont="1" applyBorder="1" applyAlignment="1">
      <alignment horizontal="center" vertical="center" wrapText="1" readingOrder="1"/>
    </xf>
    <xf numFmtId="166" fontId="107" fillId="0" borderId="5" xfId="0" applyNumberFormat="1" applyFont="1" applyBorder="1" applyAlignment="1">
      <alignment horizontal="center" vertical="center" wrapText="1"/>
    </xf>
    <xf numFmtId="167" fontId="96" fillId="0" borderId="0" xfId="0" applyNumberFormat="1" applyFont="1"/>
    <xf numFmtId="0" fontId="106" fillId="0" borderId="24" xfId="0" applyFont="1" applyBorder="1" applyAlignment="1">
      <alignment horizontal="center" vertical="center" wrapText="1" readingOrder="1"/>
    </xf>
    <xf numFmtId="166" fontId="106" fillId="0" borderId="1" xfId="0" applyNumberFormat="1" applyFont="1" applyBorder="1" applyAlignment="1">
      <alignment horizontal="center" vertical="center" wrapText="1"/>
    </xf>
    <xf numFmtId="4" fontId="100" fillId="0" borderId="10" xfId="0" applyNumberFormat="1" applyFont="1" applyBorder="1" applyAlignment="1">
      <alignment horizontal="center" vertical="center"/>
    </xf>
    <xf numFmtId="167" fontId="100" fillId="0" borderId="0" xfId="0" applyNumberFormat="1" applyFont="1"/>
    <xf numFmtId="0" fontId="100" fillId="0" borderId="13" xfId="0" applyFont="1" applyBorder="1" applyAlignment="1">
      <alignment horizontal="left" vertical="top" wrapText="1" readingOrder="1"/>
    </xf>
    <xf numFmtId="166" fontId="106" fillId="0" borderId="1" xfId="0" applyNumberFormat="1" applyFont="1" applyBorder="1" applyAlignment="1">
      <alignment vertical="top" wrapText="1"/>
    </xf>
    <xf numFmtId="4" fontId="100" fillId="0" borderId="10" xfId="0" applyNumberFormat="1" applyFont="1" applyBorder="1"/>
    <xf numFmtId="0" fontId="107" fillId="0" borderId="13" xfId="0" applyFont="1" applyBorder="1" applyAlignment="1">
      <alignment horizontal="left" vertical="top" wrapText="1" readingOrder="1"/>
    </xf>
    <xf numFmtId="0" fontId="107" fillId="0" borderId="2" xfId="0" applyFont="1" applyBorder="1" applyAlignment="1">
      <alignment horizontal="left" vertical="top" wrapText="1" readingOrder="1"/>
    </xf>
    <xf numFmtId="4" fontId="132" fillId="0" borderId="10" xfId="0" applyNumberFormat="1" applyFont="1" applyBorder="1"/>
    <xf numFmtId="166" fontId="100" fillId="0" borderId="2" xfId="0" applyNumberFormat="1" applyFont="1" applyBorder="1" applyAlignment="1">
      <alignment vertical="top" wrapText="1"/>
    </xf>
    <xf numFmtId="4" fontId="100" fillId="0" borderId="54" xfId="0" applyNumberFormat="1" applyFont="1" applyBorder="1"/>
    <xf numFmtId="0" fontId="107" fillId="0" borderId="2" xfId="0" applyFont="1" applyBorder="1" applyAlignment="1">
      <alignment horizontal="justify" vertical="top" wrapText="1" readingOrder="1"/>
    </xf>
    <xf numFmtId="0" fontId="100" fillId="0" borderId="13" xfId="0" applyFont="1" applyBorder="1" applyAlignment="1">
      <alignment vertical="center" wrapText="1" readingOrder="1"/>
    </xf>
    <xf numFmtId="166" fontId="107" fillId="0" borderId="2" xfId="0" applyNumberFormat="1" applyFont="1" applyBorder="1" applyAlignment="1">
      <alignment vertical="top" wrapText="1"/>
    </xf>
    <xf numFmtId="0" fontId="100" fillId="0" borderId="2" xfId="0" applyFont="1" applyBorder="1" applyAlignment="1">
      <alignment vertical="top" wrapText="1"/>
    </xf>
    <xf numFmtId="0" fontId="100" fillId="0" borderId="24" xfId="0" applyFont="1" applyBorder="1" applyAlignment="1">
      <alignment horizontal="left" vertical="top" wrapText="1" readingOrder="1"/>
    </xf>
    <xf numFmtId="0" fontId="106" fillId="0" borderId="2" xfId="0" applyFont="1" applyBorder="1" applyAlignment="1">
      <alignment horizontal="center" vertical="center" wrapText="1"/>
    </xf>
    <xf numFmtId="0" fontId="107" fillId="0" borderId="2" xfId="0" applyFont="1" applyBorder="1" applyAlignment="1">
      <alignment vertical="top" wrapText="1"/>
    </xf>
    <xf numFmtId="0" fontId="106" fillId="0" borderId="13" xfId="0" applyFont="1" applyBorder="1" applyAlignment="1">
      <alignment horizontal="center" vertical="center" wrapText="1" readingOrder="1"/>
    </xf>
    <xf numFmtId="4" fontId="100" fillId="0" borderId="54" xfId="0" applyNumberFormat="1" applyFont="1" applyBorder="1" applyAlignment="1">
      <alignment horizontal="center" vertical="center"/>
    </xf>
    <xf numFmtId="165" fontId="100" fillId="0" borderId="2" xfId="0" applyNumberFormat="1" applyFont="1" applyBorder="1" applyAlignment="1">
      <alignment vertical="top" wrapText="1"/>
    </xf>
    <xf numFmtId="4" fontId="107" fillId="0" borderId="10" xfId="0" applyNumberFormat="1" applyFont="1" applyBorder="1"/>
    <xf numFmtId="0" fontId="132" fillId="0" borderId="2" xfId="0" applyFont="1" applyBorder="1" applyAlignment="1">
      <alignment horizontal="left" vertical="top" wrapText="1" readingOrder="1"/>
    </xf>
    <xf numFmtId="0" fontId="107" fillId="0" borderId="13" xfId="0" applyFont="1" applyBorder="1" applyAlignment="1">
      <alignment horizontal="left" vertical="top" wrapText="1"/>
    </xf>
    <xf numFmtId="0" fontId="100" fillId="0" borderId="13" xfId="0" applyFont="1" applyBorder="1" applyAlignment="1">
      <alignment horizontal="left" vertical="top" wrapText="1"/>
    </xf>
    <xf numFmtId="0" fontId="100" fillId="0" borderId="18" xfId="0" applyFont="1" applyBorder="1" applyAlignment="1">
      <alignment horizontal="left" vertical="top" wrapText="1" readingOrder="1"/>
    </xf>
    <xf numFmtId="0" fontId="100" fillId="0" borderId="3" xfId="0" applyFont="1" applyBorder="1" applyAlignment="1">
      <alignment vertical="top" wrapText="1"/>
    </xf>
    <xf numFmtId="0" fontId="106" fillId="0" borderId="13" xfId="0" applyFont="1" applyBorder="1" applyAlignment="1">
      <alignment horizontal="center" vertical="center" wrapText="1"/>
    </xf>
    <xf numFmtId="0" fontId="100" fillId="0" borderId="2" xfId="0" applyFont="1" applyBorder="1" applyAlignment="1">
      <alignment horizontal="center" vertical="center" wrapText="1"/>
    </xf>
    <xf numFmtId="0" fontId="100" fillId="0" borderId="14" xfId="0" applyFont="1" applyBorder="1" applyAlignment="1">
      <alignment horizontal="left" vertical="top" wrapText="1"/>
    </xf>
    <xf numFmtId="0" fontId="100" fillId="0" borderId="16" xfId="0" applyFont="1" applyBorder="1" applyAlignment="1">
      <alignment vertical="top" wrapText="1"/>
    </xf>
    <xf numFmtId="0" fontId="100" fillId="0" borderId="0" xfId="0" applyFont="1" applyAlignment="1">
      <alignment horizontal="left" vertical="top" wrapText="1"/>
    </xf>
    <xf numFmtId="4" fontId="100" fillId="0" borderId="9" xfId="0" applyNumberFormat="1" applyFont="1" applyBorder="1" applyAlignment="1">
      <alignment horizontal="center" vertical="center"/>
    </xf>
    <xf numFmtId="4" fontId="100" fillId="3" borderId="51" xfId="0" applyNumberFormat="1" applyFont="1" applyFill="1" applyBorder="1" applyAlignment="1">
      <alignment horizontal="center" vertical="center"/>
    </xf>
    <xf numFmtId="0" fontId="101" fillId="2" borderId="0" xfId="0" applyFont="1" applyFill="1" applyAlignment="1">
      <alignment horizontal="center" vertical="center" wrapText="1"/>
    </xf>
    <xf numFmtId="0" fontId="109" fillId="2" borderId="0" xfId="0" applyFont="1" applyFill="1" applyAlignment="1">
      <alignment horizontal="center" vertical="center" wrapText="1"/>
    </xf>
    <xf numFmtId="4" fontId="100" fillId="2" borderId="10" xfId="0" applyNumberFormat="1" applyFont="1" applyFill="1" applyBorder="1" applyAlignment="1">
      <alignment horizontal="center" vertical="center" wrapText="1"/>
    </xf>
    <xf numFmtId="4" fontId="100" fillId="2" borderId="9" xfId="0" applyNumberFormat="1" applyFont="1" applyFill="1" applyBorder="1" applyAlignment="1">
      <alignment horizontal="center" vertical="center" wrapText="1"/>
    </xf>
    <xf numFmtId="4" fontId="124" fillId="0" borderId="10" xfId="0" applyNumberFormat="1" applyFont="1" applyBorder="1" applyAlignment="1">
      <alignment horizontal="center" vertical="center" wrapText="1"/>
    </xf>
    <xf numFmtId="4" fontId="100" fillId="2" borderId="51" xfId="0" applyNumberFormat="1" applyFont="1" applyFill="1" applyBorder="1" applyAlignment="1">
      <alignment horizontal="center" vertical="center" wrapText="1"/>
    </xf>
    <xf numFmtId="4" fontId="100" fillId="2" borderId="51" xfId="0" applyNumberFormat="1" applyFont="1" applyFill="1" applyBorder="1" applyAlignment="1">
      <alignment vertical="center"/>
    </xf>
    <xf numFmtId="0" fontId="96" fillId="0" borderId="10" xfId="0" applyFont="1" applyBorder="1"/>
    <xf numFmtId="0" fontId="96" fillId="5" borderId="10" xfId="0" applyFont="1" applyFill="1" applyBorder="1" applyAlignment="1">
      <alignment horizontal="center" vertical="center" wrapText="1"/>
    </xf>
    <xf numFmtId="0" fontId="96" fillId="5" borderId="10" xfId="0" applyFont="1" applyFill="1" applyBorder="1" applyAlignment="1">
      <alignment vertical="center" wrapText="1"/>
    </xf>
    <xf numFmtId="0" fontId="96" fillId="4" borderId="10" xfId="0" applyFont="1" applyFill="1" applyBorder="1" applyAlignment="1">
      <alignment horizontal="left" vertical="center" wrapText="1" indent="1"/>
    </xf>
    <xf numFmtId="49" fontId="96" fillId="0" borderId="10" xfId="0" applyNumberFormat="1" applyFont="1" applyBorder="1" applyAlignment="1">
      <alignment horizontal="center" vertical="center" wrapText="1"/>
    </xf>
    <xf numFmtId="0" fontId="96" fillId="4" borderId="38" xfId="0" applyFont="1" applyFill="1" applyBorder="1" applyAlignment="1">
      <alignment horizontal="center" vertical="center" wrapText="1"/>
    </xf>
    <xf numFmtId="0" fontId="96" fillId="4" borderId="10" xfId="0" applyFont="1" applyFill="1" applyBorder="1" applyAlignment="1">
      <alignment horizontal="center" vertical="center" wrapText="1"/>
    </xf>
    <xf numFmtId="0" fontId="96" fillId="0" borderId="41" xfId="0" applyFont="1" applyBorder="1" applyAlignment="1">
      <alignment horizontal="left" vertical="center" wrapText="1" indent="1"/>
    </xf>
    <xf numFmtId="0" fontId="96" fillId="0" borderId="38" xfId="0" applyFont="1" applyBorder="1"/>
    <xf numFmtId="0" fontId="96" fillId="4" borderId="38" xfId="0" applyFont="1" applyFill="1" applyBorder="1" applyAlignment="1">
      <alignment vertical="center" wrapText="1"/>
    </xf>
    <xf numFmtId="0" fontId="96" fillId="0" borderId="38" xfId="0" applyFont="1" applyBorder="1" applyAlignment="1">
      <alignment horizontal="center" vertical="center" wrapText="1"/>
    </xf>
    <xf numFmtId="0" fontId="99" fillId="0" borderId="10" xfId="0" applyFont="1" applyBorder="1" applyAlignment="1">
      <alignment horizontal="left" vertical="center"/>
    </xf>
    <xf numFmtId="167" fontId="102" fillId="3" borderId="10" xfId="0" applyNumberFormat="1" applyFont="1" applyFill="1" applyBorder="1" applyAlignment="1">
      <alignment horizontal="center" vertical="center"/>
    </xf>
    <xf numFmtId="167" fontId="96" fillId="4" borderId="10" xfId="0" applyNumberFormat="1" applyFont="1" applyFill="1" applyBorder="1" applyAlignment="1">
      <alignment horizontal="center" vertical="center"/>
    </xf>
    <xf numFmtId="0" fontId="96" fillId="4" borderId="10" xfId="0" applyFont="1" applyFill="1" applyBorder="1" applyAlignment="1">
      <alignment horizontal="center" vertical="center"/>
    </xf>
    <xf numFmtId="0" fontId="96" fillId="0" borderId="17" xfId="0" applyFont="1" applyBorder="1" applyAlignment="1">
      <alignment horizontal="center" vertical="center"/>
    </xf>
    <xf numFmtId="0" fontId="96" fillId="3" borderId="17" xfId="0" applyFont="1" applyFill="1" applyBorder="1" applyAlignment="1">
      <alignment horizontal="center" vertical="center"/>
    </xf>
    <xf numFmtId="0" fontId="99" fillId="3" borderId="10" xfId="0" applyFont="1" applyFill="1" applyBorder="1" applyAlignment="1">
      <alignment horizontal="left" vertical="center"/>
    </xf>
    <xf numFmtId="0" fontId="96" fillId="3" borderId="10" xfId="0" applyFont="1" applyFill="1" applyBorder="1" applyAlignment="1">
      <alignment horizontal="center" vertical="center"/>
    </xf>
    <xf numFmtId="0" fontId="102" fillId="3" borderId="10" xfId="0" applyFont="1" applyFill="1" applyBorder="1" applyAlignment="1">
      <alignment horizontal="left" vertical="center"/>
    </xf>
    <xf numFmtId="167" fontId="96" fillId="3" borderId="10" xfId="0" applyNumberFormat="1" applyFont="1" applyFill="1" applyBorder="1" applyAlignment="1">
      <alignment horizontal="center" vertical="center"/>
    </xf>
    <xf numFmtId="167" fontId="96" fillId="3" borderId="17" xfId="0" applyNumberFormat="1" applyFont="1" applyFill="1" applyBorder="1" applyAlignment="1">
      <alignment horizontal="center" vertical="center"/>
    </xf>
    <xf numFmtId="0" fontId="96" fillId="4" borderId="10" xfId="0" applyFont="1" applyFill="1" applyBorder="1"/>
    <xf numFmtId="0" fontId="96" fillId="4" borderId="17" xfId="0" applyFont="1" applyFill="1" applyBorder="1" applyAlignment="1">
      <alignment horizontal="center" vertical="center"/>
    </xf>
    <xf numFmtId="0" fontId="96" fillId="4" borderId="0" xfId="0" applyFont="1" applyFill="1"/>
    <xf numFmtId="0" fontId="96" fillId="0" borderId="17" xfId="0" applyFont="1" applyBorder="1"/>
    <xf numFmtId="0" fontId="96" fillId="0" borderId="37" xfId="0" applyFont="1" applyBorder="1"/>
    <xf numFmtId="0" fontId="134" fillId="0" borderId="0" xfId="0" applyFont="1"/>
    <xf numFmtId="1" fontId="96" fillId="0" borderId="10" xfId="0" applyNumberFormat="1" applyFont="1" applyBorder="1" applyAlignment="1">
      <alignment horizontal="center" vertical="center"/>
    </xf>
    <xf numFmtId="0" fontId="96" fillId="0" borderId="10" xfId="0" applyFont="1" applyBorder="1" applyAlignment="1">
      <alignment horizontal="left" vertical="center"/>
    </xf>
    <xf numFmtId="0" fontId="96" fillId="0" borderId="10" xfId="0" applyFont="1" applyBorder="1" applyAlignment="1">
      <alignment horizontal="center"/>
    </xf>
    <xf numFmtId="0" fontId="96" fillId="4" borderId="10" xfId="0" applyFont="1" applyFill="1" applyBorder="1" applyAlignment="1">
      <alignment horizontal="center"/>
    </xf>
    <xf numFmtId="0" fontId="105" fillId="0" borderId="0" xfId="0" applyFont="1"/>
    <xf numFmtId="49" fontId="115" fillId="0" borderId="13" xfId="0" applyNumberFormat="1" applyFont="1" applyBorder="1" applyAlignment="1">
      <alignment horizontal="center" vertical="center" wrapText="1"/>
    </xf>
    <xf numFmtId="49" fontId="96" fillId="0" borderId="11" xfId="0" applyNumberFormat="1" applyFont="1" applyBorder="1" applyAlignment="1">
      <alignment horizontal="center" wrapText="1"/>
    </xf>
    <xf numFmtId="49" fontId="96" fillId="0" borderId="13" xfId="0" applyNumberFormat="1" applyFont="1" applyBorder="1" applyAlignment="1">
      <alignment wrapText="1"/>
    </xf>
    <xf numFmtId="49" fontId="96" fillId="0" borderId="11" xfId="0" applyNumberFormat="1" applyFont="1" applyBorder="1" applyAlignment="1">
      <alignment horizontal="center" vertical="top" wrapText="1"/>
    </xf>
    <xf numFmtId="49" fontId="96" fillId="0" borderId="11" xfId="0" applyNumberFormat="1" applyFont="1" applyBorder="1" applyAlignment="1">
      <alignment horizontal="center" vertical="center"/>
    </xf>
    <xf numFmtId="49" fontId="96" fillId="0" borderId="11" xfId="0" applyNumberFormat="1" applyFont="1" applyBorder="1" applyAlignment="1">
      <alignment horizontal="center"/>
    </xf>
    <xf numFmtId="0" fontId="96" fillId="0" borderId="13" xfId="0" applyFont="1" applyBorder="1" applyAlignment="1">
      <alignment wrapText="1"/>
    </xf>
    <xf numFmtId="49" fontId="96" fillId="0" borderId="12" xfId="0" applyNumberFormat="1" applyFont="1" applyBorder="1" applyAlignment="1">
      <alignment horizontal="center" vertical="center"/>
    </xf>
    <xf numFmtId="0" fontId="96" fillId="0" borderId="9" xfId="0" applyFont="1" applyBorder="1" applyAlignment="1">
      <alignment horizontal="center" vertical="center" wrapText="1"/>
    </xf>
    <xf numFmtId="171" fontId="96" fillId="0" borderId="10" xfId="0" applyNumberFormat="1" applyFont="1" applyBorder="1" applyAlignment="1">
      <alignment horizontal="right" vertical="center"/>
    </xf>
    <xf numFmtId="0" fontId="96" fillId="2" borderId="10" xfId="0" applyFont="1" applyFill="1" applyBorder="1" applyAlignment="1">
      <alignment horizontal="center" vertical="center" wrapText="1"/>
    </xf>
    <xf numFmtId="0" fontId="100" fillId="0" borderId="10" xfId="0" applyFont="1" applyBorder="1" applyAlignment="1">
      <alignment vertical="center"/>
    </xf>
    <xf numFmtId="0" fontId="100" fillId="2" borderId="10" xfId="0" applyFont="1" applyFill="1" applyBorder="1" applyAlignment="1">
      <alignment horizontal="center"/>
    </xf>
    <xf numFmtId="0" fontId="100" fillId="0" borderId="10" xfId="0" applyFont="1" applyBorder="1"/>
    <xf numFmtId="0" fontId="96" fillId="0" borderId="10" xfId="0" applyFont="1" applyBorder="1" applyAlignment="1">
      <alignment horizontal="center" wrapText="1"/>
    </xf>
    <xf numFmtId="169" fontId="96" fillId="0" borderId="10" xfId="0" applyNumberFormat="1" applyFont="1" applyBorder="1" applyAlignment="1">
      <alignment horizontal="center" vertical="center"/>
    </xf>
    <xf numFmtId="0" fontId="96" fillId="2" borderId="38" xfId="0" applyFont="1" applyFill="1" applyBorder="1" applyAlignment="1">
      <alignment horizontal="centerContinuous" vertical="center" wrapText="1"/>
    </xf>
    <xf numFmtId="0" fontId="96" fillId="2" borderId="17" xfId="0" applyFont="1" applyFill="1" applyBorder="1" applyAlignment="1">
      <alignment horizontal="centerContinuous" vertical="center" wrapText="1"/>
    </xf>
    <xf numFmtId="0" fontId="96" fillId="2" borderId="9" xfId="0" applyFont="1" applyFill="1" applyBorder="1" applyAlignment="1">
      <alignment horizontal="centerContinuous" vertical="center" wrapText="1"/>
    </xf>
    <xf numFmtId="0" fontId="96" fillId="2" borderId="37" xfId="0" applyFont="1" applyFill="1" applyBorder="1" applyAlignment="1">
      <alignment horizontal="centerContinuous" vertical="center" wrapText="1"/>
    </xf>
    <xf numFmtId="49" fontId="96" fillId="2" borderId="17" xfId="0" applyNumberFormat="1" applyFont="1" applyFill="1" applyBorder="1" applyAlignment="1">
      <alignment horizontal="center" vertical="center" wrapText="1"/>
    </xf>
    <xf numFmtId="0" fontId="105" fillId="0" borderId="10" xfId="0" applyFont="1" applyBorder="1" applyAlignment="1">
      <alignment horizontal="center" wrapText="1"/>
    </xf>
    <xf numFmtId="171" fontId="96" fillId="0" borderId="10" xfId="0" applyNumberFormat="1" applyFont="1" applyBorder="1" applyAlignment="1">
      <alignment horizontal="center" vertical="center"/>
    </xf>
    <xf numFmtId="0" fontId="105" fillId="0" borderId="10" xfId="0" applyFont="1" applyBorder="1" applyAlignment="1">
      <alignment horizontal="center"/>
    </xf>
    <xf numFmtId="0" fontId="135" fillId="0" borderId="10" xfId="0" applyFont="1" applyBorder="1" applyAlignment="1">
      <alignment wrapText="1"/>
    </xf>
    <xf numFmtId="171" fontId="96" fillId="0" borderId="10" xfId="0" applyNumberFormat="1" applyFont="1" applyBorder="1" applyAlignment="1">
      <alignment horizontal="right" vertical="center" wrapText="1"/>
    </xf>
    <xf numFmtId="0" fontId="105" fillId="0" borderId="10" xfId="0" applyFont="1" applyBorder="1" applyAlignment="1">
      <alignment horizontal="left" wrapText="1"/>
    </xf>
    <xf numFmtId="0" fontId="105" fillId="0" borderId="10" xfId="0" applyFont="1" applyBorder="1" applyAlignment="1">
      <alignment wrapText="1"/>
    </xf>
    <xf numFmtId="0" fontId="135" fillId="0" borderId="10" xfId="0" applyFont="1" applyBorder="1"/>
    <xf numFmtId="49" fontId="136" fillId="0" borderId="10" xfId="0" applyNumberFormat="1" applyFont="1" applyBorder="1" applyAlignment="1">
      <alignment horizontal="center" vertical="center" wrapText="1"/>
    </xf>
    <xf numFmtId="0" fontId="137" fillId="0" borderId="0" xfId="0" applyFont="1"/>
    <xf numFmtId="171" fontId="137" fillId="0" borderId="10" xfId="0" applyNumberFormat="1" applyFont="1" applyBorder="1" applyAlignment="1">
      <alignment horizontal="right" vertical="center" wrapText="1"/>
    </xf>
    <xf numFmtId="171" fontId="137" fillId="0" borderId="10" xfId="0" applyNumberFormat="1" applyFont="1" applyBorder="1" applyAlignment="1">
      <alignment horizontal="right" vertical="center"/>
    </xf>
    <xf numFmtId="49" fontId="124" fillId="0" borderId="10" xfId="0" applyNumberFormat="1" applyFont="1" applyBorder="1" applyAlignment="1">
      <alignment horizontal="center" vertical="center" wrapText="1"/>
    </xf>
    <xf numFmtId="171" fontId="96" fillId="0" borderId="10" xfId="0" applyNumberFormat="1" applyFont="1" applyBorder="1" applyAlignment="1">
      <alignment horizontal="center" vertical="center" wrapText="1"/>
    </xf>
    <xf numFmtId="0" fontId="105" fillId="0" borderId="10" xfId="0" applyFont="1" applyBorder="1" applyAlignment="1">
      <alignment horizontal="left"/>
    </xf>
    <xf numFmtId="171" fontId="137" fillId="0" borderId="10" xfId="0" applyNumberFormat="1" applyFont="1" applyBorder="1" applyAlignment="1">
      <alignment horizontal="center" vertical="center" wrapText="1"/>
    </xf>
    <xf numFmtId="171" fontId="137" fillId="0" borderId="10" xfId="0" applyNumberFormat="1" applyFont="1" applyBorder="1" applyAlignment="1">
      <alignment horizontal="center" vertical="center"/>
    </xf>
    <xf numFmtId="0" fontId="100" fillId="0" borderId="10" xfId="0" applyFont="1" applyBorder="1" applyAlignment="1">
      <alignment horizontal="center" vertical="center"/>
    </xf>
    <xf numFmtId="0" fontId="100" fillId="0" borderId="10" xfId="0" applyFont="1" applyBorder="1" applyAlignment="1">
      <alignment horizontal="center"/>
    </xf>
    <xf numFmtId="0" fontId="105" fillId="0" borderId="10" xfId="0" applyFont="1" applyBorder="1" applyAlignment="1">
      <alignment vertical="center" wrapText="1"/>
    </xf>
    <xf numFmtId="171" fontId="96" fillId="3" borderId="10" xfId="0" applyNumberFormat="1" applyFont="1" applyFill="1" applyBorder="1" applyAlignment="1">
      <alignment horizontal="right" vertical="center"/>
    </xf>
    <xf numFmtId="0" fontId="100" fillId="0" borderId="10" xfId="0" applyFont="1" applyBorder="1" applyAlignment="1">
      <alignment horizontal="center" vertical="center" wrapText="1"/>
    </xf>
    <xf numFmtId="0" fontId="100" fillId="0" borderId="10" xfId="0" applyFont="1" applyBorder="1" applyAlignment="1">
      <alignment vertical="center" wrapText="1"/>
    </xf>
    <xf numFmtId="0" fontId="135" fillId="0" borderId="10" xfId="0" applyFont="1" applyBorder="1" applyAlignment="1">
      <alignment vertical="center" wrapText="1"/>
    </xf>
    <xf numFmtId="49" fontId="96" fillId="2" borderId="0" xfId="0" applyNumberFormat="1" applyFont="1" applyFill="1" applyAlignment="1">
      <alignment vertical="top" wrapText="1"/>
    </xf>
    <xf numFmtId="49" fontId="101" fillId="2" borderId="0" xfId="0" applyNumberFormat="1" applyFont="1" applyFill="1" applyAlignment="1">
      <alignment wrapText="1"/>
    </xf>
    <xf numFmtId="0" fontId="100" fillId="2" borderId="0" xfId="0" applyFont="1" applyFill="1" applyAlignment="1">
      <alignment horizontal="left" wrapText="1"/>
    </xf>
    <xf numFmtId="0" fontId="102" fillId="2" borderId="0" xfId="0" applyFont="1" applyFill="1" applyAlignment="1">
      <alignment horizontal="center" wrapText="1"/>
    </xf>
    <xf numFmtId="49" fontId="110" fillId="2" borderId="0" xfId="0" applyNumberFormat="1" applyFont="1" applyFill="1" applyAlignment="1">
      <alignment horizontal="left"/>
    </xf>
    <xf numFmtId="49" fontId="110" fillId="2" borderId="0" xfId="0" applyNumberFormat="1" applyFont="1" applyFill="1" applyAlignment="1">
      <alignment horizontal="left" vertical="top"/>
    </xf>
    <xf numFmtId="49" fontId="110" fillId="2" borderId="0" xfId="0" applyNumberFormat="1" applyFont="1" applyFill="1" applyAlignment="1">
      <alignment horizontal="left" vertical="center"/>
    </xf>
    <xf numFmtId="49" fontId="106" fillId="2" borderId="4" xfId="0" applyNumberFormat="1" applyFont="1" applyFill="1" applyBorder="1" applyAlignment="1">
      <alignment horizontal="centerContinuous" vertical="center" wrapText="1"/>
    </xf>
    <xf numFmtId="49" fontId="106" fillId="2" borderId="6" xfId="0" applyNumberFormat="1" applyFont="1" applyFill="1" applyBorder="1" applyAlignment="1">
      <alignment horizontal="center" vertical="center" wrapText="1"/>
    </xf>
    <xf numFmtId="49" fontId="109" fillId="2" borderId="7" xfId="0" applyNumberFormat="1" applyFont="1" applyFill="1" applyBorder="1" applyAlignment="1">
      <alignment horizontal="center" vertical="center" wrapText="1"/>
    </xf>
    <xf numFmtId="49" fontId="101" fillId="2" borderId="5" xfId="0" applyNumberFormat="1" applyFont="1" applyFill="1" applyBorder="1" applyAlignment="1">
      <alignment wrapText="1"/>
    </xf>
    <xf numFmtId="49" fontId="109" fillId="2" borderId="42" xfId="0" applyNumberFormat="1" applyFont="1" applyFill="1" applyBorder="1" applyAlignment="1">
      <alignment horizontal="left" vertical="center" wrapText="1"/>
    </xf>
    <xf numFmtId="49" fontId="104" fillId="0" borderId="1" xfId="0" applyNumberFormat="1" applyFont="1" applyBorder="1" applyAlignment="1">
      <alignment horizontal="left" vertical="top" wrapText="1"/>
    </xf>
    <xf numFmtId="49" fontId="123" fillId="0" borderId="2" xfId="0" applyNumberFormat="1" applyFont="1" applyBorder="1" applyAlignment="1">
      <alignment horizontal="left" vertical="top" wrapText="1"/>
    </xf>
    <xf numFmtId="49" fontId="118" fillId="0" borderId="2" xfId="0" applyNumberFormat="1" applyFont="1" applyBorder="1" applyAlignment="1">
      <alignment horizontal="left" vertical="top" wrapText="1"/>
    </xf>
    <xf numFmtId="49" fontId="117" fillId="0" borderId="2" xfId="0" applyNumberFormat="1" applyFont="1" applyBorder="1" applyAlignment="1">
      <alignment horizontal="left" vertical="top" wrapText="1"/>
    </xf>
    <xf numFmtId="49" fontId="96" fillId="0" borderId="2" xfId="0" applyNumberFormat="1" applyFont="1" applyBorder="1" applyAlignment="1">
      <alignment horizontal="left" vertical="top" wrapText="1"/>
    </xf>
    <xf numFmtId="49" fontId="96" fillId="0" borderId="16" xfId="0" applyNumberFormat="1" applyFont="1" applyBorder="1" applyAlignment="1">
      <alignment horizontal="left" vertical="top" wrapText="1"/>
    </xf>
    <xf numFmtId="49" fontId="117" fillId="0" borderId="1" xfId="0" applyNumberFormat="1" applyFont="1" applyBorder="1" applyAlignment="1">
      <alignment horizontal="left" vertical="top" wrapText="1"/>
    </xf>
    <xf numFmtId="49" fontId="96" fillId="0" borderId="2" xfId="0" applyNumberFormat="1" applyFont="1" applyBorder="1" applyAlignment="1">
      <alignment vertical="top" wrapText="1"/>
    </xf>
    <xf numFmtId="49" fontId="117" fillId="0" borderId="2" xfId="0" applyNumberFormat="1" applyFont="1" applyBorder="1" applyAlignment="1">
      <alignment vertical="top" wrapText="1"/>
    </xf>
    <xf numFmtId="49" fontId="96" fillId="0" borderId="16" xfId="0" applyNumberFormat="1" applyFont="1" applyBorder="1" applyAlignment="1">
      <alignment vertical="top" wrapText="1"/>
    </xf>
    <xf numFmtId="49" fontId="128" fillId="0" borderId="25" xfId="0" applyNumberFormat="1" applyFont="1" applyBorder="1" applyAlignment="1">
      <alignment horizontal="center" vertical="top" wrapText="1"/>
    </xf>
    <xf numFmtId="4" fontId="118" fillId="0" borderId="9" xfId="0" applyNumberFormat="1" applyFont="1" applyBorder="1" applyAlignment="1">
      <alignment horizontal="center" vertical="center" wrapText="1"/>
    </xf>
    <xf numFmtId="4" fontId="118" fillId="0" borderId="10" xfId="0" applyNumberFormat="1" applyFont="1" applyBorder="1" applyAlignment="1">
      <alignment horizontal="center" vertical="center" wrapText="1"/>
    </xf>
    <xf numFmtId="49" fontId="128" fillId="0" borderId="10" xfId="0" applyNumberFormat="1" applyFont="1" applyBorder="1" applyAlignment="1">
      <alignment horizontal="center" vertical="top" wrapText="1"/>
    </xf>
    <xf numFmtId="49" fontId="128" fillId="0" borderId="38" xfId="0" applyNumberFormat="1" applyFont="1" applyBorder="1" applyAlignment="1">
      <alignment horizontal="center" vertical="top" wrapText="1"/>
    </xf>
    <xf numFmtId="0" fontId="127" fillId="0" borderId="10" xfId="0" applyFont="1" applyBorder="1" applyAlignment="1">
      <alignment horizontal="center" vertical="top" wrapText="1"/>
    </xf>
    <xf numFmtId="49" fontId="96" fillId="0" borderId="2" xfId="0" applyNumberFormat="1" applyFont="1" applyBorder="1" applyAlignment="1">
      <alignment horizontal="justify" vertical="top" wrapText="1"/>
    </xf>
    <xf numFmtId="49" fontId="128" fillId="0" borderId="37" xfId="0" applyNumberFormat="1" applyFont="1" applyBorder="1" applyAlignment="1">
      <alignment horizontal="center" vertical="top" wrapText="1"/>
    </xf>
    <xf numFmtId="49" fontId="127" fillId="0" borderId="10" xfId="1" applyNumberFormat="1" applyFont="1" applyBorder="1" applyAlignment="1">
      <alignment horizontal="center" vertical="top" wrapText="1"/>
    </xf>
    <xf numFmtId="0" fontId="128" fillId="0" borderId="38" xfId="0" applyFont="1" applyBorder="1" applyAlignment="1">
      <alignment horizontal="center" vertical="top" wrapText="1"/>
    </xf>
    <xf numFmtId="49" fontId="121" fillId="0" borderId="41" xfId="0" applyNumberFormat="1" applyFont="1" applyBorder="1" applyAlignment="1">
      <alignment horizontal="left" vertical="top" wrapText="1"/>
    </xf>
    <xf numFmtId="4" fontId="100" fillId="3" borderId="56" xfId="0" applyNumberFormat="1" applyFont="1" applyFill="1" applyBorder="1" applyAlignment="1">
      <alignment horizontal="center" vertical="top"/>
    </xf>
    <xf numFmtId="0" fontId="127" fillId="2" borderId="25" xfId="0" applyFont="1" applyFill="1" applyBorder="1" applyAlignment="1">
      <alignment horizontal="center" vertical="center"/>
    </xf>
    <xf numFmtId="49" fontId="129" fillId="0" borderId="0" xfId="0" applyNumberFormat="1" applyFont="1" applyAlignment="1">
      <alignment horizontal="left"/>
    </xf>
    <xf numFmtId="49" fontId="130" fillId="0" borderId="0" xfId="0" applyNumberFormat="1" applyFont="1" applyAlignment="1">
      <alignment horizontal="left"/>
    </xf>
    <xf numFmtId="0" fontId="127" fillId="3" borderId="24" xfId="0" applyFont="1" applyFill="1" applyBorder="1" applyAlignment="1">
      <alignment horizontal="center" vertical="center"/>
    </xf>
    <xf numFmtId="49" fontId="101" fillId="3" borderId="37" xfId="0" applyNumberFormat="1" applyFont="1" applyFill="1" applyBorder="1" applyAlignment="1">
      <alignment vertical="top" wrapText="1"/>
    </xf>
    <xf numFmtId="49" fontId="115" fillId="3" borderId="37" xfId="0" applyNumberFormat="1" applyFont="1" applyFill="1" applyBorder="1" applyAlignment="1">
      <alignment horizontal="center" vertical="center" wrapText="1"/>
    </xf>
    <xf numFmtId="4" fontId="118" fillId="3" borderId="10" xfId="0" applyNumberFormat="1" applyFont="1" applyFill="1" applyBorder="1" applyAlignment="1">
      <alignment horizontal="center" vertical="center" wrapText="1"/>
    </xf>
    <xf numFmtId="4" fontId="100" fillId="2" borderId="59" xfId="0" applyNumberFormat="1" applyFont="1" applyFill="1" applyBorder="1" applyAlignment="1">
      <alignment horizontal="center" vertical="top"/>
    </xf>
    <xf numFmtId="4" fontId="100" fillId="3" borderId="59" xfId="0" applyNumberFormat="1" applyFont="1" applyFill="1" applyBorder="1" applyAlignment="1">
      <alignment horizontal="center" vertical="top"/>
    </xf>
    <xf numFmtId="0" fontId="127" fillId="2" borderId="0" xfId="0" applyFont="1" applyFill="1" applyAlignment="1">
      <alignment vertical="center"/>
    </xf>
    <xf numFmtId="4" fontId="100" fillId="2" borderId="0" xfId="0" applyNumberFormat="1" applyFont="1" applyFill="1" applyAlignment="1">
      <alignment horizontal="center" vertical="top"/>
    </xf>
    <xf numFmtId="4" fontId="96" fillId="2" borderId="37" xfId="0" applyNumberFormat="1" applyFont="1" applyFill="1" applyBorder="1" applyAlignment="1">
      <alignment horizontal="center" vertical="center"/>
    </xf>
    <xf numFmtId="4" fontId="100" fillId="2" borderId="61" xfId="0" applyNumberFormat="1" applyFont="1" applyFill="1" applyBorder="1" applyAlignment="1">
      <alignment horizontal="center" vertical="center"/>
    </xf>
    <xf numFmtId="4" fontId="100" fillId="3" borderId="2" xfId="0" applyNumberFormat="1" applyFont="1" applyFill="1" applyBorder="1" applyAlignment="1">
      <alignment horizontal="center" vertical="center"/>
    </xf>
    <xf numFmtId="0" fontId="127" fillId="3" borderId="22" xfId="0" applyFont="1" applyFill="1" applyBorder="1" applyAlignment="1">
      <alignment horizontal="justify" vertical="top" wrapText="1"/>
    </xf>
    <xf numFmtId="0" fontId="96" fillId="3" borderId="16" xfId="0" applyFont="1" applyFill="1" applyBorder="1" applyAlignment="1">
      <alignment vertical="top" wrapText="1"/>
    </xf>
    <xf numFmtId="49" fontId="115" fillId="3" borderId="22" xfId="0" applyNumberFormat="1" applyFont="1" applyFill="1" applyBorder="1" applyAlignment="1">
      <alignment horizontal="center" vertical="center" wrapText="1"/>
    </xf>
    <xf numFmtId="4" fontId="100" fillId="3" borderId="51" xfId="0" applyNumberFormat="1" applyFont="1" applyFill="1" applyBorder="1" applyAlignment="1">
      <alignment horizontal="center"/>
    </xf>
    <xf numFmtId="4" fontId="100" fillId="3" borderId="10" xfId="0" applyNumberFormat="1" applyFont="1" applyFill="1" applyBorder="1" applyAlignment="1">
      <alignment vertical="center" wrapText="1"/>
    </xf>
    <xf numFmtId="4" fontId="100" fillId="3" borderId="9" xfId="0" applyNumberFormat="1" applyFont="1" applyFill="1" applyBorder="1" applyAlignment="1">
      <alignment vertical="center" wrapText="1"/>
    </xf>
    <xf numFmtId="4" fontId="118" fillId="3" borderId="10" xfId="0" applyNumberFormat="1" applyFont="1" applyFill="1" applyBorder="1" applyAlignment="1">
      <alignment vertical="center" wrapText="1"/>
    </xf>
    <xf numFmtId="4" fontId="100" fillId="3" borderId="51" xfId="0" applyNumberFormat="1" applyFont="1" applyFill="1" applyBorder="1" applyAlignment="1">
      <alignment vertical="center" wrapText="1"/>
    </xf>
    <xf numFmtId="0" fontId="100" fillId="2" borderId="0" xfId="0" applyFont="1" applyFill="1" applyAlignment="1">
      <alignment wrapText="1"/>
    </xf>
    <xf numFmtId="0" fontId="106" fillId="2" borderId="25" xfId="0" applyFont="1" applyFill="1" applyBorder="1" applyAlignment="1">
      <alignment horizontal="left"/>
    </xf>
    <xf numFmtId="0" fontId="100" fillId="2" borderId="26" xfId="0" applyFont="1" applyFill="1" applyBorder="1" applyAlignment="1">
      <alignment horizontal="left"/>
    </xf>
    <xf numFmtId="0" fontId="100" fillId="2" borderId="29" xfId="0" applyFont="1" applyFill="1" applyBorder="1" applyAlignment="1">
      <alignment horizontal="left"/>
    </xf>
    <xf numFmtId="0" fontId="109" fillId="0" borderId="0" xfId="0" applyFont="1" applyAlignment="1">
      <alignment horizontal="justify" vertical="top"/>
    </xf>
    <xf numFmtId="0" fontId="109" fillId="0" borderId="0" xfId="0" applyFont="1" applyAlignment="1">
      <alignment horizontal="center" vertical="top"/>
    </xf>
    <xf numFmtId="4" fontId="121" fillId="0" borderId="49" xfId="0" applyNumberFormat="1" applyFont="1" applyBorder="1" applyAlignment="1">
      <alignment horizontal="center" vertical="center" wrapText="1"/>
    </xf>
    <xf numFmtId="4" fontId="121" fillId="0" borderId="57" xfId="0" applyNumberFormat="1" applyFont="1" applyBorder="1" applyAlignment="1">
      <alignment horizontal="center" vertical="center" wrapText="1"/>
    </xf>
    <xf numFmtId="4" fontId="96" fillId="2" borderId="25" xfId="0" applyNumberFormat="1" applyFont="1" applyFill="1" applyBorder="1" applyAlignment="1">
      <alignment horizontal="center" vertical="center"/>
    </xf>
    <xf numFmtId="49" fontId="105" fillId="2" borderId="0" xfId="0" applyNumberFormat="1" applyFont="1" applyFill="1"/>
    <xf numFmtId="49" fontId="106" fillId="2" borderId="60" xfId="0" applyNumberFormat="1" applyFont="1" applyFill="1" applyBorder="1" applyAlignment="1">
      <alignment horizontal="center" vertical="center"/>
    </xf>
    <xf numFmtId="49" fontId="106" fillId="2" borderId="45" xfId="0" applyNumberFormat="1" applyFont="1" applyFill="1" applyBorder="1" applyAlignment="1">
      <alignment horizontal="center" vertical="center"/>
    </xf>
    <xf numFmtId="49" fontId="96" fillId="0" borderId="44" xfId="0" applyNumberFormat="1" applyFont="1" applyBorder="1" applyAlignment="1">
      <alignment horizontal="center" wrapText="1"/>
    </xf>
    <xf numFmtId="49" fontId="101" fillId="0" borderId="35" xfId="0" applyNumberFormat="1" applyFont="1" applyBorder="1" applyAlignment="1">
      <alignment wrapText="1"/>
    </xf>
    <xf numFmtId="49" fontId="96" fillId="2" borderId="45" xfId="0" applyNumberFormat="1" applyFont="1" applyFill="1" applyBorder="1" applyAlignment="1">
      <alignment horizontal="center" wrapText="1"/>
    </xf>
    <xf numFmtId="49" fontId="96" fillId="2" borderId="35" xfId="0" applyNumberFormat="1" applyFont="1" applyFill="1" applyBorder="1" applyAlignment="1">
      <alignment horizontal="center" wrapText="1"/>
    </xf>
    <xf numFmtId="49" fontId="101" fillId="0" borderId="13" xfId="0" applyNumberFormat="1" applyFont="1" applyBorder="1" applyAlignment="1">
      <alignment wrapText="1"/>
    </xf>
    <xf numFmtId="49" fontId="96" fillId="2" borderId="13" xfId="0" applyNumberFormat="1" applyFont="1" applyFill="1" applyBorder="1" applyAlignment="1">
      <alignment horizontal="center" vertical="center" wrapText="1"/>
    </xf>
    <xf numFmtId="49" fontId="103" fillId="0" borderId="13" xfId="0" applyNumberFormat="1" applyFont="1" applyBorder="1" applyAlignment="1">
      <alignment wrapText="1"/>
    </xf>
    <xf numFmtId="49" fontId="118" fillId="0" borderId="13" xfId="0" applyNumberFormat="1" applyFont="1" applyBorder="1" applyAlignment="1">
      <alignment horizontal="center" vertical="top" wrapText="1"/>
    </xf>
    <xf numFmtId="4" fontId="100" fillId="2" borderId="54" xfId="0" applyNumberFormat="1" applyFont="1" applyFill="1" applyBorder="1" applyAlignment="1">
      <alignment horizontal="center" vertical="top"/>
    </xf>
    <xf numFmtId="49" fontId="118" fillId="0" borderId="13" xfId="0" applyNumberFormat="1" applyFont="1" applyBorder="1" applyAlignment="1">
      <alignment horizontal="center" vertical="center" wrapText="1"/>
    </xf>
    <xf numFmtId="49" fontId="118" fillId="0" borderId="13" xfId="0" applyNumberFormat="1" applyFont="1" applyBorder="1" applyAlignment="1">
      <alignment horizontal="center" wrapText="1"/>
    </xf>
    <xf numFmtId="49" fontId="118" fillId="0" borderId="14" xfId="0" applyNumberFormat="1" applyFont="1" applyBorder="1" applyAlignment="1">
      <alignment horizontal="center" vertical="top" wrapText="1"/>
    </xf>
    <xf numFmtId="49" fontId="118" fillId="0" borderId="31" xfId="0" applyNumberFormat="1" applyFont="1" applyBorder="1" applyAlignment="1">
      <alignment horizontal="center" wrapText="1"/>
    </xf>
    <xf numFmtId="49" fontId="118" fillId="0" borderId="11" xfId="0" applyNumberFormat="1" applyFont="1" applyBorder="1" applyAlignment="1">
      <alignment horizontal="center" vertical="center" wrapText="1"/>
    </xf>
    <xf numFmtId="49" fontId="103" fillId="0" borderId="14" xfId="0" applyNumberFormat="1" applyFont="1" applyBorder="1" applyAlignment="1">
      <alignment wrapText="1"/>
    </xf>
    <xf numFmtId="49" fontId="118" fillId="0" borderId="12" xfId="0" applyNumberFormat="1" applyFont="1" applyBorder="1" applyAlignment="1">
      <alignment horizontal="center" vertical="center" wrapText="1"/>
    </xf>
    <xf numFmtId="4" fontId="100" fillId="2" borderId="21" xfId="0" applyNumberFormat="1" applyFont="1" applyFill="1" applyBorder="1" applyAlignment="1">
      <alignment horizontal="center" vertical="top"/>
    </xf>
    <xf numFmtId="4" fontId="100" fillId="2" borderId="55" xfId="0" applyNumberFormat="1" applyFont="1" applyFill="1" applyBorder="1" applyAlignment="1">
      <alignment horizontal="center" vertical="top"/>
    </xf>
    <xf numFmtId="167" fontId="100" fillId="2" borderId="0" xfId="0" applyNumberFormat="1" applyFont="1" applyFill="1" applyAlignment="1">
      <alignment horizontal="left"/>
    </xf>
    <xf numFmtId="0" fontId="106" fillId="3" borderId="30" xfId="0" applyFont="1" applyFill="1" applyBorder="1" applyAlignment="1">
      <alignment horizontal="center" vertical="center" wrapText="1"/>
    </xf>
    <xf numFmtId="170" fontId="100" fillId="3" borderId="47" xfId="0" applyNumberFormat="1" applyFont="1" applyFill="1" applyBorder="1" applyAlignment="1">
      <alignment horizontal="center" vertical="center"/>
    </xf>
    <xf numFmtId="167" fontId="100" fillId="2" borderId="51" xfId="0" applyNumberFormat="1" applyFont="1" applyFill="1" applyBorder="1" applyAlignment="1">
      <alignment horizontal="center"/>
    </xf>
    <xf numFmtId="0" fontId="100" fillId="2" borderId="37" xfId="0" applyFont="1" applyFill="1" applyBorder="1" applyAlignment="1">
      <alignment horizontal="center"/>
    </xf>
    <xf numFmtId="2" fontId="100" fillId="2" borderId="10" xfId="0" applyNumberFormat="1" applyFont="1" applyFill="1" applyBorder="1" applyAlignment="1">
      <alignment horizontal="center"/>
    </xf>
    <xf numFmtId="0" fontId="100" fillId="2" borderId="22" xfId="0" applyFont="1" applyFill="1" applyBorder="1" applyAlignment="1">
      <alignment horizontal="center"/>
    </xf>
    <xf numFmtId="167" fontId="100" fillId="2" borderId="9" xfId="0" applyNumberFormat="1" applyFont="1" applyFill="1" applyBorder="1" applyAlignment="1">
      <alignment horizontal="center" vertical="center"/>
    </xf>
    <xf numFmtId="167" fontId="100" fillId="2" borderId="56" xfId="0" applyNumberFormat="1" applyFont="1" applyFill="1" applyBorder="1" applyAlignment="1">
      <alignment horizontal="center" vertical="center"/>
    </xf>
    <xf numFmtId="167" fontId="100" fillId="2" borderId="57" xfId="0" applyNumberFormat="1" applyFont="1" applyFill="1" applyBorder="1" applyAlignment="1">
      <alignment horizontal="center" vertical="center"/>
    </xf>
    <xf numFmtId="167" fontId="100" fillId="2" borderId="38" xfId="0" applyNumberFormat="1" applyFont="1" applyFill="1" applyBorder="1" applyAlignment="1">
      <alignment horizontal="center" vertical="top"/>
    </xf>
    <xf numFmtId="167" fontId="100" fillId="2" borderId="38" xfId="0" applyNumberFormat="1" applyFont="1" applyFill="1" applyBorder="1" applyAlignment="1">
      <alignment horizontal="center"/>
    </xf>
    <xf numFmtId="0" fontId="100" fillId="2" borderId="9" xfId="0" applyFont="1" applyFill="1" applyBorder="1" applyAlignment="1">
      <alignment horizontal="center" vertical="top"/>
    </xf>
    <xf numFmtId="0" fontId="110" fillId="0" borderId="10" xfId="0" applyFont="1" applyBorder="1" applyAlignment="1">
      <alignment vertical="center" wrapText="1"/>
    </xf>
    <xf numFmtId="49" fontId="96" fillId="3" borderId="10" xfId="0" applyNumberFormat="1" applyFont="1" applyFill="1" applyBorder="1" applyAlignment="1">
      <alignment horizontal="left" vertical="center" wrapText="1"/>
    </xf>
    <xf numFmtId="0" fontId="105" fillId="3" borderId="10" xfId="0" applyFont="1" applyFill="1" applyBorder="1" applyAlignment="1">
      <alignment horizontal="center" wrapText="1"/>
    </xf>
    <xf numFmtId="0" fontId="98" fillId="3" borderId="0" xfId="0" applyFont="1" applyFill="1" applyAlignment="1">
      <alignment horizontal="centerContinuous"/>
    </xf>
    <xf numFmtId="0" fontId="101" fillId="3" borderId="0" xfId="0" applyFont="1" applyFill="1"/>
    <xf numFmtId="0" fontId="100" fillId="3" borderId="0" xfId="0" applyFont="1" applyFill="1" applyAlignment="1">
      <alignment horizontal="centerContinuous" vertical="top" wrapText="1"/>
    </xf>
    <xf numFmtId="0" fontId="96" fillId="3" borderId="0" xfId="0" applyFont="1" applyFill="1" applyAlignment="1">
      <alignment horizontal="centerContinuous"/>
    </xf>
    <xf numFmtId="0" fontId="100" fillId="3" borderId="0" xfId="0" applyFont="1" applyFill="1" applyAlignment="1">
      <alignment horizontal="centerContinuous" wrapText="1"/>
    </xf>
    <xf numFmtId="0" fontId="105" fillId="3" borderId="0" xfId="0" applyFont="1" applyFill="1" applyAlignment="1">
      <alignment horizontal="center"/>
    </xf>
    <xf numFmtId="0" fontId="105" fillId="3" borderId="0" xfId="0" applyFont="1" applyFill="1" applyAlignment="1">
      <alignment horizontal="left"/>
    </xf>
    <xf numFmtId="0" fontId="110" fillId="3" borderId="0" xfId="0" applyFont="1" applyFill="1" applyAlignment="1">
      <alignment horizontal="left"/>
    </xf>
    <xf numFmtId="0" fontId="105" fillId="3" borderId="0" xfId="0" applyFont="1" applyFill="1" applyAlignment="1">
      <alignment horizontal="left" vertical="center"/>
    </xf>
    <xf numFmtId="49" fontId="105" fillId="3" borderId="7" xfId="0" applyNumberFormat="1" applyFont="1" applyFill="1" applyBorder="1" applyAlignment="1">
      <alignment horizontal="left"/>
    </xf>
    <xf numFmtId="49" fontId="105" fillId="3" borderId="0" xfId="0" applyNumberFormat="1" applyFont="1" applyFill="1" applyAlignment="1">
      <alignment horizontal="left"/>
    </xf>
    <xf numFmtId="0" fontId="106" fillId="3" borderId="5" xfId="0" applyFont="1" applyFill="1" applyBorder="1" applyAlignment="1">
      <alignment horizontal="centerContinuous" vertical="center" wrapText="1"/>
    </xf>
    <xf numFmtId="0" fontId="106" fillId="3" borderId="46" xfId="0" applyFont="1" applyFill="1" applyBorder="1" applyAlignment="1">
      <alignment horizontal="center" vertical="center" wrapText="1"/>
    </xf>
    <xf numFmtId="49" fontId="106" fillId="3" borderId="7" xfId="0" applyNumberFormat="1" applyFont="1" applyFill="1" applyBorder="1" applyAlignment="1">
      <alignment horizontal="center" vertical="center"/>
    </xf>
    <xf numFmtId="4" fontId="100" fillId="3" borderId="8" xfId="0" applyNumberFormat="1" applyFont="1" applyFill="1" applyBorder="1" applyAlignment="1">
      <alignment horizontal="center" vertical="center" wrapText="1"/>
    </xf>
    <xf numFmtId="0" fontId="130" fillId="3" borderId="0" xfId="0" applyFont="1" applyFill="1" applyAlignment="1">
      <alignment horizontal="left"/>
    </xf>
    <xf numFmtId="49" fontId="101" fillId="3" borderId="0" xfId="0" applyNumberFormat="1" applyFont="1" applyFill="1" applyAlignment="1">
      <alignment wrapText="1"/>
    </xf>
    <xf numFmtId="4" fontId="124" fillId="3" borderId="9" xfId="0" applyNumberFormat="1" applyFont="1" applyFill="1" applyBorder="1" applyAlignment="1">
      <alignment horizontal="center" vertical="center" wrapText="1"/>
    </xf>
    <xf numFmtId="4" fontId="100" fillId="3" borderId="9" xfId="0" applyNumberFormat="1" applyFont="1" applyFill="1" applyBorder="1" applyAlignment="1">
      <alignment horizontal="center" vertical="center" wrapText="1"/>
    </xf>
    <xf numFmtId="4" fontId="100" fillId="3" borderId="51" xfId="0" applyNumberFormat="1" applyFont="1" applyFill="1" applyBorder="1" applyAlignment="1">
      <alignment horizontal="center" vertical="center" wrapText="1"/>
    </xf>
    <xf numFmtId="171" fontId="96" fillId="0" borderId="2" xfId="0" applyNumberFormat="1" applyFont="1" applyBorder="1" applyAlignment="1">
      <alignment horizontal="center" vertical="center"/>
    </xf>
    <xf numFmtId="171" fontId="96" fillId="0" borderId="17" xfId="0" applyNumberFormat="1" applyFont="1" applyBorder="1" applyAlignment="1">
      <alignment horizontal="center" vertical="center"/>
    </xf>
    <xf numFmtId="4" fontId="100" fillId="4" borderId="56" xfId="0" applyNumberFormat="1" applyFont="1" applyFill="1" applyBorder="1" applyAlignment="1">
      <alignment horizontal="center" vertical="center"/>
    </xf>
    <xf numFmtId="0" fontId="96" fillId="6" borderId="10" xfId="0" applyFont="1" applyFill="1" applyBorder="1" applyAlignment="1">
      <alignment horizontal="center" vertical="center"/>
    </xf>
    <xf numFmtId="0" fontId="96" fillId="0" borderId="2" xfId="0" applyFont="1" applyBorder="1" applyAlignment="1">
      <alignment horizontal="center"/>
    </xf>
    <xf numFmtId="0" fontId="96" fillId="0" borderId="2" xfId="0" applyFont="1" applyBorder="1"/>
    <xf numFmtId="0" fontId="96" fillId="0" borderId="9" xfId="0" applyFont="1" applyBorder="1"/>
    <xf numFmtId="0" fontId="96" fillId="6" borderId="10" xfId="0" applyFont="1" applyFill="1" applyBorder="1" applyAlignment="1">
      <alignment horizontal="center"/>
    </xf>
    <xf numFmtId="4" fontId="105" fillId="3" borderId="9" xfId="0" applyNumberFormat="1" applyFont="1" applyFill="1" applyBorder="1" applyAlignment="1">
      <alignment horizontal="center" vertical="center"/>
    </xf>
    <xf numFmtId="0" fontId="96" fillId="3" borderId="0" xfId="0" applyFont="1" applyFill="1" applyAlignment="1">
      <alignment vertical="center"/>
    </xf>
    <xf numFmtId="167" fontId="105" fillId="3" borderId="10" xfId="0" applyNumberFormat="1" applyFont="1" applyFill="1" applyBorder="1" applyAlignment="1">
      <alignment horizontal="center" vertical="center"/>
    </xf>
    <xf numFmtId="167" fontId="105" fillId="2" borderId="10" xfId="0" applyNumberFormat="1" applyFont="1" applyFill="1" applyBorder="1" applyAlignment="1">
      <alignment horizontal="center" vertical="center"/>
    </xf>
    <xf numFmtId="170" fontId="100" fillId="3" borderId="51" xfId="0" applyNumberFormat="1" applyFont="1" applyFill="1" applyBorder="1" applyAlignment="1">
      <alignment horizontal="center"/>
    </xf>
    <xf numFmtId="170" fontId="100" fillId="3" borderId="51" xfId="0" applyNumberFormat="1" applyFont="1" applyFill="1" applyBorder="1" applyAlignment="1">
      <alignment horizontal="center" vertical="center"/>
    </xf>
    <xf numFmtId="170" fontId="100" fillId="3" borderId="37" xfId="0" applyNumberFormat="1" applyFont="1" applyFill="1" applyBorder="1" applyAlignment="1">
      <alignment horizontal="center" vertical="center"/>
    </xf>
    <xf numFmtId="170" fontId="100" fillId="2" borderId="51" xfId="0" applyNumberFormat="1" applyFont="1" applyFill="1" applyBorder="1" applyAlignment="1">
      <alignment horizontal="center" vertical="center"/>
    </xf>
    <xf numFmtId="170" fontId="100" fillId="3" borderId="9" xfId="0" applyNumberFormat="1" applyFont="1" applyFill="1" applyBorder="1" applyAlignment="1">
      <alignment horizontal="center" vertical="center"/>
    </xf>
    <xf numFmtId="170" fontId="100" fillId="3" borderId="56" xfId="0" applyNumberFormat="1" applyFont="1" applyFill="1" applyBorder="1" applyAlignment="1">
      <alignment horizontal="center" vertical="center"/>
    </xf>
    <xf numFmtId="170" fontId="100" fillId="3" borderId="57" xfId="0" applyNumberFormat="1" applyFont="1" applyFill="1" applyBorder="1" applyAlignment="1">
      <alignment horizontal="center" vertical="center"/>
    </xf>
    <xf numFmtId="170" fontId="100" fillId="3" borderId="38" xfId="0" applyNumberFormat="1" applyFont="1" applyFill="1" applyBorder="1" applyAlignment="1">
      <alignment horizontal="center" vertical="center"/>
    </xf>
    <xf numFmtId="170" fontId="100" fillId="3" borderId="28" xfId="0" applyNumberFormat="1" applyFont="1" applyFill="1" applyBorder="1" applyAlignment="1">
      <alignment horizontal="center" vertical="center"/>
    </xf>
    <xf numFmtId="170" fontId="124" fillId="3" borderId="9" xfId="0" applyNumberFormat="1" applyFont="1" applyFill="1" applyBorder="1" applyAlignment="1">
      <alignment horizontal="center" vertical="center" wrapText="1"/>
    </xf>
    <xf numFmtId="170" fontId="100" fillId="2" borderId="9" xfId="0" applyNumberFormat="1" applyFont="1" applyFill="1" applyBorder="1" applyAlignment="1">
      <alignment horizontal="center" vertical="center" wrapText="1"/>
    </xf>
    <xf numFmtId="170" fontId="118" fillId="0" borderId="10" xfId="0" applyNumberFormat="1" applyFont="1" applyBorder="1" applyAlignment="1">
      <alignment horizontal="center" vertical="center" wrapText="1"/>
    </xf>
    <xf numFmtId="170" fontId="100" fillId="2" borderId="51" xfId="0" applyNumberFormat="1" applyFont="1" applyFill="1" applyBorder="1" applyAlignment="1">
      <alignment horizontal="center" vertical="center" wrapText="1"/>
    </xf>
    <xf numFmtId="4" fontId="105" fillId="2" borderId="9" xfId="0" applyNumberFormat="1" applyFont="1" applyFill="1" applyBorder="1" applyAlignment="1">
      <alignment horizontal="center" vertical="center"/>
    </xf>
    <xf numFmtId="167" fontId="100" fillId="2" borderId="51" xfId="0" applyNumberFormat="1" applyFont="1" applyFill="1" applyBorder="1" applyAlignment="1">
      <alignment horizontal="center" vertical="center"/>
    </xf>
    <xf numFmtId="167" fontId="100" fillId="3" borderId="51" xfId="0" applyNumberFormat="1" applyFont="1" applyFill="1" applyBorder="1" applyAlignment="1">
      <alignment horizontal="center" vertical="center"/>
    </xf>
    <xf numFmtId="167" fontId="100" fillId="2" borderId="28" xfId="0" applyNumberFormat="1" applyFont="1" applyFill="1" applyBorder="1" applyAlignment="1">
      <alignment horizontal="center" vertical="center"/>
    </xf>
    <xf numFmtId="0" fontId="102" fillId="0" borderId="10" xfId="0" applyFont="1" applyBorder="1" applyAlignment="1">
      <alignment vertical="top" wrapText="1"/>
    </xf>
    <xf numFmtId="0" fontId="102" fillId="0" borderId="37" xfId="0" applyFont="1" applyBorder="1" applyAlignment="1">
      <alignment vertical="top" wrapText="1"/>
    </xf>
    <xf numFmtId="167" fontId="102" fillId="0" borderId="37" xfId="0" applyNumberFormat="1" applyFont="1" applyBorder="1" applyAlignment="1">
      <alignment horizontal="center" vertical="top" wrapText="1"/>
    </xf>
    <xf numFmtId="167" fontId="102" fillId="0" borderId="37" xfId="0" applyNumberFormat="1" applyFont="1" applyBorder="1" applyAlignment="1">
      <alignment vertical="top" wrapText="1"/>
    </xf>
    <xf numFmtId="167" fontId="102" fillId="0" borderId="10" xfId="0" applyNumberFormat="1" applyFont="1" applyBorder="1" applyAlignment="1">
      <alignment horizontal="center" vertical="top" wrapText="1"/>
    </xf>
    <xf numFmtId="167" fontId="102" fillId="0" borderId="10" xfId="0" applyNumberFormat="1" applyFont="1" applyBorder="1" applyAlignment="1">
      <alignment vertical="top" wrapText="1"/>
    </xf>
    <xf numFmtId="0" fontId="102" fillId="0" borderId="38" xfId="0" applyFont="1" applyBorder="1" applyAlignment="1">
      <alignment vertical="top" wrapText="1"/>
    </xf>
    <xf numFmtId="167" fontId="102" fillId="0" borderId="10" xfId="0" applyNumberFormat="1" applyFont="1" applyBorder="1" applyAlignment="1">
      <alignment horizontal="center" vertical="center" wrapText="1"/>
    </xf>
    <xf numFmtId="167" fontId="102" fillId="0" borderId="10" xfId="0" applyNumberFormat="1" applyFont="1" applyBorder="1" applyAlignment="1">
      <alignment horizontal="right" vertical="center" wrapText="1"/>
    </xf>
    <xf numFmtId="167" fontId="102" fillId="0" borderId="0" xfId="0" applyNumberFormat="1" applyFont="1"/>
    <xf numFmtId="0" fontId="102" fillId="0" borderId="39" xfId="0" applyFont="1" applyBorder="1" applyAlignment="1">
      <alignment vertical="top" wrapText="1"/>
    </xf>
    <xf numFmtId="167" fontId="105" fillId="2" borderId="8" xfId="0" applyNumberFormat="1" applyFont="1" applyFill="1" applyBorder="1" applyAlignment="1">
      <alignment horizontal="center" vertical="center"/>
    </xf>
    <xf numFmtId="167" fontId="105" fillId="2" borderId="9" xfId="0" applyNumberFormat="1" applyFont="1" applyFill="1" applyBorder="1" applyAlignment="1">
      <alignment horizontal="center" vertical="center"/>
    </xf>
    <xf numFmtId="167" fontId="96" fillId="2" borderId="8" xfId="0" applyNumberFormat="1" applyFont="1" applyFill="1" applyBorder="1" applyAlignment="1">
      <alignment horizontal="center" vertical="center"/>
    </xf>
    <xf numFmtId="167" fontId="96" fillId="2" borderId="9" xfId="0" applyNumberFormat="1" applyFont="1" applyFill="1" applyBorder="1" applyAlignment="1">
      <alignment horizontal="center" vertical="center"/>
    </xf>
    <xf numFmtId="167" fontId="105" fillId="3" borderId="9" xfId="0" applyNumberFormat="1" applyFont="1" applyFill="1" applyBorder="1" applyAlignment="1">
      <alignment horizontal="center" vertical="center"/>
    </xf>
    <xf numFmtId="167" fontId="105" fillId="2" borderId="22" xfId="0" applyNumberFormat="1" applyFont="1" applyFill="1" applyBorder="1" applyAlignment="1">
      <alignment horizontal="center" vertical="center"/>
    </xf>
    <xf numFmtId="167" fontId="100" fillId="3" borderId="22" xfId="0" applyNumberFormat="1" applyFont="1" applyFill="1" applyBorder="1" applyAlignment="1">
      <alignment horizontal="center" vertical="center"/>
    </xf>
    <xf numFmtId="167" fontId="100" fillId="2" borderId="47" xfId="0" applyNumberFormat="1" applyFont="1" applyFill="1" applyBorder="1" applyAlignment="1">
      <alignment horizontal="center" vertical="center"/>
    </xf>
    <xf numFmtId="171" fontId="96" fillId="3" borderId="10" xfId="0" applyNumberFormat="1" applyFont="1" applyFill="1" applyBorder="1" applyAlignment="1">
      <alignment horizontal="right" vertical="center" wrapText="1"/>
    </xf>
    <xf numFmtId="171" fontId="96" fillId="3" borderId="10" xfId="0" applyNumberFormat="1" applyFont="1" applyFill="1" applyBorder="1" applyAlignment="1">
      <alignment horizontal="center" vertical="center"/>
    </xf>
    <xf numFmtId="4" fontId="105" fillId="3" borderId="8" xfId="0" applyNumberFormat="1" applyFont="1" applyFill="1" applyBorder="1" applyAlignment="1">
      <alignment horizontal="center" vertical="center"/>
    </xf>
    <xf numFmtId="4" fontId="100" fillId="3" borderId="0" xfId="0" applyNumberFormat="1" applyFont="1" applyFill="1" applyAlignment="1">
      <alignment horizontal="center" vertical="top"/>
    </xf>
    <xf numFmtId="4" fontId="100" fillId="2" borderId="48" xfId="0" applyNumberFormat="1" applyFont="1" applyFill="1" applyBorder="1" applyAlignment="1">
      <alignment horizontal="center" vertical="center"/>
    </xf>
    <xf numFmtId="4" fontId="100" fillId="2" borderId="66" xfId="0" applyNumberFormat="1" applyFont="1" applyFill="1" applyBorder="1" applyAlignment="1">
      <alignment horizontal="center" vertical="center"/>
    </xf>
    <xf numFmtId="4" fontId="100" fillId="3" borderId="66" xfId="0" applyNumberFormat="1" applyFont="1" applyFill="1" applyBorder="1" applyAlignment="1">
      <alignment horizontal="center" vertical="center"/>
    </xf>
    <xf numFmtId="4" fontId="132" fillId="0" borderId="10" xfId="0" applyNumberFormat="1" applyFont="1" applyBorder="1" applyAlignment="1">
      <alignment horizontal="center" vertical="center"/>
    </xf>
    <xf numFmtId="4" fontId="107" fillId="0" borderId="10" xfId="0" applyNumberFormat="1" applyFont="1" applyBorder="1" applyAlignment="1">
      <alignment horizontal="center" vertical="center"/>
    </xf>
    <xf numFmtId="0" fontId="129" fillId="3" borderId="0" xfId="0" applyFont="1" applyFill="1" applyAlignment="1">
      <alignment horizontal="left"/>
    </xf>
    <xf numFmtId="4" fontId="100" fillId="3" borderId="28" xfId="0" applyNumberFormat="1" applyFont="1" applyFill="1" applyBorder="1" applyAlignment="1">
      <alignment horizontal="center" vertical="top"/>
    </xf>
    <xf numFmtId="49" fontId="96" fillId="3" borderId="0" xfId="0" applyNumberFormat="1" applyFont="1" applyFill="1" applyAlignment="1">
      <alignment horizontal="center" vertical="center" wrapText="1"/>
    </xf>
    <xf numFmtId="0" fontId="96" fillId="3" borderId="0" xfId="0" applyFont="1" applyFill="1" applyAlignment="1">
      <alignment vertical="top"/>
    </xf>
    <xf numFmtId="170" fontId="100" fillId="3" borderId="10" xfId="0" applyNumberFormat="1" applyFont="1" applyFill="1" applyBorder="1" applyAlignment="1">
      <alignment horizontal="center" vertical="center" wrapText="1"/>
    </xf>
    <xf numFmtId="49" fontId="121" fillId="0" borderId="67" xfId="0" applyNumberFormat="1" applyFont="1" applyBorder="1" applyAlignment="1">
      <alignment vertical="top" wrapText="1"/>
    </xf>
    <xf numFmtId="49" fontId="96" fillId="2" borderId="35" xfId="0" applyNumberFormat="1" applyFont="1" applyFill="1" applyBorder="1" applyAlignment="1">
      <alignment horizontal="center" vertical="center" wrapText="1"/>
    </xf>
    <xf numFmtId="4" fontId="100" fillId="2" borderId="20" xfId="0" applyNumberFormat="1" applyFont="1" applyFill="1" applyBorder="1" applyAlignment="1">
      <alignment horizontal="center"/>
    </xf>
    <xf numFmtId="4" fontId="100" fillId="3" borderId="20" xfId="0" applyNumberFormat="1" applyFont="1" applyFill="1" applyBorder="1" applyAlignment="1">
      <alignment horizontal="center"/>
    </xf>
    <xf numFmtId="0" fontId="105" fillId="2" borderId="10" xfId="0" applyFont="1" applyFill="1" applyBorder="1" applyAlignment="1">
      <alignment horizontal="left"/>
    </xf>
    <xf numFmtId="0" fontId="110" fillId="0" borderId="22" xfId="0" applyFont="1" applyBorder="1" applyAlignment="1">
      <alignment vertical="center" wrapText="1"/>
    </xf>
    <xf numFmtId="4" fontId="100" fillId="2" borderId="17" xfId="0" applyNumberFormat="1" applyFont="1" applyFill="1" applyBorder="1" applyAlignment="1">
      <alignment horizontal="center" vertical="center"/>
    </xf>
    <xf numFmtId="4" fontId="100" fillId="2" borderId="23" xfId="0" applyNumberFormat="1" applyFont="1" applyFill="1" applyBorder="1" applyAlignment="1">
      <alignment horizontal="center" vertical="center"/>
    </xf>
    <xf numFmtId="4" fontId="100" fillId="2" borderId="36" xfId="0" applyNumberFormat="1" applyFont="1" applyFill="1" applyBorder="1" applyAlignment="1">
      <alignment horizontal="center" vertical="center"/>
    </xf>
    <xf numFmtId="49" fontId="96" fillId="0" borderId="22" xfId="0" applyNumberFormat="1" applyFont="1" applyBorder="1" applyAlignment="1">
      <alignment horizontal="left" vertical="center" wrapText="1"/>
    </xf>
    <xf numFmtId="49" fontId="123" fillId="0" borderId="17" xfId="0" applyNumberFormat="1" applyFont="1" applyBorder="1" applyAlignment="1">
      <alignment vertical="center" wrapText="1"/>
    </xf>
    <xf numFmtId="49" fontId="121" fillId="0" borderId="23" xfId="0" applyNumberFormat="1" applyFont="1" applyBorder="1" applyAlignment="1">
      <alignment vertical="center" wrapText="1"/>
    </xf>
    <xf numFmtId="0" fontId="100" fillId="3" borderId="53" xfId="0" applyFont="1" applyFill="1" applyBorder="1" applyAlignment="1">
      <alignment horizontal="center" vertical="center" wrapText="1"/>
    </xf>
    <xf numFmtId="0" fontId="100" fillId="3" borderId="39" xfId="0" applyFont="1" applyFill="1" applyBorder="1" applyAlignment="1">
      <alignment horizontal="center" vertical="center" wrapText="1"/>
    </xf>
    <xf numFmtId="0" fontId="100" fillId="3" borderId="26" xfId="0" applyFont="1" applyFill="1" applyBorder="1" applyAlignment="1">
      <alignment horizontal="center" vertical="center"/>
    </xf>
    <xf numFmtId="4" fontId="100" fillId="3" borderId="10" xfId="0" applyNumberFormat="1" applyFont="1" applyFill="1" applyBorder="1"/>
    <xf numFmtId="0" fontId="96" fillId="3" borderId="10" xfId="0" applyFont="1" applyFill="1" applyBorder="1"/>
    <xf numFmtId="167" fontId="105" fillId="2" borderId="7" xfId="0" applyNumberFormat="1" applyFont="1" applyFill="1" applyBorder="1" applyAlignment="1">
      <alignment horizontal="center" vertical="center"/>
    </xf>
    <xf numFmtId="167" fontId="105" fillId="2" borderId="7" xfId="0" applyNumberFormat="1" applyFont="1" applyFill="1" applyBorder="1" applyAlignment="1">
      <alignment horizontal="center" vertical="center" wrapText="1"/>
    </xf>
    <xf numFmtId="167" fontId="105" fillId="2" borderId="8" xfId="0" applyNumberFormat="1" applyFont="1" applyFill="1" applyBorder="1" applyAlignment="1">
      <alignment horizontal="center" vertical="center" wrapText="1"/>
    </xf>
    <xf numFmtId="167" fontId="105" fillId="2" borderId="37" xfId="0" applyNumberFormat="1" applyFont="1" applyFill="1" applyBorder="1" applyAlignment="1">
      <alignment horizontal="center"/>
    </xf>
    <xf numFmtId="167" fontId="105" fillId="2" borderId="10" xfId="0" applyNumberFormat="1" applyFont="1" applyFill="1" applyBorder="1" applyAlignment="1">
      <alignment horizontal="center"/>
    </xf>
    <xf numFmtId="167" fontId="105" fillId="2" borderId="22" xfId="0" applyNumberFormat="1" applyFont="1" applyFill="1" applyBorder="1" applyAlignment="1">
      <alignment horizontal="center"/>
    </xf>
    <xf numFmtId="167" fontId="105" fillId="2" borderId="47" xfId="0" applyNumberFormat="1" applyFont="1" applyFill="1" applyBorder="1" applyAlignment="1">
      <alignment horizontal="center"/>
    </xf>
    <xf numFmtId="167" fontId="105" fillId="2" borderId="37" xfId="0" applyNumberFormat="1" applyFont="1" applyFill="1" applyBorder="1" applyAlignment="1">
      <alignment horizontal="center" vertical="center"/>
    </xf>
    <xf numFmtId="167" fontId="105" fillId="2" borderId="8" xfId="0" applyNumberFormat="1" applyFont="1" applyFill="1" applyBorder="1" applyAlignment="1">
      <alignment horizontal="center"/>
    </xf>
    <xf numFmtId="167" fontId="105" fillId="2" borderId="9" xfId="0" applyNumberFormat="1" applyFont="1" applyFill="1" applyBorder="1" applyAlignment="1">
      <alignment horizontal="center"/>
    </xf>
    <xf numFmtId="167" fontId="105" fillId="2" borderId="10" xfId="0" applyNumberFormat="1" applyFont="1" applyFill="1" applyBorder="1" applyAlignment="1">
      <alignment horizontal="center" vertical="top"/>
    </xf>
    <xf numFmtId="167" fontId="105" fillId="2" borderId="22" xfId="0" applyNumberFormat="1" applyFont="1" applyFill="1" applyBorder="1" applyAlignment="1">
      <alignment horizontal="center" vertical="top"/>
    </xf>
    <xf numFmtId="167" fontId="105" fillId="2" borderId="8" xfId="0" applyNumberFormat="1" applyFont="1" applyFill="1" applyBorder="1" applyAlignment="1">
      <alignment horizontal="center" vertical="top"/>
    </xf>
    <xf numFmtId="167" fontId="105" fillId="2" borderId="9" xfId="0" applyNumberFormat="1" applyFont="1" applyFill="1" applyBorder="1" applyAlignment="1">
      <alignment horizontal="center" vertical="top"/>
    </xf>
    <xf numFmtId="167" fontId="105" fillId="2" borderId="15" xfId="0" applyNumberFormat="1" applyFont="1" applyFill="1" applyBorder="1" applyAlignment="1">
      <alignment horizontal="center" vertical="top"/>
    </xf>
    <xf numFmtId="167" fontId="105" fillId="2" borderId="49" xfId="0" applyNumberFormat="1" applyFont="1" applyFill="1" applyBorder="1" applyAlignment="1">
      <alignment horizontal="center" vertical="top"/>
    </xf>
    <xf numFmtId="49" fontId="96" fillId="3" borderId="10" xfId="0" applyNumberFormat="1" applyFont="1" applyFill="1" applyBorder="1" applyAlignment="1">
      <alignment vertical="top" wrapText="1"/>
    </xf>
    <xf numFmtId="170" fontId="105" fillId="2" borderId="37" xfId="0" applyNumberFormat="1" applyFont="1" applyFill="1" applyBorder="1" applyAlignment="1">
      <alignment horizontal="center" vertical="center"/>
    </xf>
    <xf numFmtId="49" fontId="96" fillId="3" borderId="0" xfId="0" applyNumberFormat="1" applyFont="1" applyFill="1"/>
    <xf numFmtId="171" fontId="96" fillId="3" borderId="10" xfId="0" applyNumberFormat="1" applyFont="1" applyFill="1" applyBorder="1" applyAlignment="1">
      <alignment horizontal="center" vertical="center" wrapText="1"/>
    </xf>
    <xf numFmtId="167" fontId="105" fillId="3" borderId="22" xfId="0" applyNumberFormat="1" applyFont="1" applyFill="1" applyBorder="1" applyAlignment="1">
      <alignment horizontal="center"/>
    </xf>
    <xf numFmtId="167" fontId="96" fillId="3" borderId="25" xfId="0" applyNumberFormat="1" applyFont="1" applyFill="1" applyBorder="1" applyAlignment="1">
      <alignment horizontal="center" vertical="center"/>
    </xf>
    <xf numFmtId="4" fontId="96" fillId="3" borderId="25" xfId="0" applyNumberFormat="1" applyFont="1" applyFill="1" applyBorder="1" applyAlignment="1">
      <alignment horizontal="center" vertical="center"/>
    </xf>
    <xf numFmtId="167" fontId="100" fillId="3" borderId="28" xfId="0" applyNumberFormat="1" applyFont="1" applyFill="1" applyBorder="1" applyAlignment="1">
      <alignment horizontal="center" vertical="center"/>
    </xf>
    <xf numFmtId="170" fontId="96" fillId="3" borderId="25" xfId="0" applyNumberFormat="1" applyFont="1" applyFill="1" applyBorder="1" applyAlignment="1">
      <alignment horizontal="center" vertical="center"/>
    </xf>
    <xf numFmtId="4" fontId="100" fillId="3" borderId="10" xfId="0" applyNumberFormat="1" applyFont="1" applyFill="1" applyBorder="1" applyAlignment="1">
      <alignment horizontal="center" vertical="center" wrapText="1"/>
    </xf>
    <xf numFmtId="0" fontId="138" fillId="3" borderId="39" xfId="0" applyFont="1" applyFill="1" applyBorder="1"/>
    <xf numFmtId="0" fontId="138" fillId="0" borderId="39" xfId="0" applyFont="1" applyBorder="1"/>
    <xf numFmtId="49" fontId="121" fillId="0" borderId="10" xfId="0" applyNumberFormat="1" applyFont="1" applyBorder="1" applyAlignment="1">
      <alignment vertical="center" wrapText="1"/>
    </xf>
    <xf numFmtId="0" fontId="100" fillId="3" borderId="61" xfId="0" applyFont="1" applyFill="1" applyBorder="1" applyAlignment="1">
      <alignment horizontal="center" vertical="center" wrapText="1"/>
    </xf>
    <xf numFmtId="4" fontId="100" fillId="3" borderId="1" xfId="0" applyNumberFormat="1" applyFont="1" applyFill="1" applyBorder="1"/>
    <xf numFmtId="4" fontId="107" fillId="3" borderId="2" xfId="0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top" wrapText="1"/>
    </xf>
    <xf numFmtId="4" fontId="100" fillId="3" borderId="37" xfId="0" applyNumberFormat="1" applyFont="1" applyFill="1" applyBorder="1" applyAlignment="1">
      <alignment vertical="top" wrapText="1"/>
    </xf>
    <xf numFmtId="4" fontId="132" fillId="3" borderId="10" xfId="0" applyNumberFormat="1" applyFont="1" applyFill="1" applyBorder="1" applyAlignment="1">
      <alignment horizontal="center" vertical="center" wrapText="1" readingOrder="1"/>
    </xf>
    <xf numFmtId="4" fontId="132" fillId="3" borderId="10" xfId="0" applyNumberFormat="1" applyFont="1" applyFill="1" applyBorder="1" applyAlignment="1">
      <alignment horizontal="left" vertical="top" wrapText="1" readingOrder="1"/>
    </xf>
    <xf numFmtId="4" fontId="100" fillId="3" borderId="10" xfId="0" applyNumberFormat="1" applyFont="1" applyFill="1" applyBorder="1" applyAlignment="1">
      <alignment vertical="top" wrapText="1"/>
    </xf>
    <xf numFmtId="4" fontId="107" fillId="3" borderId="10" xfId="0" applyNumberFormat="1" applyFont="1" applyFill="1" applyBorder="1" applyAlignment="1">
      <alignment horizontal="center" vertical="center" wrapText="1" readingOrder="1"/>
    </xf>
    <xf numFmtId="4" fontId="106" fillId="3" borderId="10" xfId="0" applyNumberFormat="1" applyFont="1" applyFill="1" applyBorder="1" applyAlignment="1">
      <alignment horizontal="center" vertical="center" wrapText="1"/>
    </xf>
    <xf numFmtId="4" fontId="107" fillId="3" borderId="10" xfId="0" applyNumberFormat="1" applyFont="1" applyFill="1" applyBorder="1" applyAlignment="1">
      <alignment horizontal="left" vertical="top" wrapText="1" readingOrder="1"/>
    </xf>
    <xf numFmtId="4" fontId="106" fillId="3" borderId="10" xfId="0" applyNumberFormat="1" applyFont="1" applyFill="1" applyBorder="1" applyAlignment="1">
      <alignment vertical="top" wrapText="1"/>
    </xf>
    <xf numFmtId="0" fontId="100" fillId="3" borderId="3" xfId="0" applyFont="1" applyFill="1" applyBorder="1" applyAlignment="1">
      <alignment vertical="top" wrapText="1"/>
    </xf>
    <xf numFmtId="0" fontId="100" fillId="0" borderId="3" xfId="0" applyFont="1" applyBorder="1"/>
    <xf numFmtId="0" fontId="96" fillId="2" borderId="10" xfId="0" applyFont="1" applyFill="1" applyBorder="1"/>
    <xf numFmtId="0" fontId="100" fillId="3" borderId="0" xfId="0" applyFont="1" applyFill="1" applyAlignment="1">
      <alignment horizontal="center" vertical="center"/>
    </xf>
    <xf numFmtId="0" fontId="100" fillId="3" borderId="10" xfId="0" applyFont="1" applyFill="1" applyBorder="1"/>
    <xf numFmtId="0" fontId="109" fillId="2" borderId="7" xfId="0" applyFont="1" applyFill="1" applyBorder="1" applyAlignment="1">
      <alignment vertical="center" wrapText="1"/>
    </xf>
    <xf numFmtId="170" fontId="105" fillId="3" borderId="37" xfId="0" applyNumberFormat="1" applyFont="1" applyFill="1" applyBorder="1" applyAlignment="1">
      <alignment horizontal="center" vertical="center"/>
    </xf>
    <xf numFmtId="2" fontId="100" fillId="3" borderId="9" xfId="0" applyNumberFormat="1" applyFont="1" applyFill="1" applyBorder="1" applyAlignment="1">
      <alignment horizontal="center" vertical="center"/>
    </xf>
    <xf numFmtId="2" fontId="100" fillId="2" borderId="9" xfId="0" applyNumberFormat="1" applyFont="1" applyFill="1" applyBorder="1" applyAlignment="1">
      <alignment horizontal="center" vertical="center"/>
    </xf>
    <xf numFmtId="2" fontId="100" fillId="2" borderId="37" xfId="0" applyNumberFormat="1" applyFont="1" applyFill="1" applyBorder="1" applyAlignment="1">
      <alignment horizontal="center" vertical="center"/>
    </xf>
    <xf numFmtId="2" fontId="121" fillId="0" borderId="49" xfId="0" applyNumberFormat="1" applyFont="1" applyBorder="1" applyAlignment="1">
      <alignment vertical="top" wrapText="1"/>
    </xf>
    <xf numFmtId="2" fontId="100" fillId="2" borderId="37" xfId="0" applyNumberFormat="1" applyFont="1" applyFill="1" applyBorder="1" applyAlignment="1">
      <alignment horizontal="center"/>
    </xf>
    <xf numFmtId="2" fontId="121" fillId="0" borderId="57" xfId="0" applyNumberFormat="1" applyFont="1" applyBorder="1" applyAlignment="1">
      <alignment vertical="top" wrapText="1"/>
    </xf>
    <xf numFmtId="2" fontId="96" fillId="2" borderId="9" xfId="0" applyNumberFormat="1" applyFont="1" applyFill="1" applyBorder="1" applyAlignment="1">
      <alignment horizontal="center" vertical="top"/>
    </xf>
    <xf numFmtId="2" fontId="96" fillId="3" borderId="9" xfId="0" applyNumberFormat="1" applyFont="1" applyFill="1" applyBorder="1" applyAlignment="1">
      <alignment horizontal="center" vertical="top"/>
    </xf>
    <xf numFmtId="2" fontId="96" fillId="2" borderId="37" xfId="0" applyNumberFormat="1" applyFont="1" applyFill="1" applyBorder="1" applyAlignment="1">
      <alignment horizontal="center"/>
    </xf>
    <xf numFmtId="2" fontId="100" fillId="2" borderId="9" xfId="0" applyNumberFormat="1" applyFont="1" applyFill="1" applyBorder="1" applyAlignment="1">
      <alignment horizontal="center" vertical="top"/>
    </xf>
    <xf numFmtId="2" fontId="100" fillId="2" borderId="56" xfId="0" applyNumberFormat="1" applyFont="1" applyFill="1" applyBorder="1" applyAlignment="1">
      <alignment horizontal="center" vertical="top"/>
    </xf>
    <xf numFmtId="167" fontId="105" fillId="2" borderId="49" xfId="0" applyNumberFormat="1" applyFont="1" applyFill="1" applyBorder="1" applyAlignment="1">
      <alignment horizontal="center" vertical="center"/>
    </xf>
    <xf numFmtId="167" fontId="105" fillId="2" borderId="47" xfId="0" applyNumberFormat="1" applyFont="1" applyFill="1" applyBorder="1" applyAlignment="1">
      <alignment horizontal="center" vertical="center"/>
    </xf>
    <xf numFmtId="167" fontId="105" fillId="2" borderId="56" xfId="0" applyNumberFormat="1" applyFont="1" applyFill="1" applyBorder="1" applyAlignment="1">
      <alignment horizontal="center" vertical="center"/>
    </xf>
    <xf numFmtId="167" fontId="105" fillId="3" borderId="56" xfId="0" applyNumberFormat="1" applyFont="1" applyFill="1" applyBorder="1" applyAlignment="1">
      <alignment horizontal="center" vertical="center"/>
    </xf>
    <xf numFmtId="167" fontId="105" fillId="2" borderId="51" xfId="0" applyNumberFormat="1" applyFont="1" applyFill="1" applyBorder="1" applyAlignment="1">
      <alignment horizontal="center" vertical="center"/>
    </xf>
    <xf numFmtId="167" fontId="105" fillId="2" borderId="38" xfId="0" applyNumberFormat="1" applyFont="1" applyFill="1" applyBorder="1" applyAlignment="1">
      <alignment horizontal="center" vertical="center"/>
    </xf>
    <xf numFmtId="167" fontId="105" fillId="3" borderId="38" xfId="0" applyNumberFormat="1" applyFont="1" applyFill="1" applyBorder="1" applyAlignment="1">
      <alignment horizontal="center" vertical="center"/>
    </xf>
    <xf numFmtId="167" fontId="108" fillId="2" borderId="38" xfId="0" applyNumberFormat="1" applyFont="1" applyFill="1" applyBorder="1" applyAlignment="1">
      <alignment horizontal="center" vertical="center"/>
    </xf>
    <xf numFmtId="167" fontId="108" fillId="3" borderId="38" xfId="0" applyNumberFormat="1" applyFont="1" applyFill="1" applyBorder="1" applyAlignment="1">
      <alignment horizontal="center" vertical="center"/>
    </xf>
    <xf numFmtId="167" fontId="108" fillId="2" borderId="51" xfId="0" applyNumberFormat="1" applyFont="1" applyFill="1" applyBorder="1" applyAlignment="1">
      <alignment horizontal="center" vertical="center"/>
    </xf>
    <xf numFmtId="167" fontId="105" fillId="3" borderId="22" xfId="0" applyNumberFormat="1" applyFont="1" applyFill="1" applyBorder="1" applyAlignment="1">
      <alignment horizontal="center" vertical="center"/>
    </xf>
    <xf numFmtId="0" fontId="100" fillId="3" borderId="27" xfId="0" applyFont="1" applyFill="1" applyBorder="1" applyAlignment="1">
      <alignment horizontal="center" vertical="center"/>
    </xf>
    <xf numFmtId="4" fontId="105" fillId="2" borderId="25" xfId="0" applyNumberFormat="1" applyFont="1" applyFill="1" applyBorder="1" applyAlignment="1">
      <alignment horizontal="center" vertical="center"/>
    </xf>
    <xf numFmtId="4" fontId="105" fillId="3" borderId="25" xfId="0" applyNumberFormat="1" applyFont="1" applyFill="1" applyBorder="1" applyAlignment="1">
      <alignment horizontal="center" vertical="center"/>
    </xf>
    <xf numFmtId="49" fontId="96" fillId="0" borderId="10" xfId="0" applyNumberFormat="1" applyFont="1" applyBorder="1" applyAlignment="1">
      <alignment vertical="center" wrapText="1"/>
    </xf>
    <xf numFmtId="4" fontId="100" fillId="3" borderId="54" xfId="0" applyNumberFormat="1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100" fillId="0" borderId="0" xfId="0" applyFont="1" applyAlignment="1">
      <alignment vertical="center"/>
    </xf>
    <xf numFmtId="0" fontId="100" fillId="0" borderId="0" xfId="0" applyFont="1" applyAlignment="1">
      <alignment horizontal="right" vertical="center"/>
    </xf>
    <xf numFmtId="0" fontId="105" fillId="0" borderId="0" xfId="0" applyFont="1" applyAlignment="1">
      <alignment vertical="center"/>
    </xf>
    <xf numFmtId="49" fontId="100" fillId="3" borderId="10" xfId="0" applyNumberFormat="1" applyFont="1" applyFill="1" applyBorder="1" applyAlignment="1">
      <alignment horizontal="center" vertical="center"/>
    </xf>
    <xf numFmtId="0" fontId="105" fillId="0" borderId="10" xfId="0" applyFont="1" applyBorder="1" applyAlignment="1">
      <alignment horizontal="center" vertical="center"/>
    </xf>
    <xf numFmtId="0" fontId="105" fillId="0" borderId="10" xfId="0" applyFont="1" applyBorder="1" applyAlignment="1">
      <alignment horizontal="center" vertical="center" wrapText="1"/>
    </xf>
    <xf numFmtId="0" fontId="105" fillId="0" borderId="0" xfId="0" applyFont="1" applyAlignment="1">
      <alignment horizontal="center" vertical="center"/>
    </xf>
    <xf numFmtId="0" fontId="96" fillId="3" borderId="83" xfId="5" applyFill="1">
      <alignment horizontal="center" vertical="center"/>
    </xf>
    <xf numFmtId="0" fontId="96" fillId="0" borderId="83" xfId="5" applyFill="1">
      <alignment horizontal="center" vertical="center"/>
    </xf>
    <xf numFmtId="2" fontId="96" fillId="0" borderId="83" xfId="6" applyNumberFormat="1" applyFill="1">
      <alignment horizontal="right" vertical="center"/>
    </xf>
    <xf numFmtId="0" fontId="105" fillId="3" borderId="0" xfId="0" applyFont="1" applyFill="1" applyAlignment="1">
      <alignment vertical="center"/>
    </xf>
    <xf numFmtId="0" fontId="100" fillId="3" borderId="0" xfId="0" applyFont="1" applyFill="1" applyAlignment="1">
      <alignment vertical="center"/>
    </xf>
    <xf numFmtId="2" fontId="96" fillId="3" borderId="83" xfId="6" applyNumberFormat="1" applyFill="1">
      <alignment horizontal="right" vertical="center"/>
    </xf>
    <xf numFmtId="0" fontId="141" fillId="10" borderId="84" xfId="0" applyFont="1" applyFill="1" applyBorder="1" applyAlignment="1">
      <alignment horizontal="center" vertical="center" wrapText="1"/>
    </xf>
    <xf numFmtId="0" fontId="141" fillId="10" borderId="87" xfId="0" applyFont="1" applyFill="1" applyBorder="1" applyAlignment="1">
      <alignment horizontal="center" vertical="center" wrapText="1"/>
    </xf>
    <xf numFmtId="0" fontId="141" fillId="10" borderId="83" xfId="0" applyFont="1" applyFill="1" applyBorder="1" applyAlignment="1">
      <alignment horizontal="center" vertical="center" wrapText="1"/>
    </xf>
    <xf numFmtId="0" fontId="141" fillId="10" borderId="83" xfId="0" applyFont="1" applyFill="1" applyBorder="1" applyAlignment="1">
      <alignment vertical="center" wrapText="1"/>
    </xf>
    <xf numFmtId="0" fontId="142" fillId="10" borderId="83" xfId="0" applyFont="1" applyFill="1" applyBorder="1" applyAlignment="1">
      <alignment vertical="center" wrapText="1"/>
    </xf>
    <xf numFmtId="167" fontId="142" fillId="0" borderId="83" xfId="0" applyNumberFormat="1" applyFont="1" applyBorder="1" applyAlignment="1">
      <alignment horizontal="center" vertical="center" wrapText="1"/>
    </xf>
    <xf numFmtId="167" fontId="141" fillId="0" borderId="83" xfId="0" applyNumberFormat="1" applyFont="1" applyBorder="1" applyAlignment="1">
      <alignment horizontal="center" vertical="center" wrapText="1"/>
    </xf>
    <xf numFmtId="2" fontId="0" fillId="0" borderId="0" xfId="0" applyNumberFormat="1"/>
    <xf numFmtId="2" fontId="144" fillId="3" borderId="83" xfId="0" applyNumberFormat="1" applyFont="1" applyFill="1" applyBorder="1" applyAlignment="1">
      <alignment horizontal="center" vertical="center" wrapText="1"/>
    </xf>
    <xf numFmtId="0" fontId="100" fillId="2" borderId="38" xfId="0" applyFont="1" applyFill="1" applyBorder="1" applyAlignment="1">
      <alignment horizontal="center" vertical="center"/>
    </xf>
    <xf numFmtId="4" fontId="100" fillId="2" borderId="30" xfId="0" applyNumberFormat="1" applyFont="1" applyFill="1" applyBorder="1" applyAlignment="1">
      <alignment horizontal="center" vertical="center"/>
    </xf>
    <xf numFmtId="4" fontId="121" fillId="0" borderId="59" xfId="0" applyNumberFormat="1" applyFont="1" applyBorder="1" applyAlignment="1">
      <alignment horizontal="center" vertical="center" wrapText="1"/>
    </xf>
    <xf numFmtId="4" fontId="121" fillId="0" borderId="10" xfId="0" applyNumberFormat="1" applyFont="1" applyBorder="1" applyAlignment="1">
      <alignment horizontal="center" vertical="center" wrapText="1"/>
    </xf>
    <xf numFmtId="4" fontId="121" fillId="0" borderId="60" xfId="0" applyNumberFormat="1" applyFont="1" applyBorder="1" applyAlignment="1">
      <alignment horizontal="center" vertical="center" wrapText="1"/>
    </xf>
    <xf numFmtId="4" fontId="100" fillId="2" borderId="52" xfId="0" applyNumberFormat="1" applyFont="1" applyFill="1" applyBorder="1" applyAlignment="1">
      <alignment horizontal="center" vertical="center"/>
    </xf>
    <xf numFmtId="4" fontId="100" fillId="2" borderId="54" xfId="0" applyNumberFormat="1" applyFont="1" applyFill="1" applyBorder="1" applyAlignment="1">
      <alignment horizontal="center" vertical="center"/>
    </xf>
    <xf numFmtId="4" fontId="100" fillId="9" borderId="9" xfId="0" applyNumberFormat="1" applyFont="1" applyFill="1" applyBorder="1" applyAlignment="1">
      <alignment horizontal="center" vertical="center"/>
    </xf>
    <xf numFmtId="0" fontId="143" fillId="3" borderId="83" xfId="0" applyFont="1" applyFill="1" applyBorder="1" applyAlignment="1">
      <alignment horizontal="center" vertical="center" wrapText="1"/>
    </xf>
    <xf numFmtId="0" fontId="141" fillId="3" borderId="83" xfId="0" applyFont="1" applyFill="1" applyBorder="1" applyAlignment="1">
      <alignment horizontal="center" vertical="center" wrapText="1"/>
    </xf>
    <xf numFmtId="167" fontId="142" fillId="3" borderId="83" xfId="0" applyNumberFormat="1" applyFont="1" applyFill="1" applyBorder="1" applyAlignment="1">
      <alignment horizontal="center" vertical="center" wrapText="1"/>
    </xf>
    <xf numFmtId="49" fontId="96" fillId="0" borderId="37" xfId="0" applyNumberFormat="1" applyFont="1" applyBorder="1" applyAlignment="1">
      <alignment vertical="top" wrapText="1"/>
    </xf>
    <xf numFmtId="49" fontId="96" fillId="3" borderId="37" xfId="0" applyNumberFormat="1" applyFont="1" applyFill="1" applyBorder="1" applyAlignment="1">
      <alignment vertical="top" wrapText="1"/>
    </xf>
    <xf numFmtId="0" fontId="96" fillId="2" borderId="5" xfId="0" applyFont="1" applyFill="1" applyBorder="1" applyAlignment="1">
      <alignment wrapText="1"/>
    </xf>
    <xf numFmtId="0" fontId="97" fillId="2" borderId="0" xfId="0" applyFont="1" applyFill="1" applyAlignment="1">
      <alignment horizontal="center" wrapText="1"/>
    </xf>
    <xf numFmtId="0" fontId="101" fillId="2" borderId="0" xfId="0" applyFont="1" applyFill="1" applyAlignment="1">
      <alignment horizontal="center" wrapText="1"/>
    </xf>
    <xf numFmtId="0" fontId="98" fillId="2" borderId="0" xfId="0" applyFont="1" applyFill="1" applyAlignment="1">
      <alignment horizontal="center"/>
    </xf>
    <xf numFmtId="0" fontId="98" fillId="3" borderId="0" xfId="0" applyFont="1" applyFill="1" applyAlignment="1">
      <alignment horizontal="center"/>
    </xf>
    <xf numFmtId="49" fontId="100" fillId="2" borderId="0" xfId="0" applyNumberFormat="1" applyFont="1" applyFill="1" applyAlignment="1">
      <alignment horizontal="center" vertical="top" wrapText="1"/>
    </xf>
    <xf numFmtId="0" fontId="100" fillId="3" borderId="0" xfId="0" applyFont="1" applyFill="1" applyAlignment="1">
      <alignment horizontal="center" vertical="top" wrapText="1"/>
    </xf>
    <xf numFmtId="49" fontId="96" fillId="2" borderId="0" xfId="0" applyNumberFormat="1" applyFont="1" applyFill="1" applyAlignment="1">
      <alignment horizontal="center"/>
    </xf>
    <xf numFmtId="49" fontId="100" fillId="2" borderId="0" xfId="0" applyNumberFormat="1" applyFont="1" applyFill="1" applyAlignment="1">
      <alignment horizontal="center" wrapText="1"/>
    </xf>
    <xf numFmtId="0" fontId="126" fillId="2" borderId="0" xfId="0" applyFont="1" applyFill="1" applyAlignment="1">
      <alignment horizontal="center" wrapText="1"/>
    </xf>
    <xf numFmtId="2" fontId="96" fillId="0" borderId="83" xfId="5" applyNumberFormat="1" applyFill="1">
      <alignment horizontal="center" vertical="center"/>
    </xf>
    <xf numFmtId="0" fontId="143" fillId="3" borderId="83" xfId="0" applyFont="1" applyFill="1" applyBorder="1" applyAlignment="1">
      <alignment vertical="center" wrapText="1"/>
    </xf>
    <xf numFmtId="49" fontId="118" fillId="0" borderId="52" xfId="0" applyNumberFormat="1" applyFont="1" applyBorder="1" applyAlignment="1">
      <alignment vertical="top" wrapText="1"/>
    </xf>
    <xf numFmtId="49" fontId="115" fillId="0" borderId="11" xfId="0" applyNumberFormat="1" applyFont="1" applyBorder="1" applyAlignment="1">
      <alignment vertical="center" wrapText="1"/>
    </xf>
    <xf numFmtId="49" fontId="105" fillId="2" borderId="11" xfId="0" applyNumberFormat="1" applyFont="1" applyFill="1" applyBorder="1" applyAlignment="1">
      <alignment horizontal="center" vertical="center" wrapText="1"/>
    </xf>
    <xf numFmtId="49" fontId="115" fillId="0" borderId="11" xfId="0" applyNumberFormat="1" applyFont="1" applyBorder="1" applyAlignment="1">
      <alignment horizontal="center" vertical="top" wrapText="1"/>
    </xf>
    <xf numFmtId="49" fontId="115" fillId="0" borderId="17" xfId="0" applyNumberFormat="1" applyFont="1" applyBorder="1" applyAlignment="1">
      <alignment vertical="center" wrapText="1"/>
    </xf>
    <xf numFmtId="49" fontId="105" fillId="2" borderId="6" xfId="0" applyNumberFormat="1" applyFont="1" applyFill="1" applyBorder="1" applyAlignment="1">
      <alignment horizontal="center" vertical="center" wrapText="1"/>
    </xf>
    <xf numFmtId="4" fontId="105" fillId="2" borderId="19" xfId="0" applyNumberFormat="1" applyFont="1" applyFill="1" applyBorder="1" applyAlignment="1">
      <alignment horizontal="center" vertical="center"/>
    </xf>
    <xf numFmtId="4" fontId="105" fillId="3" borderId="19" xfId="0" applyNumberFormat="1" applyFont="1" applyFill="1" applyBorder="1" applyAlignment="1">
      <alignment horizontal="center" vertical="center"/>
    </xf>
    <xf numFmtId="170" fontId="105" fillId="2" borderId="25" xfId="0" applyNumberFormat="1" applyFont="1" applyFill="1" applyBorder="1" applyAlignment="1">
      <alignment horizontal="center" vertical="center"/>
    </xf>
    <xf numFmtId="170" fontId="105" fillId="3" borderId="25" xfId="0" applyNumberFormat="1" applyFont="1" applyFill="1" applyBorder="1" applyAlignment="1">
      <alignment horizontal="center" vertical="center"/>
    </xf>
    <xf numFmtId="0" fontId="96" fillId="3" borderId="0" xfId="0" applyFont="1" applyFill="1" applyAlignment="1">
      <alignment horizontal="left" vertical="top"/>
    </xf>
    <xf numFmtId="0" fontId="100" fillId="3" borderId="0" xfId="0" applyFont="1" applyFill="1" applyAlignment="1">
      <alignment horizontal="center" vertical="top"/>
    </xf>
    <xf numFmtId="0" fontId="100" fillId="3" borderId="0" xfId="0" applyFont="1" applyFill="1" applyAlignment="1">
      <alignment vertical="top"/>
    </xf>
    <xf numFmtId="0" fontId="105" fillId="3" borderId="0" xfId="0" applyFont="1" applyFill="1" applyAlignment="1">
      <alignment vertical="top"/>
    </xf>
    <xf numFmtId="0" fontId="100" fillId="3" borderId="0" xfId="0" applyFont="1" applyFill="1" applyAlignment="1">
      <alignment horizontal="left"/>
    </xf>
    <xf numFmtId="0" fontId="106" fillId="3" borderId="0" xfId="0" applyFont="1" applyFill="1" applyAlignment="1">
      <alignment horizontal="left"/>
    </xf>
    <xf numFmtId="0" fontId="106" fillId="3" borderId="10" xfId="0" applyFont="1" applyFill="1" applyBorder="1" applyAlignment="1">
      <alignment horizontal="left"/>
    </xf>
    <xf numFmtId="0" fontId="100" fillId="3" borderId="7" xfId="0" applyFont="1" applyFill="1" applyBorder="1" applyAlignment="1">
      <alignment horizontal="left"/>
    </xf>
    <xf numFmtId="0" fontId="100" fillId="3" borderId="0" xfId="0" applyFont="1" applyFill="1" applyAlignment="1">
      <alignment horizontal="left" vertical="center"/>
    </xf>
    <xf numFmtId="0" fontId="100" fillId="3" borderId="7" xfId="0" applyFont="1" applyFill="1" applyBorder="1" applyAlignment="1">
      <alignment vertical="top"/>
    </xf>
    <xf numFmtId="167" fontId="105" fillId="3" borderId="7" xfId="0" applyNumberFormat="1" applyFont="1" applyFill="1" applyBorder="1" applyAlignment="1">
      <alignment horizontal="center" vertical="center"/>
    </xf>
    <xf numFmtId="167" fontId="105" fillId="3" borderId="7" xfId="0" applyNumberFormat="1" applyFont="1" applyFill="1" applyBorder="1" applyAlignment="1">
      <alignment horizontal="center" vertical="center" wrapText="1"/>
    </xf>
    <xf numFmtId="167" fontId="105" fillId="3" borderId="8" xfId="0" applyNumberFormat="1" applyFont="1" applyFill="1" applyBorder="1" applyAlignment="1">
      <alignment horizontal="center" vertical="center" wrapText="1"/>
    </xf>
    <xf numFmtId="167" fontId="105" fillId="3" borderId="37" xfId="0" applyNumberFormat="1" applyFont="1" applyFill="1" applyBorder="1" applyAlignment="1">
      <alignment horizontal="center"/>
    </xf>
    <xf numFmtId="167" fontId="105" fillId="3" borderId="10" xfId="0" applyNumberFormat="1" applyFont="1" applyFill="1" applyBorder="1" applyAlignment="1">
      <alignment horizontal="center"/>
    </xf>
    <xf numFmtId="167" fontId="105" fillId="3" borderId="47" xfId="0" applyNumberFormat="1" applyFont="1" applyFill="1" applyBorder="1" applyAlignment="1">
      <alignment horizontal="center"/>
    </xf>
    <xf numFmtId="167" fontId="105" fillId="3" borderId="8" xfId="0" applyNumberFormat="1" applyFont="1" applyFill="1" applyBorder="1" applyAlignment="1">
      <alignment horizontal="center"/>
    </xf>
    <xf numFmtId="167" fontId="105" fillId="3" borderId="8" xfId="0" applyNumberFormat="1" applyFont="1" applyFill="1" applyBorder="1" applyAlignment="1">
      <alignment horizontal="center" vertical="center"/>
    </xf>
    <xf numFmtId="167" fontId="105" fillId="3" borderId="9" xfId="0" applyNumberFormat="1" applyFont="1" applyFill="1" applyBorder="1" applyAlignment="1">
      <alignment horizontal="center"/>
    </xf>
    <xf numFmtId="167" fontId="105" fillId="3" borderId="10" xfId="0" applyNumberFormat="1" applyFont="1" applyFill="1" applyBorder="1" applyAlignment="1">
      <alignment horizontal="center" vertical="top"/>
    </xf>
    <xf numFmtId="167" fontId="105" fillId="3" borderId="22" xfId="0" applyNumberFormat="1" applyFont="1" applyFill="1" applyBorder="1" applyAlignment="1">
      <alignment horizontal="center" vertical="top"/>
    </xf>
    <xf numFmtId="167" fontId="105" fillId="3" borderId="8" xfId="0" applyNumberFormat="1" applyFont="1" applyFill="1" applyBorder="1" applyAlignment="1">
      <alignment horizontal="center" vertical="top"/>
    </xf>
    <xf numFmtId="167" fontId="105" fillId="3" borderId="9" xfId="0" applyNumberFormat="1" applyFont="1" applyFill="1" applyBorder="1" applyAlignment="1">
      <alignment horizontal="center" vertical="top"/>
    </xf>
    <xf numFmtId="167" fontId="105" fillId="3" borderId="15" xfId="0" applyNumberFormat="1" applyFont="1" applyFill="1" applyBorder="1" applyAlignment="1">
      <alignment horizontal="center" vertical="top"/>
    </xf>
    <xf numFmtId="167" fontId="105" fillId="3" borderId="49" xfId="0" applyNumberFormat="1" applyFont="1" applyFill="1" applyBorder="1" applyAlignment="1">
      <alignment horizontal="center" vertical="top"/>
    </xf>
    <xf numFmtId="170" fontId="100" fillId="3" borderId="7" xfId="0" applyNumberFormat="1" applyFont="1" applyFill="1" applyBorder="1" applyAlignment="1">
      <alignment horizontal="center" vertical="center"/>
    </xf>
    <xf numFmtId="170" fontId="100" fillId="3" borderId="7" xfId="0" applyNumberFormat="1" applyFont="1" applyFill="1" applyBorder="1" applyAlignment="1">
      <alignment horizontal="center" vertical="center" wrapText="1"/>
    </xf>
    <xf numFmtId="170" fontId="100" fillId="3" borderId="8" xfId="0" applyNumberFormat="1" applyFont="1" applyFill="1" applyBorder="1" applyAlignment="1">
      <alignment horizontal="center" vertical="center" wrapText="1"/>
    </xf>
    <xf numFmtId="170" fontId="100" fillId="3" borderId="8" xfId="0" applyNumberFormat="1" applyFont="1" applyFill="1" applyBorder="1" applyAlignment="1">
      <alignment horizontal="center"/>
    </xf>
    <xf numFmtId="0" fontId="96" fillId="7" borderId="10" xfId="0" applyFont="1" applyFill="1" applyBorder="1" applyAlignment="1">
      <alignment horizontal="center" vertical="center"/>
    </xf>
    <xf numFmtId="0" fontId="96" fillId="11" borderId="10" xfId="0" applyFont="1" applyFill="1" applyBorder="1"/>
    <xf numFmtId="0" fontId="147" fillId="0" borderId="0" xfId="0" applyFont="1" applyAlignment="1">
      <alignment horizontal="center"/>
    </xf>
    <xf numFmtId="0" fontId="147" fillId="0" borderId="0" xfId="0" applyFont="1"/>
    <xf numFmtId="0" fontId="148" fillId="0" borderId="0" xfId="0" applyFont="1" applyAlignment="1">
      <alignment horizontal="center"/>
    </xf>
    <xf numFmtId="0" fontId="147" fillId="3" borderId="10" xfId="0" applyFont="1" applyFill="1" applyBorder="1" applyAlignment="1">
      <alignment horizontal="center"/>
    </xf>
    <xf numFmtId="0" fontId="149" fillId="3" borderId="10" xfId="0" applyFont="1" applyFill="1" applyBorder="1" applyAlignment="1">
      <alignment horizontal="center" vertical="center" wrapText="1"/>
    </xf>
    <xf numFmtId="0" fontId="149" fillId="3" borderId="9" xfId="0" applyFont="1" applyFill="1" applyBorder="1" applyAlignment="1">
      <alignment horizontal="center" vertical="center"/>
    </xf>
    <xf numFmtId="0" fontId="149" fillId="3" borderId="10" xfId="0" applyFont="1" applyFill="1" applyBorder="1" applyAlignment="1">
      <alignment horizontal="center" vertical="center"/>
    </xf>
    <xf numFmtId="0" fontId="150" fillId="3" borderId="10" xfId="0" applyFont="1" applyFill="1" applyBorder="1" applyAlignment="1">
      <alignment horizontal="center" vertical="center" wrapText="1"/>
    </xf>
    <xf numFmtId="0" fontId="150" fillId="3" borderId="17" xfId="0" applyFont="1" applyFill="1" applyBorder="1" applyAlignment="1">
      <alignment horizontal="center" vertical="center"/>
    </xf>
    <xf numFmtId="0" fontId="58" fillId="3" borderId="17" xfId="0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vertical="center" wrapText="1"/>
    </xf>
    <xf numFmtId="0" fontId="149" fillId="3" borderId="2" xfId="0" applyFont="1" applyFill="1" applyBorder="1" applyAlignment="1">
      <alignment horizontal="center" vertical="center"/>
    </xf>
    <xf numFmtId="0" fontId="148" fillId="0" borderId="10" xfId="0" applyFont="1" applyBorder="1" applyAlignment="1">
      <alignment horizontal="center"/>
    </xf>
    <xf numFmtId="0" fontId="150" fillId="3" borderId="38" xfId="0" applyFont="1" applyFill="1" applyBorder="1" applyAlignment="1">
      <alignment horizontal="center" vertical="center" wrapText="1"/>
    </xf>
    <xf numFmtId="0" fontId="147" fillId="3" borderId="17" xfId="0" applyFont="1" applyFill="1" applyBorder="1" applyAlignment="1">
      <alignment horizontal="center"/>
    </xf>
    <xf numFmtId="0" fontId="150" fillId="3" borderId="39" xfId="0" applyFont="1" applyFill="1" applyBorder="1" applyAlignment="1">
      <alignment horizontal="center" vertical="center" wrapText="1"/>
    </xf>
    <xf numFmtId="0" fontId="147" fillId="0" borderId="10" xfId="0" applyFont="1" applyBorder="1"/>
    <xf numFmtId="0" fontId="147" fillId="0" borderId="10" xfId="0" applyFont="1" applyBorder="1" applyAlignment="1">
      <alignment horizontal="center"/>
    </xf>
    <xf numFmtId="0" fontId="147" fillId="0" borderId="3" xfId="0" applyFont="1" applyBorder="1"/>
    <xf numFmtId="0" fontId="150" fillId="3" borderId="41" xfId="0" applyFont="1" applyFill="1" applyBorder="1" applyAlignment="1">
      <alignment horizontal="center" vertical="center"/>
    </xf>
    <xf numFmtId="0" fontId="149" fillId="3" borderId="3" xfId="0" applyFont="1" applyFill="1" applyBorder="1" applyAlignment="1">
      <alignment horizontal="center" vertical="center"/>
    </xf>
    <xf numFmtId="0" fontId="147" fillId="0" borderId="1" xfId="0" applyFont="1" applyBorder="1"/>
    <xf numFmtId="0" fontId="149" fillId="4" borderId="10" xfId="0" applyFont="1" applyFill="1" applyBorder="1" applyAlignment="1">
      <alignment horizontal="center" vertical="center"/>
    </xf>
    <xf numFmtId="167" fontId="96" fillId="0" borderId="83" xfId="6" applyNumberFormat="1" applyFill="1">
      <alignment horizontal="right" vertical="center"/>
    </xf>
    <xf numFmtId="167" fontId="96" fillId="3" borderId="83" xfId="6" applyNumberFormat="1" applyFill="1">
      <alignment horizontal="right" vertical="center"/>
    </xf>
    <xf numFmtId="0" fontId="141" fillId="3" borderId="0" xfId="0" applyFont="1" applyFill="1"/>
    <xf numFmtId="0" fontId="143" fillId="3" borderId="88" xfId="0" applyFont="1" applyFill="1" applyBorder="1" applyAlignment="1">
      <alignment vertical="center" wrapText="1"/>
    </xf>
    <xf numFmtId="0" fontId="144" fillId="3" borderId="83" xfId="0" applyFont="1" applyFill="1" applyBorder="1" applyAlignment="1">
      <alignment vertical="center" wrapText="1"/>
    </xf>
    <xf numFmtId="2" fontId="143" fillId="3" borderId="83" xfId="0" applyNumberFormat="1" applyFont="1" applyFill="1" applyBorder="1" applyAlignment="1">
      <alignment horizontal="center" vertical="center" wrapText="1"/>
    </xf>
    <xf numFmtId="0" fontId="141" fillId="3" borderId="83" xfId="0" applyFont="1" applyFill="1" applyBorder="1" applyAlignment="1">
      <alignment vertical="center" wrapText="1"/>
    </xf>
    <xf numFmtId="167" fontId="0" fillId="3" borderId="10" xfId="0" applyNumberFormat="1" applyFill="1" applyBorder="1" applyAlignment="1">
      <alignment horizontal="center" vertical="center"/>
    </xf>
    <xf numFmtId="167" fontId="141" fillId="3" borderId="83" xfId="0" applyNumberFormat="1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3" borderId="56" xfId="0" applyFill="1" applyBorder="1"/>
    <xf numFmtId="0" fontId="0" fillId="3" borderId="8" xfId="0" applyFill="1" applyBorder="1"/>
    <xf numFmtId="0" fontId="100" fillId="3" borderId="56" xfId="0" applyFont="1" applyFill="1" applyBorder="1"/>
    <xf numFmtId="2" fontId="100" fillId="3" borderId="60" xfId="0" applyNumberFormat="1" applyFont="1" applyFill="1" applyBorder="1" applyAlignment="1">
      <alignment horizontal="center" vertical="center"/>
    </xf>
    <xf numFmtId="2" fontId="100" fillId="3" borderId="46" xfId="0" applyNumberFormat="1" applyFont="1" applyFill="1" applyBorder="1" applyAlignment="1">
      <alignment horizontal="center" vertical="center"/>
    </xf>
    <xf numFmtId="170" fontId="132" fillId="3" borderId="10" xfId="0" applyNumberFormat="1" applyFont="1" applyFill="1" applyBorder="1" applyAlignment="1">
      <alignment horizontal="center" vertical="center"/>
    </xf>
    <xf numFmtId="170" fontId="100" fillId="0" borderId="10" xfId="0" applyNumberFormat="1" applyFont="1" applyBorder="1" applyAlignment="1">
      <alignment horizontal="center" vertical="center"/>
    </xf>
    <xf numFmtId="170" fontId="132" fillId="3" borderId="10" xfId="0" applyNumberFormat="1" applyFont="1" applyFill="1" applyBorder="1" applyAlignment="1">
      <alignment horizontal="center" vertical="center" wrapText="1" readingOrder="1"/>
    </xf>
    <xf numFmtId="2" fontId="100" fillId="2" borderId="20" xfId="0" applyNumberFormat="1" applyFont="1" applyFill="1" applyBorder="1" applyAlignment="1">
      <alignment horizontal="center" vertical="top"/>
    </xf>
    <xf numFmtId="2" fontId="100" fillId="2" borderId="20" xfId="0" applyNumberFormat="1" applyFont="1" applyFill="1" applyBorder="1" applyAlignment="1">
      <alignment horizontal="center" vertical="center"/>
    </xf>
    <xf numFmtId="2" fontId="100" fillId="2" borderId="7" xfId="0" applyNumberFormat="1" applyFont="1" applyFill="1" applyBorder="1" applyAlignment="1">
      <alignment horizontal="center" vertical="center"/>
    </xf>
    <xf numFmtId="2" fontId="100" fillId="2" borderId="7" xfId="0" applyNumberFormat="1" applyFont="1" applyFill="1" applyBorder="1" applyAlignment="1">
      <alignment horizontal="center" vertical="center" wrapText="1"/>
    </xf>
    <xf numFmtId="2" fontId="100" fillId="2" borderId="8" xfId="0" applyNumberFormat="1" applyFont="1" applyFill="1" applyBorder="1" applyAlignment="1">
      <alignment horizontal="center" vertical="center" wrapText="1"/>
    </xf>
    <xf numFmtId="2" fontId="100" fillId="2" borderId="49" xfId="0" applyNumberFormat="1" applyFont="1" applyFill="1" applyBorder="1" applyAlignment="1">
      <alignment horizontal="center" vertical="center"/>
    </xf>
    <xf numFmtId="2" fontId="100" fillId="2" borderId="47" xfId="0" applyNumberFormat="1" applyFont="1" applyFill="1" applyBorder="1" applyAlignment="1">
      <alignment horizontal="center" vertical="center"/>
    </xf>
    <xf numFmtId="2" fontId="100" fillId="2" borderId="10" xfId="0" applyNumberFormat="1" applyFont="1" applyFill="1" applyBorder="1" applyAlignment="1">
      <alignment horizontal="center" vertical="center"/>
    </xf>
    <xf numFmtId="2" fontId="100" fillId="2" borderId="22" xfId="0" applyNumberFormat="1" applyFont="1" applyFill="1" applyBorder="1" applyAlignment="1">
      <alignment horizontal="center" vertical="center"/>
    </xf>
    <xf numFmtId="2" fontId="100" fillId="2" borderId="56" xfId="0" applyNumberFormat="1" applyFont="1" applyFill="1" applyBorder="1" applyAlignment="1">
      <alignment horizontal="center" vertical="center"/>
    </xf>
    <xf numFmtId="2" fontId="100" fillId="3" borderId="56" xfId="0" applyNumberFormat="1" applyFont="1" applyFill="1" applyBorder="1" applyAlignment="1">
      <alignment horizontal="center" vertical="center"/>
    </xf>
    <xf numFmtId="2" fontId="100" fillId="2" borderId="51" xfId="0" applyNumberFormat="1" applyFont="1" applyFill="1" applyBorder="1" applyAlignment="1">
      <alignment horizontal="center" vertical="center"/>
    </xf>
    <xf numFmtId="2" fontId="100" fillId="2" borderId="38" xfId="0" applyNumberFormat="1" applyFont="1" applyFill="1" applyBorder="1" applyAlignment="1">
      <alignment horizontal="center" vertical="center"/>
    </xf>
    <xf numFmtId="2" fontId="100" fillId="3" borderId="38" xfId="0" applyNumberFormat="1" applyFont="1" applyFill="1" applyBorder="1" applyAlignment="1">
      <alignment horizontal="center" vertical="center"/>
    </xf>
    <xf numFmtId="2" fontId="107" fillId="2" borderId="38" xfId="0" applyNumberFormat="1" applyFont="1" applyFill="1" applyBorder="1" applyAlignment="1">
      <alignment horizontal="center" vertical="center"/>
    </xf>
    <xf numFmtId="2" fontId="107" fillId="3" borderId="38" xfId="0" applyNumberFormat="1" applyFont="1" applyFill="1" applyBorder="1" applyAlignment="1">
      <alignment horizontal="center" vertical="center"/>
    </xf>
    <xf numFmtId="2" fontId="107" fillId="2" borderId="51" xfId="0" applyNumberFormat="1" applyFont="1" applyFill="1" applyBorder="1" applyAlignment="1">
      <alignment horizontal="center" vertical="center"/>
    </xf>
    <xf numFmtId="2" fontId="100" fillId="3" borderId="10" xfId="0" applyNumberFormat="1" applyFont="1" applyFill="1" applyBorder="1" applyAlignment="1">
      <alignment horizontal="center" vertical="center"/>
    </xf>
    <xf numFmtId="2" fontId="100" fillId="3" borderId="22" xfId="0" applyNumberFormat="1" applyFont="1" applyFill="1" applyBorder="1" applyAlignment="1">
      <alignment horizontal="center" vertical="center"/>
    </xf>
    <xf numFmtId="2" fontId="100" fillId="2" borderId="8" xfId="0" applyNumberFormat="1" applyFont="1" applyFill="1" applyBorder="1" applyAlignment="1">
      <alignment horizontal="center" vertical="center"/>
    </xf>
    <xf numFmtId="2" fontId="100" fillId="2" borderId="15" xfId="0" applyNumberFormat="1" applyFont="1" applyFill="1" applyBorder="1" applyAlignment="1">
      <alignment horizontal="center" vertical="center"/>
    </xf>
    <xf numFmtId="2" fontId="100" fillId="2" borderId="25" xfId="0" applyNumberFormat="1" applyFont="1" applyFill="1" applyBorder="1" applyAlignment="1">
      <alignment horizontal="center" vertical="center"/>
    </xf>
    <xf numFmtId="2" fontId="100" fillId="3" borderId="25" xfId="0" applyNumberFormat="1" applyFont="1" applyFill="1" applyBorder="1" applyAlignment="1">
      <alignment horizontal="center" vertical="center"/>
    </xf>
    <xf numFmtId="167" fontId="105" fillId="3" borderId="49" xfId="0" applyNumberFormat="1" applyFont="1" applyFill="1" applyBorder="1" applyAlignment="1">
      <alignment horizontal="center" vertical="center"/>
    </xf>
    <xf numFmtId="167" fontId="121" fillId="3" borderId="49" xfId="0" applyNumberFormat="1" applyFont="1" applyFill="1" applyBorder="1" applyAlignment="1">
      <alignment vertical="top" wrapText="1"/>
    </xf>
    <xf numFmtId="167" fontId="121" fillId="3" borderId="57" xfId="0" applyNumberFormat="1" applyFont="1" applyFill="1" applyBorder="1" applyAlignment="1">
      <alignment vertical="top" wrapText="1"/>
    </xf>
    <xf numFmtId="167" fontId="96" fillId="3" borderId="20" xfId="0" applyNumberFormat="1" applyFont="1" applyFill="1" applyBorder="1" applyAlignment="1">
      <alignment horizontal="center" vertical="center"/>
    </xf>
    <xf numFmtId="167" fontId="96" fillId="3" borderId="9" xfId="0" applyNumberFormat="1" applyFont="1" applyFill="1" applyBorder="1" applyAlignment="1">
      <alignment horizontal="center" vertical="top"/>
    </xf>
    <xf numFmtId="167" fontId="96" fillId="3" borderId="9" xfId="0" applyNumberFormat="1" applyFont="1" applyFill="1" applyBorder="1" applyAlignment="1">
      <alignment horizontal="center" vertical="center"/>
    </xf>
    <xf numFmtId="167" fontId="100" fillId="3" borderId="9" xfId="0" applyNumberFormat="1" applyFont="1" applyFill="1" applyBorder="1" applyAlignment="1">
      <alignment horizontal="center" vertical="top"/>
    </xf>
    <xf numFmtId="167" fontId="100" fillId="3" borderId="9" xfId="0" applyNumberFormat="1" applyFont="1" applyFill="1" applyBorder="1" applyAlignment="1">
      <alignment horizontal="center" vertical="center"/>
    </xf>
    <xf numFmtId="167" fontId="100" fillId="3" borderId="56" xfId="0" applyNumberFormat="1" applyFont="1" applyFill="1" applyBorder="1" applyAlignment="1">
      <alignment horizontal="center" vertical="top"/>
    </xf>
    <xf numFmtId="170" fontId="100" fillId="3" borderId="9" xfId="0" applyNumberFormat="1" applyFont="1" applyFill="1" applyBorder="1" applyAlignment="1">
      <alignment horizontal="center"/>
    </xf>
    <xf numFmtId="170" fontId="100" fillId="8" borderId="9" xfId="0" applyNumberFormat="1" applyFont="1" applyFill="1" applyBorder="1" applyAlignment="1">
      <alignment horizontal="center" vertical="center"/>
    </xf>
    <xf numFmtId="170" fontId="151" fillId="0" borderId="49" xfId="0" applyNumberFormat="1" applyFont="1" applyBorder="1" applyAlignment="1">
      <alignment vertical="top" wrapText="1"/>
    </xf>
    <xf numFmtId="170" fontId="151" fillId="3" borderId="49" xfId="0" applyNumberFormat="1" applyFont="1" applyFill="1" applyBorder="1" applyAlignment="1">
      <alignment vertical="top" wrapText="1"/>
    </xf>
    <xf numFmtId="170" fontId="151" fillId="0" borderId="57" xfId="0" applyNumberFormat="1" applyFont="1" applyBorder="1" applyAlignment="1">
      <alignment vertical="top" wrapText="1"/>
    </xf>
    <xf numFmtId="170" fontId="151" fillId="3" borderId="57" xfId="0" applyNumberFormat="1" applyFont="1" applyFill="1" applyBorder="1" applyAlignment="1">
      <alignment vertical="top" wrapText="1"/>
    </xf>
    <xf numFmtId="170" fontId="100" fillId="2" borderId="25" xfId="0" applyNumberFormat="1" applyFont="1" applyFill="1" applyBorder="1" applyAlignment="1">
      <alignment horizontal="center" vertical="center"/>
    </xf>
    <xf numFmtId="170" fontId="100" fillId="3" borderId="25" xfId="0" applyNumberFormat="1" applyFont="1" applyFill="1" applyBorder="1" applyAlignment="1">
      <alignment horizontal="center" vertical="center"/>
    </xf>
    <xf numFmtId="0" fontId="96" fillId="0" borderId="10" xfId="0" applyFont="1" applyBorder="1" applyAlignment="1">
      <alignment horizontal="left"/>
    </xf>
    <xf numFmtId="4" fontId="100" fillId="2" borderId="59" xfId="0" applyNumberFormat="1" applyFont="1" applyFill="1" applyBorder="1" applyAlignment="1">
      <alignment horizontal="center" vertical="center"/>
    </xf>
    <xf numFmtId="4" fontId="100" fillId="3" borderId="59" xfId="0" applyNumberFormat="1" applyFont="1" applyFill="1" applyBorder="1" applyAlignment="1">
      <alignment horizontal="center" vertical="center"/>
    </xf>
    <xf numFmtId="0" fontId="100" fillId="0" borderId="10" xfId="0" applyFont="1" applyBorder="1" applyAlignment="1">
      <alignment horizontal="left"/>
    </xf>
    <xf numFmtId="0" fontId="101" fillId="2" borderId="26" xfId="0" applyFont="1" applyFill="1" applyBorder="1" applyAlignment="1">
      <alignment vertical="center" wrapText="1"/>
    </xf>
    <xf numFmtId="0" fontId="96" fillId="0" borderId="2" xfId="0" applyFont="1" applyBorder="1" applyAlignment="1">
      <alignment horizontal="left" vertical="center" wrapText="1"/>
    </xf>
    <xf numFmtId="49" fontId="121" fillId="0" borderId="17" xfId="0" applyNumberFormat="1" applyFont="1" applyBorder="1" applyAlignment="1">
      <alignment horizontal="left" vertical="center" wrapText="1"/>
    </xf>
    <xf numFmtId="0" fontId="152" fillId="0" borderId="0" xfId="0" applyFont="1" applyAlignment="1">
      <alignment horizontal="center" vertical="center" wrapText="1"/>
    </xf>
    <xf numFmtId="0" fontId="100" fillId="3" borderId="10" xfId="0" applyFont="1" applyFill="1" applyBorder="1" applyAlignment="1">
      <alignment horizontal="center" vertical="center" wrapText="1"/>
    </xf>
    <xf numFmtId="0" fontId="100" fillId="3" borderId="4" xfId="0" applyFont="1" applyFill="1" applyBorder="1" applyAlignment="1">
      <alignment horizontal="center" vertical="center"/>
    </xf>
    <xf numFmtId="2" fontId="100" fillId="3" borderId="37" xfId="0" applyNumberFormat="1" applyFont="1" applyFill="1" applyBorder="1" applyAlignment="1">
      <alignment horizontal="center" vertical="center"/>
    </xf>
    <xf numFmtId="170" fontId="132" fillId="3" borderId="2" xfId="0" applyNumberFormat="1" applyFont="1" applyFill="1" applyBorder="1" applyAlignment="1">
      <alignment horizontal="center" vertical="center"/>
    </xf>
    <xf numFmtId="4" fontId="132" fillId="3" borderId="2" xfId="0" applyNumberFormat="1" applyFont="1" applyFill="1" applyBorder="1" applyAlignment="1">
      <alignment horizontal="center" vertical="center"/>
    </xf>
    <xf numFmtId="4" fontId="132" fillId="3" borderId="10" xfId="0" applyNumberFormat="1" applyFont="1" applyFill="1" applyBorder="1" applyAlignment="1">
      <alignment horizontal="center" vertical="center"/>
    </xf>
    <xf numFmtId="4" fontId="132" fillId="3" borderId="10" xfId="0" applyNumberFormat="1" applyFont="1" applyFill="1" applyBorder="1"/>
    <xf numFmtId="4" fontId="100" fillId="3" borderId="2" xfId="0" applyNumberFormat="1" applyFont="1" applyFill="1" applyBorder="1"/>
    <xf numFmtId="4" fontId="107" fillId="3" borderId="10" xfId="0" applyNumberFormat="1" applyFont="1" applyFill="1" applyBorder="1" applyAlignment="1">
      <alignment horizontal="center" vertical="center"/>
    </xf>
    <xf numFmtId="4" fontId="107" fillId="3" borderId="10" xfId="0" applyNumberFormat="1" applyFont="1" applyFill="1" applyBorder="1"/>
    <xf numFmtId="4" fontId="100" fillId="3" borderId="1" xfId="0" applyNumberFormat="1" applyFont="1" applyFill="1" applyBorder="1" applyAlignment="1">
      <alignment horizontal="center" vertical="center"/>
    </xf>
    <xf numFmtId="4" fontId="107" fillId="3" borderId="2" xfId="0" applyNumberFormat="1" applyFont="1" applyFill="1" applyBorder="1"/>
    <xf numFmtId="4" fontId="100" fillId="3" borderId="3" xfId="0" applyNumberFormat="1" applyFont="1" applyFill="1" applyBorder="1" applyAlignment="1">
      <alignment horizontal="center" vertical="center"/>
    </xf>
    <xf numFmtId="4" fontId="132" fillId="3" borderId="54" xfId="0" applyNumberFormat="1" applyFont="1" applyFill="1" applyBorder="1" applyAlignment="1">
      <alignment horizontal="center" vertical="center"/>
    </xf>
    <xf numFmtId="4" fontId="100" fillId="3" borderId="54" xfId="0" applyNumberFormat="1" applyFont="1" applyFill="1" applyBorder="1"/>
    <xf numFmtId="4" fontId="132" fillId="3" borderId="54" xfId="0" applyNumberFormat="1" applyFont="1" applyFill="1" applyBorder="1"/>
    <xf numFmtId="4" fontId="100" fillId="3" borderId="62" xfId="0" applyNumberFormat="1" applyFont="1" applyFill="1" applyBorder="1" applyAlignment="1">
      <alignment horizontal="center" vertical="center"/>
    </xf>
    <xf numFmtId="4" fontId="107" fillId="3" borderId="54" xfId="0" applyNumberFormat="1" applyFont="1" applyFill="1" applyBorder="1" applyAlignment="1">
      <alignment horizontal="center" vertical="center"/>
    </xf>
    <xf numFmtId="4" fontId="107" fillId="3" borderId="54" xfId="0" applyNumberFormat="1" applyFont="1" applyFill="1" applyBorder="1"/>
    <xf numFmtId="4" fontId="100" fillId="3" borderId="62" xfId="0" applyNumberFormat="1" applyFont="1" applyFill="1" applyBorder="1"/>
    <xf numFmtId="4" fontId="100" fillId="3" borderId="63" xfId="0" applyNumberFormat="1" applyFont="1" applyFill="1" applyBorder="1" applyAlignment="1">
      <alignment horizontal="center" vertical="center"/>
    </xf>
    <xf numFmtId="0" fontId="102" fillId="3" borderId="0" xfId="0" applyFont="1" applyFill="1" applyAlignment="1">
      <alignment horizontal="justify" vertical="top"/>
    </xf>
    <xf numFmtId="4" fontId="121" fillId="3" borderId="49" xfId="0" applyNumberFormat="1" applyFont="1" applyFill="1" applyBorder="1" applyAlignment="1">
      <alignment horizontal="center" vertical="center" wrapText="1"/>
    </xf>
    <xf numFmtId="4" fontId="121" fillId="3" borderId="57" xfId="0" applyNumberFormat="1" applyFont="1" applyFill="1" applyBorder="1" applyAlignment="1">
      <alignment horizontal="center" vertical="center" wrapText="1"/>
    </xf>
    <xf numFmtId="0" fontId="106" fillId="3" borderId="17" xfId="0" applyFont="1" applyFill="1" applyBorder="1" applyAlignment="1">
      <alignment horizontal="left"/>
    </xf>
    <xf numFmtId="171" fontId="100" fillId="2" borderId="7" xfId="0" applyNumberFormat="1" applyFont="1" applyFill="1" applyBorder="1" applyAlignment="1">
      <alignment horizontal="center" vertical="center"/>
    </xf>
    <xf numFmtId="171" fontId="100" fillId="3" borderId="28" xfId="0" applyNumberFormat="1" applyFont="1" applyFill="1" applyBorder="1" applyAlignment="1">
      <alignment horizontal="center" vertical="center"/>
    </xf>
    <xf numFmtId="171" fontId="100" fillId="3" borderId="8" xfId="0" applyNumberFormat="1" applyFont="1" applyFill="1" applyBorder="1" applyAlignment="1">
      <alignment horizontal="center" vertical="center"/>
    </xf>
    <xf numFmtId="171" fontId="100" fillId="3" borderId="10" xfId="0" applyNumberFormat="1" applyFont="1" applyFill="1" applyBorder="1" applyAlignment="1">
      <alignment horizontal="center" vertical="center" wrapText="1"/>
    </xf>
    <xf numFmtId="171" fontId="100" fillId="3" borderId="9" xfId="0" applyNumberFormat="1" applyFont="1" applyFill="1" applyBorder="1" applyAlignment="1">
      <alignment horizontal="center" vertical="center"/>
    </xf>
    <xf numFmtId="171" fontId="100" fillId="2" borderId="9" xfId="0" applyNumberFormat="1" applyFont="1" applyFill="1" applyBorder="1" applyAlignment="1">
      <alignment horizontal="center" vertical="center" wrapText="1"/>
    </xf>
    <xf numFmtId="171" fontId="100" fillId="2" borderId="10" xfId="0" applyNumberFormat="1" applyFont="1" applyFill="1" applyBorder="1" applyAlignment="1">
      <alignment horizontal="center" vertical="center" wrapText="1"/>
    </xf>
    <xf numFmtId="171" fontId="100" fillId="3" borderId="10" xfId="0" applyNumberFormat="1" applyFont="1" applyFill="1" applyBorder="1" applyAlignment="1">
      <alignment horizontal="center" vertical="center"/>
    </xf>
    <xf numFmtId="4" fontId="100" fillId="3" borderId="10" xfId="0" applyNumberFormat="1" applyFont="1" applyFill="1" applyBorder="1" applyAlignment="1">
      <alignment vertical="center"/>
    </xf>
    <xf numFmtId="1" fontId="100" fillId="2" borderId="0" xfId="0" applyNumberFormat="1" applyFont="1" applyFill="1"/>
    <xf numFmtId="0" fontId="100" fillId="2" borderId="0" xfId="0" applyFont="1" applyFill="1" applyAlignment="1">
      <alignment horizontal="center" vertical="center"/>
    </xf>
    <xf numFmtId="170" fontId="100" fillId="2" borderId="49" xfId="0" applyNumberFormat="1" applyFont="1" applyFill="1" applyBorder="1" applyAlignment="1">
      <alignment horizontal="center" vertical="center"/>
    </xf>
    <xf numFmtId="170" fontId="100" fillId="3" borderId="49" xfId="0" applyNumberFormat="1" applyFont="1" applyFill="1" applyBorder="1" applyAlignment="1">
      <alignment horizontal="center" vertical="center"/>
    </xf>
    <xf numFmtId="2" fontId="142" fillId="3" borderId="83" xfId="0" applyNumberFormat="1" applyFont="1" applyFill="1" applyBorder="1" applyAlignment="1">
      <alignment horizontal="center" vertical="center" wrapText="1"/>
    </xf>
    <xf numFmtId="0" fontId="154" fillId="3" borderId="89" xfId="0" applyFont="1" applyFill="1" applyBorder="1"/>
    <xf numFmtId="167" fontId="155" fillId="3" borderId="83" xfId="0" applyNumberFormat="1" applyFont="1" applyFill="1" applyBorder="1" applyAlignment="1">
      <alignment horizontal="center" vertical="center" wrapText="1"/>
    </xf>
    <xf numFmtId="167" fontId="146" fillId="3" borderId="83" xfId="0" applyNumberFormat="1" applyFont="1" applyFill="1" applyBorder="1" applyAlignment="1">
      <alignment horizontal="center" vertical="center" wrapText="1"/>
    </xf>
    <xf numFmtId="0" fontId="106" fillId="3" borderId="45" xfId="0" applyFont="1" applyFill="1" applyBorder="1" applyAlignment="1">
      <alignment horizontal="center" vertical="center" wrapText="1"/>
    </xf>
    <xf numFmtId="167" fontId="96" fillId="2" borderId="20" xfId="0" applyNumberFormat="1" applyFont="1" applyFill="1" applyBorder="1" applyAlignment="1">
      <alignment horizontal="center" vertical="center"/>
    </xf>
    <xf numFmtId="167" fontId="96" fillId="2" borderId="9" xfId="0" applyNumberFormat="1" applyFont="1" applyFill="1" applyBorder="1" applyAlignment="1">
      <alignment horizontal="center" vertical="top"/>
    </xf>
    <xf numFmtId="167" fontId="96" fillId="2" borderId="37" xfId="0" applyNumberFormat="1" applyFont="1" applyFill="1" applyBorder="1" applyAlignment="1">
      <alignment horizontal="center"/>
    </xf>
    <xf numFmtId="167" fontId="96" fillId="2" borderId="37" xfId="0" applyNumberFormat="1" applyFont="1" applyFill="1" applyBorder="1" applyAlignment="1">
      <alignment horizontal="center" vertical="center"/>
    </xf>
    <xf numFmtId="4" fontId="100" fillId="3" borderId="40" xfId="0" applyNumberFormat="1" applyFont="1" applyFill="1" applyBorder="1" applyAlignment="1">
      <alignment vertical="center"/>
    </xf>
    <xf numFmtId="4" fontId="100" fillId="3" borderId="0" xfId="0" applyNumberFormat="1" applyFont="1" applyFill="1" applyAlignment="1">
      <alignment vertical="center"/>
    </xf>
    <xf numFmtId="0" fontId="96" fillId="0" borderId="41" xfId="0" applyFont="1" applyBorder="1"/>
    <xf numFmtId="0" fontId="96" fillId="0" borderId="3" xfId="0" applyFont="1" applyBorder="1"/>
    <xf numFmtId="0" fontId="96" fillId="0" borderId="56" xfId="0" applyFont="1" applyBorder="1"/>
    <xf numFmtId="0" fontId="96" fillId="0" borderId="57" xfId="0" applyFont="1" applyBorder="1"/>
    <xf numFmtId="49" fontId="96" fillId="3" borderId="40" xfId="0" applyNumberFormat="1" applyFont="1" applyFill="1" applyBorder="1"/>
    <xf numFmtId="0" fontId="96" fillId="0" borderId="42" xfId="0" applyFont="1" applyBorder="1"/>
    <xf numFmtId="0" fontId="96" fillId="0" borderId="1" xfId="0" applyFont="1" applyBorder="1"/>
    <xf numFmtId="0" fontId="96" fillId="0" borderId="8" xfId="0" applyFont="1" applyBorder="1"/>
    <xf numFmtId="170" fontId="100" fillId="8" borderId="22" xfId="0" applyNumberFormat="1" applyFont="1" applyFill="1" applyBorder="1" applyAlignment="1">
      <alignment horizontal="center" vertical="center"/>
    </xf>
    <xf numFmtId="170" fontId="100" fillId="8" borderId="10" xfId="0" applyNumberFormat="1" applyFont="1" applyFill="1" applyBorder="1" applyAlignment="1">
      <alignment horizontal="center" vertical="center"/>
    </xf>
    <xf numFmtId="49" fontId="115" fillId="0" borderId="10" xfId="0" applyNumberFormat="1" applyFont="1" applyBorder="1" applyAlignment="1">
      <alignment vertical="center" wrapText="1"/>
    </xf>
    <xf numFmtId="4" fontId="100" fillId="2" borderId="0" xfId="0" applyNumberFormat="1" applyFont="1" applyFill="1" applyAlignment="1">
      <alignment horizontal="center" vertical="center"/>
    </xf>
    <xf numFmtId="170" fontId="100" fillId="8" borderId="8" xfId="0" applyNumberFormat="1" applyFont="1" applyFill="1" applyBorder="1" applyAlignment="1">
      <alignment horizontal="center" vertical="center"/>
    </xf>
    <xf numFmtId="49" fontId="118" fillId="0" borderId="22" xfId="0" applyNumberFormat="1" applyFont="1" applyBorder="1" applyAlignment="1">
      <alignment vertical="center" wrapText="1"/>
    </xf>
    <xf numFmtId="4" fontId="100" fillId="3" borderId="0" xfId="0" applyNumberFormat="1" applyFont="1" applyFill="1" applyAlignment="1">
      <alignment horizontal="center" vertical="center" wrapText="1"/>
    </xf>
    <xf numFmtId="4" fontId="100" fillId="3" borderId="40" xfId="0" applyNumberFormat="1" applyFont="1" applyFill="1" applyBorder="1" applyAlignment="1">
      <alignment horizontal="center" vertical="center" wrapText="1"/>
    </xf>
    <xf numFmtId="49" fontId="106" fillId="3" borderId="36" xfId="0" applyNumberFormat="1" applyFont="1" applyFill="1" applyBorder="1" applyAlignment="1">
      <alignment horizontal="center" vertical="center" wrapText="1"/>
    </xf>
    <xf numFmtId="0" fontId="106" fillId="3" borderId="7" xfId="0" applyFont="1" applyFill="1" applyBorder="1" applyAlignment="1">
      <alignment horizontal="center" vertical="center" wrapText="1"/>
    </xf>
    <xf numFmtId="4" fontId="107" fillId="3" borderId="9" xfId="0" applyNumberFormat="1" applyFont="1" applyFill="1" applyBorder="1" applyAlignment="1">
      <alignment horizontal="center" vertical="center"/>
    </xf>
    <xf numFmtId="0" fontId="100" fillId="3" borderId="41" xfId="0" applyFont="1" applyFill="1" applyBorder="1"/>
    <xf numFmtId="167" fontId="96" fillId="3" borderId="0" xfId="0" applyNumberFormat="1" applyFont="1" applyFill="1"/>
    <xf numFmtId="0" fontId="100" fillId="3" borderId="0" xfId="0" applyFont="1" applyFill="1" applyAlignment="1">
      <alignment horizontal="center" wrapText="1"/>
    </xf>
    <xf numFmtId="4" fontId="100" fillId="3" borderId="0" xfId="0" applyNumberFormat="1" applyFont="1" applyFill="1" applyAlignment="1">
      <alignment horizontal="center" vertical="center"/>
    </xf>
    <xf numFmtId="0" fontId="96" fillId="3" borderId="0" xfId="0" applyFont="1" applyFill="1" applyAlignment="1">
      <alignment horizontal="center"/>
    </xf>
    <xf numFmtId="0" fontId="96" fillId="3" borderId="0" xfId="0" applyFont="1" applyFill="1" applyAlignment="1">
      <alignment vertical="top" wrapText="1"/>
    </xf>
    <xf numFmtId="0" fontId="125" fillId="3" borderId="0" xfId="0" applyFont="1" applyFill="1"/>
    <xf numFmtId="0" fontId="112" fillId="3" borderId="0" xfId="0" applyFont="1" applyFill="1"/>
    <xf numFmtId="0" fontId="98" fillId="3" borderId="0" xfId="0" applyFont="1" applyFill="1" applyAlignment="1">
      <alignment horizontal="center" vertical="center" wrapText="1"/>
    </xf>
    <xf numFmtId="0" fontId="96" fillId="3" borderId="0" xfId="0" applyFont="1" applyFill="1" applyAlignment="1">
      <alignment horizontal="center" vertical="center" wrapText="1"/>
    </xf>
    <xf numFmtId="0" fontId="101" fillId="3" borderId="0" xfId="0" applyFont="1" applyFill="1" applyAlignment="1">
      <alignment wrapText="1"/>
    </xf>
    <xf numFmtId="49" fontId="101" fillId="3" borderId="0" xfId="0" applyNumberFormat="1" applyFont="1" applyFill="1" applyAlignment="1">
      <alignment horizontal="center" vertical="center" wrapText="1"/>
    </xf>
    <xf numFmtId="0" fontId="100" fillId="3" borderId="0" xfId="0" applyFont="1" applyFill="1" applyAlignment="1">
      <alignment horizontal="center" vertical="center" wrapText="1"/>
    </xf>
    <xf numFmtId="0" fontId="100" fillId="3" borderId="0" xfId="0" applyFont="1" applyFill="1" applyAlignment="1">
      <alignment horizontal="centerContinuous"/>
    </xf>
    <xf numFmtId="0" fontId="101" fillId="3" borderId="0" xfId="0" applyFont="1" applyFill="1" applyAlignment="1">
      <alignment horizontal="right" vertical="center"/>
    </xf>
    <xf numFmtId="0" fontId="126" fillId="3" borderId="0" xfId="0" applyFont="1" applyFill="1" applyAlignment="1">
      <alignment horizontal="centerContinuous" wrapText="1"/>
    </xf>
    <xf numFmtId="0" fontId="97" fillId="3" borderId="0" xfId="0" applyFont="1" applyFill="1" applyAlignment="1">
      <alignment horizontal="centerContinuous" wrapText="1"/>
    </xf>
    <xf numFmtId="0" fontId="109" fillId="3" borderId="0" xfId="0" applyFont="1" applyFill="1" applyAlignment="1">
      <alignment horizontal="centerContinuous" wrapText="1"/>
    </xf>
    <xf numFmtId="0" fontId="101" fillId="3" borderId="0" xfId="0" applyFont="1" applyFill="1" applyAlignment="1">
      <alignment horizontal="centerContinuous" wrapText="1"/>
    </xf>
    <xf numFmtId="0" fontId="106" fillId="3" borderId="0" xfId="0" applyFont="1" applyFill="1" applyAlignment="1">
      <alignment horizontal="left" wrapText="1"/>
    </xf>
    <xf numFmtId="0" fontId="109" fillId="3" borderId="0" xfId="0" applyFont="1" applyFill="1" applyAlignment="1">
      <alignment horizontal="center" wrapText="1"/>
    </xf>
    <xf numFmtId="0" fontId="110" fillId="3" borderId="0" xfId="0" applyFont="1" applyFill="1" applyAlignment="1">
      <alignment horizontal="center"/>
    </xf>
    <xf numFmtId="0" fontId="110" fillId="3" borderId="0" xfId="0" applyFont="1" applyFill="1" applyAlignment="1">
      <alignment horizontal="center" vertical="center" wrapText="1"/>
    </xf>
    <xf numFmtId="0" fontId="105" fillId="3" borderId="0" xfId="0" applyFont="1" applyFill="1"/>
    <xf numFmtId="0" fontId="110" fillId="3" borderId="0" xfId="0" applyFont="1" applyFill="1" applyAlignment="1">
      <alignment horizontal="left" vertical="center"/>
    </xf>
    <xf numFmtId="0" fontId="110" fillId="3" borderId="0" xfId="0" applyFont="1" applyFill="1" applyAlignment="1">
      <alignment horizontal="center" vertical="center"/>
    </xf>
    <xf numFmtId="0" fontId="105" fillId="3" borderId="25" xfId="0" applyFont="1" applyFill="1" applyBorder="1" applyAlignment="1">
      <alignment horizontal="left"/>
    </xf>
    <xf numFmtId="0" fontId="110" fillId="3" borderId="26" xfId="0" applyFont="1" applyFill="1" applyBorder="1" applyAlignment="1">
      <alignment horizontal="left"/>
    </xf>
    <xf numFmtId="0" fontId="110" fillId="3" borderId="29" xfId="0" applyFont="1" applyFill="1" applyBorder="1" applyAlignment="1">
      <alignment horizontal="left"/>
    </xf>
    <xf numFmtId="0" fontId="110" fillId="3" borderId="25" xfId="0" applyFont="1" applyFill="1" applyBorder="1" applyAlignment="1">
      <alignment horizontal="center" vertical="center" wrapText="1"/>
    </xf>
    <xf numFmtId="0" fontId="110" fillId="3" borderId="30" xfId="0" applyFont="1" applyFill="1" applyBorder="1" applyAlignment="1">
      <alignment horizontal="left"/>
    </xf>
    <xf numFmtId="0" fontId="110" fillId="3" borderId="7" xfId="0" applyFont="1" applyFill="1" applyBorder="1" applyAlignment="1">
      <alignment horizontal="left"/>
    </xf>
    <xf numFmtId="0" fontId="110" fillId="3" borderId="0" xfId="0" applyFont="1" applyFill="1" applyAlignment="1">
      <alignment horizontal="left" vertical="top"/>
    </xf>
    <xf numFmtId="49" fontId="110" fillId="3" borderId="0" xfId="0" applyNumberFormat="1" applyFont="1" applyFill="1" applyAlignment="1">
      <alignment horizontal="center" vertical="center" wrapText="1"/>
    </xf>
    <xf numFmtId="0" fontId="105" fillId="3" borderId="0" xfId="0" applyFont="1" applyFill="1" applyAlignment="1">
      <alignment horizontal="left" vertical="top"/>
    </xf>
    <xf numFmtId="0" fontId="106" fillId="3" borderId="0" xfId="0" applyFont="1" applyFill="1" applyAlignment="1">
      <alignment horizontal="left" vertical="center"/>
    </xf>
    <xf numFmtId="0" fontId="105" fillId="3" borderId="7" xfId="0" applyFont="1" applyFill="1" applyBorder="1" applyAlignment="1">
      <alignment horizontal="left"/>
    </xf>
    <xf numFmtId="0" fontId="105" fillId="3" borderId="10" xfId="0" applyFont="1" applyFill="1" applyBorder="1" applyAlignment="1">
      <alignment horizontal="left" vertical="top"/>
    </xf>
    <xf numFmtId="0" fontId="105" fillId="3" borderId="28" xfId="0" applyFont="1" applyFill="1" applyBorder="1" applyAlignment="1">
      <alignment horizontal="left" vertical="top"/>
    </xf>
    <xf numFmtId="0" fontId="105" fillId="3" borderId="29" xfId="0" applyFont="1" applyFill="1" applyBorder="1" applyAlignment="1">
      <alignment horizontal="left" vertical="top"/>
    </xf>
    <xf numFmtId="0" fontId="105" fillId="3" borderId="0" xfId="0" applyFont="1" applyFill="1" applyAlignment="1">
      <alignment horizontal="center" vertical="center" wrapText="1"/>
    </xf>
    <xf numFmtId="0" fontId="100" fillId="3" borderId="45" xfId="0" applyFont="1" applyFill="1" applyBorder="1" applyAlignment="1">
      <alignment horizontal="centerContinuous" vertical="center" wrapText="1"/>
    </xf>
    <xf numFmtId="0" fontId="106" fillId="3" borderId="4" xfId="0" applyFont="1" applyFill="1" applyBorder="1" applyAlignment="1">
      <alignment horizontal="centerContinuous" vertical="center" wrapText="1"/>
    </xf>
    <xf numFmtId="0" fontId="100" fillId="3" borderId="36" xfId="0" applyFont="1" applyFill="1" applyBorder="1" applyAlignment="1">
      <alignment horizontal="centerContinuous" vertical="center" wrapText="1"/>
    </xf>
    <xf numFmtId="0" fontId="106" fillId="3" borderId="6" xfId="0" applyFont="1" applyFill="1" applyBorder="1" applyAlignment="1">
      <alignment horizontal="center" vertical="center" wrapText="1"/>
    </xf>
    <xf numFmtId="0" fontId="100" fillId="3" borderId="7" xfId="0" applyFont="1" applyFill="1" applyBorder="1" applyAlignment="1">
      <alignment horizontal="center" vertical="center"/>
    </xf>
    <xf numFmtId="49" fontId="106" fillId="3" borderId="7" xfId="0" applyNumberFormat="1" applyFont="1" applyFill="1" applyBorder="1" applyAlignment="1">
      <alignment horizontal="center" vertical="center" wrapText="1"/>
    </xf>
    <xf numFmtId="0" fontId="106" fillId="3" borderId="4" xfId="0" applyFont="1" applyFill="1" applyBorder="1" applyAlignment="1">
      <alignment horizontal="center" vertical="center"/>
    </xf>
    <xf numFmtId="0" fontId="106" fillId="3" borderId="7" xfId="0" applyFont="1" applyFill="1" applyBorder="1" applyAlignment="1">
      <alignment horizontal="center" vertical="center"/>
    </xf>
    <xf numFmtId="0" fontId="106" fillId="3" borderId="5" xfId="0" applyFont="1" applyFill="1" applyBorder="1" applyAlignment="1">
      <alignment horizontal="center" vertical="center"/>
    </xf>
    <xf numFmtId="0" fontId="106" fillId="3" borderId="0" xfId="0" applyFont="1" applyFill="1"/>
    <xf numFmtId="0" fontId="127" fillId="3" borderId="7" xfId="0" applyFont="1" applyFill="1" applyBorder="1" applyAlignment="1">
      <alignment horizontal="center" vertical="center"/>
    </xf>
    <xf numFmtId="0" fontId="109" fillId="3" borderId="7" xfId="0" applyFont="1" applyFill="1" applyBorder="1" applyAlignment="1">
      <alignment horizontal="center" vertical="center" wrapText="1"/>
    </xf>
    <xf numFmtId="49" fontId="96" fillId="3" borderId="7" xfId="0" applyNumberFormat="1" applyFont="1" applyFill="1" applyBorder="1" applyAlignment="1">
      <alignment horizontal="center" vertical="center" wrapText="1"/>
    </xf>
    <xf numFmtId="0" fontId="101" fillId="3" borderId="5" xfId="0" applyFont="1" applyFill="1" applyBorder="1" applyAlignment="1">
      <alignment wrapText="1"/>
    </xf>
    <xf numFmtId="0" fontId="127" fillId="3" borderId="37" xfId="0" applyFont="1" applyFill="1" applyBorder="1" applyAlignment="1">
      <alignment horizontal="center" vertical="center"/>
    </xf>
    <xf numFmtId="0" fontId="109" fillId="3" borderId="42" xfId="0" applyFont="1" applyFill="1" applyBorder="1" applyAlignment="1">
      <alignment horizontal="left" vertical="center" wrapText="1"/>
    </xf>
    <xf numFmtId="49" fontId="96" fillId="3" borderId="37" xfId="0" applyNumberFormat="1" applyFont="1" applyFill="1" applyBorder="1" applyAlignment="1">
      <alignment horizontal="center" vertical="center" wrapText="1"/>
    </xf>
    <xf numFmtId="4" fontId="105" fillId="3" borderId="37" xfId="0" applyNumberFormat="1" applyFont="1" applyFill="1" applyBorder="1" applyAlignment="1">
      <alignment horizontal="center"/>
    </xf>
    <xf numFmtId="4" fontId="105" fillId="3" borderId="8" xfId="0" applyNumberFormat="1" applyFont="1" applyFill="1" applyBorder="1" applyAlignment="1">
      <alignment horizontal="center"/>
    </xf>
    <xf numFmtId="0" fontId="127" fillId="3" borderId="10" xfId="0" applyFont="1" applyFill="1" applyBorder="1"/>
    <xf numFmtId="49" fontId="101" fillId="3" borderId="10" xfId="0" applyNumberFormat="1" applyFont="1" applyFill="1" applyBorder="1" applyAlignment="1">
      <alignment vertical="top" wrapText="1"/>
    </xf>
    <xf numFmtId="49" fontId="115" fillId="3" borderId="10" xfId="0" applyNumberFormat="1" applyFont="1" applyFill="1" applyBorder="1" applyAlignment="1">
      <alignment horizontal="center" vertical="center" wrapText="1"/>
    </xf>
    <xf numFmtId="0" fontId="127" fillId="3" borderId="10" xfId="0" applyFont="1" applyFill="1" applyBorder="1" applyAlignment="1">
      <alignment vertical="center"/>
    </xf>
    <xf numFmtId="49" fontId="101" fillId="3" borderId="22" xfId="0" applyNumberFormat="1" applyFont="1" applyFill="1" applyBorder="1" applyAlignment="1">
      <alignment vertical="top" wrapText="1"/>
    </xf>
    <xf numFmtId="0" fontId="127" fillId="3" borderId="22" xfId="0" applyFont="1" applyFill="1" applyBorder="1" applyAlignment="1">
      <alignment horizontal="center" vertical="center"/>
    </xf>
    <xf numFmtId="49" fontId="109" fillId="3" borderId="47" xfId="0" applyNumberFormat="1" applyFont="1" applyFill="1" applyBorder="1" applyAlignment="1">
      <alignment vertical="top" wrapText="1"/>
    </xf>
    <xf numFmtId="49" fontId="104" fillId="3" borderId="37" xfId="0" applyNumberFormat="1" applyFont="1" applyFill="1" applyBorder="1" applyAlignment="1">
      <alignment vertical="top" wrapText="1"/>
    </xf>
    <xf numFmtId="49" fontId="116" fillId="3" borderId="37" xfId="0" applyNumberFormat="1" applyFont="1" applyFill="1" applyBorder="1" applyAlignment="1">
      <alignment horizontal="center" vertical="center" wrapText="1"/>
    </xf>
    <xf numFmtId="49" fontId="117" fillId="3" borderId="10" xfId="0" applyNumberFormat="1" applyFont="1" applyFill="1" applyBorder="1" applyAlignment="1">
      <alignment vertical="top" wrapText="1"/>
    </xf>
    <xf numFmtId="0" fontId="127" fillId="3" borderId="22" xfId="0" applyFont="1" applyFill="1" applyBorder="1"/>
    <xf numFmtId="49" fontId="96" fillId="3" borderId="22" xfId="0" applyNumberFormat="1" applyFont="1" applyFill="1" applyBorder="1" applyAlignment="1">
      <alignment vertical="top" wrapText="1"/>
    </xf>
    <xf numFmtId="49" fontId="104" fillId="3" borderId="42" xfId="0" applyNumberFormat="1" applyFont="1" applyFill="1" applyBorder="1" applyAlignment="1">
      <alignment vertical="top" wrapText="1"/>
    </xf>
    <xf numFmtId="0" fontId="127" fillId="3" borderId="10" xfId="0" applyFont="1" applyFill="1" applyBorder="1" applyAlignment="1">
      <alignment horizontal="center" vertical="center"/>
    </xf>
    <xf numFmtId="0" fontId="96" fillId="3" borderId="10" xfId="0" applyFont="1" applyFill="1" applyBorder="1" applyAlignment="1">
      <alignment vertical="top" wrapText="1"/>
    </xf>
    <xf numFmtId="0" fontId="110" fillId="3" borderId="10" xfId="0" applyFont="1" applyFill="1" applyBorder="1" applyAlignment="1">
      <alignment horizontal="center" vertical="center" wrapText="1"/>
    </xf>
    <xf numFmtId="49" fontId="118" fillId="3" borderId="10" xfId="0" applyNumberFormat="1" applyFont="1" applyFill="1" applyBorder="1" applyAlignment="1">
      <alignment vertical="top" wrapText="1"/>
    </xf>
    <xf numFmtId="49" fontId="118" fillId="3" borderId="10" xfId="0" applyNumberFormat="1" applyFont="1" applyFill="1" applyBorder="1" applyAlignment="1">
      <alignment vertical="center" wrapText="1"/>
    </xf>
    <xf numFmtId="49" fontId="118" fillId="3" borderId="22" xfId="0" applyNumberFormat="1" applyFont="1" applyFill="1" applyBorder="1" applyAlignment="1">
      <alignment vertical="top" wrapText="1"/>
    </xf>
    <xf numFmtId="0" fontId="127" fillId="3" borderId="37" xfId="0" applyFont="1" applyFill="1" applyBorder="1"/>
    <xf numFmtId="49" fontId="119" fillId="3" borderId="42" xfId="0" applyNumberFormat="1" applyFont="1" applyFill="1" applyBorder="1" applyAlignment="1">
      <alignment vertical="top" wrapText="1"/>
    </xf>
    <xf numFmtId="49" fontId="118" fillId="3" borderId="37" xfId="0" applyNumberFormat="1" applyFont="1" applyFill="1" applyBorder="1" applyAlignment="1">
      <alignment vertical="top" wrapText="1"/>
    </xf>
    <xf numFmtId="49" fontId="115" fillId="3" borderId="39" xfId="0" applyNumberFormat="1" applyFont="1" applyFill="1" applyBorder="1" applyAlignment="1">
      <alignment horizontal="center" vertical="center" wrapText="1"/>
    </xf>
    <xf numFmtId="49" fontId="120" fillId="3" borderId="17" xfId="0" applyNumberFormat="1" applyFont="1" applyFill="1" applyBorder="1" applyAlignment="1">
      <alignment vertical="top" wrapText="1"/>
    </xf>
    <xf numFmtId="49" fontId="96" fillId="3" borderId="10" xfId="0" applyNumberFormat="1" applyFont="1" applyFill="1" applyBorder="1" applyAlignment="1">
      <alignment horizontal="center" vertical="center" wrapText="1"/>
    </xf>
    <xf numFmtId="0" fontId="127" fillId="3" borderId="42" xfId="0" applyFont="1" applyFill="1" applyBorder="1" applyAlignment="1">
      <alignment horizontal="center" vertical="center"/>
    </xf>
    <xf numFmtId="0" fontId="127" fillId="3" borderId="37" xfId="0" applyFont="1" applyFill="1" applyBorder="1" applyAlignment="1">
      <alignment horizontal="justify" vertical="top" wrapText="1"/>
    </xf>
    <xf numFmtId="0" fontId="104" fillId="3" borderId="1" xfId="0" applyFont="1" applyFill="1" applyBorder="1" applyAlignment="1">
      <alignment horizontal="left" vertical="top" wrapText="1"/>
    </xf>
    <xf numFmtId="0" fontId="127" fillId="3" borderId="10" xfId="0" applyFont="1" applyFill="1" applyBorder="1" applyAlignment="1">
      <alignment horizontal="justify" vertical="top" wrapText="1"/>
    </xf>
    <xf numFmtId="0" fontId="123" fillId="3" borderId="2" xfId="0" applyFont="1" applyFill="1" applyBorder="1" applyAlignment="1">
      <alignment horizontal="left" vertical="top" wrapText="1"/>
    </xf>
    <xf numFmtId="0" fontId="118" fillId="3" borderId="2" xfId="0" applyFont="1" applyFill="1" applyBorder="1" applyAlignment="1">
      <alignment horizontal="left" vertical="top" wrapText="1"/>
    </xf>
    <xf numFmtId="0" fontId="110" fillId="3" borderId="10" xfId="0" applyFont="1" applyFill="1" applyBorder="1" applyAlignment="1">
      <alignment horizontal="center" vertical="top" wrapText="1"/>
    </xf>
    <xf numFmtId="0" fontId="117" fillId="3" borderId="2" xfId="0" applyFont="1" applyFill="1" applyBorder="1" applyAlignment="1">
      <alignment horizontal="left" vertical="top" wrapText="1"/>
    </xf>
    <xf numFmtId="49" fontId="110" fillId="3" borderId="10" xfId="0" applyNumberFormat="1" applyFont="1" applyFill="1" applyBorder="1" applyAlignment="1">
      <alignment horizontal="center" vertical="center" wrapText="1"/>
    </xf>
    <xf numFmtId="0" fontId="96" fillId="3" borderId="2" xfId="0" applyFont="1" applyFill="1" applyBorder="1" applyAlignment="1">
      <alignment horizontal="left" vertical="top" wrapText="1"/>
    </xf>
    <xf numFmtId="0" fontId="96" fillId="3" borderId="16" xfId="0" applyFont="1" applyFill="1" applyBorder="1" applyAlignment="1">
      <alignment horizontal="left" vertical="top" wrapText="1"/>
    </xf>
    <xf numFmtId="0" fontId="110" fillId="3" borderId="22" xfId="0" applyFont="1" applyFill="1" applyBorder="1" applyAlignment="1">
      <alignment horizontal="center" vertical="top" wrapText="1"/>
    </xf>
    <xf numFmtId="0" fontId="117" fillId="3" borderId="1" xfId="0" applyFont="1" applyFill="1" applyBorder="1" applyAlignment="1">
      <alignment horizontal="left" vertical="top" wrapText="1"/>
    </xf>
    <xf numFmtId="49" fontId="110" fillId="3" borderId="37" xfId="0" applyNumberFormat="1" applyFont="1" applyFill="1" applyBorder="1" applyAlignment="1">
      <alignment horizontal="center" vertical="center" wrapText="1"/>
    </xf>
    <xf numFmtId="0" fontId="96" fillId="3" borderId="2" xfId="0" applyFont="1" applyFill="1" applyBorder="1" applyAlignment="1">
      <alignment vertical="top" wrapText="1"/>
    </xf>
    <xf numFmtId="0" fontId="117" fillId="3" borderId="2" xfId="0" applyFont="1" applyFill="1" applyBorder="1" applyAlignment="1">
      <alignment vertical="top" wrapText="1"/>
    </xf>
    <xf numFmtId="4" fontId="100" fillId="3" borderId="38" xfId="0" applyNumberFormat="1" applyFont="1" applyFill="1" applyBorder="1" applyAlignment="1">
      <alignment horizontal="center" vertical="top"/>
    </xf>
    <xf numFmtId="4" fontId="100" fillId="3" borderId="38" xfId="0" applyNumberFormat="1" applyFont="1" applyFill="1" applyBorder="1" applyAlignment="1">
      <alignment horizontal="center"/>
    </xf>
    <xf numFmtId="0" fontId="127" fillId="3" borderId="37" xfId="0" applyFont="1" applyFill="1" applyBorder="1" applyAlignment="1">
      <alignment horizontal="center" vertical="center" wrapText="1"/>
    </xf>
    <xf numFmtId="49" fontId="122" fillId="3" borderId="42" xfId="0" applyNumberFormat="1" applyFont="1" applyFill="1" applyBorder="1" applyAlignment="1">
      <alignment vertical="top" wrapText="1"/>
    </xf>
    <xf numFmtId="49" fontId="123" fillId="3" borderId="10" xfId="0" applyNumberFormat="1" applyFont="1" applyFill="1" applyBorder="1" applyAlignment="1">
      <alignment vertical="top" wrapText="1"/>
    </xf>
    <xf numFmtId="49" fontId="105" fillId="3" borderId="10" xfId="0" applyNumberFormat="1" applyFont="1" applyFill="1" applyBorder="1" applyAlignment="1">
      <alignment horizontal="center" vertical="center" wrapText="1"/>
    </xf>
    <xf numFmtId="49" fontId="121" fillId="3" borderId="10" xfId="0" applyNumberFormat="1" applyFont="1" applyFill="1" applyBorder="1" applyAlignment="1">
      <alignment vertical="top" wrapText="1"/>
    </xf>
    <xf numFmtId="0" fontId="127" fillId="3" borderId="10" xfId="0" applyFont="1" applyFill="1" applyBorder="1" applyAlignment="1">
      <alignment horizontal="center" vertical="top"/>
    </xf>
    <xf numFmtId="0" fontId="127" fillId="3" borderId="22" xfId="0" applyFont="1" applyFill="1" applyBorder="1" applyAlignment="1">
      <alignment horizontal="center" vertical="top"/>
    </xf>
    <xf numFmtId="0" fontId="127" fillId="3" borderId="37" xfId="0" applyFont="1" applyFill="1" applyBorder="1" applyAlignment="1">
      <alignment horizontal="center" vertical="top"/>
    </xf>
    <xf numFmtId="49" fontId="103" fillId="3" borderId="42" xfId="0" applyNumberFormat="1" applyFont="1" applyFill="1" applyBorder="1" applyAlignment="1">
      <alignment vertical="top" wrapText="1"/>
    </xf>
    <xf numFmtId="49" fontId="117" fillId="3" borderId="17" xfId="0" applyNumberFormat="1" applyFont="1" applyFill="1" applyBorder="1" applyAlignment="1">
      <alignment vertical="top" wrapText="1"/>
    </xf>
    <xf numFmtId="49" fontId="115" fillId="3" borderId="38" xfId="0" applyNumberFormat="1" applyFont="1" applyFill="1" applyBorder="1" applyAlignment="1">
      <alignment horizontal="center" vertical="center" wrapText="1"/>
    </xf>
    <xf numFmtId="49" fontId="123" fillId="3" borderId="17" xfId="0" applyNumberFormat="1" applyFont="1" applyFill="1" applyBorder="1" applyAlignment="1">
      <alignment vertical="top" wrapText="1"/>
    </xf>
    <xf numFmtId="0" fontId="115" fillId="3" borderId="10" xfId="0" applyFont="1" applyFill="1" applyBorder="1" applyAlignment="1">
      <alignment horizontal="center" vertical="center" wrapText="1"/>
    </xf>
    <xf numFmtId="49" fontId="118" fillId="3" borderId="17" xfId="0" applyNumberFormat="1" applyFont="1" applyFill="1" applyBorder="1" applyAlignment="1">
      <alignment vertical="top" wrapText="1"/>
    </xf>
    <xf numFmtId="49" fontId="121" fillId="3" borderId="23" xfId="0" applyNumberFormat="1" applyFont="1" applyFill="1" applyBorder="1" applyAlignment="1">
      <alignment vertical="top" wrapText="1"/>
    </xf>
    <xf numFmtId="49" fontId="128" fillId="3" borderId="25" xfId="0" applyNumberFormat="1" applyFont="1" applyFill="1" applyBorder="1" applyAlignment="1">
      <alignment vertical="top" wrapText="1"/>
    </xf>
    <xf numFmtId="49" fontId="121" fillId="3" borderId="27" xfId="0" applyNumberFormat="1" applyFont="1" applyFill="1" applyBorder="1" applyAlignment="1">
      <alignment vertical="top" wrapText="1"/>
    </xf>
    <xf numFmtId="49" fontId="96" fillId="3" borderId="26" xfId="0" applyNumberFormat="1" applyFont="1" applyFill="1" applyBorder="1" applyAlignment="1">
      <alignment horizontal="center" vertical="center" wrapText="1"/>
    </xf>
    <xf numFmtId="49" fontId="118" fillId="3" borderId="42" xfId="0" applyNumberFormat="1" applyFont="1" applyFill="1" applyBorder="1" applyAlignment="1">
      <alignment vertical="top" wrapText="1"/>
    </xf>
    <xf numFmtId="49" fontId="115" fillId="3" borderId="10" xfId="0" applyNumberFormat="1" applyFont="1" applyFill="1" applyBorder="1" applyAlignment="1">
      <alignment horizontal="center" vertical="top" wrapText="1"/>
    </xf>
    <xf numFmtId="4" fontId="118" fillId="3" borderId="9" xfId="0" applyNumberFormat="1" applyFont="1" applyFill="1" applyBorder="1" applyAlignment="1">
      <alignment horizontal="center" vertical="center" wrapText="1"/>
    </xf>
    <xf numFmtId="49" fontId="128" fillId="3" borderId="10" xfId="0" applyNumberFormat="1" applyFont="1" applyFill="1" applyBorder="1" applyAlignment="1">
      <alignment vertical="top" wrapText="1"/>
    </xf>
    <xf numFmtId="49" fontId="128" fillId="3" borderId="38" xfId="0" applyNumberFormat="1" applyFont="1" applyFill="1" applyBorder="1" applyAlignment="1">
      <alignment vertical="top" wrapText="1"/>
    </xf>
    <xf numFmtId="49" fontId="121" fillId="3" borderId="38" xfId="0" applyNumberFormat="1" applyFont="1" applyFill="1" applyBorder="1" applyAlignment="1">
      <alignment vertical="top" wrapText="1"/>
    </xf>
    <xf numFmtId="49" fontId="115" fillId="3" borderId="38" xfId="0" applyNumberFormat="1" applyFont="1" applyFill="1" applyBorder="1" applyAlignment="1">
      <alignment horizontal="center" vertical="top" wrapText="1"/>
    </xf>
    <xf numFmtId="0" fontId="96" fillId="3" borderId="2" xfId="0" applyFont="1" applyFill="1" applyBorder="1" applyAlignment="1">
      <alignment horizontal="justify" vertical="top" wrapText="1"/>
    </xf>
    <xf numFmtId="49" fontId="128" fillId="3" borderId="37" xfId="0" applyNumberFormat="1" applyFont="1" applyFill="1" applyBorder="1" applyAlignment="1">
      <alignment vertical="top" wrapText="1"/>
    </xf>
    <xf numFmtId="49" fontId="123" fillId="3" borderId="42" xfId="0" applyNumberFormat="1" applyFont="1" applyFill="1" applyBorder="1" applyAlignment="1">
      <alignment vertical="top" wrapText="1"/>
    </xf>
    <xf numFmtId="49" fontId="105" fillId="3" borderId="37" xfId="0" applyNumberFormat="1" applyFont="1" applyFill="1" applyBorder="1" applyAlignment="1">
      <alignment horizontal="center" vertical="center" wrapText="1"/>
    </xf>
    <xf numFmtId="49" fontId="127" fillId="3" borderId="10" xfId="1" applyNumberFormat="1" applyFont="1" applyFill="1" applyBorder="1" applyAlignment="1">
      <alignment vertical="top" wrapText="1"/>
    </xf>
    <xf numFmtId="49" fontId="117" fillId="3" borderId="17" xfId="1" applyNumberFormat="1" applyFont="1" applyFill="1" applyBorder="1" applyAlignment="1">
      <alignment vertical="top" wrapText="1"/>
    </xf>
    <xf numFmtId="0" fontId="128" fillId="3" borderId="38" xfId="0" applyFont="1" applyFill="1" applyBorder="1" applyAlignment="1">
      <alignment horizontal="left" vertical="top" wrapText="1"/>
    </xf>
    <xf numFmtId="0" fontId="121" fillId="3" borderId="41" xfId="0" applyFont="1" applyFill="1" applyBorder="1" applyAlignment="1">
      <alignment horizontal="left" vertical="top" wrapText="1"/>
    </xf>
    <xf numFmtId="0" fontId="127" fillId="3" borderId="25" xfId="0" applyFont="1" applyFill="1" applyBorder="1" applyAlignment="1">
      <alignment vertical="center"/>
    </xf>
    <xf numFmtId="0" fontId="101" fillId="3" borderId="26" xfId="0" applyFont="1" applyFill="1" applyBorder="1" applyAlignment="1">
      <alignment vertical="top" wrapText="1"/>
    </xf>
    <xf numFmtId="49" fontId="105" fillId="3" borderId="26" xfId="0" applyNumberFormat="1" applyFont="1" applyFill="1" applyBorder="1" applyAlignment="1">
      <alignment horizontal="center" vertical="center" wrapText="1"/>
    </xf>
    <xf numFmtId="0" fontId="127" fillId="3" borderId="0" xfId="0" applyFont="1" applyFill="1" applyAlignment="1">
      <alignment vertical="center"/>
    </xf>
    <xf numFmtId="0" fontId="101" fillId="3" borderId="0" xfId="0" applyFont="1" applyFill="1" applyAlignment="1">
      <alignment vertical="top" wrapText="1"/>
    </xf>
    <xf numFmtId="49" fontId="105" fillId="3" borderId="0" xfId="0" applyNumberFormat="1" applyFont="1" applyFill="1" applyAlignment="1">
      <alignment horizontal="center" vertical="center" wrapText="1"/>
    </xf>
    <xf numFmtId="0" fontId="96" fillId="3" borderId="0" xfId="0" applyFont="1" applyFill="1" applyAlignment="1">
      <alignment horizontal="center" vertical="top"/>
    </xf>
    <xf numFmtId="0" fontId="102" fillId="3" borderId="0" xfId="0" applyFont="1" applyFill="1" applyAlignment="1">
      <alignment horizontal="center" vertical="top"/>
    </xf>
    <xf numFmtId="0" fontId="96" fillId="3" borderId="0" xfId="0" applyFont="1" applyFill="1" applyAlignment="1">
      <alignment horizontal="left"/>
    </xf>
    <xf numFmtId="4" fontId="100" fillId="3" borderId="42" xfId="0" applyNumberFormat="1" applyFont="1" applyFill="1" applyBorder="1" applyAlignment="1">
      <alignment horizontal="center" vertical="center"/>
    </xf>
    <xf numFmtId="0" fontId="100" fillId="3" borderId="17" xfId="0" applyFont="1" applyFill="1" applyBorder="1" applyAlignment="1">
      <alignment horizontal="center" vertical="center"/>
    </xf>
    <xf numFmtId="0" fontId="100" fillId="3" borderId="2" xfId="0" applyFont="1" applyFill="1" applyBorder="1"/>
    <xf numFmtId="0" fontId="100" fillId="3" borderId="9" xfId="0" applyFont="1" applyFill="1" applyBorder="1"/>
    <xf numFmtId="170" fontId="100" fillId="3" borderId="47" xfId="0" applyNumberFormat="1" applyFont="1" applyFill="1" applyBorder="1" applyAlignment="1">
      <alignment horizontal="center"/>
    </xf>
    <xf numFmtId="0" fontId="0" fillId="7" borderId="0" xfId="0" applyFill="1"/>
    <xf numFmtId="0" fontId="100" fillId="3" borderId="82" xfId="0" applyFont="1" applyFill="1" applyBorder="1"/>
    <xf numFmtId="4" fontId="100" fillId="12" borderId="9" xfId="0" applyNumberFormat="1" applyFont="1" applyFill="1" applyBorder="1" applyAlignment="1">
      <alignment horizontal="center" vertical="center"/>
    </xf>
    <xf numFmtId="167" fontId="100" fillId="3" borderId="10" xfId="0" applyNumberFormat="1" applyFont="1" applyFill="1" applyBorder="1" applyAlignment="1">
      <alignment horizontal="center" vertical="center" wrapText="1"/>
    </xf>
    <xf numFmtId="167" fontId="100" fillId="2" borderId="9" xfId="0" applyNumberFormat="1" applyFont="1" applyFill="1" applyBorder="1" applyAlignment="1">
      <alignment horizontal="center" vertical="center" wrapText="1"/>
    </xf>
    <xf numFmtId="167" fontId="100" fillId="2" borderId="51" xfId="0" applyNumberFormat="1" applyFont="1" applyFill="1" applyBorder="1" applyAlignment="1">
      <alignment horizontal="center" vertical="center" wrapText="1"/>
    </xf>
    <xf numFmtId="167" fontId="124" fillId="0" borderId="9" xfId="0" applyNumberFormat="1" applyFont="1" applyBorder="1" applyAlignment="1">
      <alignment horizontal="center" vertical="center" wrapText="1"/>
    </xf>
    <xf numFmtId="167" fontId="124" fillId="0" borderId="10" xfId="0" applyNumberFormat="1" applyFont="1" applyBorder="1" applyAlignment="1">
      <alignment horizontal="center" vertical="center" wrapText="1"/>
    </xf>
    <xf numFmtId="169" fontId="100" fillId="3" borderId="37" xfId="0" applyNumberFormat="1" applyFont="1" applyFill="1" applyBorder="1" applyAlignment="1">
      <alignment vertical="center"/>
    </xf>
    <xf numFmtId="169" fontId="100" fillId="0" borderId="10" xfId="0" applyNumberFormat="1" applyFont="1" applyBorder="1" applyAlignment="1">
      <alignment vertical="center"/>
    </xf>
    <xf numFmtId="169" fontId="96" fillId="0" borderId="83" xfId="6" applyNumberFormat="1" applyFill="1">
      <alignment horizontal="right" vertical="center"/>
    </xf>
    <xf numFmtId="169" fontId="100" fillId="3" borderId="10" xfId="0" applyNumberFormat="1" applyFont="1" applyFill="1" applyBorder="1" applyAlignment="1">
      <alignment vertical="center"/>
    </xf>
    <xf numFmtId="1" fontId="105" fillId="2" borderId="0" xfId="0" applyNumberFormat="1" applyFont="1" applyFill="1" applyAlignment="1">
      <alignment horizontal="left"/>
    </xf>
    <xf numFmtId="171" fontId="100" fillId="2" borderId="9" xfId="0" applyNumberFormat="1" applyFont="1" applyFill="1" applyBorder="1" applyAlignment="1">
      <alignment horizontal="center" vertical="center"/>
    </xf>
    <xf numFmtId="171" fontId="100" fillId="2" borderId="51" xfId="0" applyNumberFormat="1" applyFont="1" applyFill="1" applyBorder="1" applyAlignment="1">
      <alignment horizontal="center" vertical="center"/>
    </xf>
    <xf numFmtId="0" fontId="65" fillId="3" borderId="39" xfId="0" applyFont="1" applyFill="1" applyBorder="1" applyAlignment="1">
      <alignment horizontal="center"/>
    </xf>
    <xf numFmtId="0" fontId="63" fillId="3" borderId="39" xfId="0" applyFont="1" applyFill="1" applyBorder="1" applyAlignment="1">
      <alignment horizontal="center"/>
    </xf>
    <xf numFmtId="0" fontId="67" fillId="3" borderId="39" xfId="0" applyFont="1" applyFill="1" applyBorder="1"/>
    <xf numFmtId="0" fontId="59" fillId="3" borderId="39" xfId="0" applyFont="1" applyFill="1" applyBorder="1" applyAlignment="1">
      <alignment horizontal="center"/>
    </xf>
    <xf numFmtId="0" fontId="63" fillId="3" borderId="39" xfId="0" applyFont="1" applyFill="1" applyBorder="1"/>
    <xf numFmtId="0" fontId="63" fillId="3" borderId="39" xfId="0" applyFont="1" applyFill="1" applyBorder="1" applyAlignment="1">
      <alignment vertical="center"/>
    </xf>
    <xf numFmtId="0" fontId="59" fillId="3" borderId="39" xfId="0" applyFont="1" applyFill="1" applyBorder="1"/>
    <xf numFmtId="0" fontId="64" fillId="3" borderId="39" xfId="0" applyFont="1" applyFill="1" applyBorder="1"/>
    <xf numFmtId="0" fontId="0" fillId="3" borderId="39" xfId="0" applyFill="1" applyBorder="1"/>
    <xf numFmtId="0" fontId="60" fillId="3" borderId="39" xfId="0" applyFont="1" applyFill="1" applyBorder="1"/>
    <xf numFmtId="4" fontId="100" fillId="3" borderId="2" xfId="0" applyNumberFormat="1" applyFont="1" applyFill="1" applyBorder="1" applyAlignment="1">
      <alignment horizontal="center" vertical="center" wrapText="1"/>
    </xf>
    <xf numFmtId="4" fontId="100" fillId="2" borderId="61" xfId="0" applyNumberFormat="1" applyFont="1" applyFill="1" applyBorder="1" applyAlignment="1">
      <alignment horizontal="center"/>
    </xf>
    <xf numFmtId="0" fontId="100" fillId="0" borderId="53" xfId="0" applyFont="1" applyBorder="1" applyAlignment="1">
      <alignment horizontal="center" vertical="center" wrapText="1"/>
    </xf>
    <xf numFmtId="0" fontId="100" fillId="0" borderId="25" xfId="0" applyFont="1" applyBorder="1" applyAlignment="1">
      <alignment horizontal="center" vertical="center"/>
    </xf>
    <xf numFmtId="2" fontId="100" fillId="0" borderId="46" xfId="0" applyNumberFormat="1" applyFont="1" applyBorder="1" applyAlignment="1">
      <alignment horizontal="center" vertical="center"/>
    </xf>
    <xf numFmtId="170" fontId="132" fillId="0" borderId="10" xfId="0" applyNumberFormat="1" applyFont="1" applyBorder="1" applyAlignment="1">
      <alignment horizontal="center" vertical="center"/>
    </xf>
    <xf numFmtId="170" fontId="100" fillId="0" borderId="38" xfId="0" applyNumberFormat="1" applyFont="1" applyBorder="1" applyAlignment="1">
      <alignment horizontal="center" vertical="center"/>
    </xf>
    <xf numFmtId="0" fontId="100" fillId="3" borderId="29" xfId="0" applyFont="1" applyFill="1" applyBorder="1" applyAlignment="1">
      <alignment horizontal="center" vertical="center"/>
    </xf>
    <xf numFmtId="0" fontId="100" fillId="3" borderId="25" xfId="0" applyFont="1" applyFill="1" applyBorder="1" applyAlignment="1">
      <alignment horizontal="center" vertical="center"/>
    </xf>
    <xf numFmtId="0" fontId="100" fillId="3" borderId="41" xfId="0" applyFont="1" applyFill="1" applyBorder="1" applyAlignment="1">
      <alignment vertical="top" wrapText="1"/>
    </xf>
    <xf numFmtId="49" fontId="101" fillId="2" borderId="26" xfId="0" applyNumberFormat="1" applyFont="1" applyFill="1" applyBorder="1" applyAlignment="1">
      <alignment horizontal="left" vertical="top" wrapText="1"/>
    </xf>
    <xf numFmtId="0" fontId="0" fillId="13" borderId="0" xfId="0" applyFill="1"/>
    <xf numFmtId="0" fontId="143" fillId="3" borderId="84" xfId="0" applyFont="1" applyFill="1" applyBorder="1" applyAlignment="1">
      <alignment horizontal="center" vertical="center" wrapText="1"/>
    </xf>
    <xf numFmtId="0" fontId="143" fillId="3" borderId="87" xfId="0" applyFont="1" applyFill="1" applyBorder="1" applyAlignment="1">
      <alignment horizontal="center" vertical="center" wrapText="1"/>
    </xf>
    <xf numFmtId="0" fontId="144" fillId="3" borderId="84" xfId="0" applyFont="1" applyFill="1" applyBorder="1" applyAlignment="1">
      <alignment vertical="center" wrapText="1"/>
    </xf>
    <xf numFmtId="0" fontId="143" fillId="3" borderId="84" xfId="0" applyFont="1" applyFill="1" applyBorder="1" applyAlignment="1">
      <alignment vertical="center" wrapText="1"/>
    </xf>
    <xf numFmtId="0" fontId="143" fillId="3" borderId="87" xfId="0" applyFont="1" applyFill="1" applyBorder="1" applyAlignment="1">
      <alignment vertical="center" wrapText="1"/>
    </xf>
    <xf numFmtId="0" fontId="141" fillId="3" borderId="84" xfId="0" applyFont="1" applyFill="1" applyBorder="1" applyAlignment="1">
      <alignment horizontal="center" vertical="center" wrapText="1"/>
    </xf>
    <xf numFmtId="0" fontId="141" fillId="3" borderId="87" xfId="0" applyFont="1" applyFill="1" applyBorder="1" applyAlignment="1">
      <alignment horizontal="center" vertical="center" wrapText="1"/>
    </xf>
    <xf numFmtId="0" fontId="102" fillId="2" borderId="0" xfId="0" applyFont="1" applyFill="1" applyAlignment="1">
      <alignment horizontal="center"/>
    </xf>
    <xf numFmtId="4" fontId="105" fillId="2" borderId="22" xfId="0" applyNumberFormat="1" applyFont="1" applyFill="1" applyBorder="1" applyAlignment="1">
      <alignment horizontal="center" vertical="top"/>
    </xf>
    <xf numFmtId="4" fontId="105" fillId="3" borderId="22" xfId="0" applyNumberFormat="1" applyFont="1" applyFill="1" applyBorder="1" applyAlignment="1">
      <alignment horizontal="center" vertical="center"/>
    </xf>
    <xf numFmtId="4" fontId="105" fillId="2" borderId="22" xfId="0" applyNumberFormat="1" applyFont="1" applyFill="1" applyBorder="1" applyAlignment="1">
      <alignment horizontal="center" vertical="center"/>
    </xf>
    <xf numFmtId="169" fontId="100" fillId="2" borderId="49" xfId="0" applyNumberFormat="1" applyFont="1" applyFill="1" applyBorder="1" applyAlignment="1">
      <alignment horizontal="center" vertical="center"/>
    </xf>
    <xf numFmtId="169" fontId="121" fillId="0" borderId="49" xfId="0" applyNumberFormat="1" applyFont="1" applyBorder="1" applyAlignment="1">
      <alignment horizontal="center" vertical="center" wrapText="1"/>
    </xf>
    <xf numFmtId="169" fontId="121" fillId="0" borderId="57" xfId="0" applyNumberFormat="1" applyFont="1" applyBorder="1" applyAlignment="1">
      <alignment horizontal="center" vertical="center" wrapText="1"/>
    </xf>
    <xf numFmtId="169" fontId="100" fillId="2" borderId="20" xfId="0" applyNumberFormat="1" applyFont="1" applyFill="1" applyBorder="1" applyAlignment="1">
      <alignment horizontal="center" vertical="center"/>
    </xf>
    <xf numFmtId="169" fontId="100" fillId="2" borderId="9" xfId="0" applyNumberFormat="1" applyFont="1" applyFill="1" applyBorder="1" applyAlignment="1">
      <alignment horizontal="center" vertical="center"/>
    </xf>
    <xf numFmtId="169" fontId="100" fillId="3" borderId="9" xfId="0" applyNumberFormat="1" applyFont="1" applyFill="1" applyBorder="1" applyAlignment="1">
      <alignment horizontal="center" vertical="center"/>
    </xf>
    <xf numFmtId="169" fontId="100" fillId="2" borderId="10" xfId="0" applyNumberFormat="1" applyFont="1" applyFill="1" applyBorder="1" applyAlignment="1">
      <alignment horizontal="center" vertical="center"/>
    </xf>
    <xf numFmtId="169" fontId="100" fillId="3" borderId="10" xfId="0" applyNumberFormat="1" applyFont="1" applyFill="1" applyBorder="1" applyAlignment="1">
      <alignment horizontal="center" vertical="center"/>
    </xf>
    <xf numFmtId="169" fontId="100" fillId="2" borderId="8" xfId="0" applyNumberFormat="1" applyFont="1" applyFill="1" applyBorder="1" applyAlignment="1">
      <alignment horizontal="center" vertical="center"/>
    </xf>
    <xf numFmtId="169" fontId="100" fillId="2" borderId="56" xfId="0" applyNumberFormat="1" applyFont="1" applyFill="1" applyBorder="1" applyAlignment="1">
      <alignment horizontal="center" vertical="center"/>
    </xf>
    <xf numFmtId="169" fontId="96" fillId="2" borderId="25" xfId="0" applyNumberFormat="1" applyFont="1" applyFill="1" applyBorder="1" applyAlignment="1">
      <alignment horizontal="center" vertical="center"/>
    </xf>
    <xf numFmtId="169" fontId="96" fillId="3" borderId="25" xfId="0" applyNumberFormat="1" applyFont="1" applyFill="1" applyBorder="1" applyAlignment="1">
      <alignment horizontal="center" vertical="center"/>
    </xf>
    <xf numFmtId="0" fontId="102" fillId="2" borderId="0" xfId="0" applyFont="1" applyFill="1" applyAlignment="1">
      <alignment horizontal="centerContinuous"/>
    </xf>
    <xf numFmtId="0" fontId="99" fillId="2" borderId="0" xfId="0" applyFont="1" applyFill="1" applyAlignment="1">
      <alignment horizontal="centerContinuous"/>
    </xf>
    <xf numFmtId="0" fontId="126" fillId="3" borderId="0" xfId="0" applyFont="1" applyFill="1" applyAlignment="1">
      <alignment horizontal="center" wrapText="1"/>
    </xf>
    <xf numFmtId="0" fontId="96" fillId="2" borderId="0" xfId="0" applyFont="1" applyFill="1" applyAlignment="1">
      <alignment horizontal="centerContinuous" wrapText="1"/>
    </xf>
    <xf numFmtId="49" fontId="96" fillId="2" borderId="0" xfId="0" applyNumberFormat="1" applyFont="1" applyFill="1" applyAlignment="1">
      <alignment wrapText="1"/>
    </xf>
    <xf numFmtId="49" fontId="99" fillId="2" borderId="0" xfId="0" applyNumberFormat="1" applyFont="1" applyFill="1" applyAlignment="1">
      <alignment horizontal="center"/>
    </xf>
    <xf numFmtId="0" fontId="96" fillId="2" borderId="0" xfId="0" applyFont="1" applyFill="1" applyAlignment="1">
      <alignment horizontal="center" wrapText="1"/>
    </xf>
    <xf numFmtId="49" fontId="105" fillId="2" borderId="0" xfId="0" applyNumberFormat="1" applyFont="1" applyFill="1" applyAlignment="1">
      <alignment horizontal="center"/>
    </xf>
    <xf numFmtId="49" fontId="115" fillId="3" borderId="13" xfId="0" applyNumberFormat="1" applyFont="1" applyFill="1" applyBorder="1" applyAlignment="1">
      <alignment horizontal="center" vertical="center" wrapText="1"/>
    </xf>
    <xf numFmtId="167" fontId="124" fillId="3" borderId="9" xfId="0" applyNumberFormat="1" applyFont="1" applyFill="1" applyBorder="1" applyAlignment="1">
      <alignment horizontal="center" vertical="center" wrapText="1"/>
    </xf>
    <xf numFmtId="0" fontId="102" fillId="2" borderId="0" xfId="0" applyFont="1" applyFill="1" applyAlignment="1">
      <alignment horizontal="centerContinuous" wrapText="1"/>
    </xf>
    <xf numFmtId="0" fontId="102" fillId="2" borderId="0" xfId="0" applyFont="1" applyFill="1" applyAlignment="1">
      <alignment vertical="top" wrapText="1"/>
    </xf>
    <xf numFmtId="0" fontId="105" fillId="2" borderId="0" xfId="0" applyFont="1" applyFill="1" applyAlignment="1">
      <alignment horizontal="center" vertical="center"/>
    </xf>
    <xf numFmtId="4" fontId="105" fillId="3" borderId="56" xfId="0" applyNumberFormat="1" applyFont="1" applyFill="1" applyBorder="1" applyAlignment="1">
      <alignment horizontal="center" vertical="center"/>
    </xf>
    <xf numFmtId="4" fontId="105" fillId="3" borderId="51" xfId="0" applyNumberFormat="1" applyFont="1" applyFill="1" applyBorder="1" applyAlignment="1">
      <alignment horizontal="center" vertical="center"/>
    </xf>
    <xf numFmtId="171" fontId="100" fillId="3" borderId="54" xfId="0" applyNumberFormat="1" applyFont="1" applyFill="1" applyBorder="1" applyAlignment="1">
      <alignment horizontal="center" vertical="center"/>
    </xf>
    <xf numFmtId="171" fontId="100" fillId="3" borderId="62" xfId="0" applyNumberFormat="1" applyFont="1" applyFill="1" applyBorder="1" applyAlignment="1">
      <alignment horizontal="center" vertical="center"/>
    </xf>
    <xf numFmtId="171" fontId="132" fillId="3" borderId="54" xfId="0" applyNumberFormat="1" applyFont="1" applyFill="1" applyBorder="1" applyAlignment="1">
      <alignment horizontal="center" vertical="center"/>
    </xf>
    <xf numFmtId="169" fontId="100" fillId="3" borderId="37" xfId="0" applyNumberFormat="1" applyFont="1" applyFill="1" applyBorder="1" applyAlignment="1">
      <alignment horizontal="center" vertical="center"/>
    </xf>
    <xf numFmtId="169" fontId="100" fillId="3" borderId="60" xfId="0" applyNumberFormat="1" applyFont="1" applyFill="1" applyBorder="1" applyAlignment="1">
      <alignment horizontal="center" vertical="center"/>
    </xf>
    <xf numFmtId="0" fontId="105" fillId="3" borderId="10" xfId="0" applyFont="1" applyFill="1" applyBorder="1" applyAlignment="1">
      <alignment horizontal="center" vertical="center"/>
    </xf>
    <xf numFmtId="167" fontId="100" fillId="3" borderId="56" xfId="0" applyNumberFormat="1" applyFont="1" applyFill="1" applyBorder="1" applyAlignment="1">
      <alignment horizontal="center" vertical="center"/>
    </xf>
    <xf numFmtId="167" fontId="100" fillId="3" borderId="38" xfId="0" applyNumberFormat="1" applyFont="1" applyFill="1" applyBorder="1" applyAlignment="1">
      <alignment horizontal="center" vertical="center"/>
    </xf>
    <xf numFmtId="2" fontId="96" fillId="3" borderId="83" xfId="6" applyNumberFormat="1" applyFill="1" applyAlignment="1">
      <alignment horizontal="center" vertical="center"/>
    </xf>
    <xf numFmtId="167" fontId="100" fillId="3" borderId="10" xfId="0" applyNumberFormat="1" applyFont="1" applyFill="1" applyBorder="1" applyAlignment="1">
      <alignment vertical="center"/>
    </xf>
    <xf numFmtId="0" fontId="96" fillId="3" borderId="10" xfId="0" applyFont="1" applyFill="1" applyBorder="1" applyAlignment="1">
      <alignment horizontal="center" vertical="center" wrapText="1"/>
    </xf>
    <xf numFmtId="0" fontId="96" fillId="3" borderId="83" xfId="4" applyFill="1">
      <alignment horizontal="left" vertical="center" wrapText="1"/>
    </xf>
    <xf numFmtId="0" fontId="100" fillId="3" borderId="10" xfId="0" applyFont="1" applyFill="1" applyBorder="1" applyAlignment="1">
      <alignment horizontal="center" wrapText="1"/>
    </xf>
    <xf numFmtId="169" fontId="100" fillId="3" borderId="0" xfId="0" applyNumberFormat="1" applyFont="1" applyFill="1" applyAlignment="1">
      <alignment vertical="center"/>
    </xf>
    <xf numFmtId="169" fontId="100" fillId="0" borderId="0" xfId="0" applyNumberFormat="1" applyFont="1" applyAlignment="1">
      <alignment vertical="center"/>
    </xf>
    <xf numFmtId="49" fontId="154" fillId="0" borderId="0" xfId="0" applyNumberFormat="1" applyFont="1" applyAlignment="1">
      <alignment horizontal="left" wrapText="1"/>
    </xf>
    <xf numFmtId="49" fontId="0" fillId="0" borderId="0" xfId="0" applyNumberFormat="1" applyAlignment="1">
      <alignment horizontal="left" wrapText="1"/>
    </xf>
    <xf numFmtId="0" fontId="0" fillId="0" borderId="10" xfId="0" applyBorder="1"/>
    <xf numFmtId="0" fontId="0" fillId="0" borderId="38" xfId="0" applyBorder="1"/>
    <xf numFmtId="2" fontId="0" fillId="0" borderId="10" xfId="0" applyNumberFormat="1" applyBorder="1"/>
    <xf numFmtId="2" fontId="0" fillId="0" borderId="10" xfId="0" applyNumberFormat="1" applyBorder="1" applyAlignment="1">
      <alignment vertical="center"/>
    </xf>
    <xf numFmtId="167" fontId="0" fillId="0" borderId="10" xfId="0" applyNumberFormat="1" applyBorder="1"/>
    <xf numFmtId="167" fontId="0" fillId="0" borderId="10" xfId="0" applyNumberFormat="1" applyBorder="1" applyAlignment="1">
      <alignment horizontal="center"/>
    </xf>
    <xf numFmtId="0" fontId="0" fillId="0" borderId="9" xfId="0" applyBorder="1"/>
    <xf numFmtId="0" fontId="0" fillId="0" borderId="9" xfId="0" applyBorder="1" applyAlignment="1">
      <alignment vertical="center"/>
    </xf>
    <xf numFmtId="0" fontId="0" fillId="0" borderId="56" xfId="0" applyBorder="1"/>
    <xf numFmtId="0" fontId="0" fillId="0" borderId="9" xfId="0" applyBorder="1" applyAlignment="1">
      <alignment horizontal="center"/>
    </xf>
    <xf numFmtId="2" fontId="0" fillId="0" borderId="10" xfId="0" applyNumberFormat="1" applyBorder="1" applyAlignment="1">
      <alignment horizontal="center"/>
    </xf>
    <xf numFmtId="49" fontId="45" fillId="0" borderId="9" xfId="0" applyNumberFormat="1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 vertical="center"/>
    </xf>
    <xf numFmtId="167" fontId="45" fillId="0" borderId="10" xfId="0" applyNumberFormat="1" applyFont="1" applyBorder="1" applyAlignment="1">
      <alignment horizontal="center" vertical="center" wrapText="1"/>
    </xf>
    <xf numFmtId="167" fontId="0" fillId="0" borderId="10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7" fontId="0" fillId="0" borderId="10" xfId="0" applyNumberFormat="1" applyBorder="1" applyAlignment="1">
      <alignment vertical="center"/>
    </xf>
    <xf numFmtId="167" fontId="0" fillId="0" borderId="38" xfId="0" applyNumberFormat="1" applyBorder="1"/>
    <xf numFmtId="0" fontId="0" fillId="0" borderId="37" xfId="0" applyBorder="1"/>
    <xf numFmtId="0" fontId="143" fillId="14" borderId="83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45" fillId="0" borderId="0" xfId="0" applyFont="1" applyAlignment="1">
      <alignment horizontal="center" vertical="center"/>
    </xf>
    <xf numFmtId="4" fontId="100" fillId="4" borderId="9" xfId="0" applyNumberFormat="1" applyFont="1" applyFill="1" applyBorder="1" applyAlignment="1">
      <alignment horizontal="center" vertical="center"/>
    </xf>
    <xf numFmtId="2" fontId="100" fillId="4" borderId="9" xfId="0" applyNumberFormat="1" applyFont="1" applyFill="1" applyBorder="1" applyAlignment="1">
      <alignment horizontal="center" vertical="center"/>
    </xf>
    <xf numFmtId="4" fontId="124" fillId="4" borderId="9" xfId="0" applyNumberFormat="1" applyFont="1" applyFill="1" applyBorder="1" applyAlignment="1">
      <alignment horizontal="center" vertical="center" wrapText="1"/>
    </xf>
    <xf numFmtId="167" fontId="105" fillId="4" borderId="9" xfId="0" applyNumberFormat="1" applyFont="1" applyFill="1" applyBorder="1" applyAlignment="1">
      <alignment horizontal="center" vertical="center"/>
    </xf>
    <xf numFmtId="0" fontId="100" fillId="4" borderId="0" xfId="0" applyFont="1" applyFill="1"/>
    <xf numFmtId="2" fontId="144" fillId="3" borderId="84" xfId="0" applyNumberFormat="1" applyFont="1" applyFill="1" applyBorder="1" applyAlignment="1">
      <alignment horizontal="center" vertical="center" wrapText="1"/>
    </xf>
    <xf numFmtId="2" fontId="143" fillId="3" borderId="84" xfId="0" applyNumberFormat="1" applyFont="1" applyFill="1" applyBorder="1" applyAlignment="1">
      <alignment horizontal="center" vertical="center" wrapText="1"/>
    </xf>
    <xf numFmtId="4" fontId="105" fillId="2" borderId="56" xfId="0" applyNumberFormat="1" applyFont="1" applyFill="1" applyBorder="1" applyAlignment="1">
      <alignment horizontal="center" vertical="center"/>
    </xf>
    <xf numFmtId="4" fontId="105" fillId="2" borderId="51" xfId="0" applyNumberFormat="1" applyFont="1" applyFill="1" applyBorder="1" applyAlignment="1">
      <alignment horizontal="center" vertical="center"/>
    </xf>
    <xf numFmtId="0" fontId="158" fillId="0" borderId="0" xfId="7"/>
    <xf numFmtId="0" fontId="144" fillId="3" borderId="86" xfId="0" applyFont="1" applyFill="1" applyBorder="1" applyAlignment="1">
      <alignment vertical="center" wrapText="1"/>
    </xf>
    <xf numFmtId="49" fontId="158" fillId="0" borderId="10" xfId="7" applyNumberFormat="1" applyBorder="1" applyAlignment="1">
      <alignment wrapText="1"/>
    </xf>
    <xf numFmtId="169" fontId="100" fillId="12" borderId="9" xfId="0" applyNumberFormat="1" applyFont="1" applyFill="1" applyBorder="1" applyAlignment="1">
      <alignment horizontal="center" vertical="center"/>
    </xf>
    <xf numFmtId="171" fontId="100" fillId="3" borderId="7" xfId="0" applyNumberFormat="1" applyFont="1" applyFill="1" applyBorder="1" applyAlignment="1">
      <alignment horizontal="center" vertical="center"/>
    </xf>
    <xf numFmtId="171" fontId="100" fillId="2" borderId="7" xfId="0" applyNumberFormat="1" applyFont="1" applyFill="1" applyBorder="1" applyAlignment="1">
      <alignment horizontal="center" vertical="center" wrapText="1"/>
    </xf>
    <xf numFmtId="171" fontId="100" fillId="2" borderId="8" xfId="0" applyNumberFormat="1" applyFont="1" applyFill="1" applyBorder="1" applyAlignment="1">
      <alignment horizontal="center" vertical="center" wrapText="1"/>
    </xf>
    <xf numFmtId="171" fontId="100" fillId="2" borderId="37" xfId="0" applyNumberFormat="1" applyFont="1" applyFill="1" applyBorder="1" applyAlignment="1">
      <alignment horizontal="center"/>
    </xf>
    <xf numFmtId="171" fontId="100" fillId="2" borderId="8" xfId="0" applyNumberFormat="1" applyFont="1" applyFill="1" applyBorder="1" applyAlignment="1">
      <alignment horizontal="center"/>
    </xf>
    <xf numFmtId="171" fontId="100" fillId="2" borderId="10" xfId="0" applyNumberFormat="1" applyFont="1" applyFill="1" applyBorder="1" applyAlignment="1">
      <alignment horizontal="center"/>
    </xf>
    <xf numFmtId="171" fontId="100" fillId="2" borderId="51" xfId="0" applyNumberFormat="1" applyFont="1" applyFill="1" applyBorder="1" applyAlignment="1">
      <alignment horizontal="center"/>
    </xf>
    <xf numFmtId="171" fontId="100" fillId="2" borderId="22" xfId="0" applyNumberFormat="1" applyFont="1" applyFill="1" applyBorder="1" applyAlignment="1">
      <alignment horizontal="center"/>
    </xf>
    <xf numFmtId="171" fontId="100" fillId="2" borderId="47" xfId="0" applyNumberFormat="1" applyFont="1" applyFill="1" applyBorder="1" applyAlignment="1">
      <alignment horizontal="center"/>
    </xf>
    <xf numFmtId="171" fontId="100" fillId="2" borderId="8" xfId="0" applyNumberFormat="1" applyFont="1" applyFill="1" applyBorder="1" applyAlignment="1">
      <alignment horizontal="center" vertical="center"/>
    </xf>
    <xf numFmtId="171" fontId="100" fillId="2" borderId="22" xfId="0" applyNumberFormat="1" applyFont="1" applyFill="1" applyBorder="1" applyAlignment="1">
      <alignment horizontal="center" vertical="center"/>
    </xf>
    <xf numFmtId="171" fontId="100" fillId="3" borderId="22" xfId="0" applyNumberFormat="1" applyFont="1" applyFill="1" applyBorder="1" applyAlignment="1">
      <alignment horizontal="center" vertical="center"/>
    </xf>
    <xf numFmtId="171" fontId="100" fillId="2" borderId="9" xfId="0" applyNumberFormat="1" applyFont="1" applyFill="1" applyBorder="1" applyAlignment="1">
      <alignment horizontal="center"/>
    </xf>
    <xf numFmtId="171" fontId="100" fillId="2" borderId="56" xfId="0" applyNumberFormat="1" applyFont="1" applyFill="1" applyBorder="1" applyAlignment="1">
      <alignment horizontal="center" vertical="center"/>
    </xf>
    <xf numFmtId="171" fontId="100" fillId="2" borderId="10" xfId="0" applyNumberFormat="1" applyFont="1" applyFill="1" applyBorder="1" applyAlignment="1">
      <alignment horizontal="center" vertical="center"/>
    </xf>
    <xf numFmtId="171" fontId="100" fillId="2" borderId="10" xfId="0" applyNumberFormat="1" applyFont="1" applyFill="1" applyBorder="1" applyAlignment="1">
      <alignment horizontal="center" vertical="top"/>
    </xf>
    <xf numFmtId="171" fontId="100" fillId="2" borderId="22" xfId="0" applyNumberFormat="1" applyFont="1" applyFill="1" applyBorder="1" applyAlignment="1">
      <alignment horizontal="center" vertical="top"/>
    </xf>
    <xf numFmtId="171" fontId="100" fillId="2" borderId="57" xfId="0" applyNumberFormat="1" applyFont="1" applyFill="1" applyBorder="1" applyAlignment="1">
      <alignment horizontal="center" vertical="center"/>
    </xf>
    <xf numFmtId="171" fontId="100" fillId="3" borderId="56" xfId="0" applyNumberFormat="1" applyFont="1" applyFill="1" applyBorder="1" applyAlignment="1">
      <alignment horizontal="center" vertical="center"/>
    </xf>
    <xf numFmtId="171" fontId="100" fillId="2" borderId="38" xfId="0" applyNumberFormat="1" applyFont="1" applyFill="1" applyBorder="1" applyAlignment="1">
      <alignment horizontal="center" vertical="center"/>
    </xf>
    <xf numFmtId="171" fontId="100" fillId="2" borderId="38" xfId="0" applyNumberFormat="1" applyFont="1" applyFill="1" applyBorder="1" applyAlignment="1">
      <alignment horizontal="center" vertical="top"/>
    </xf>
    <xf numFmtId="171" fontId="100" fillId="2" borderId="38" xfId="0" applyNumberFormat="1" applyFont="1" applyFill="1" applyBorder="1" applyAlignment="1">
      <alignment horizontal="center"/>
    </xf>
    <xf numFmtId="171" fontId="100" fillId="2" borderId="8" xfId="0" applyNumberFormat="1" applyFont="1" applyFill="1" applyBorder="1" applyAlignment="1">
      <alignment horizontal="center" vertical="top"/>
    </xf>
    <xf numFmtId="171" fontId="100" fillId="2" borderId="9" xfId="0" applyNumberFormat="1" applyFont="1" applyFill="1" applyBorder="1" applyAlignment="1">
      <alignment horizontal="center" vertical="top"/>
    </xf>
    <xf numFmtId="171" fontId="100" fillId="2" borderId="28" xfId="0" applyNumberFormat="1" applyFont="1" applyFill="1" applyBorder="1" applyAlignment="1">
      <alignment horizontal="center" vertical="center"/>
    </xf>
    <xf numFmtId="171" fontId="100" fillId="4" borderId="9" xfId="0" applyNumberFormat="1" applyFont="1" applyFill="1" applyBorder="1" applyAlignment="1">
      <alignment horizontal="center" vertical="center"/>
    </xf>
    <xf numFmtId="171" fontId="124" fillId="3" borderId="9" xfId="0" applyNumberFormat="1" applyFont="1" applyFill="1" applyBorder="1" applyAlignment="1">
      <alignment horizontal="center" vertical="center" wrapText="1"/>
    </xf>
    <xf numFmtId="171" fontId="124" fillId="0" borderId="9" xfId="0" applyNumberFormat="1" applyFont="1" applyBorder="1" applyAlignment="1">
      <alignment horizontal="center" vertical="center" wrapText="1"/>
    </xf>
    <xf numFmtId="171" fontId="124" fillId="0" borderId="10" xfId="0" applyNumberFormat="1" applyFont="1" applyBorder="1" applyAlignment="1">
      <alignment horizontal="center" vertical="center" wrapText="1"/>
    </xf>
    <xf numFmtId="171" fontId="100" fillId="2" borderId="51" xfId="0" applyNumberFormat="1" applyFont="1" applyFill="1" applyBorder="1" applyAlignment="1">
      <alignment horizontal="center" vertical="center" wrapText="1"/>
    </xf>
    <xf numFmtId="171" fontId="100" fillId="3" borderId="10" xfId="0" applyNumberFormat="1" applyFont="1" applyFill="1" applyBorder="1" applyAlignment="1">
      <alignment horizontal="center"/>
    </xf>
    <xf numFmtId="171" fontId="100" fillId="2" borderId="56" xfId="0" applyNumberFormat="1" applyFont="1" applyFill="1" applyBorder="1" applyAlignment="1">
      <alignment horizontal="center" vertical="top"/>
    </xf>
    <xf numFmtId="171" fontId="100" fillId="2" borderId="59" xfId="0" applyNumberFormat="1" applyFont="1" applyFill="1" applyBorder="1" applyAlignment="1">
      <alignment horizontal="center" vertical="center"/>
    </xf>
    <xf numFmtId="171" fontId="100" fillId="3" borderId="59" xfId="0" applyNumberFormat="1" applyFont="1" applyFill="1" applyBorder="1" applyAlignment="1">
      <alignment horizontal="center" vertical="center"/>
    </xf>
    <xf numFmtId="0" fontId="159" fillId="3" borderId="7" xfId="0" applyFont="1" applyFill="1" applyBorder="1" applyAlignment="1">
      <alignment horizontal="justify" vertical="center" wrapText="1"/>
    </xf>
    <xf numFmtId="0" fontId="96" fillId="3" borderId="7" xfId="0" applyFont="1" applyFill="1" applyBorder="1" applyAlignment="1">
      <alignment horizontal="justify" vertical="center" wrapText="1"/>
    </xf>
    <xf numFmtId="169" fontId="100" fillId="0" borderId="37" xfId="0" applyNumberFormat="1" applyFont="1" applyBorder="1" applyAlignment="1">
      <alignment horizontal="center" vertical="center"/>
    </xf>
    <xf numFmtId="2" fontId="100" fillId="2" borderId="33" xfId="0" applyNumberFormat="1" applyFont="1" applyFill="1" applyBorder="1" applyAlignment="1">
      <alignment horizontal="center" vertical="center"/>
    </xf>
    <xf numFmtId="2" fontId="121" fillId="0" borderId="33" xfId="0" applyNumberFormat="1" applyFont="1" applyBorder="1" applyAlignment="1">
      <alignment vertical="top" wrapText="1"/>
    </xf>
    <xf numFmtId="2" fontId="100" fillId="2" borderId="39" xfId="0" applyNumberFormat="1" applyFont="1" applyFill="1" applyBorder="1" applyAlignment="1">
      <alignment horizontal="center" vertical="center"/>
    </xf>
    <xf numFmtId="2" fontId="100" fillId="2" borderId="45" xfId="0" applyNumberFormat="1" applyFont="1" applyFill="1" applyBorder="1" applyAlignment="1">
      <alignment horizontal="center" vertical="center"/>
    </xf>
    <xf numFmtId="2" fontId="100" fillId="2" borderId="36" xfId="0" applyNumberFormat="1" applyFont="1" applyFill="1" applyBorder="1" applyAlignment="1">
      <alignment horizontal="center"/>
    </xf>
    <xf numFmtId="170" fontId="100" fillId="2" borderId="5" xfId="0" applyNumberFormat="1" applyFont="1" applyFill="1" applyBorder="1" applyAlignment="1">
      <alignment horizontal="center" vertical="center"/>
    </xf>
    <xf numFmtId="4" fontId="105" fillId="4" borderId="9" xfId="0" applyNumberFormat="1" applyFont="1" applyFill="1" applyBorder="1" applyAlignment="1">
      <alignment horizontal="center" vertical="center"/>
    </xf>
    <xf numFmtId="4" fontId="100" fillId="4" borderId="10" xfId="0" applyNumberFormat="1" applyFont="1" applyFill="1" applyBorder="1" applyAlignment="1">
      <alignment horizontal="center" vertical="center"/>
    </xf>
    <xf numFmtId="4" fontId="105" fillId="12" borderId="9" xfId="0" applyNumberFormat="1" applyFont="1" applyFill="1" applyBorder="1" applyAlignment="1">
      <alignment horizontal="center" vertical="center"/>
    </xf>
    <xf numFmtId="0" fontId="166" fillId="0" borderId="0" xfId="0" applyFont="1"/>
    <xf numFmtId="0" fontId="167" fillId="0" borderId="0" xfId="0" applyFont="1"/>
    <xf numFmtId="0" fontId="173" fillId="0" borderId="0" xfId="0" applyFont="1" applyAlignment="1">
      <alignment horizontal="center" vertical="center"/>
    </xf>
    <xf numFmtId="0" fontId="167" fillId="0" borderId="0" xfId="0" applyFont="1" applyAlignment="1">
      <alignment horizontal="center" vertical="center"/>
    </xf>
    <xf numFmtId="0" fontId="162" fillId="0" borderId="0" xfId="0" applyFont="1"/>
    <xf numFmtId="0" fontId="168" fillId="2" borderId="4" xfId="0" applyFont="1" applyFill="1" applyBorder="1" applyAlignment="1">
      <alignment horizontal="center" vertical="center" wrapText="1"/>
    </xf>
    <xf numFmtId="0" fontId="168" fillId="2" borderId="5" xfId="0" applyFont="1" applyFill="1" applyBorder="1" applyAlignment="1">
      <alignment horizontal="center" vertical="center" wrapText="1"/>
    </xf>
    <xf numFmtId="0" fontId="168" fillId="2" borderId="6" xfId="0" applyFont="1" applyFill="1" applyBorder="1" applyAlignment="1">
      <alignment horizontal="center" vertical="center" wrapText="1"/>
    </xf>
    <xf numFmtId="49" fontId="168" fillId="2" borderId="6" xfId="0" applyNumberFormat="1" applyFont="1" applyFill="1" applyBorder="1" applyAlignment="1">
      <alignment horizontal="center" vertical="center" wrapText="1"/>
    </xf>
    <xf numFmtId="0" fontId="168" fillId="0" borderId="7" xfId="0" applyFont="1" applyBorder="1" applyAlignment="1">
      <alignment horizontal="center" vertical="center" wrapText="1"/>
    </xf>
    <xf numFmtId="0" fontId="170" fillId="2" borderId="7" xfId="0" applyFont="1" applyFill="1" applyBorder="1" applyAlignment="1">
      <alignment horizontal="center"/>
    </xf>
    <xf numFmtId="0" fontId="161" fillId="2" borderId="4" xfId="0" applyFont="1" applyFill="1" applyBorder="1" applyAlignment="1">
      <alignment horizontal="center" vertical="center"/>
    </xf>
    <xf numFmtId="0" fontId="164" fillId="2" borderId="7" xfId="0" applyFont="1" applyFill="1" applyBorder="1" applyAlignment="1">
      <alignment horizontal="center" vertical="top" wrapText="1"/>
    </xf>
    <xf numFmtId="49" fontId="172" fillId="2" borderId="5" xfId="0" applyNumberFormat="1" applyFont="1" applyFill="1" applyBorder="1" applyAlignment="1">
      <alignment horizontal="center"/>
    </xf>
    <xf numFmtId="169" fontId="167" fillId="0" borderId="7" xfId="0" applyNumberFormat="1" applyFont="1" applyBorder="1" applyAlignment="1">
      <alignment horizontal="center" vertical="center"/>
    </xf>
    <xf numFmtId="169" fontId="167" fillId="0" borderId="5" xfId="0" applyNumberFormat="1" applyFont="1" applyBorder="1" applyAlignment="1">
      <alignment horizontal="center" vertical="center"/>
    </xf>
    <xf numFmtId="167" fontId="167" fillId="0" borderId="0" xfId="0" applyNumberFormat="1" applyFont="1"/>
    <xf numFmtId="167" fontId="167" fillId="0" borderId="0" xfId="0" applyNumberFormat="1" applyFont="1" applyAlignment="1">
      <alignment horizontal="center" vertical="center" wrapText="1"/>
    </xf>
    <xf numFmtId="0" fontId="162" fillId="2" borderId="7" xfId="0" applyFont="1" applyFill="1" applyBorder="1" applyAlignment="1">
      <alignment horizontal="left" vertical="top" wrapText="1"/>
    </xf>
    <xf numFmtId="4" fontId="167" fillId="0" borderId="7" xfId="0" applyNumberFormat="1" applyFont="1" applyBorder="1"/>
    <xf numFmtId="4" fontId="167" fillId="0" borderId="28" xfId="0" applyNumberFormat="1" applyFont="1" applyBorder="1"/>
    <xf numFmtId="4" fontId="167" fillId="0" borderId="29" xfId="0" applyNumberFormat="1" applyFont="1" applyBorder="1"/>
    <xf numFmtId="0" fontId="166" fillId="2" borderId="7" xfId="0" applyFont="1" applyFill="1" applyBorder="1" applyAlignment="1">
      <alignment horizontal="center" vertical="center" wrapText="1"/>
    </xf>
    <xf numFmtId="49" fontId="162" fillId="2" borderId="5" xfId="0" applyNumberFormat="1" applyFont="1" applyFill="1" applyBorder="1" applyAlignment="1">
      <alignment horizontal="center" vertical="center"/>
    </xf>
    <xf numFmtId="4" fontId="167" fillId="0" borderId="7" xfId="0" applyNumberFormat="1" applyFont="1" applyBorder="1" applyAlignment="1">
      <alignment horizontal="center" vertical="center"/>
    </xf>
    <xf numFmtId="4" fontId="167" fillId="0" borderId="28" xfId="0" applyNumberFormat="1" applyFont="1" applyBorder="1" applyAlignment="1">
      <alignment horizontal="center" vertical="center"/>
    </xf>
    <xf numFmtId="0" fontId="167" fillId="2" borderId="7" xfId="0" applyFont="1" applyFill="1" applyBorder="1" applyAlignment="1">
      <alignment vertical="center" wrapText="1"/>
    </xf>
    <xf numFmtId="49" fontId="162" fillId="2" borderId="5" xfId="0" applyNumberFormat="1" applyFont="1" applyFill="1" applyBorder="1" applyAlignment="1">
      <alignment horizontal="center" vertical="center" wrapText="1"/>
    </xf>
    <xf numFmtId="0" fontId="161" fillId="2" borderId="31" xfId="0" applyFont="1" applyFill="1" applyBorder="1" applyAlignment="1">
      <alignment horizontal="center" vertical="center"/>
    </xf>
    <xf numFmtId="0" fontId="174" fillId="2" borderId="24" xfId="0" applyFont="1" applyFill="1" applyBorder="1" applyAlignment="1">
      <alignment horizontal="left" vertical="center" wrapText="1"/>
    </xf>
    <xf numFmtId="49" fontId="162" fillId="2" borderId="1" xfId="0" applyNumberFormat="1" applyFont="1" applyFill="1" applyBorder="1" applyAlignment="1">
      <alignment horizontal="center" vertical="center" wrapText="1"/>
    </xf>
    <xf numFmtId="4" fontId="167" fillId="0" borderId="24" xfId="0" applyNumberFormat="1" applyFont="1" applyBorder="1" applyAlignment="1">
      <alignment horizontal="center" vertical="center"/>
    </xf>
    <xf numFmtId="4" fontId="167" fillId="0" borderId="8" xfId="0" applyNumberFormat="1" applyFont="1" applyBorder="1" applyAlignment="1">
      <alignment horizontal="center" vertical="center"/>
    </xf>
    <xf numFmtId="4" fontId="168" fillId="0" borderId="51" xfId="0" applyNumberFormat="1" applyFont="1" applyBorder="1" applyAlignment="1">
      <alignment horizontal="center"/>
    </xf>
    <xf numFmtId="0" fontId="161" fillId="2" borderId="11" xfId="0" applyFont="1" applyFill="1" applyBorder="1" applyAlignment="1">
      <alignment horizontal="center" vertical="center"/>
    </xf>
    <xf numFmtId="49" fontId="162" fillId="0" borderId="13" xfId="0" applyNumberFormat="1" applyFont="1" applyBorder="1" applyAlignment="1">
      <alignment vertical="top" wrapText="1"/>
    </xf>
    <xf numFmtId="49" fontId="172" fillId="2" borderId="2" xfId="0" applyNumberFormat="1" applyFont="1" applyFill="1" applyBorder="1" applyAlignment="1">
      <alignment horizontal="center" vertical="center" wrapText="1"/>
    </xf>
    <xf numFmtId="4" fontId="167" fillId="0" borderId="9" xfId="0" applyNumberFormat="1" applyFont="1" applyBorder="1" applyAlignment="1">
      <alignment horizontal="center" vertical="center"/>
    </xf>
    <xf numFmtId="4" fontId="168" fillId="0" borderId="52" xfId="0" applyNumberFormat="1" applyFont="1" applyBorder="1" applyAlignment="1">
      <alignment horizontal="center"/>
    </xf>
    <xf numFmtId="49" fontId="172" fillId="0" borderId="2" xfId="0" applyNumberFormat="1" applyFont="1" applyBorder="1" applyAlignment="1">
      <alignment horizontal="center" vertical="center" wrapText="1"/>
    </xf>
    <xf numFmtId="49" fontId="174" fillId="0" borderId="13" xfId="0" applyNumberFormat="1" applyFont="1" applyBorder="1" applyAlignment="1">
      <alignment vertical="top" wrapText="1"/>
    </xf>
    <xf numFmtId="49" fontId="162" fillId="2" borderId="2" xfId="0" applyNumberFormat="1" applyFont="1" applyFill="1" applyBorder="1" applyAlignment="1">
      <alignment horizontal="center" vertical="center" wrapText="1"/>
    </xf>
    <xf numFmtId="0" fontId="161" fillId="2" borderId="12" xfId="0" applyFont="1" applyFill="1" applyBorder="1" applyAlignment="1">
      <alignment horizontal="center" vertical="center"/>
    </xf>
    <xf numFmtId="49" fontId="174" fillId="0" borderId="14" xfId="0" applyNumberFormat="1" applyFont="1" applyBorder="1" applyAlignment="1">
      <alignment vertical="top" wrapText="1"/>
    </xf>
    <xf numFmtId="49" fontId="172" fillId="2" borderId="16" xfId="0" applyNumberFormat="1" applyFont="1" applyFill="1" applyBorder="1" applyAlignment="1">
      <alignment horizontal="center" vertical="center" wrapText="1"/>
    </xf>
    <xf numFmtId="4" fontId="167" fillId="0" borderId="14" xfId="0" applyNumberFormat="1" applyFont="1" applyBorder="1" applyAlignment="1">
      <alignment horizontal="center" vertical="center"/>
    </xf>
    <xf numFmtId="4" fontId="168" fillId="0" borderId="58" xfId="0" applyNumberFormat="1" applyFont="1" applyBorder="1" applyAlignment="1">
      <alignment horizontal="center"/>
    </xf>
    <xf numFmtId="49" fontId="162" fillId="0" borderId="7" xfId="0" applyNumberFormat="1" applyFont="1" applyBorder="1" applyAlignment="1">
      <alignment vertical="top" wrapText="1"/>
    </xf>
    <xf numFmtId="4" fontId="168" fillId="0" borderId="29" xfId="0" applyNumberFormat="1" applyFont="1" applyBorder="1" applyAlignment="1">
      <alignment horizontal="center"/>
    </xf>
    <xf numFmtId="49" fontId="174" fillId="0" borderId="24" xfId="0" applyNumberFormat="1" applyFont="1" applyBorder="1" applyAlignment="1">
      <alignment vertical="top" wrapText="1"/>
    </xf>
    <xf numFmtId="4" fontId="167" fillId="0" borderId="35" xfId="0" applyNumberFormat="1" applyFont="1" applyBorder="1" applyAlignment="1">
      <alignment horizontal="center"/>
    </xf>
    <xf numFmtId="4" fontId="167" fillId="0" borderId="66" xfId="0" applyNumberFormat="1" applyFont="1" applyBorder="1" applyAlignment="1">
      <alignment horizontal="center"/>
    </xf>
    <xf numFmtId="4" fontId="168" fillId="0" borderId="67" xfId="0" applyNumberFormat="1" applyFont="1" applyBorder="1" applyAlignment="1">
      <alignment horizontal="center"/>
    </xf>
    <xf numFmtId="4" fontId="167" fillId="0" borderId="24" xfId="0" applyNumberFormat="1" applyFont="1" applyBorder="1" applyAlignment="1">
      <alignment horizontal="center"/>
    </xf>
    <xf numFmtId="4" fontId="167" fillId="0" borderId="8" xfId="0" applyNumberFormat="1" applyFont="1" applyBorder="1" applyAlignment="1">
      <alignment horizontal="center"/>
    </xf>
    <xf numFmtId="4" fontId="167" fillId="0" borderId="9" xfId="0" applyNumberFormat="1" applyFont="1" applyBorder="1" applyAlignment="1">
      <alignment horizontal="center"/>
    </xf>
    <xf numFmtId="0" fontId="175" fillId="0" borderId="0" xfId="0" applyFont="1" applyAlignment="1">
      <alignment horizontal="center" vertical="center" wrapText="1"/>
    </xf>
    <xf numFmtId="49" fontId="162" fillId="0" borderId="14" xfId="0" applyNumberFormat="1" applyFont="1" applyBorder="1" applyAlignment="1">
      <alignment vertical="top" wrapText="1"/>
    </xf>
    <xf numFmtId="49" fontId="172" fillId="0" borderId="16" xfId="0" applyNumberFormat="1" applyFont="1" applyBorder="1" applyAlignment="1">
      <alignment horizontal="center" vertical="center" wrapText="1"/>
    </xf>
    <xf numFmtId="4" fontId="167" fillId="0" borderId="14" xfId="0" applyNumberFormat="1" applyFont="1" applyBorder="1" applyAlignment="1">
      <alignment horizontal="center"/>
    </xf>
    <xf numFmtId="0" fontId="172" fillId="0" borderId="2" xfId="0" applyFont="1" applyBorder="1" applyAlignment="1">
      <alignment horizontal="center"/>
    </xf>
    <xf numFmtId="4" fontId="167" fillId="0" borderId="13" xfId="0" applyNumberFormat="1" applyFont="1" applyBorder="1" applyAlignment="1">
      <alignment horizontal="center"/>
    </xf>
    <xf numFmtId="4" fontId="167" fillId="0" borderId="35" xfId="0" applyNumberFormat="1" applyFont="1" applyBorder="1" applyAlignment="1">
      <alignment horizontal="center" vertical="center"/>
    </xf>
    <xf numFmtId="4" fontId="167" fillId="0" borderId="66" xfId="0" applyNumberFormat="1" applyFont="1" applyBorder="1" applyAlignment="1">
      <alignment horizontal="center" vertical="center"/>
    </xf>
    <xf numFmtId="4" fontId="167" fillId="0" borderId="13" xfId="0" applyNumberFormat="1" applyFont="1" applyBorder="1" applyAlignment="1">
      <alignment horizontal="center" vertical="center"/>
    </xf>
    <xf numFmtId="0" fontId="162" fillId="0" borderId="13" xfId="0" applyFont="1" applyBorder="1" applyAlignment="1">
      <alignment vertical="top" wrapText="1"/>
    </xf>
    <xf numFmtId="0" fontId="172" fillId="0" borderId="2" xfId="0" applyFont="1" applyBorder="1" applyAlignment="1">
      <alignment horizontal="center" vertical="center" wrapText="1"/>
    </xf>
    <xf numFmtId="4" fontId="167" fillId="0" borderId="15" xfId="0" applyNumberFormat="1" applyFont="1" applyBorder="1" applyAlignment="1">
      <alignment horizontal="center" vertical="center"/>
    </xf>
    <xf numFmtId="49" fontId="162" fillId="0" borderId="13" xfId="0" applyNumberFormat="1" applyFont="1" applyBorder="1" applyAlignment="1">
      <alignment vertical="center" wrapText="1"/>
    </xf>
    <xf numFmtId="49" fontId="174" fillId="0" borderId="7" xfId="0" applyNumberFormat="1" applyFont="1" applyBorder="1" applyAlignment="1">
      <alignment vertical="top" wrapText="1"/>
    </xf>
    <xf numFmtId="4" fontId="168" fillId="0" borderId="68" xfId="0" applyNumberFormat="1" applyFont="1" applyBorder="1" applyAlignment="1">
      <alignment horizontal="center"/>
    </xf>
    <xf numFmtId="0" fontId="161" fillId="2" borderId="6" xfId="0" applyFont="1" applyFill="1" applyBorder="1" applyAlignment="1">
      <alignment horizontal="center" vertical="center"/>
    </xf>
    <xf numFmtId="49" fontId="162" fillId="0" borderId="36" xfId="0" applyNumberFormat="1" applyFont="1" applyBorder="1" applyAlignment="1">
      <alignment vertical="center" wrapText="1"/>
    </xf>
    <xf numFmtId="49" fontId="162" fillId="2" borderId="33" xfId="0" applyNumberFormat="1" applyFont="1" applyFill="1" applyBorder="1" applyAlignment="1">
      <alignment horizontal="center" vertical="center" wrapText="1"/>
    </xf>
    <xf numFmtId="4" fontId="167" fillId="0" borderId="36" xfId="0" applyNumberFormat="1" applyFont="1" applyBorder="1" applyAlignment="1">
      <alignment horizontal="center" vertical="center"/>
    </xf>
    <xf numFmtId="4" fontId="167" fillId="0" borderId="49" xfId="0" applyNumberFormat="1" applyFont="1" applyBorder="1" applyAlignment="1">
      <alignment horizontal="center" vertical="center"/>
    </xf>
    <xf numFmtId="49" fontId="174" fillId="0" borderId="24" xfId="0" applyNumberFormat="1" applyFont="1" applyBorder="1" applyAlignment="1">
      <alignment vertical="center" wrapText="1"/>
    </xf>
    <xf numFmtId="49" fontId="174" fillId="0" borderId="13" xfId="0" applyNumberFormat="1" applyFont="1" applyBorder="1" applyAlignment="1">
      <alignment vertical="center" wrapText="1"/>
    </xf>
    <xf numFmtId="0" fontId="161" fillId="2" borderId="32" xfId="0" applyFont="1" applyFill="1" applyBorder="1" applyAlignment="1">
      <alignment horizontal="center" vertical="center"/>
    </xf>
    <xf numFmtId="0" fontId="162" fillId="0" borderId="18" xfId="0" applyFont="1" applyBorder="1" applyAlignment="1">
      <alignment vertical="top" wrapText="1"/>
    </xf>
    <xf numFmtId="49" fontId="172" fillId="0" borderId="3" xfId="0" applyNumberFormat="1" applyFont="1" applyBorder="1" applyAlignment="1">
      <alignment horizontal="center" vertical="center" wrapText="1"/>
    </xf>
    <xf numFmtId="4" fontId="167" fillId="0" borderId="13" xfId="0" applyNumberFormat="1" applyFont="1" applyBorder="1"/>
    <xf numFmtId="4" fontId="167" fillId="0" borderId="9" xfId="0" applyNumberFormat="1" applyFont="1" applyBorder="1"/>
    <xf numFmtId="0" fontId="161" fillId="2" borderId="11" xfId="0" applyFont="1" applyFill="1" applyBorder="1" applyAlignment="1">
      <alignment horizontal="center"/>
    </xf>
    <xf numFmtId="0" fontId="162" fillId="0" borderId="13" xfId="0" applyFont="1" applyBorder="1" applyAlignment="1">
      <alignment wrapText="1"/>
    </xf>
    <xf numFmtId="0" fontId="162" fillId="0" borderId="34" xfId="0" applyFont="1" applyBorder="1" applyAlignment="1">
      <alignment vertical="top" wrapText="1"/>
    </xf>
    <xf numFmtId="4" fontId="167" fillId="0" borderId="18" xfId="0" applyNumberFormat="1" applyFont="1" applyBorder="1" applyAlignment="1">
      <alignment horizontal="center" vertical="center"/>
    </xf>
    <xf numFmtId="4" fontId="168" fillId="0" borderId="65" xfId="0" applyNumberFormat="1" applyFont="1" applyBorder="1" applyAlignment="1">
      <alignment horizontal="center"/>
    </xf>
    <xf numFmtId="49" fontId="174" fillId="0" borderId="7" xfId="0" applyNumberFormat="1" applyFont="1" applyBorder="1" applyAlignment="1">
      <alignment vertical="center" wrapText="1"/>
    </xf>
    <xf numFmtId="0" fontId="162" fillId="2" borderId="35" xfId="0" applyFont="1" applyFill="1" applyBorder="1" applyAlignment="1">
      <alignment horizontal="left" vertical="top" wrapText="1"/>
    </xf>
    <xf numFmtId="49" fontId="167" fillId="0" borderId="2" xfId="0" applyNumberFormat="1" applyFont="1" applyBorder="1" applyAlignment="1">
      <alignment vertical="top" wrapText="1"/>
    </xf>
    <xf numFmtId="0" fontId="167" fillId="0" borderId="2" xfId="0" applyFont="1" applyBorder="1" applyAlignment="1">
      <alignment vertical="top" wrapText="1"/>
    </xf>
    <xf numFmtId="0" fontId="172" fillId="0" borderId="10" xfId="0" applyFont="1" applyBorder="1" applyAlignment="1">
      <alignment horizontal="center" vertical="top" wrapText="1"/>
    </xf>
    <xf numFmtId="0" fontId="162" fillId="0" borderId="14" xfId="0" applyFont="1" applyBorder="1" applyAlignment="1">
      <alignment vertical="top" wrapText="1"/>
    </xf>
    <xf numFmtId="0" fontId="162" fillId="0" borderId="24" xfId="0" applyFont="1" applyBorder="1" applyAlignment="1">
      <alignment vertical="top" wrapText="1"/>
    </xf>
    <xf numFmtId="4" fontId="167" fillId="0" borderId="56" xfId="0" applyNumberFormat="1" applyFont="1" applyBorder="1" applyAlignment="1">
      <alignment horizontal="center" vertical="center"/>
    </xf>
    <xf numFmtId="0" fontId="161" fillId="2" borderId="35" xfId="0" applyFont="1" applyFill="1" applyBorder="1" applyAlignment="1">
      <alignment horizontal="center" vertical="center"/>
    </xf>
    <xf numFmtId="0" fontId="162" fillId="2" borderId="30" xfId="0" applyFont="1" applyFill="1" applyBorder="1" applyAlignment="1">
      <alignment horizontal="left" vertical="top" wrapText="1"/>
    </xf>
    <xf numFmtId="0" fontId="161" fillId="2" borderId="13" xfId="0" applyFont="1" applyFill="1" applyBorder="1" applyAlignment="1">
      <alignment horizontal="center" vertical="center"/>
    </xf>
    <xf numFmtId="0" fontId="174" fillId="2" borderId="43" xfId="0" applyFont="1" applyFill="1" applyBorder="1" applyAlignment="1">
      <alignment horizontal="left" vertical="top" wrapText="1"/>
    </xf>
    <xf numFmtId="49" fontId="172" fillId="2" borderId="35" xfId="0" applyNumberFormat="1" applyFont="1" applyFill="1" applyBorder="1" applyAlignment="1">
      <alignment horizontal="center"/>
    </xf>
    <xf numFmtId="0" fontId="161" fillId="2" borderId="24" xfId="0" applyFont="1" applyFill="1" applyBorder="1" applyAlignment="1">
      <alignment horizontal="center" vertical="center"/>
    </xf>
    <xf numFmtId="0" fontId="162" fillId="2" borderId="1" xfId="0" applyFont="1" applyFill="1" applyBorder="1" applyAlignment="1">
      <alignment horizontal="left" vertical="top" wrapText="1"/>
    </xf>
    <xf numFmtId="49" fontId="172" fillId="2" borderId="13" xfId="0" applyNumberFormat="1" applyFont="1" applyFill="1" applyBorder="1" applyAlignment="1">
      <alignment horizontal="center"/>
    </xf>
    <xf numFmtId="49" fontId="167" fillId="0" borderId="10" xfId="0" applyNumberFormat="1" applyFont="1" applyBorder="1" applyAlignment="1">
      <alignment vertical="top" wrapText="1"/>
    </xf>
    <xf numFmtId="49" fontId="172" fillId="2" borderId="24" xfId="0" applyNumberFormat="1" applyFont="1" applyFill="1" applyBorder="1" applyAlignment="1">
      <alignment horizontal="center"/>
    </xf>
    <xf numFmtId="49" fontId="167" fillId="0" borderId="1" xfId="0" applyNumberFormat="1" applyFont="1" applyBorder="1" applyAlignment="1">
      <alignment vertical="top" wrapText="1"/>
    </xf>
    <xf numFmtId="49" fontId="174" fillId="0" borderId="5" xfId="0" applyNumberFormat="1" applyFont="1" applyBorder="1" applyAlignment="1">
      <alignment vertical="top" wrapText="1"/>
    </xf>
    <xf numFmtId="49" fontId="162" fillId="2" borderId="24" xfId="0" applyNumberFormat="1" applyFont="1" applyFill="1" applyBorder="1" applyAlignment="1">
      <alignment horizontal="center" vertical="center" wrapText="1"/>
    </xf>
    <xf numFmtId="0" fontId="162" fillId="2" borderId="5" xfId="0" applyFont="1" applyFill="1" applyBorder="1" applyAlignment="1">
      <alignment horizontal="left" vertical="top" wrapText="1"/>
    </xf>
    <xf numFmtId="49" fontId="162" fillId="0" borderId="2" xfId="0" applyNumberFormat="1" applyFont="1" applyBorder="1" applyAlignment="1">
      <alignment vertical="top" wrapText="1"/>
    </xf>
    <xf numFmtId="49" fontId="172" fillId="0" borderId="13" xfId="0" applyNumberFormat="1" applyFont="1" applyBorder="1" applyAlignment="1">
      <alignment horizontal="center" vertical="center" wrapText="1"/>
    </xf>
    <xf numFmtId="49" fontId="174" fillId="0" borderId="2" xfId="0" applyNumberFormat="1" applyFont="1" applyBorder="1" applyAlignment="1">
      <alignment vertical="top" wrapText="1"/>
    </xf>
    <xf numFmtId="49" fontId="162" fillId="2" borderId="13" xfId="0" applyNumberFormat="1" applyFont="1" applyFill="1" applyBorder="1" applyAlignment="1">
      <alignment horizontal="center" vertical="center" wrapText="1"/>
    </xf>
    <xf numFmtId="4" fontId="167" fillId="0" borderId="24" xfId="0" applyNumberFormat="1" applyFont="1" applyBorder="1"/>
    <xf numFmtId="4" fontId="167" fillId="0" borderId="8" xfId="0" applyNumberFormat="1" applyFont="1" applyBorder="1"/>
    <xf numFmtId="0" fontId="161" fillId="2" borderId="14" xfId="0" applyFont="1" applyFill="1" applyBorder="1" applyAlignment="1">
      <alignment horizontal="center" vertical="center"/>
    </xf>
    <xf numFmtId="49" fontId="162" fillId="0" borderId="16" xfId="0" applyNumberFormat="1" applyFont="1" applyBorder="1" applyAlignment="1">
      <alignment vertical="top" wrapText="1"/>
    </xf>
    <xf numFmtId="49" fontId="172" fillId="0" borderId="14" xfId="0" applyNumberFormat="1" applyFont="1" applyBorder="1" applyAlignment="1">
      <alignment horizontal="center" vertical="center" wrapText="1"/>
    </xf>
    <xf numFmtId="4" fontId="167" fillId="0" borderId="14" xfId="0" applyNumberFormat="1" applyFont="1" applyBorder="1"/>
    <xf numFmtId="4" fontId="167" fillId="0" borderId="15" xfId="0" applyNumberFormat="1" applyFont="1" applyBorder="1"/>
    <xf numFmtId="4" fontId="167" fillId="0" borderId="7" xfId="0" applyNumberFormat="1" applyFont="1" applyBorder="1" applyAlignment="1">
      <alignment horizontal="center"/>
    </xf>
    <xf numFmtId="4" fontId="167" fillId="0" borderId="28" xfId="0" applyNumberFormat="1" applyFont="1" applyBorder="1" applyAlignment="1">
      <alignment horizontal="center"/>
    </xf>
    <xf numFmtId="4" fontId="167" fillId="0" borderId="29" xfId="0" applyNumberFormat="1" applyFont="1" applyBorder="1" applyAlignment="1">
      <alignment horizontal="center"/>
    </xf>
    <xf numFmtId="4" fontId="167" fillId="0" borderId="18" xfId="0" applyNumberFormat="1" applyFont="1" applyBorder="1" applyAlignment="1">
      <alignment horizontal="center"/>
    </xf>
    <xf numFmtId="4" fontId="167" fillId="0" borderId="15" xfId="0" applyNumberFormat="1" applyFont="1" applyBorder="1" applyAlignment="1">
      <alignment horizontal="center"/>
    </xf>
    <xf numFmtId="49" fontId="162" fillId="0" borderId="36" xfId="0" applyNumberFormat="1" applyFont="1" applyBorder="1" applyAlignment="1">
      <alignment vertical="top" wrapText="1"/>
    </xf>
    <xf numFmtId="4" fontId="166" fillId="0" borderId="14" xfId="0" applyNumberFormat="1" applyFont="1" applyBorder="1"/>
    <xf numFmtId="4" fontId="167" fillId="0" borderId="49" xfId="0" applyNumberFormat="1" applyFont="1" applyBorder="1"/>
    <xf numFmtId="49" fontId="166" fillId="0" borderId="7" xfId="0" applyNumberFormat="1" applyFont="1" applyBorder="1" applyAlignment="1">
      <alignment horizontal="center" vertical="center" wrapText="1"/>
    </xf>
    <xf numFmtId="169" fontId="168" fillId="0" borderId="28" xfId="0" applyNumberFormat="1" applyFont="1" applyBorder="1" applyAlignment="1">
      <alignment horizontal="center" vertical="center"/>
    </xf>
    <xf numFmtId="169" fontId="167" fillId="0" borderId="29" xfId="0" applyNumberFormat="1" applyFont="1" applyBorder="1" applyAlignment="1">
      <alignment horizontal="center" vertical="center"/>
    </xf>
    <xf numFmtId="169" fontId="167" fillId="0" borderId="28" xfId="0" applyNumberFormat="1" applyFont="1" applyBorder="1"/>
    <xf numFmtId="169" fontId="167" fillId="0" borderId="29" xfId="0" applyNumberFormat="1" applyFont="1" applyBorder="1"/>
    <xf numFmtId="49" fontId="162" fillId="0" borderId="24" xfId="0" applyNumberFormat="1" applyFont="1" applyBorder="1" applyAlignment="1">
      <alignment vertical="top" wrapText="1"/>
    </xf>
    <xf numFmtId="169" fontId="168" fillId="0" borderId="8" xfId="0" applyNumberFormat="1" applyFont="1" applyBorder="1" applyAlignment="1">
      <alignment horizontal="center"/>
    </xf>
    <xf numFmtId="169" fontId="167" fillId="0" borderId="51" xfId="0" applyNumberFormat="1" applyFont="1" applyBorder="1" applyAlignment="1">
      <alignment horizontal="center"/>
    </xf>
    <xf numFmtId="0" fontId="161" fillId="2" borderId="44" xfId="0" applyFont="1" applyFill="1" applyBorder="1" applyAlignment="1">
      <alignment horizontal="center" vertical="center"/>
    </xf>
    <xf numFmtId="49" fontId="172" fillId="2" borderId="43" xfId="0" applyNumberFormat="1" applyFont="1" applyFill="1" applyBorder="1" applyAlignment="1">
      <alignment horizontal="center"/>
    </xf>
    <xf numFmtId="169" fontId="167" fillId="0" borderId="35" xfId="0" applyNumberFormat="1" applyFont="1" applyBorder="1" applyAlignment="1">
      <alignment horizontal="center"/>
    </xf>
    <xf numFmtId="169" fontId="167" fillId="0" borderId="66" xfId="0" applyNumberFormat="1" applyFont="1" applyBorder="1" applyAlignment="1">
      <alignment horizontal="center"/>
    </xf>
    <xf numFmtId="169" fontId="167" fillId="0" borderId="67" xfId="0" applyNumberFormat="1" applyFont="1" applyBorder="1" applyAlignment="1">
      <alignment horizontal="center"/>
    </xf>
    <xf numFmtId="169" fontId="167" fillId="0" borderId="24" xfId="0" applyNumberFormat="1" applyFont="1" applyBorder="1" applyAlignment="1">
      <alignment horizontal="center"/>
    </xf>
    <xf numFmtId="0" fontId="162" fillId="2" borderId="24" xfId="0" applyFont="1" applyFill="1" applyBorder="1" applyAlignment="1">
      <alignment horizontal="left" vertical="top" wrapText="1"/>
    </xf>
    <xf numFmtId="169" fontId="167" fillId="0" borderId="8" xfId="0" applyNumberFormat="1" applyFont="1" applyBorder="1" applyAlignment="1">
      <alignment horizontal="center"/>
    </xf>
    <xf numFmtId="169" fontId="168" fillId="0" borderId="51" xfId="0" applyNumberFormat="1" applyFont="1" applyBorder="1" applyAlignment="1">
      <alignment horizontal="center"/>
    </xf>
    <xf numFmtId="49" fontId="172" fillId="0" borderId="2" xfId="0" applyNumberFormat="1" applyFont="1" applyBorder="1" applyAlignment="1">
      <alignment horizontal="center" vertical="top" wrapText="1"/>
    </xf>
    <xf numFmtId="169" fontId="168" fillId="0" borderId="9" xfId="0" applyNumberFormat="1" applyFont="1" applyBorder="1" applyAlignment="1">
      <alignment horizontal="center"/>
    </xf>
    <xf numFmtId="169" fontId="167" fillId="0" borderId="9" xfId="0" applyNumberFormat="1" applyFont="1" applyBorder="1" applyAlignment="1">
      <alignment horizontal="center"/>
    </xf>
    <xf numFmtId="49" fontId="162" fillId="0" borderId="13" xfId="0" applyNumberFormat="1" applyFont="1" applyBorder="1" applyAlignment="1">
      <alignment wrapText="1"/>
    </xf>
    <xf numFmtId="169" fontId="167" fillId="0" borderId="13" xfId="0" applyNumberFormat="1" applyFont="1" applyBorder="1" applyAlignment="1">
      <alignment horizontal="center"/>
    </xf>
    <xf numFmtId="169" fontId="167" fillId="0" borderId="52" xfId="0" applyNumberFormat="1" applyFont="1" applyBorder="1" applyAlignment="1">
      <alignment horizontal="center"/>
    </xf>
    <xf numFmtId="49" fontId="172" fillId="0" borderId="1" xfId="0" applyNumberFormat="1" applyFont="1" applyBorder="1" applyAlignment="1">
      <alignment horizontal="center" vertical="top" wrapText="1"/>
    </xf>
    <xf numFmtId="169" fontId="167" fillId="0" borderId="7" xfId="0" applyNumberFormat="1" applyFont="1" applyBorder="1" applyAlignment="1">
      <alignment horizontal="center"/>
    </xf>
    <xf numFmtId="169" fontId="167" fillId="0" borderId="28" xfId="0" applyNumberFormat="1" applyFont="1" applyBorder="1" applyAlignment="1">
      <alignment horizontal="center"/>
    </xf>
    <xf numFmtId="169" fontId="167" fillId="0" borderId="29" xfId="0" applyNumberFormat="1" applyFont="1" applyBorder="1" applyAlignment="1">
      <alignment horizontal="center"/>
    </xf>
    <xf numFmtId="0" fontId="161" fillId="4" borderId="11" xfId="0" applyFont="1" applyFill="1" applyBorder="1" applyAlignment="1">
      <alignment horizontal="center" vertical="center"/>
    </xf>
    <xf numFmtId="49" fontId="162" fillId="4" borderId="13" xfId="0" applyNumberFormat="1" applyFont="1" applyFill="1" applyBorder="1" applyAlignment="1">
      <alignment vertical="top" wrapText="1"/>
    </xf>
    <xf numFmtId="49" fontId="172" fillId="4" borderId="2" xfId="0" applyNumberFormat="1" applyFont="1" applyFill="1" applyBorder="1" applyAlignment="1">
      <alignment horizontal="center" vertical="top" wrapText="1"/>
    </xf>
    <xf numFmtId="4" fontId="167" fillId="4" borderId="35" xfId="0" applyNumberFormat="1" applyFont="1" applyFill="1" applyBorder="1"/>
    <xf numFmtId="4" fontId="168" fillId="4" borderId="66" xfId="0" applyNumberFormat="1" applyFont="1" applyFill="1" applyBorder="1" applyAlignment="1">
      <alignment horizontal="center"/>
    </xf>
    <xf numFmtId="4" fontId="167" fillId="4" borderId="67" xfId="0" applyNumberFormat="1" applyFont="1" applyFill="1" applyBorder="1"/>
    <xf numFmtId="0" fontId="167" fillId="4" borderId="0" xfId="0" applyFont="1" applyFill="1"/>
    <xf numFmtId="4" fontId="167" fillId="4" borderId="24" xfId="0" applyNumberFormat="1" applyFont="1" applyFill="1" applyBorder="1"/>
    <xf numFmtId="4" fontId="168" fillId="4" borderId="9" xfId="0" applyNumberFormat="1" applyFont="1" applyFill="1" applyBorder="1" applyAlignment="1">
      <alignment horizontal="center"/>
    </xf>
    <xf numFmtId="4" fontId="167" fillId="4" borderId="52" xfId="0" applyNumberFormat="1" applyFont="1" applyFill="1" applyBorder="1"/>
    <xf numFmtId="0" fontId="161" fillId="4" borderId="12" xfId="0" applyFont="1" applyFill="1" applyBorder="1" applyAlignment="1">
      <alignment horizontal="center" vertical="center"/>
    </xf>
    <xf numFmtId="0" fontId="162" fillId="4" borderId="14" xfId="0" applyFont="1" applyFill="1" applyBorder="1" applyAlignment="1">
      <alignment horizontal="left" vertical="top" wrapText="1"/>
    </xf>
    <xf numFmtId="49" fontId="172" fillId="4" borderId="16" xfId="0" applyNumberFormat="1" applyFont="1" applyFill="1" applyBorder="1" applyAlignment="1">
      <alignment horizontal="center" vertical="top" wrapText="1"/>
    </xf>
    <xf numFmtId="4" fontId="167" fillId="4" borderId="36" xfId="0" applyNumberFormat="1" applyFont="1" applyFill="1" applyBorder="1"/>
    <xf numFmtId="4" fontId="168" fillId="4" borderId="15" xfId="0" applyNumberFormat="1" applyFont="1" applyFill="1" applyBorder="1" applyAlignment="1">
      <alignment horizontal="center"/>
    </xf>
    <xf numFmtId="4" fontId="167" fillId="4" borderId="58" xfId="0" applyNumberFormat="1" applyFont="1" applyFill="1" applyBorder="1"/>
    <xf numFmtId="49" fontId="167" fillId="0" borderId="11" xfId="0" applyNumberFormat="1" applyFont="1" applyBorder="1" applyAlignment="1">
      <alignment horizontal="center" wrapText="1"/>
    </xf>
    <xf numFmtId="49" fontId="166" fillId="0" borderId="13" xfId="0" applyNumberFormat="1" applyFont="1" applyBorder="1" applyAlignment="1">
      <alignment wrapText="1"/>
    </xf>
    <xf numFmtId="49" fontId="167" fillId="2" borderId="2" xfId="0" applyNumberFormat="1" applyFont="1" applyFill="1" applyBorder="1" applyAlignment="1">
      <alignment horizontal="center" wrapText="1"/>
    </xf>
    <xf numFmtId="4" fontId="167" fillId="0" borderId="67" xfId="0" applyNumberFormat="1" applyFont="1" applyBorder="1" applyAlignment="1">
      <alignment horizontal="center" vertical="center"/>
    </xf>
    <xf numFmtId="49" fontId="167" fillId="0" borderId="13" xfId="0" applyNumberFormat="1" applyFont="1" applyBorder="1" applyAlignment="1">
      <alignment wrapText="1"/>
    </xf>
    <xf numFmtId="4" fontId="167" fillId="0" borderId="52" xfId="0" applyNumberFormat="1" applyFont="1" applyBorder="1" applyAlignment="1">
      <alignment horizontal="center" vertical="center"/>
    </xf>
    <xf numFmtId="49" fontId="167" fillId="0" borderId="11" xfId="0" applyNumberFormat="1" applyFont="1" applyBorder="1" applyAlignment="1">
      <alignment horizontal="center" vertical="top" wrapText="1"/>
    </xf>
    <xf numFmtId="49" fontId="164" fillId="0" borderId="13" xfId="0" applyNumberFormat="1" applyFont="1" applyBorder="1" applyAlignment="1">
      <alignment wrapText="1"/>
    </xf>
    <xf numFmtId="49" fontId="167" fillId="2" borderId="2" xfId="0" applyNumberFormat="1" applyFont="1" applyFill="1" applyBorder="1" applyAlignment="1">
      <alignment horizontal="center" vertical="center" wrapText="1"/>
    </xf>
    <xf numFmtId="49" fontId="176" fillId="0" borderId="13" xfId="0" applyNumberFormat="1" applyFont="1" applyBorder="1" applyAlignment="1">
      <alignment wrapText="1"/>
    </xf>
    <xf numFmtId="49" fontId="167" fillId="0" borderId="2" xfId="0" applyNumberFormat="1" applyFont="1" applyBorder="1" applyAlignment="1">
      <alignment horizontal="center" vertical="top" wrapText="1"/>
    </xf>
    <xf numFmtId="4" fontId="169" fillId="0" borderId="9" xfId="0" applyNumberFormat="1" applyFont="1" applyBorder="1" applyAlignment="1">
      <alignment horizontal="center" vertical="center"/>
    </xf>
    <xf numFmtId="0" fontId="169" fillId="0" borderId="0" xfId="0" applyFont="1"/>
    <xf numFmtId="49" fontId="167" fillId="0" borderId="11" xfId="0" applyNumberFormat="1" applyFont="1" applyBorder="1" applyAlignment="1">
      <alignment horizontal="center" vertical="center"/>
    </xf>
    <xf numFmtId="49" fontId="167" fillId="0" borderId="2" xfId="0" applyNumberFormat="1" applyFont="1" applyBorder="1" applyAlignment="1">
      <alignment horizontal="center" vertical="center" wrapText="1"/>
    </xf>
    <xf numFmtId="49" fontId="167" fillId="0" borderId="11" xfId="0" applyNumberFormat="1" applyFont="1" applyBorder="1" applyAlignment="1">
      <alignment horizontal="center"/>
    </xf>
    <xf numFmtId="0" fontId="167" fillId="0" borderId="13" xfId="0" applyFont="1" applyBorder="1" applyAlignment="1">
      <alignment wrapText="1"/>
    </xf>
    <xf numFmtId="49" fontId="167" fillId="0" borderId="2" xfId="0" applyNumberFormat="1" applyFont="1" applyBorder="1" applyAlignment="1">
      <alignment horizontal="center" wrapText="1"/>
    </xf>
    <xf numFmtId="4" fontId="167" fillId="0" borderId="52" xfId="0" applyNumberFormat="1" applyFont="1" applyBorder="1"/>
    <xf numFmtId="49" fontId="167" fillId="0" borderId="12" xfId="0" applyNumberFormat="1" applyFont="1" applyBorder="1" applyAlignment="1">
      <alignment horizontal="center" vertical="center"/>
    </xf>
    <xf numFmtId="49" fontId="176" fillId="0" borderId="14" xfId="0" applyNumberFormat="1" applyFont="1" applyBorder="1" applyAlignment="1">
      <alignment wrapText="1"/>
    </xf>
    <xf numFmtId="49" fontId="167" fillId="0" borderId="16" xfId="0" applyNumberFormat="1" applyFont="1" applyBorder="1" applyAlignment="1">
      <alignment horizontal="center" vertical="center" wrapText="1"/>
    </xf>
    <xf numFmtId="4" fontId="167" fillId="0" borderId="58" xfId="0" applyNumberFormat="1" applyFont="1" applyBorder="1"/>
    <xf numFmtId="0" fontId="161" fillId="2" borderId="0" xfId="0" applyFont="1" applyFill="1" applyAlignment="1">
      <alignment horizontal="center" vertical="center"/>
    </xf>
    <xf numFmtId="0" fontId="176" fillId="2" borderId="0" xfId="0" applyFont="1" applyFill="1" applyAlignment="1">
      <alignment vertical="top" wrapText="1"/>
    </xf>
    <xf numFmtId="49" fontId="162" fillId="2" borderId="0" xfId="0" applyNumberFormat="1" applyFont="1" applyFill="1" applyAlignment="1">
      <alignment horizontal="center" vertical="center"/>
    </xf>
    <xf numFmtId="0" fontId="168" fillId="0" borderId="0" xfId="0" applyFont="1" applyAlignment="1">
      <alignment horizontal="center"/>
    </xf>
    <xf numFmtId="0" fontId="168" fillId="2" borderId="0" xfId="0" applyFont="1" applyFill="1" applyAlignment="1">
      <alignment wrapText="1"/>
    </xf>
    <xf numFmtId="49" fontId="162" fillId="2" borderId="0" xfId="0" applyNumberFormat="1" applyFont="1" applyFill="1" applyAlignment="1">
      <alignment horizontal="center"/>
    </xf>
    <xf numFmtId="0" fontId="168" fillId="2" borderId="0" xfId="0" applyFont="1" applyFill="1" applyAlignment="1">
      <alignment vertical="center" wrapText="1"/>
    </xf>
    <xf numFmtId="0" fontId="169" fillId="2" borderId="0" xfId="0" applyFont="1" applyFill="1" applyAlignment="1">
      <alignment wrapText="1"/>
    </xf>
    <xf numFmtId="49" fontId="163" fillId="2" borderId="0" xfId="0" applyNumberFormat="1" applyFont="1" applyFill="1" applyAlignment="1">
      <alignment horizontal="center"/>
    </xf>
    <xf numFmtId="0" fontId="167" fillId="2" borderId="0" xfId="0" applyFont="1" applyFill="1" applyAlignment="1">
      <alignment wrapText="1"/>
    </xf>
    <xf numFmtId="0" fontId="168" fillId="2" borderId="0" xfId="0" applyFont="1" applyFill="1" applyAlignment="1">
      <alignment vertical="top" wrapText="1"/>
    </xf>
    <xf numFmtId="0" fontId="167" fillId="2" borderId="0" xfId="0" applyFont="1" applyFill="1" applyAlignment="1">
      <alignment horizontal="left" vertical="top" wrapText="1"/>
    </xf>
    <xf numFmtId="0" fontId="167" fillId="2" borderId="0" xfId="0" applyFont="1" applyFill="1" applyAlignment="1">
      <alignment vertical="top" wrapText="1"/>
    </xf>
    <xf numFmtId="49" fontId="162" fillId="2" borderId="0" xfId="0" applyNumberFormat="1" applyFont="1" applyFill="1" applyAlignment="1">
      <alignment horizontal="center" vertical="top"/>
    </xf>
    <xf numFmtId="0" fontId="167" fillId="2" borderId="0" xfId="0" applyFont="1" applyFill="1" applyAlignment="1">
      <alignment horizontal="left" wrapText="1"/>
    </xf>
    <xf numFmtId="0" fontId="167" fillId="2" borderId="0" xfId="0" applyFont="1" applyFill="1" applyAlignment="1">
      <alignment vertical="center" wrapText="1"/>
    </xf>
    <xf numFmtId="49" fontId="162" fillId="2" borderId="0" xfId="0" applyNumberFormat="1" applyFont="1" applyFill="1" applyAlignment="1">
      <alignment horizontal="center" vertical="center" wrapText="1"/>
    </xf>
    <xf numFmtId="0" fontId="176" fillId="2" borderId="0" xfId="0" applyFont="1" applyFill="1" applyAlignment="1">
      <alignment vertical="center" wrapText="1"/>
    </xf>
    <xf numFmtId="0" fontId="169" fillId="2" borderId="0" xfId="0" applyFont="1" applyFill="1" applyAlignment="1">
      <alignment vertical="center" wrapText="1"/>
    </xf>
    <xf numFmtId="49" fontId="163" fillId="2" borderId="0" xfId="0" applyNumberFormat="1" applyFont="1" applyFill="1" applyAlignment="1">
      <alignment horizontal="center" vertical="center" wrapText="1"/>
    </xf>
    <xf numFmtId="49" fontId="167" fillId="2" borderId="0" xfId="0" applyNumberFormat="1" applyFont="1" applyFill="1" applyAlignment="1">
      <alignment wrapText="1"/>
    </xf>
    <xf numFmtId="49" fontId="162" fillId="2" borderId="0" xfId="0" applyNumberFormat="1" applyFont="1" applyFill="1" applyAlignment="1">
      <alignment horizontal="center" vertical="top" wrapText="1"/>
    </xf>
    <xf numFmtId="0" fontId="169" fillId="2" borderId="0" xfId="0" applyFont="1" applyFill="1" applyAlignment="1">
      <alignment vertical="top" wrapText="1"/>
    </xf>
    <xf numFmtId="49" fontId="163" fillId="2" borderId="0" xfId="0" applyNumberFormat="1" applyFont="1" applyFill="1" applyAlignment="1">
      <alignment horizontal="center" vertical="top" wrapText="1"/>
    </xf>
    <xf numFmtId="0" fontId="171" fillId="2" borderId="0" xfId="0" applyFont="1" applyFill="1" applyAlignment="1">
      <alignment vertical="top" wrapText="1"/>
    </xf>
    <xf numFmtId="0" fontId="168" fillId="2" borderId="0" xfId="0" applyFont="1" applyFill="1" applyAlignment="1">
      <alignment horizontal="center" vertical="center" wrapText="1"/>
    </xf>
    <xf numFmtId="0" fontId="169" fillId="2" borderId="0" xfId="0" applyFont="1" applyFill="1" applyAlignment="1">
      <alignment horizontal="left" vertical="center" wrapText="1"/>
    </xf>
    <xf numFmtId="0" fontId="161" fillId="2" borderId="0" xfId="0" applyFont="1" applyFill="1" applyAlignment="1">
      <alignment horizontal="center"/>
    </xf>
    <xf numFmtId="0" fontId="161" fillId="2" borderId="0" xfId="0" applyFont="1" applyFill="1" applyAlignment="1">
      <alignment horizontal="center" vertical="top"/>
    </xf>
    <xf numFmtId="49" fontId="163" fillId="2" borderId="0" xfId="0" applyNumberFormat="1" applyFont="1" applyFill="1" applyAlignment="1">
      <alignment horizontal="center" vertical="top"/>
    </xf>
    <xf numFmtId="0" fontId="171" fillId="2" borderId="0" xfId="0" applyFont="1" applyFill="1" applyAlignment="1">
      <alignment horizontal="center" vertical="center" wrapText="1"/>
    </xf>
    <xf numFmtId="0" fontId="92" fillId="0" borderId="0" xfId="0" applyFont="1" applyAlignment="1">
      <alignment horizontal="center"/>
    </xf>
    <xf numFmtId="0" fontId="96" fillId="7" borderId="0" xfId="0" applyFont="1" applyFill="1" applyAlignment="1">
      <alignment horizontal="left" vertical="center"/>
    </xf>
    <xf numFmtId="0" fontId="133" fillId="0" borderId="0" xfId="0" applyFont="1" applyAlignment="1">
      <alignment horizontal="center"/>
    </xf>
    <xf numFmtId="0" fontId="133" fillId="0" borderId="1" xfId="0" applyFont="1" applyBorder="1" applyAlignment="1">
      <alignment horizontal="center"/>
    </xf>
    <xf numFmtId="0" fontId="96" fillId="0" borderId="41" xfId="0" applyFont="1" applyBorder="1" applyAlignment="1">
      <alignment horizontal="center"/>
    </xf>
    <xf numFmtId="0" fontId="96" fillId="0" borderId="3" xfId="0" applyFont="1" applyBorder="1" applyAlignment="1">
      <alignment horizontal="center"/>
    </xf>
    <xf numFmtId="0" fontId="96" fillId="0" borderId="56" xfId="0" applyFont="1" applyBorder="1" applyAlignment="1">
      <alignment horizontal="center"/>
    </xf>
    <xf numFmtId="0" fontId="96" fillId="0" borderId="42" xfId="0" applyFont="1" applyBorder="1" applyAlignment="1">
      <alignment horizontal="center"/>
    </xf>
    <xf numFmtId="0" fontId="96" fillId="0" borderId="1" xfId="0" applyFont="1" applyBorder="1" applyAlignment="1">
      <alignment horizontal="center"/>
    </xf>
    <xf numFmtId="0" fontId="96" fillId="0" borderId="8" xfId="0" applyFont="1" applyBorder="1" applyAlignment="1">
      <alignment horizontal="center"/>
    </xf>
    <xf numFmtId="0" fontId="96" fillId="0" borderId="17" xfId="0" applyFont="1" applyBorder="1" applyAlignment="1">
      <alignment horizontal="center"/>
    </xf>
    <xf numFmtId="0" fontId="96" fillId="0" borderId="2" xfId="0" applyFont="1" applyBorder="1" applyAlignment="1">
      <alignment horizontal="center"/>
    </xf>
    <xf numFmtId="0" fontId="96" fillId="0" borderId="9" xfId="0" applyFont="1" applyBorder="1" applyAlignment="1">
      <alignment horizontal="center"/>
    </xf>
    <xf numFmtId="0" fontId="96" fillId="4" borderId="38" xfId="0" applyFont="1" applyFill="1" applyBorder="1" applyAlignment="1">
      <alignment vertical="center"/>
    </xf>
    <xf numFmtId="0" fontId="96" fillId="4" borderId="39" xfId="0" applyFont="1" applyFill="1" applyBorder="1" applyAlignment="1">
      <alignment vertical="center"/>
    </xf>
    <xf numFmtId="0" fontId="96" fillId="4" borderId="37" xfId="0" applyFont="1" applyFill="1" applyBorder="1" applyAlignment="1">
      <alignment vertical="center"/>
    </xf>
    <xf numFmtId="0" fontId="102" fillId="0" borderId="38" xfId="0" applyFont="1" applyBorder="1" applyAlignment="1">
      <alignment vertical="top" wrapText="1"/>
    </xf>
    <xf numFmtId="0" fontId="102" fillId="0" borderId="39" xfId="0" applyFont="1" applyBorder="1" applyAlignment="1">
      <alignment vertical="top" wrapText="1"/>
    </xf>
    <xf numFmtId="0" fontId="102" fillId="0" borderId="37" xfId="0" applyFont="1" applyBorder="1" applyAlignment="1">
      <alignment vertical="top" wrapText="1"/>
    </xf>
    <xf numFmtId="0" fontId="102" fillId="0" borderId="0" xfId="0" applyFont="1" applyAlignment="1">
      <alignment horizontal="center"/>
    </xf>
    <xf numFmtId="0" fontId="102" fillId="0" borderId="10" xfId="0" applyFont="1" applyBorder="1" applyAlignment="1">
      <alignment vertical="top" wrapText="1"/>
    </xf>
    <xf numFmtId="0" fontId="102" fillId="0" borderId="82" xfId="0" applyFont="1" applyBorder="1" applyAlignment="1">
      <alignment vertical="top" wrapText="1"/>
    </xf>
    <xf numFmtId="0" fontId="148" fillId="0" borderId="1" xfId="0" applyFont="1" applyBorder="1" applyAlignment="1">
      <alignment horizontal="center"/>
    </xf>
    <xf numFmtId="0" fontId="148" fillId="3" borderId="17" xfId="0" applyFont="1" applyFill="1" applyBorder="1" applyAlignment="1">
      <alignment horizontal="center"/>
    </xf>
    <xf numFmtId="0" fontId="148" fillId="3" borderId="2" xfId="0" applyFont="1" applyFill="1" applyBorder="1" applyAlignment="1">
      <alignment horizontal="center"/>
    </xf>
    <xf numFmtId="0" fontId="148" fillId="3" borderId="9" xfId="0" applyFont="1" applyFill="1" applyBorder="1" applyAlignment="1">
      <alignment horizontal="center"/>
    </xf>
    <xf numFmtId="0" fontId="149" fillId="3" borderId="17" xfId="0" applyFont="1" applyFill="1" applyBorder="1" applyAlignment="1">
      <alignment horizontal="center" vertical="center"/>
    </xf>
    <xf numFmtId="0" fontId="149" fillId="3" borderId="9" xfId="0" applyFont="1" applyFill="1" applyBorder="1" applyAlignment="1">
      <alignment horizontal="center" vertical="center"/>
    </xf>
    <xf numFmtId="0" fontId="141" fillId="10" borderId="84" xfId="0" applyFont="1" applyFill="1" applyBorder="1" applyAlignment="1">
      <alignment horizontal="center" vertical="center" wrapText="1"/>
    </xf>
    <xf numFmtId="0" fontId="141" fillId="10" borderId="87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43" fillId="3" borderId="84" xfId="0" applyFont="1" applyFill="1" applyBorder="1" applyAlignment="1">
      <alignment horizontal="center" vertical="center" wrapText="1"/>
    </xf>
    <xf numFmtId="0" fontId="143" fillId="3" borderId="87" xfId="0" applyFont="1" applyFill="1" applyBorder="1" applyAlignment="1">
      <alignment horizontal="center" vertical="center" wrapText="1"/>
    </xf>
    <xf numFmtId="0" fontId="143" fillId="3" borderId="88" xfId="0" applyFont="1" applyFill="1" applyBorder="1" applyAlignment="1">
      <alignment horizontal="center" vertical="center" wrapText="1"/>
    </xf>
    <xf numFmtId="0" fontId="144" fillId="3" borderId="84" xfId="0" applyFont="1" applyFill="1" applyBorder="1" applyAlignment="1">
      <alignment vertical="center" wrapText="1"/>
    </xf>
    <xf numFmtId="0" fontId="144" fillId="3" borderId="88" xfId="0" applyFont="1" applyFill="1" applyBorder="1" applyAlignment="1">
      <alignment vertical="center" wrapText="1"/>
    </xf>
    <xf numFmtId="0" fontId="144" fillId="3" borderId="87" xfId="0" applyFont="1" applyFill="1" applyBorder="1" applyAlignment="1">
      <alignment vertical="center" wrapText="1"/>
    </xf>
    <xf numFmtId="2" fontId="144" fillId="3" borderId="84" xfId="0" applyNumberFormat="1" applyFont="1" applyFill="1" applyBorder="1" applyAlignment="1">
      <alignment horizontal="center" vertical="center" wrapText="1"/>
    </xf>
    <xf numFmtId="2" fontId="144" fillId="3" borderId="88" xfId="0" applyNumberFormat="1" applyFont="1" applyFill="1" applyBorder="1" applyAlignment="1">
      <alignment horizontal="center" vertical="center" wrapText="1"/>
    </xf>
    <xf numFmtId="2" fontId="144" fillId="3" borderId="87" xfId="0" applyNumberFormat="1" applyFont="1" applyFill="1" applyBorder="1" applyAlignment="1">
      <alignment horizontal="center" vertical="center" wrapText="1"/>
    </xf>
    <xf numFmtId="2" fontId="143" fillId="3" borderId="84" xfId="0" applyNumberFormat="1" applyFont="1" applyFill="1" applyBorder="1" applyAlignment="1">
      <alignment horizontal="center" vertical="center" wrapText="1"/>
    </xf>
    <xf numFmtId="2" fontId="143" fillId="3" borderId="88" xfId="0" applyNumberFormat="1" applyFont="1" applyFill="1" applyBorder="1" applyAlignment="1">
      <alignment horizontal="center" vertical="center" wrapText="1"/>
    </xf>
    <xf numFmtId="2" fontId="143" fillId="3" borderId="87" xfId="0" applyNumberFormat="1" applyFont="1" applyFill="1" applyBorder="1" applyAlignment="1">
      <alignment horizontal="center" vertical="center" wrapText="1"/>
    </xf>
    <xf numFmtId="0" fontId="143" fillId="3" borderId="85" xfId="0" applyFont="1" applyFill="1" applyBorder="1" applyAlignment="1">
      <alignment horizontal="center" vertical="center" wrapText="1"/>
    </xf>
    <xf numFmtId="0" fontId="143" fillId="3" borderId="86" xfId="0" applyFont="1" applyFill="1" applyBorder="1" applyAlignment="1">
      <alignment horizontal="center" vertical="center" wrapText="1"/>
    </xf>
    <xf numFmtId="2" fontId="155" fillId="3" borderId="84" xfId="0" applyNumberFormat="1" applyFont="1" applyFill="1" applyBorder="1" applyAlignment="1">
      <alignment horizontal="center" vertical="center" wrapText="1"/>
    </xf>
    <xf numFmtId="2" fontId="155" fillId="3" borderId="87" xfId="0" applyNumberFormat="1" applyFont="1" applyFill="1" applyBorder="1" applyAlignment="1">
      <alignment horizontal="center" vertical="center" wrapText="1"/>
    </xf>
    <xf numFmtId="0" fontId="70" fillId="3" borderId="0" xfId="0" applyFont="1" applyFill="1" applyAlignment="1">
      <alignment horizontal="left" vertical="center"/>
    </xf>
    <xf numFmtId="0" fontId="0" fillId="3" borderId="0" xfId="0" applyFill="1" applyAlignment="1">
      <alignment horizontal="center"/>
    </xf>
    <xf numFmtId="0" fontId="21" fillId="3" borderId="89" xfId="0" applyFont="1" applyFill="1" applyBorder="1" applyAlignment="1">
      <alignment horizontal="center" vertical="center" wrapText="1"/>
    </xf>
    <xf numFmtId="0" fontId="143" fillId="3" borderId="84" xfId="0" applyFont="1" applyFill="1" applyBorder="1" applyAlignment="1">
      <alignment vertical="center" wrapText="1"/>
    </xf>
    <xf numFmtId="0" fontId="143" fillId="3" borderId="87" xfId="0" applyFont="1" applyFill="1" applyBorder="1" applyAlignment="1">
      <alignment vertical="center" wrapText="1"/>
    </xf>
    <xf numFmtId="2" fontId="142" fillId="3" borderId="84" xfId="0" applyNumberFormat="1" applyFont="1" applyFill="1" applyBorder="1" applyAlignment="1">
      <alignment horizontal="center" vertical="center" wrapText="1"/>
    </xf>
    <xf numFmtId="2" fontId="142" fillId="3" borderId="87" xfId="0" applyNumberFormat="1" applyFont="1" applyFill="1" applyBorder="1" applyAlignment="1">
      <alignment horizontal="center" vertical="center" wrapText="1"/>
    </xf>
    <xf numFmtId="0" fontId="45" fillId="3" borderId="41" xfId="0" applyFont="1" applyFill="1" applyBorder="1" applyAlignment="1">
      <alignment horizontal="center"/>
    </xf>
    <xf numFmtId="0" fontId="0" fillId="3" borderId="42" xfId="0" applyFill="1" applyBorder="1" applyAlignment="1">
      <alignment horizontal="center"/>
    </xf>
    <xf numFmtId="167" fontId="45" fillId="3" borderId="3" xfId="0" applyNumberFormat="1" applyFont="1" applyFill="1" applyBorder="1" applyAlignment="1">
      <alignment horizontal="center"/>
    </xf>
    <xf numFmtId="167" fontId="45" fillId="3" borderId="1" xfId="0" applyNumberFormat="1" applyFont="1" applyFill="1" applyBorder="1" applyAlignment="1">
      <alignment horizontal="center"/>
    </xf>
    <xf numFmtId="0" fontId="45" fillId="3" borderId="0" xfId="0" applyFont="1" applyFill="1" applyAlignment="1">
      <alignment horizontal="center" wrapText="1"/>
    </xf>
    <xf numFmtId="0" fontId="141" fillId="3" borderId="84" xfId="0" applyFont="1" applyFill="1" applyBorder="1" applyAlignment="1">
      <alignment horizontal="center" vertical="center" wrapText="1"/>
    </xf>
    <xf numFmtId="0" fontId="141" fillId="3" borderId="87" xfId="0" applyFont="1" applyFill="1" applyBorder="1" applyAlignment="1">
      <alignment horizontal="center" vertical="center" wrapText="1"/>
    </xf>
    <xf numFmtId="0" fontId="165" fillId="0" borderId="0" xfId="0" applyFont="1" applyAlignment="1">
      <alignment horizontal="left"/>
    </xf>
    <xf numFmtId="0" fontId="161" fillId="0" borderId="33" xfId="0" applyFont="1" applyBorder="1" applyAlignment="1">
      <alignment horizontal="center"/>
    </xf>
    <xf numFmtId="0" fontId="173" fillId="0" borderId="0" xfId="0" applyFont="1" applyAlignment="1">
      <alignment horizontal="center" vertical="center"/>
    </xf>
    <xf numFmtId="0" fontId="166" fillId="0" borderId="0" xfId="0" applyFont="1" applyAlignment="1">
      <alignment horizontal="center" vertical="center" wrapText="1"/>
    </xf>
    <xf numFmtId="0" fontId="168" fillId="2" borderId="45" xfId="0" applyFont="1" applyFill="1" applyBorder="1" applyAlignment="1">
      <alignment horizontal="center" vertical="center" wrapText="1"/>
    </xf>
    <xf numFmtId="0" fontId="168" fillId="2" borderId="36" xfId="0" applyFont="1" applyFill="1" applyBorder="1" applyAlignment="1">
      <alignment horizontal="center" vertical="center" wrapText="1"/>
    </xf>
    <xf numFmtId="0" fontId="168" fillId="0" borderId="4" xfId="0" applyFont="1" applyBorder="1" applyAlignment="1">
      <alignment horizontal="center" vertical="center"/>
    </xf>
    <xf numFmtId="0" fontId="168" fillId="0" borderId="30" xfId="0" applyFont="1" applyBorder="1" applyAlignment="1">
      <alignment horizontal="center" vertical="center"/>
    </xf>
    <xf numFmtId="0" fontId="168" fillId="0" borderId="35" xfId="0" applyFont="1" applyBorder="1" applyAlignment="1">
      <alignment horizontal="center" vertical="center" wrapText="1"/>
    </xf>
    <xf numFmtId="0" fontId="167" fillId="0" borderId="14" xfId="0" applyFont="1" applyBorder="1" applyAlignment="1">
      <alignment horizontal="center" vertical="center"/>
    </xf>
    <xf numFmtId="0" fontId="96" fillId="0" borderId="0" xfId="0" applyFont="1" applyAlignment="1">
      <alignment horizontal="left"/>
    </xf>
    <xf numFmtId="0" fontId="99" fillId="0" borderId="0" xfId="0" applyFont="1" applyAlignment="1">
      <alignment horizontal="center" wrapText="1"/>
    </xf>
    <xf numFmtId="0" fontId="96" fillId="0" borderId="0" xfId="0" applyFont="1" applyAlignment="1">
      <alignment horizontal="center"/>
    </xf>
    <xf numFmtId="0" fontId="96" fillId="0" borderId="10" xfId="0" applyFont="1" applyBorder="1" applyAlignment="1">
      <alignment horizontal="center" vertical="center" wrapText="1"/>
    </xf>
    <xf numFmtId="0" fontId="96" fillId="0" borderId="17" xfId="0" applyFont="1" applyBorder="1" applyAlignment="1">
      <alignment horizontal="center" vertical="center"/>
    </xf>
    <xf numFmtId="0" fontId="96" fillId="0" borderId="9" xfId="0" applyFont="1" applyBorder="1" applyAlignment="1">
      <alignment horizontal="center" vertical="center"/>
    </xf>
    <xf numFmtId="171" fontId="96" fillId="3" borderId="40" xfId="0" applyNumberFormat="1" applyFont="1" applyFill="1" applyBorder="1" applyAlignment="1">
      <alignment horizontal="center" vertical="center"/>
    </xf>
    <xf numFmtId="171" fontId="96" fillId="3" borderId="0" xfId="0" applyNumberFormat="1" applyFont="1" applyFill="1" applyAlignment="1">
      <alignment horizontal="center" vertical="center"/>
    </xf>
    <xf numFmtId="0" fontId="126" fillId="0" borderId="0" xfId="0" applyFont="1" applyAlignment="1">
      <alignment horizontal="center"/>
    </xf>
    <xf numFmtId="0" fontId="100" fillId="0" borderId="1" xfId="0" applyFont="1" applyBorder="1" applyAlignment="1">
      <alignment horizontal="right"/>
    </xf>
    <xf numFmtId="0" fontId="96" fillId="0" borderId="1" xfId="0" applyFont="1" applyBorder="1" applyAlignment="1">
      <alignment horizontal="right"/>
    </xf>
    <xf numFmtId="0" fontId="96" fillId="0" borderId="10" xfId="0" applyFont="1" applyBorder="1" applyAlignment="1">
      <alignment horizontal="center" vertical="center"/>
    </xf>
    <xf numFmtId="0" fontId="96" fillId="2" borderId="10" xfId="0" applyFont="1" applyFill="1" applyBorder="1" applyAlignment="1">
      <alignment horizontal="center" vertical="center" wrapText="1"/>
    </xf>
    <xf numFmtId="0" fontId="96" fillId="0" borderId="10" xfId="0" applyFont="1" applyBorder="1"/>
    <xf numFmtId="0" fontId="96" fillId="0" borderId="0" xfId="0" applyFont="1" applyAlignment="1">
      <alignment horizontal="justify" vertical="top"/>
    </xf>
    <xf numFmtId="0" fontId="106" fillId="2" borderId="0" xfId="0" applyFont="1" applyFill="1" applyAlignment="1">
      <alignment horizontal="left" wrapText="1"/>
    </xf>
    <xf numFmtId="0" fontId="106" fillId="2" borderId="45" xfId="0" applyFont="1" applyFill="1" applyBorder="1" applyAlignment="1">
      <alignment horizontal="center" vertical="center" wrapText="1"/>
    </xf>
    <xf numFmtId="0" fontId="96" fillId="0" borderId="36" xfId="0" applyFont="1" applyBorder="1" applyAlignment="1">
      <alignment horizontal="center" vertical="center" wrapText="1"/>
    </xf>
    <xf numFmtId="0" fontId="106" fillId="2" borderId="4" xfId="0" applyFont="1" applyFill="1" applyBorder="1" applyAlignment="1">
      <alignment horizontal="center" vertical="center" wrapText="1"/>
    </xf>
    <xf numFmtId="0" fontId="96" fillId="0" borderId="5" xfId="0" applyFont="1" applyBorder="1" applyAlignment="1">
      <alignment horizontal="center" vertical="center" wrapText="1"/>
    </xf>
    <xf numFmtId="0" fontId="96" fillId="0" borderId="30" xfId="0" applyFont="1" applyBorder="1" applyAlignment="1">
      <alignment horizontal="center" vertical="center" wrapText="1"/>
    </xf>
    <xf numFmtId="0" fontId="102" fillId="0" borderId="0" xfId="0" applyFont="1" applyAlignment="1">
      <alignment horizontal="justify" vertical="top"/>
    </xf>
    <xf numFmtId="1" fontId="100" fillId="2" borderId="0" xfId="0" applyNumberFormat="1" applyFont="1" applyFill="1" applyAlignment="1">
      <alignment horizontal="center"/>
    </xf>
    <xf numFmtId="0" fontId="102" fillId="3" borderId="0" xfId="0" applyFont="1" applyFill="1" applyAlignment="1">
      <alignment horizontal="center" wrapText="1"/>
    </xf>
    <xf numFmtId="0" fontId="100" fillId="3" borderId="0" xfId="0" applyFont="1" applyFill="1" applyAlignment="1">
      <alignment horizontal="center" wrapText="1"/>
    </xf>
    <xf numFmtId="0" fontId="97" fillId="2" borderId="0" xfId="0" applyFont="1" applyFill="1" applyAlignment="1">
      <alignment horizontal="center" wrapText="1"/>
    </xf>
    <xf numFmtId="0" fontId="101" fillId="2" borderId="0" xfId="0" applyFont="1" applyFill="1" applyAlignment="1">
      <alignment horizontal="center" wrapText="1"/>
    </xf>
    <xf numFmtId="0" fontId="109" fillId="2" borderId="0" xfId="0" applyFont="1" applyFill="1" applyAlignment="1">
      <alignment horizontal="center" wrapText="1"/>
    </xf>
    <xf numFmtId="0" fontId="113" fillId="2" borderId="0" xfId="0" applyFont="1" applyFill="1" applyAlignment="1">
      <alignment horizontal="center" wrapText="1"/>
    </xf>
    <xf numFmtId="49" fontId="101" fillId="2" borderId="0" xfId="0" applyNumberFormat="1" applyFont="1" applyFill="1" applyAlignment="1">
      <alignment horizontal="center" wrapText="1"/>
    </xf>
    <xf numFmtId="0" fontId="100" fillId="2" borderId="0" xfId="0" applyFont="1" applyFill="1" applyAlignment="1">
      <alignment horizontal="center" wrapText="1"/>
    </xf>
    <xf numFmtId="0" fontId="96" fillId="2" borderId="0" xfId="0" applyFont="1" applyFill="1" applyAlignment="1">
      <alignment horizontal="right" vertical="top"/>
    </xf>
    <xf numFmtId="0" fontId="112" fillId="2" borderId="0" xfId="0" applyFont="1" applyFill="1" applyAlignment="1">
      <alignment horizontal="center"/>
    </xf>
    <xf numFmtId="0" fontId="100" fillId="2" borderId="0" xfId="0" applyFont="1" applyFill="1" applyAlignment="1">
      <alignment horizontal="center"/>
    </xf>
    <xf numFmtId="0" fontId="102" fillId="2" borderId="0" xfId="0" applyFont="1" applyFill="1" applyAlignment="1">
      <alignment horizontal="center"/>
    </xf>
    <xf numFmtId="0" fontId="96" fillId="2" borderId="0" xfId="0" applyFont="1" applyFill="1" applyAlignment="1">
      <alignment horizontal="center"/>
    </xf>
    <xf numFmtId="0" fontId="100" fillId="3" borderId="0" xfId="0" applyFont="1" applyFill="1" applyAlignment="1">
      <alignment horizontal="center"/>
    </xf>
    <xf numFmtId="0" fontId="101" fillId="0" borderId="0" xfId="0" applyFont="1" applyAlignment="1">
      <alignment horizontal="left"/>
    </xf>
    <xf numFmtId="0" fontId="101" fillId="0" borderId="0" xfId="0" applyFont="1"/>
    <xf numFmtId="0" fontId="100" fillId="0" borderId="0" xfId="0" applyFont="1" applyAlignment="1">
      <alignment horizontal="left"/>
    </xf>
    <xf numFmtId="0" fontId="109" fillId="0" borderId="0" xfId="0" applyFont="1" applyAlignment="1">
      <alignment horizontal="left"/>
    </xf>
    <xf numFmtId="0" fontId="130" fillId="0" borderId="0" xfId="0" applyFont="1" applyAlignment="1">
      <alignment horizontal="left"/>
    </xf>
    <xf numFmtId="0" fontId="129" fillId="0" borderId="0" xfId="0" applyFont="1" applyAlignment="1">
      <alignment horizontal="left"/>
    </xf>
    <xf numFmtId="0" fontId="129" fillId="0" borderId="0" xfId="0" applyFont="1" applyAlignment="1">
      <alignment horizontal="center"/>
    </xf>
    <xf numFmtId="0" fontId="102" fillId="0" borderId="0" xfId="0" applyFont="1" applyAlignment="1">
      <alignment horizontal="left"/>
    </xf>
    <xf numFmtId="49" fontId="96" fillId="2" borderId="0" xfId="0" applyNumberFormat="1" applyFont="1" applyFill="1" applyAlignment="1">
      <alignment horizontal="center" wrapText="1"/>
    </xf>
    <xf numFmtId="0" fontId="126" fillId="2" borderId="0" xfId="0" applyFont="1" applyFill="1" applyAlignment="1">
      <alignment horizontal="center" wrapText="1"/>
    </xf>
    <xf numFmtId="1" fontId="105" fillId="2" borderId="33" xfId="0" applyNumberFormat="1" applyFont="1" applyFill="1" applyBorder="1" applyAlignment="1">
      <alignment horizontal="center" vertical="top"/>
    </xf>
    <xf numFmtId="0" fontId="102" fillId="2" borderId="0" xfId="0" applyFont="1" applyFill="1" applyAlignment="1">
      <alignment horizontal="center" wrapText="1"/>
    </xf>
    <xf numFmtId="0" fontId="145" fillId="2" borderId="0" xfId="0" applyFont="1" applyFill="1" applyAlignment="1">
      <alignment horizontal="center" wrapText="1"/>
    </xf>
    <xf numFmtId="0" fontId="100" fillId="3" borderId="82" xfId="0" applyFont="1" applyFill="1" applyBorder="1" applyAlignment="1">
      <alignment horizontal="center"/>
    </xf>
    <xf numFmtId="0" fontId="140" fillId="2" borderId="82" xfId="0" applyFont="1" applyFill="1" applyBorder="1" applyAlignment="1">
      <alignment horizontal="left"/>
    </xf>
    <xf numFmtId="0" fontId="140" fillId="2" borderId="0" xfId="0" applyFont="1" applyFill="1" applyAlignment="1">
      <alignment horizontal="left"/>
    </xf>
    <xf numFmtId="0" fontId="100" fillId="2" borderId="82" xfId="0" applyFont="1" applyFill="1" applyBorder="1" applyAlignment="1">
      <alignment horizontal="center"/>
    </xf>
    <xf numFmtId="0" fontId="101" fillId="0" borderId="0" xfId="0" applyFont="1" applyAlignment="1">
      <alignment horizontal="justify" vertical="top"/>
    </xf>
    <xf numFmtId="0" fontId="96" fillId="2" borderId="0" xfId="0" applyFont="1" applyFill="1" applyAlignment="1">
      <alignment horizontal="center" wrapText="1"/>
    </xf>
    <xf numFmtId="0" fontId="156" fillId="2" borderId="0" xfId="0" applyFont="1" applyFill="1" applyAlignment="1">
      <alignment horizontal="center" wrapText="1"/>
    </xf>
    <xf numFmtId="0" fontId="106" fillId="2" borderId="36" xfId="0" applyFont="1" applyFill="1" applyBorder="1" applyAlignment="1">
      <alignment horizontal="center" vertical="center" wrapText="1"/>
    </xf>
    <xf numFmtId="0" fontId="106" fillId="2" borderId="5" xfId="0" applyFont="1" applyFill="1" applyBorder="1" applyAlignment="1">
      <alignment horizontal="center" vertical="center" wrapText="1"/>
    </xf>
    <xf numFmtId="0" fontId="106" fillId="2" borderId="30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1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51" fillId="0" borderId="0" xfId="0" applyFont="1" applyAlignment="1">
      <alignment horizontal="left"/>
    </xf>
    <xf numFmtId="0" fontId="13" fillId="0" borderId="0" xfId="0" applyFont="1" applyAlignment="1">
      <alignment horizontal="justify" vertical="top"/>
    </xf>
    <xf numFmtId="0" fontId="20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0" fontId="7" fillId="2" borderId="45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96" fillId="0" borderId="40" xfId="0" applyFont="1" applyBorder="1" applyAlignment="1">
      <alignment horizontal="center"/>
    </xf>
    <xf numFmtId="0" fontId="96" fillId="4" borderId="40" xfId="0" applyFont="1" applyFill="1" applyBorder="1" applyAlignment="1">
      <alignment horizontal="center"/>
    </xf>
    <xf numFmtId="0" fontId="96" fillId="4" borderId="0" xfId="0" applyFont="1" applyFill="1" applyAlignment="1">
      <alignment horizontal="center"/>
    </xf>
    <xf numFmtId="4" fontId="140" fillId="3" borderId="40" xfId="0" applyNumberFormat="1" applyFont="1" applyFill="1" applyBorder="1" applyAlignment="1">
      <alignment horizontal="left" vertical="center" wrapText="1"/>
    </xf>
    <xf numFmtId="4" fontId="140" fillId="3" borderId="0" xfId="0" applyNumberFormat="1" applyFont="1" applyFill="1" applyAlignment="1">
      <alignment horizontal="left" vertical="center" wrapText="1"/>
    </xf>
    <xf numFmtId="0" fontId="96" fillId="3" borderId="40" xfId="0" applyFont="1" applyFill="1" applyBorder="1" applyAlignment="1">
      <alignment horizontal="center"/>
    </xf>
    <xf numFmtId="0" fontId="96" fillId="3" borderId="0" xfId="0" applyFont="1" applyFill="1" applyAlignment="1">
      <alignment horizontal="center"/>
    </xf>
    <xf numFmtId="4" fontId="100" fillId="3" borderId="40" xfId="0" applyNumberFormat="1" applyFont="1" applyFill="1" applyBorder="1" applyAlignment="1">
      <alignment horizontal="center" vertical="center"/>
    </xf>
    <xf numFmtId="4" fontId="100" fillId="3" borderId="0" xfId="0" applyNumberFormat="1" applyFont="1" applyFill="1" applyAlignment="1">
      <alignment horizontal="center" vertical="center"/>
    </xf>
    <xf numFmtId="1" fontId="96" fillId="0" borderId="33" xfId="0" applyNumberFormat="1" applyFont="1" applyBorder="1" applyAlignment="1">
      <alignment horizontal="center"/>
    </xf>
    <xf numFmtId="1" fontId="100" fillId="12" borderId="0" xfId="0" applyNumberFormat="1" applyFont="1" applyFill="1" applyAlignment="1">
      <alignment horizontal="center"/>
    </xf>
    <xf numFmtId="0" fontId="157" fillId="2" borderId="0" xfId="0" applyFont="1" applyFill="1" applyAlignment="1">
      <alignment horizontal="center" wrapText="1"/>
    </xf>
    <xf numFmtId="167" fontId="96" fillId="3" borderId="40" xfId="0" applyNumberFormat="1" applyFont="1" applyFill="1" applyBorder="1" applyAlignment="1">
      <alignment horizontal="center"/>
    </xf>
    <xf numFmtId="167" fontId="96" fillId="3" borderId="0" xfId="0" applyNumberFormat="1" applyFont="1" applyFill="1" applyAlignment="1">
      <alignment horizontal="center"/>
    </xf>
    <xf numFmtId="4" fontId="100" fillId="3" borderId="0" xfId="0" applyNumberFormat="1" applyFont="1" applyFill="1" applyAlignment="1">
      <alignment horizontal="center" vertical="center" wrapText="1"/>
    </xf>
    <xf numFmtId="0" fontId="1" fillId="0" borderId="0" xfId="0" applyFont="1" applyAlignment="1">
      <alignment horizontal="justify" vertical="top"/>
    </xf>
    <xf numFmtId="0" fontId="7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2" borderId="0" xfId="0" applyFont="1" applyFill="1" applyAlignment="1">
      <alignment horizontal="left" wrapText="1"/>
    </xf>
    <xf numFmtId="0" fontId="31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32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0" fillId="2" borderId="0" xfId="0" applyFill="1" applyAlignment="1">
      <alignment horizontal="right" vertical="top"/>
    </xf>
    <xf numFmtId="0" fontId="2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7" fillId="2" borderId="0" xfId="0" applyFont="1" applyFill="1" applyAlignment="1">
      <alignment horizontal="center" wrapText="1"/>
    </xf>
    <xf numFmtId="0" fontId="106" fillId="2" borderId="0" xfId="0" applyFont="1" applyFill="1" applyAlignment="1">
      <alignment horizontal="center" vertical="center" wrapText="1"/>
    </xf>
    <xf numFmtId="0" fontId="96" fillId="0" borderId="0" xfId="0" applyFont="1" applyAlignment="1">
      <alignment horizontal="center" vertical="center" wrapText="1"/>
    </xf>
    <xf numFmtId="4" fontId="100" fillId="3" borderId="17" xfId="0" applyNumberFormat="1" applyFont="1" applyFill="1" applyBorder="1" applyAlignment="1">
      <alignment horizontal="center" vertical="center"/>
    </xf>
    <xf numFmtId="4" fontId="100" fillId="3" borderId="9" xfId="0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 wrapText="1"/>
    </xf>
    <xf numFmtId="0" fontId="69" fillId="2" borderId="0" xfId="0" applyFont="1" applyFill="1" applyAlignment="1">
      <alignment horizontal="center"/>
    </xf>
    <xf numFmtId="0" fontId="2" fillId="0" borderId="0" xfId="0" applyFont="1" applyAlignment="1">
      <alignment horizontal="justify" vertical="top"/>
    </xf>
    <xf numFmtId="0" fontId="102" fillId="0" borderId="0" xfId="0" applyFont="1" applyAlignment="1">
      <alignment horizontal="justify"/>
    </xf>
    <xf numFmtId="0" fontId="96" fillId="0" borderId="0" xfId="0" applyFont="1"/>
    <xf numFmtId="0" fontId="129" fillId="3" borderId="0" xfId="0" applyFont="1" applyFill="1" applyAlignment="1">
      <alignment horizontal="left"/>
    </xf>
    <xf numFmtId="0" fontId="1" fillId="0" borderId="0" xfId="0" applyFont="1"/>
    <xf numFmtId="0" fontId="13" fillId="0" borderId="0" xfId="0" applyFont="1" applyAlignment="1">
      <alignment horizontal="left"/>
    </xf>
    <xf numFmtId="0" fontId="109" fillId="3" borderId="0" xfId="0" applyFont="1" applyFill="1" applyAlignment="1">
      <alignment horizontal="left"/>
    </xf>
    <xf numFmtId="0" fontId="101" fillId="3" borderId="0" xfId="0" applyFont="1" applyFill="1" applyAlignment="1">
      <alignment horizontal="left"/>
    </xf>
    <xf numFmtId="0" fontId="101" fillId="3" borderId="0" xfId="0" applyFont="1" applyFill="1"/>
    <xf numFmtId="0" fontId="130" fillId="3" borderId="0" xfId="0" applyFont="1" applyFill="1" applyAlignment="1">
      <alignment horizontal="left"/>
    </xf>
    <xf numFmtId="0" fontId="96" fillId="3" borderId="0" xfId="0" applyFont="1" applyFill="1" applyAlignment="1">
      <alignment horizontal="left"/>
    </xf>
    <xf numFmtId="0" fontId="100" fillId="3" borderId="0" xfId="0" applyFont="1" applyFill="1" applyAlignment="1">
      <alignment horizontal="left"/>
    </xf>
    <xf numFmtId="0" fontId="102" fillId="3" borderId="0" xfId="0" applyFont="1" applyFill="1" applyAlignment="1">
      <alignment horizontal="left"/>
    </xf>
    <xf numFmtId="0" fontId="106" fillId="3" borderId="45" xfId="0" applyFont="1" applyFill="1" applyBorder="1" applyAlignment="1">
      <alignment horizontal="center" vertical="center" wrapText="1"/>
    </xf>
    <xf numFmtId="0" fontId="96" fillId="3" borderId="36" xfId="0" applyFont="1" applyFill="1" applyBorder="1" applyAlignment="1">
      <alignment horizontal="center" vertical="center" wrapText="1"/>
    </xf>
    <xf numFmtId="0" fontId="106" fillId="3" borderId="4" xfId="0" applyFont="1" applyFill="1" applyBorder="1" applyAlignment="1">
      <alignment horizontal="center" vertical="center" wrapText="1"/>
    </xf>
    <xf numFmtId="0" fontId="96" fillId="3" borderId="5" xfId="0" applyFont="1" applyFill="1" applyBorder="1" applyAlignment="1">
      <alignment horizontal="center" vertical="center" wrapText="1"/>
    </xf>
    <xf numFmtId="0" fontId="96" fillId="3" borderId="30" xfId="0" applyFont="1" applyFill="1" applyBorder="1" applyAlignment="1">
      <alignment horizontal="center" vertical="center" wrapText="1"/>
    </xf>
    <xf numFmtId="4" fontId="140" fillId="3" borderId="91" xfId="0" applyNumberFormat="1" applyFont="1" applyFill="1" applyBorder="1" applyAlignment="1">
      <alignment horizontal="center" vertical="center"/>
    </xf>
    <xf numFmtId="4" fontId="100" fillId="3" borderId="91" xfId="0" applyNumberFormat="1" applyFont="1" applyFill="1" applyBorder="1" applyAlignment="1">
      <alignment horizontal="center" vertical="center"/>
    </xf>
    <xf numFmtId="1" fontId="105" fillId="3" borderId="33" xfId="0" applyNumberFormat="1" applyFont="1" applyFill="1" applyBorder="1" applyAlignment="1">
      <alignment horizontal="center" vertical="top"/>
    </xf>
    <xf numFmtId="0" fontId="97" fillId="3" borderId="0" xfId="0" applyFont="1" applyFill="1" applyAlignment="1">
      <alignment horizontal="center" wrapText="1"/>
    </xf>
    <xf numFmtId="0" fontId="109" fillId="3" borderId="0" xfId="0" applyFont="1" applyFill="1" applyAlignment="1">
      <alignment horizontal="center" wrapText="1"/>
    </xf>
    <xf numFmtId="49" fontId="2" fillId="2" borderId="0" xfId="0" applyNumberFormat="1" applyFont="1" applyFill="1" applyAlignment="1">
      <alignment horizontal="center" wrapText="1"/>
    </xf>
    <xf numFmtId="4" fontId="140" fillId="2" borderId="91" xfId="0" applyNumberFormat="1" applyFont="1" applyFill="1" applyBorder="1" applyAlignment="1">
      <alignment horizontal="center" vertical="center"/>
    </xf>
    <xf numFmtId="4" fontId="100" fillId="2" borderId="91" xfId="0" applyNumberFormat="1" applyFont="1" applyFill="1" applyBorder="1" applyAlignment="1">
      <alignment horizontal="center" vertical="center"/>
    </xf>
    <xf numFmtId="1" fontId="140" fillId="2" borderId="0" xfId="0" applyNumberFormat="1" applyFont="1" applyFill="1" applyAlignment="1">
      <alignment horizontal="center"/>
    </xf>
    <xf numFmtId="1" fontId="140" fillId="2" borderId="33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right" vertical="top"/>
    </xf>
    <xf numFmtId="0" fontId="1" fillId="2" borderId="0" xfId="0" applyFont="1" applyFill="1" applyAlignment="1">
      <alignment horizontal="center"/>
    </xf>
    <xf numFmtId="0" fontId="54" fillId="2" borderId="0" xfId="0" applyFont="1" applyFill="1" applyAlignment="1">
      <alignment horizontal="center" wrapText="1"/>
    </xf>
    <xf numFmtId="0" fontId="1" fillId="0" borderId="3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02" fillId="3" borderId="0" xfId="0" applyFont="1" applyFill="1" applyAlignment="1">
      <alignment horizontal="justify" vertical="top"/>
    </xf>
    <xf numFmtId="0" fontId="101" fillId="0" borderId="0" xfId="0" applyFont="1" applyAlignment="1">
      <alignment horizontal="center" vertical="top"/>
    </xf>
    <xf numFmtId="0" fontId="96" fillId="0" borderId="10" xfId="0" applyFont="1" applyBorder="1" applyAlignment="1">
      <alignment horizontal="left"/>
    </xf>
    <xf numFmtId="0" fontId="106" fillId="0" borderId="0" xfId="0" applyFont="1" applyAlignment="1">
      <alignment horizontal="left"/>
    </xf>
    <xf numFmtId="0" fontId="101" fillId="3" borderId="0" xfId="0" applyFont="1" applyFill="1" applyAlignment="1">
      <alignment wrapText="1"/>
    </xf>
    <xf numFmtId="0" fontId="100" fillId="3" borderId="0" xfId="0" applyFont="1" applyFill="1" applyAlignment="1">
      <alignment horizontal="left" wrapText="1"/>
    </xf>
    <xf numFmtId="166" fontId="107" fillId="0" borderId="43" xfId="0" applyNumberFormat="1" applyFont="1" applyBorder="1" applyAlignment="1">
      <alignment horizontal="center" vertical="center" wrapText="1"/>
    </xf>
    <xf numFmtId="166" fontId="107" fillId="0" borderId="16" xfId="0" applyNumberFormat="1" applyFont="1" applyBorder="1" applyAlignment="1">
      <alignment horizontal="center" vertical="center" wrapText="1"/>
    </xf>
    <xf numFmtId="0" fontId="100" fillId="0" borderId="4" xfId="0" applyFont="1" applyBorder="1" applyAlignment="1">
      <alignment horizontal="center" vertical="center" wrapText="1"/>
    </xf>
    <xf numFmtId="0" fontId="100" fillId="0" borderId="5" xfId="0" applyFont="1" applyBorder="1" applyAlignment="1">
      <alignment horizontal="center" vertical="center" wrapText="1"/>
    </xf>
    <xf numFmtId="0" fontId="100" fillId="0" borderId="30" xfId="0" applyFont="1" applyBorder="1" applyAlignment="1">
      <alignment horizontal="center" vertical="center" wrapText="1"/>
    </xf>
    <xf numFmtId="0" fontId="100" fillId="3" borderId="4" xfId="0" applyFont="1" applyFill="1" applyBorder="1" applyAlignment="1">
      <alignment vertical="center" wrapText="1"/>
    </xf>
    <xf numFmtId="0" fontId="100" fillId="3" borderId="5" xfId="0" applyFont="1" applyFill="1" applyBorder="1"/>
    <xf numFmtId="0" fontId="100" fillId="3" borderId="30" xfId="0" applyFont="1" applyFill="1" applyBorder="1"/>
    <xf numFmtId="165" fontId="101" fillId="0" borderId="0" xfId="0" applyNumberFormat="1" applyFont="1" applyAlignment="1">
      <alignment horizontal="center" vertical="center"/>
    </xf>
    <xf numFmtId="0" fontId="101" fillId="0" borderId="0" xfId="0" applyFont="1" applyAlignment="1">
      <alignment horizontal="right"/>
    </xf>
    <xf numFmtId="0" fontId="100" fillId="0" borderId="0" xfId="0" applyFont="1" applyAlignment="1">
      <alignment horizontal="center"/>
    </xf>
    <xf numFmtId="0" fontId="107" fillId="0" borderId="69" xfId="0" applyFont="1" applyBorder="1" applyAlignment="1">
      <alignment horizontal="center" vertical="center" wrapText="1"/>
    </xf>
    <xf numFmtId="0" fontId="100" fillId="0" borderId="47" xfId="0" applyFont="1" applyBorder="1" applyAlignment="1">
      <alignment horizontal="center" vertical="center" wrapText="1"/>
    </xf>
    <xf numFmtId="166" fontId="107" fillId="0" borderId="69" xfId="0" applyNumberFormat="1" applyFont="1" applyBorder="1" applyAlignment="1">
      <alignment horizontal="center" vertical="center" wrapText="1"/>
    </xf>
    <xf numFmtId="166" fontId="107" fillId="0" borderId="70" xfId="0" applyNumberFormat="1" applyFont="1" applyBorder="1" applyAlignment="1">
      <alignment horizontal="center" vertical="center" wrapText="1"/>
    </xf>
    <xf numFmtId="0" fontId="100" fillId="0" borderId="50" xfId="0" applyFont="1" applyBorder="1" applyAlignment="1">
      <alignment horizontal="center" vertical="center" wrapText="1"/>
    </xf>
    <xf numFmtId="0" fontId="106" fillId="0" borderId="35" xfId="0" applyFont="1" applyBorder="1" applyAlignment="1">
      <alignment horizontal="center" vertical="center" wrapText="1" readingOrder="1"/>
    </xf>
    <xf numFmtId="0" fontId="106" fillId="0" borderId="14" xfId="0" applyFont="1" applyBorder="1" applyAlignment="1">
      <alignment horizontal="center" vertical="center" wrapText="1" readingOrder="1"/>
    </xf>
    <xf numFmtId="0" fontId="100" fillId="0" borderId="0" xfId="0" applyFont="1" applyAlignment="1">
      <alignment horizontal="right"/>
    </xf>
    <xf numFmtId="0" fontId="96" fillId="0" borderId="0" xfId="0" applyFont="1" applyAlignment="1">
      <alignment wrapText="1"/>
    </xf>
    <xf numFmtId="165" fontId="96" fillId="0" borderId="0" xfId="0" applyNumberFormat="1" applyFont="1" applyAlignment="1">
      <alignment horizontal="center" vertical="top"/>
    </xf>
    <xf numFmtId="0" fontId="100" fillId="3" borderId="10" xfId="0" applyFont="1" applyFill="1" applyBorder="1" applyAlignment="1">
      <alignment horizontal="center" vertical="center" wrapText="1"/>
    </xf>
    <xf numFmtId="0" fontId="100" fillId="0" borderId="17" xfId="0" applyFont="1" applyBorder="1" applyAlignment="1">
      <alignment horizontal="center" vertical="center" wrapText="1"/>
    </xf>
    <xf numFmtId="0" fontId="100" fillId="0" borderId="2" xfId="0" applyFont="1" applyBorder="1" applyAlignment="1">
      <alignment horizontal="center" vertical="center" wrapText="1"/>
    </xf>
    <xf numFmtId="0" fontId="100" fillId="0" borderId="9" xfId="0" applyFont="1" applyBorder="1" applyAlignment="1">
      <alignment horizontal="center" vertical="center" wrapText="1"/>
    </xf>
    <xf numFmtId="0" fontId="100" fillId="0" borderId="10" xfId="0" applyFont="1" applyBorder="1" applyAlignment="1">
      <alignment horizontal="center" vertical="center" wrapText="1"/>
    </xf>
    <xf numFmtId="0" fontId="96" fillId="3" borderId="10" xfId="0" applyFont="1" applyFill="1" applyBorder="1" applyAlignment="1">
      <alignment horizontal="center" vertical="center" wrapText="1"/>
    </xf>
    <xf numFmtId="0" fontId="72" fillId="0" borderId="17" xfId="0" applyFont="1" applyBorder="1" applyAlignment="1">
      <alignment horizontal="center" vertical="center" wrapText="1"/>
    </xf>
    <xf numFmtId="0" fontId="72" fillId="0" borderId="2" xfId="0" applyFont="1" applyBorder="1" applyAlignment="1">
      <alignment horizontal="center" vertical="center" wrapText="1"/>
    </xf>
    <xf numFmtId="0" fontId="72" fillId="0" borderId="9" xfId="0" applyFont="1" applyBorder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71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49" fontId="72" fillId="0" borderId="17" xfId="0" applyNumberFormat="1" applyFont="1" applyBorder="1" applyAlignment="1">
      <alignment horizontal="center" vertical="center" wrapText="1"/>
    </xf>
    <xf numFmtId="49" fontId="72" fillId="0" borderId="2" xfId="0" applyNumberFormat="1" applyFont="1" applyBorder="1" applyAlignment="1">
      <alignment horizontal="center" vertical="center" wrapText="1"/>
    </xf>
    <xf numFmtId="49" fontId="72" fillId="0" borderId="9" xfId="0" applyNumberFormat="1" applyFont="1" applyBorder="1" applyAlignment="1">
      <alignment horizontal="center" vertical="center" wrapText="1"/>
    </xf>
    <xf numFmtId="0" fontId="72" fillId="3" borderId="17" xfId="0" applyFont="1" applyFill="1" applyBorder="1" applyAlignment="1">
      <alignment horizontal="center" vertical="center"/>
    </xf>
    <xf numFmtId="0" fontId="72" fillId="3" borderId="2" xfId="0" applyFont="1" applyFill="1" applyBorder="1" applyAlignment="1">
      <alignment horizontal="center" vertical="center"/>
    </xf>
    <xf numFmtId="0" fontId="72" fillId="3" borderId="9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86" fillId="0" borderId="0" xfId="0" applyFont="1" applyAlignment="1">
      <alignment horizontal="center"/>
    </xf>
    <xf numFmtId="0" fontId="58" fillId="0" borderId="0" xfId="0" applyFont="1" applyAlignment="1">
      <alignment horizontal="center" wrapText="1"/>
    </xf>
    <xf numFmtId="0" fontId="77" fillId="0" borderId="0" xfId="0" applyFont="1" applyAlignment="1">
      <alignment horizontal="center" wrapText="1"/>
    </xf>
    <xf numFmtId="0" fontId="78" fillId="0" borderId="0" xfId="0" applyFont="1" applyAlignment="1">
      <alignment horizontal="center" wrapText="1"/>
    </xf>
    <xf numFmtId="0" fontId="80" fillId="0" borderId="0" xfId="0" applyFont="1" applyAlignment="1">
      <alignment horizontal="center" wrapText="1"/>
    </xf>
    <xf numFmtId="0" fontId="85" fillId="0" borderId="0" xfId="0" applyFont="1" applyAlignment="1">
      <alignment horizontal="center"/>
    </xf>
    <xf numFmtId="0" fontId="58" fillId="0" borderId="73" xfId="0" applyFont="1" applyBorder="1" applyAlignment="1">
      <alignment horizontal="center" vertical="top" wrapText="1"/>
    </xf>
    <xf numFmtId="0" fontId="58" fillId="0" borderId="77" xfId="0" applyFont="1" applyBorder="1" applyAlignment="1">
      <alignment horizontal="center" vertical="top" wrapText="1"/>
    </xf>
    <xf numFmtId="49" fontId="77" fillId="0" borderId="45" xfId="0" applyNumberFormat="1" applyFont="1" applyBorder="1" applyAlignment="1">
      <alignment horizontal="center" vertical="center" wrapText="1"/>
    </xf>
    <xf numFmtId="49" fontId="77" fillId="0" borderId="36" xfId="0" applyNumberFormat="1" applyFont="1" applyBorder="1" applyAlignment="1">
      <alignment horizontal="center" vertical="center" wrapText="1"/>
    </xf>
    <xf numFmtId="0" fontId="77" fillId="0" borderId="4" xfId="0" applyFont="1" applyBorder="1" applyAlignment="1">
      <alignment horizontal="center" vertical="center" wrapText="1"/>
    </xf>
    <xf numFmtId="0" fontId="77" fillId="0" borderId="30" xfId="0" applyFont="1" applyBorder="1" applyAlignment="1">
      <alignment horizontal="center" vertical="center" wrapText="1"/>
    </xf>
    <xf numFmtId="0" fontId="77" fillId="0" borderId="45" xfId="0" applyFont="1" applyBorder="1" applyAlignment="1">
      <alignment horizontal="center" vertical="center" wrapText="1"/>
    </xf>
    <xf numFmtId="0" fontId="77" fillId="0" borderId="36" xfId="0" applyFont="1" applyBorder="1" applyAlignment="1">
      <alignment horizontal="center" vertical="center" wrapText="1"/>
    </xf>
    <xf numFmtId="0" fontId="77" fillId="0" borderId="5" xfId="0" applyFont="1" applyBorder="1" applyAlignment="1">
      <alignment horizontal="center" vertical="center" wrapText="1"/>
    </xf>
    <xf numFmtId="0" fontId="58" fillId="0" borderId="72" xfId="0" applyFont="1" applyBorder="1" applyAlignment="1">
      <alignment horizontal="center" vertical="top" wrapText="1"/>
    </xf>
    <xf numFmtId="0" fontId="58" fillId="0" borderId="76" xfId="0" applyFont="1" applyBorder="1" applyAlignment="1">
      <alignment horizontal="center" vertical="top" wrapText="1"/>
    </xf>
    <xf numFmtId="0" fontId="58" fillId="0" borderId="74" xfId="0" applyFont="1" applyBorder="1" applyAlignment="1">
      <alignment horizontal="center" vertical="top" wrapText="1"/>
    </xf>
    <xf numFmtId="0" fontId="58" fillId="0" borderId="80" xfId="0" applyFont="1" applyBorder="1" applyAlignment="1">
      <alignment horizontal="center" vertical="top" wrapText="1"/>
    </xf>
    <xf numFmtId="0" fontId="57" fillId="0" borderId="80" xfId="0" applyFont="1" applyBorder="1" applyAlignment="1">
      <alignment horizontal="center" vertical="top" wrapText="1"/>
    </xf>
    <xf numFmtId="0" fontId="57" fillId="0" borderId="74" xfId="0" applyFont="1" applyBorder="1" applyAlignment="1">
      <alignment horizontal="center" vertical="top" wrapText="1"/>
    </xf>
    <xf numFmtId="0" fontId="58" fillId="0" borderId="80" xfId="0" applyFont="1" applyBorder="1" applyAlignment="1">
      <alignment horizontal="center" vertical="center" wrapText="1"/>
    </xf>
    <xf numFmtId="0" fontId="58" fillId="0" borderId="74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2" fontId="0" fillId="0" borderId="38" xfId="0" applyNumberFormat="1" applyBorder="1" applyAlignment="1">
      <alignment horizontal="center" vertical="center"/>
    </xf>
    <xf numFmtId="167" fontId="0" fillId="0" borderId="38" xfId="0" applyNumberFormat="1" applyBorder="1" applyAlignment="1">
      <alignment horizontal="center"/>
    </xf>
    <xf numFmtId="167" fontId="0" fillId="0" borderId="37" xfId="0" applyNumberFormat="1" applyBorder="1" applyAlignment="1">
      <alignment horizontal="center"/>
    </xf>
    <xf numFmtId="0" fontId="45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38" xfId="0" applyBorder="1" applyAlignment="1">
      <alignment vertical="center"/>
    </xf>
    <xf numFmtId="0" fontId="0" fillId="0" borderId="39" xfId="0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39" xfId="0" applyBorder="1" applyAlignment="1">
      <alignment horizontal="center" vertical="center"/>
    </xf>
    <xf numFmtId="167" fontId="0" fillId="0" borderId="39" xfId="0" applyNumberFormat="1" applyBorder="1" applyAlignment="1">
      <alignment horizontal="center"/>
    </xf>
    <xf numFmtId="49" fontId="0" fillId="0" borderId="38" xfId="0" applyNumberFormat="1" applyBorder="1" applyAlignment="1">
      <alignment horizontal="center" textRotation="1"/>
    </xf>
    <xf numFmtId="49" fontId="0" fillId="0" borderId="39" xfId="0" applyNumberFormat="1" applyBorder="1" applyAlignment="1">
      <alignment horizontal="center" textRotation="1"/>
    </xf>
    <xf numFmtId="49" fontId="0" fillId="0" borderId="37" xfId="0" applyNumberFormat="1" applyBorder="1" applyAlignment="1">
      <alignment horizontal="center" textRotation="1"/>
    </xf>
    <xf numFmtId="49" fontId="45" fillId="0" borderId="38" xfId="0" applyNumberFormat="1" applyFont="1" applyBorder="1" applyAlignment="1">
      <alignment horizontal="center" textRotation="87" wrapText="1"/>
    </xf>
    <xf numFmtId="49" fontId="0" fillId="0" borderId="37" xfId="0" applyNumberFormat="1" applyBorder="1" applyAlignment="1">
      <alignment horizontal="center" textRotation="87" wrapText="1"/>
    </xf>
    <xf numFmtId="49" fontId="45" fillId="0" borderId="92" xfId="0" applyNumberFormat="1" applyFont="1" applyBorder="1" applyAlignment="1">
      <alignment horizontal="center" textRotation="87" wrapText="1"/>
    </xf>
    <xf numFmtId="49" fontId="45" fillId="0" borderId="93" xfId="0" applyNumberFormat="1" applyFont="1" applyBorder="1" applyAlignment="1">
      <alignment horizontal="center" textRotation="87" wrapText="1"/>
    </xf>
    <xf numFmtId="49" fontId="45" fillId="0" borderId="90" xfId="0" applyNumberFormat="1" applyFont="1" applyBorder="1" applyAlignment="1">
      <alignment horizontal="center" textRotation="87" wrapText="1"/>
    </xf>
    <xf numFmtId="49" fontId="45" fillId="0" borderId="94" xfId="0" applyNumberFormat="1" applyFont="1" applyBorder="1" applyAlignment="1">
      <alignment horizontal="center" textRotation="87" wrapText="1"/>
    </xf>
    <xf numFmtId="49" fontId="45" fillId="0" borderId="95" xfId="0" applyNumberFormat="1" applyFont="1" applyBorder="1" applyAlignment="1">
      <alignment horizontal="center" textRotation="87" wrapText="1"/>
    </xf>
    <xf numFmtId="49" fontId="45" fillId="0" borderId="96" xfId="0" applyNumberFormat="1" applyFont="1" applyBorder="1" applyAlignment="1">
      <alignment horizontal="center" textRotation="87" wrapText="1"/>
    </xf>
    <xf numFmtId="0" fontId="0" fillId="0" borderId="90" xfId="0" applyBorder="1" applyAlignment="1">
      <alignment horizontal="center"/>
    </xf>
    <xf numFmtId="1" fontId="0" fillId="0" borderId="90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0" fontId="45" fillId="0" borderId="90" xfId="0" applyFont="1" applyBorder="1" applyAlignment="1">
      <alignment horizontal="center"/>
    </xf>
    <xf numFmtId="49" fontId="45" fillId="0" borderId="56" xfId="0" applyNumberFormat="1" applyFont="1" applyBorder="1" applyAlignment="1">
      <alignment horizontal="center" textRotation="87" wrapText="1"/>
    </xf>
    <xf numFmtId="49" fontId="0" fillId="0" borderId="57" xfId="0" applyNumberFormat="1" applyBorder="1" applyAlignment="1">
      <alignment horizontal="center" textRotation="87" wrapText="1"/>
    </xf>
    <xf numFmtId="49" fontId="0" fillId="0" borderId="8" xfId="0" applyNumberFormat="1" applyBorder="1" applyAlignment="1">
      <alignment horizontal="center" textRotation="87" wrapText="1"/>
    </xf>
    <xf numFmtId="49" fontId="0" fillId="0" borderId="39" xfId="0" applyNumberFormat="1" applyBorder="1" applyAlignment="1">
      <alignment horizontal="center" textRotation="87" wrapText="1"/>
    </xf>
    <xf numFmtId="0" fontId="45" fillId="4" borderId="90" xfId="0" applyFont="1" applyFill="1" applyBorder="1" applyAlignment="1">
      <alignment horizontal="center"/>
    </xf>
    <xf numFmtId="0" fontId="45" fillId="4" borderId="0" xfId="0" applyFont="1" applyFill="1" applyAlignment="1">
      <alignment horizontal="center"/>
    </xf>
  </cellXfs>
  <cellStyles count="8">
    <cellStyle name="cntr_arm10_Bord_900" xfId="5" xr:uid="{00000000-0005-0000-0000-000000000000}"/>
    <cellStyle name="Comma" xfId="2" builtinId="3"/>
    <cellStyle name="Hyperlink" xfId="7" builtinId="8"/>
    <cellStyle name="left_arm10_BordWW_900" xfId="4" xr:uid="{00000000-0005-0000-0000-000001000000}"/>
    <cellStyle name="Normal" xfId="0" builtinId="0"/>
    <cellStyle name="Normal_Class0-Armenian" xfId="1" xr:uid="{00000000-0005-0000-0000-000002000000}"/>
    <cellStyle name="Normal_Sheet2" xfId="3" xr:uid="{00000000-0005-0000-0000-000003000000}"/>
    <cellStyle name="rgt_arm14_Money_900" xfId="6" xr:uid="{00000000-0005-0000-0000-000004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295275</xdr:colOff>
      <xdr:row>18</xdr:row>
      <xdr:rowOff>19050</xdr:rowOff>
    </xdr:from>
    <xdr:to>
      <xdr:col>4</xdr:col>
      <xdr:colOff>295275</xdr:colOff>
      <xdr:row>18</xdr:row>
      <xdr:rowOff>19050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7829550" y="146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295275</xdr:colOff>
      <xdr:row>18</xdr:row>
      <xdr:rowOff>19050</xdr:rowOff>
    </xdr:from>
    <xdr:to>
      <xdr:col>2</xdr:col>
      <xdr:colOff>295275</xdr:colOff>
      <xdr:row>18</xdr:row>
      <xdr:rowOff>19050</xdr:rowOff>
    </xdr:to>
    <xdr:sp macro="" textlink="">
      <xdr:nvSpPr>
        <xdr:cNvPr id="6" name="Line 1">
          <a:extLst>
            <a:ext uri="{FF2B5EF4-FFF2-40B4-BE49-F238E27FC236}">
              <a16:creationId xmlns:a16="http://schemas.microsoft.com/office/drawing/2014/main" id="{11F5850B-BC07-4229-8BF6-A15ACA57670D}"/>
            </a:ext>
          </a:extLst>
        </xdr:cNvPr>
        <xdr:cNvSpPr>
          <a:spLocks noChangeShapeType="1"/>
        </xdr:cNvSpPr>
      </xdr:nvSpPr>
      <xdr:spPr bwMode="auto">
        <a:xfrm flipH="1" flipV="1">
          <a:off x="8039100" y="146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7"/>
  <sheetViews>
    <sheetView workbookViewId="0">
      <selection activeCell="E23" sqref="E23"/>
    </sheetView>
  </sheetViews>
  <sheetFormatPr defaultRowHeight="12.75"/>
  <cols>
    <col min="2" max="2" width="17.28515625" customWidth="1"/>
    <col min="3" max="3" width="11.7109375" customWidth="1"/>
    <col min="4" max="4" width="12.28515625" customWidth="1"/>
    <col min="8" max="8" width="11" customWidth="1"/>
    <col min="9" max="9" width="11.140625" customWidth="1"/>
    <col min="10" max="10" width="12.140625" customWidth="1"/>
    <col min="11" max="11" width="11.140625" customWidth="1"/>
    <col min="12" max="12" width="25" customWidth="1"/>
  </cols>
  <sheetData>
    <row r="1" spans="1:33" ht="13.5">
      <c r="A1" s="365"/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586"/>
      <c r="M1" s="586"/>
      <c r="N1" s="586"/>
      <c r="O1" s="586"/>
    </row>
    <row r="2" spans="1:33" ht="2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2351" t="s">
        <v>1561</v>
      </c>
      <c r="M2" s="2351"/>
    </row>
    <row r="3" spans="1:33" ht="20.25">
      <c r="A3" s="365"/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586"/>
      <c r="M3" s="586"/>
      <c r="N3" s="587"/>
      <c r="O3" s="587"/>
    </row>
    <row r="4" spans="1:33" ht="13.5">
      <c r="A4" s="365"/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 t="s">
        <v>1562</v>
      </c>
      <c r="O4" s="365"/>
    </row>
    <row r="5" spans="1:33" ht="121.5">
      <c r="A5" s="588" t="s">
        <v>1232</v>
      </c>
      <c r="B5" s="588" t="s">
        <v>1563</v>
      </c>
      <c r="C5" s="588" t="s">
        <v>1564</v>
      </c>
      <c r="D5" s="588" t="s">
        <v>1565</v>
      </c>
      <c r="E5" s="589" t="s">
        <v>1566</v>
      </c>
      <c r="F5" s="589" t="s">
        <v>1567</v>
      </c>
      <c r="G5" s="589" t="s">
        <v>1568</v>
      </c>
      <c r="H5" s="588" t="s">
        <v>1569</v>
      </c>
      <c r="I5" s="588" t="s">
        <v>1570</v>
      </c>
      <c r="J5" s="588" t="s">
        <v>1571</v>
      </c>
      <c r="K5" s="588" t="s">
        <v>1572</v>
      </c>
      <c r="L5" s="588" t="s">
        <v>1573</v>
      </c>
      <c r="M5" s="588" t="s">
        <v>1574</v>
      </c>
      <c r="N5" s="588" t="s">
        <v>1575</v>
      </c>
      <c r="O5" s="588" t="s">
        <v>1576</v>
      </c>
      <c r="P5" s="588" t="s">
        <v>1577</v>
      </c>
      <c r="Q5" s="588" t="s">
        <v>1578</v>
      </c>
      <c r="R5" s="588" t="s">
        <v>1579</v>
      </c>
      <c r="S5" s="588" t="s">
        <v>1580</v>
      </c>
      <c r="T5" s="590" t="s">
        <v>1581</v>
      </c>
      <c r="U5" s="591" t="s">
        <v>1582</v>
      </c>
      <c r="V5" s="592" t="s">
        <v>1583</v>
      </c>
      <c r="W5" s="592" t="s">
        <v>1584</v>
      </c>
      <c r="X5" s="592" t="s">
        <v>1585</v>
      </c>
      <c r="Y5" s="592" t="s">
        <v>1586</v>
      </c>
      <c r="Z5" s="592" t="s">
        <v>1587</v>
      </c>
      <c r="AA5" s="592" t="s">
        <v>1588</v>
      </c>
      <c r="AB5" s="592" t="s">
        <v>1589</v>
      </c>
      <c r="AC5" s="592" t="s">
        <v>1590</v>
      </c>
      <c r="AD5" s="592" t="s">
        <v>1591</v>
      </c>
      <c r="AE5" s="592" t="s">
        <v>1592</v>
      </c>
      <c r="AF5" s="592" t="s">
        <v>1593</v>
      </c>
      <c r="AG5" s="592" t="s">
        <v>1594</v>
      </c>
    </row>
    <row r="6" spans="1:33" s="401" customFormat="1" ht="15.75">
      <c r="A6" s="593">
        <v>1</v>
      </c>
      <c r="B6" s="594" t="s">
        <v>1185</v>
      </c>
      <c r="C6" s="478">
        <v>259675.5</v>
      </c>
      <c r="D6" s="595">
        <v>281477.3</v>
      </c>
      <c r="E6" s="596">
        <f>G6+F6</f>
        <v>0</v>
      </c>
      <c r="F6" s="596"/>
      <c r="G6" s="596"/>
      <c r="H6" s="597">
        <v>346324.4</v>
      </c>
      <c r="I6" s="595">
        <v>308453.40000000002</v>
      </c>
      <c r="J6" s="595">
        <f t="shared" ref="J6:J14" si="0">C6-S6</f>
        <v>111101.70000000001</v>
      </c>
      <c r="K6" s="622">
        <v>138564</v>
      </c>
      <c r="L6" s="598">
        <f>5126600/1000</f>
        <v>5126.6000000000004</v>
      </c>
      <c r="M6" s="598">
        <v>3416.6</v>
      </c>
      <c r="N6" s="599">
        <v>41</v>
      </c>
      <c r="O6" s="599">
        <v>26</v>
      </c>
      <c r="P6" s="593">
        <v>57</v>
      </c>
      <c r="Q6" s="593">
        <v>57</v>
      </c>
      <c r="R6" s="600">
        <v>207660.4</v>
      </c>
      <c r="S6" s="601">
        <v>148573.79999999999</v>
      </c>
      <c r="T6" s="598">
        <v>2550</v>
      </c>
      <c r="U6" s="602">
        <v>2800</v>
      </c>
      <c r="V6" s="603">
        <v>4300</v>
      </c>
      <c r="W6" s="604">
        <v>1000</v>
      </c>
      <c r="X6" s="604"/>
      <c r="Y6" s="604"/>
      <c r="Z6" s="604">
        <v>500</v>
      </c>
      <c r="AA6" s="604">
        <v>3000</v>
      </c>
      <c r="AB6" s="603"/>
      <c r="AC6" s="603">
        <v>18574.7</v>
      </c>
      <c r="AD6" s="605">
        <v>1516</v>
      </c>
      <c r="AE6" s="606">
        <v>470</v>
      </c>
      <c r="AF6" s="605">
        <f t="shared" ref="AF6:AF15" si="1">T6+U6+V6+W6+X6+Y6+Z6+AA6+AB6</f>
        <v>14150</v>
      </c>
      <c r="AG6" s="605">
        <v>20560.7</v>
      </c>
    </row>
    <row r="7" spans="1:33" s="401" customFormat="1" ht="15.75">
      <c r="A7" s="593">
        <v>2</v>
      </c>
      <c r="B7" s="594" t="s">
        <v>1186</v>
      </c>
      <c r="C7" s="478">
        <f>Лист1!$C$6</f>
        <v>7160.3490000000002</v>
      </c>
      <c r="D7" s="607">
        <v>6754</v>
      </c>
      <c r="E7" s="596">
        <f t="shared" ref="E7:E14" si="2">G7+F7</f>
        <v>6923.2</v>
      </c>
      <c r="F7" s="608">
        <v>6114</v>
      </c>
      <c r="G7" s="608">
        <v>809.2</v>
      </c>
      <c r="H7" s="609"/>
      <c r="I7" s="595">
        <v>4950</v>
      </c>
      <c r="J7" s="610">
        <f t="shared" si="0"/>
        <v>3660.3490000000002</v>
      </c>
      <c r="K7" s="609"/>
      <c r="L7" s="611">
        <v>230</v>
      </c>
      <c r="M7" s="611">
        <v>359.9</v>
      </c>
      <c r="N7" s="599">
        <v>2</v>
      </c>
      <c r="O7" s="599">
        <v>4</v>
      </c>
      <c r="P7" s="593"/>
      <c r="Q7" s="593"/>
      <c r="R7" s="593"/>
      <c r="S7" s="593">
        <v>3500</v>
      </c>
      <c r="T7" s="598">
        <v>250</v>
      </c>
      <c r="U7" s="612">
        <v>420</v>
      </c>
      <c r="V7" s="604"/>
      <c r="W7" s="603"/>
      <c r="X7" s="603"/>
      <c r="Y7" s="604">
        <v>3000</v>
      </c>
      <c r="Z7" s="604"/>
      <c r="AA7" s="604"/>
      <c r="AB7" s="604"/>
      <c r="AC7" s="604">
        <v>3670</v>
      </c>
      <c r="AD7" s="605"/>
      <c r="AE7" s="606"/>
      <c r="AF7" s="605">
        <f t="shared" si="1"/>
        <v>3670</v>
      </c>
      <c r="AG7" s="605">
        <f>AC7+AD7+AE7</f>
        <v>3670</v>
      </c>
    </row>
    <row r="8" spans="1:33" s="401" customFormat="1" ht="15.75">
      <c r="A8" s="593">
        <v>3</v>
      </c>
      <c r="B8" s="594" t="s">
        <v>1187</v>
      </c>
      <c r="C8" s="478">
        <f>Лист1!$C$7</f>
        <v>28561.4</v>
      </c>
      <c r="D8" s="607">
        <v>25206.5</v>
      </c>
      <c r="E8" s="596">
        <f t="shared" si="2"/>
        <v>27295.4</v>
      </c>
      <c r="F8" s="608">
        <v>25825.5</v>
      </c>
      <c r="G8" s="608">
        <v>1469.9</v>
      </c>
      <c r="H8" s="597"/>
      <c r="I8" s="595">
        <v>12140</v>
      </c>
      <c r="J8" s="610">
        <f t="shared" si="0"/>
        <v>6788</v>
      </c>
      <c r="K8" s="597"/>
      <c r="L8" s="613">
        <v>372.5</v>
      </c>
      <c r="M8" s="613">
        <v>1136.008</v>
      </c>
      <c r="N8" s="614">
        <v>4</v>
      </c>
      <c r="O8" s="614">
        <v>10</v>
      </c>
      <c r="P8" s="593"/>
      <c r="Q8" s="593"/>
      <c r="R8" s="593"/>
      <c r="S8" s="598">
        <v>21773.4</v>
      </c>
      <c r="T8" s="593"/>
      <c r="U8" s="612">
        <v>700</v>
      </c>
      <c r="V8" s="604"/>
      <c r="W8" s="604"/>
      <c r="X8" s="604"/>
      <c r="Y8" s="604"/>
      <c r="Z8" s="604"/>
      <c r="AA8" s="604"/>
      <c r="AB8" s="604"/>
      <c r="AC8" s="603">
        <v>1681</v>
      </c>
      <c r="AD8" s="605"/>
      <c r="AE8" s="606"/>
      <c r="AF8" s="605">
        <f t="shared" si="1"/>
        <v>700</v>
      </c>
      <c r="AG8" s="605">
        <v>1681</v>
      </c>
    </row>
    <row r="9" spans="1:33" s="401" customFormat="1" ht="15.75">
      <c r="A9" s="593">
        <v>4</v>
      </c>
      <c r="B9" s="594" t="s">
        <v>1188</v>
      </c>
      <c r="C9" s="478">
        <f>Лист1!$C$8</f>
        <v>10345.800000000001</v>
      </c>
      <c r="D9" s="607">
        <v>8196.1</v>
      </c>
      <c r="E9" s="596">
        <f t="shared" si="2"/>
        <v>10687.8</v>
      </c>
      <c r="F9" s="608">
        <v>10456</v>
      </c>
      <c r="G9" s="608">
        <v>231.8</v>
      </c>
      <c r="H9" s="597"/>
      <c r="I9" s="595">
        <v>5600</v>
      </c>
      <c r="J9" s="610">
        <f t="shared" si="0"/>
        <v>6015.2000000000007</v>
      </c>
      <c r="K9" s="597"/>
      <c r="L9" s="613">
        <v>220</v>
      </c>
      <c r="M9" s="613">
        <v>435</v>
      </c>
      <c r="N9" s="614">
        <v>2</v>
      </c>
      <c r="O9" s="614">
        <v>5</v>
      </c>
      <c r="P9" s="593"/>
      <c r="Q9" s="593"/>
      <c r="R9" s="593"/>
      <c r="S9" s="593">
        <v>4330.6000000000004</v>
      </c>
      <c r="T9" s="593"/>
      <c r="U9" s="612">
        <v>420</v>
      </c>
      <c r="V9" s="604"/>
      <c r="W9" s="604"/>
      <c r="X9" s="604"/>
      <c r="Y9" s="604"/>
      <c r="Z9" s="604"/>
      <c r="AA9" s="604"/>
      <c r="AB9" s="604"/>
      <c r="AC9" s="604">
        <v>1881</v>
      </c>
      <c r="AD9" s="606"/>
      <c r="AE9" s="606"/>
      <c r="AF9" s="605">
        <f t="shared" si="1"/>
        <v>420</v>
      </c>
      <c r="AG9" s="605">
        <v>1881</v>
      </c>
    </row>
    <row r="10" spans="1:33" s="401" customFormat="1" ht="15.75">
      <c r="A10" s="593">
        <v>5</v>
      </c>
      <c r="B10" s="594" t="s">
        <v>1190</v>
      </c>
      <c r="C10" s="478">
        <v>12742</v>
      </c>
      <c r="D10" s="607">
        <v>11096.7</v>
      </c>
      <c r="E10" s="596">
        <f t="shared" si="2"/>
        <v>12259.800000000001</v>
      </c>
      <c r="F10" s="608">
        <v>11606.6</v>
      </c>
      <c r="G10" s="608">
        <v>653.20000000000005</v>
      </c>
      <c r="H10" s="597"/>
      <c r="I10" s="595">
        <v>7250</v>
      </c>
      <c r="J10" s="610">
        <f t="shared" si="0"/>
        <v>9241.1</v>
      </c>
      <c r="K10" s="597"/>
      <c r="L10" s="613">
        <v>250</v>
      </c>
      <c r="M10" s="613">
        <v>667.7</v>
      </c>
      <c r="N10" s="614">
        <v>2</v>
      </c>
      <c r="O10" s="614">
        <v>6</v>
      </c>
      <c r="P10" s="593"/>
      <c r="Q10" s="593"/>
      <c r="R10" s="593"/>
      <c r="S10" s="593">
        <v>3500.9</v>
      </c>
      <c r="T10" s="593"/>
      <c r="U10" s="615">
        <v>1400</v>
      </c>
      <c r="V10" s="603"/>
      <c r="W10" s="604"/>
      <c r="X10" s="604"/>
      <c r="Y10" s="604"/>
      <c r="Z10" s="604"/>
      <c r="AA10" s="604"/>
      <c r="AB10" s="604"/>
      <c r="AC10" s="604"/>
      <c r="AD10" s="605"/>
      <c r="AE10" s="606"/>
      <c r="AF10" s="605">
        <f t="shared" si="1"/>
        <v>1400</v>
      </c>
      <c r="AG10" s="605">
        <f>AC10+AD10+AE10</f>
        <v>0</v>
      </c>
    </row>
    <row r="11" spans="1:33" s="401" customFormat="1" ht="15.75">
      <c r="A11" s="593">
        <v>6</v>
      </c>
      <c r="B11" s="594" t="s">
        <v>1595</v>
      </c>
      <c r="C11" s="478">
        <f>Лист1!$C$10</f>
        <v>7581.9120000000003</v>
      </c>
      <c r="D11" s="607">
        <v>6821</v>
      </c>
      <c r="E11" s="596">
        <f t="shared" si="2"/>
        <v>5552.4</v>
      </c>
      <c r="F11" s="608">
        <v>5397.4</v>
      </c>
      <c r="G11" s="608">
        <v>155</v>
      </c>
      <c r="H11" s="597"/>
      <c r="I11" s="595">
        <v>3770</v>
      </c>
      <c r="J11" s="610">
        <f t="shared" si="0"/>
        <v>4081.9120000000003</v>
      </c>
      <c r="K11" s="597"/>
      <c r="L11" s="611">
        <v>220</v>
      </c>
      <c r="M11" s="611">
        <v>383.5</v>
      </c>
      <c r="N11" s="614">
        <v>2</v>
      </c>
      <c r="O11" s="614">
        <v>4</v>
      </c>
      <c r="P11" s="593"/>
      <c r="Q11" s="593"/>
      <c r="R11" s="593"/>
      <c r="S11" s="598">
        <v>3500</v>
      </c>
      <c r="T11" s="593"/>
      <c r="U11" s="615"/>
      <c r="V11" s="604"/>
      <c r="W11" s="604"/>
      <c r="X11" s="604"/>
      <c r="Y11" s="604"/>
      <c r="Z11" s="604"/>
      <c r="AA11" s="603"/>
      <c r="AB11" s="604"/>
      <c r="AC11" s="604">
        <v>360.7</v>
      </c>
      <c r="AD11" s="606"/>
      <c r="AE11" s="606"/>
      <c r="AF11" s="605">
        <f t="shared" si="1"/>
        <v>0</v>
      </c>
      <c r="AG11" s="605">
        <v>360.7</v>
      </c>
    </row>
    <row r="12" spans="1:33" s="401" customFormat="1" ht="15.75">
      <c r="A12" s="593">
        <v>7</v>
      </c>
      <c r="B12" s="594" t="s">
        <v>1596</v>
      </c>
      <c r="C12" s="478">
        <v>8503.9</v>
      </c>
      <c r="D12" s="607">
        <v>7322</v>
      </c>
      <c r="E12" s="596">
        <f t="shared" si="2"/>
        <v>7824.9</v>
      </c>
      <c r="F12" s="608">
        <v>7182.2</v>
      </c>
      <c r="G12" s="608">
        <v>642.70000000000005</v>
      </c>
      <c r="H12" s="597"/>
      <c r="I12" s="595">
        <v>5630</v>
      </c>
      <c r="J12" s="610">
        <f t="shared" si="0"/>
        <v>5003.8999999999996</v>
      </c>
      <c r="K12" s="597"/>
      <c r="L12" s="611">
        <v>220</v>
      </c>
      <c r="M12" s="613">
        <v>478.6</v>
      </c>
      <c r="N12" s="614">
        <v>2</v>
      </c>
      <c r="O12" s="614">
        <v>5</v>
      </c>
      <c r="P12" s="593"/>
      <c r="Q12" s="593"/>
      <c r="R12" s="593"/>
      <c r="S12" s="593">
        <v>3500</v>
      </c>
      <c r="T12" s="593"/>
      <c r="U12" s="615">
        <v>210</v>
      </c>
      <c r="V12" s="604"/>
      <c r="W12" s="604"/>
      <c r="X12" s="604"/>
      <c r="Y12" s="604"/>
      <c r="Z12" s="604"/>
      <c r="AA12" s="603"/>
      <c r="AB12" s="604"/>
      <c r="AC12" s="604">
        <v>250</v>
      </c>
      <c r="AD12" s="605"/>
      <c r="AE12" s="606"/>
      <c r="AF12" s="605">
        <f t="shared" si="1"/>
        <v>210</v>
      </c>
      <c r="AG12" s="605">
        <v>250</v>
      </c>
    </row>
    <row r="13" spans="1:33" s="401" customFormat="1" ht="15.75">
      <c r="A13" s="593">
        <v>8</v>
      </c>
      <c r="B13" s="594" t="s">
        <v>1597</v>
      </c>
      <c r="C13" s="478">
        <f>Лист1!$C$12</f>
        <v>7103.1</v>
      </c>
      <c r="D13" s="607">
        <v>6727</v>
      </c>
      <c r="E13" s="596">
        <f t="shared" si="2"/>
        <v>6635.2</v>
      </c>
      <c r="F13" s="608">
        <v>6279.5</v>
      </c>
      <c r="G13" s="608">
        <v>355.7</v>
      </c>
      <c r="H13" s="597"/>
      <c r="I13" s="595">
        <v>4410</v>
      </c>
      <c r="J13" s="610">
        <f t="shared" si="0"/>
        <v>3603.1000000000004</v>
      </c>
      <c r="K13" s="597"/>
      <c r="L13" s="613">
        <v>230</v>
      </c>
      <c r="M13" s="613">
        <v>308.44</v>
      </c>
      <c r="N13" s="614">
        <v>2</v>
      </c>
      <c r="O13" s="614">
        <v>4</v>
      </c>
      <c r="P13" s="593"/>
      <c r="Q13" s="593"/>
      <c r="R13" s="593"/>
      <c r="S13" s="593">
        <v>3500</v>
      </c>
      <c r="T13" s="593"/>
      <c r="U13" s="612">
        <v>350</v>
      </c>
      <c r="V13" s="604"/>
      <c r="W13" s="604"/>
      <c r="X13" s="604"/>
      <c r="Y13" s="604"/>
      <c r="Z13" s="604"/>
      <c r="AA13" s="604"/>
      <c r="AB13" s="604"/>
      <c r="AC13" s="603">
        <v>930</v>
      </c>
      <c r="AD13" s="606"/>
      <c r="AE13" s="606"/>
      <c r="AF13" s="605">
        <f t="shared" si="1"/>
        <v>350</v>
      </c>
      <c r="AG13" s="605">
        <v>930</v>
      </c>
    </row>
    <row r="14" spans="1:33" s="401" customFormat="1" ht="15">
      <c r="A14" s="593">
        <v>9</v>
      </c>
      <c r="B14" s="616" t="s">
        <v>1192</v>
      </c>
      <c r="C14" s="478">
        <v>24896.6</v>
      </c>
      <c r="D14" s="607">
        <v>41600</v>
      </c>
      <c r="E14" s="596">
        <f t="shared" si="2"/>
        <v>42280.800000000003</v>
      </c>
      <c r="F14" s="608">
        <v>21729.599999999999</v>
      </c>
      <c r="G14" s="608">
        <v>20551.2</v>
      </c>
      <c r="H14" s="597"/>
      <c r="I14" s="595">
        <v>14760</v>
      </c>
      <c r="J14" s="610">
        <f t="shared" si="0"/>
        <v>12526.8</v>
      </c>
      <c r="K14" s="597"/>
      <c r="L14" s="613">
        <v>372.5</v>
      </c>
      <c r="M14" s="613">
        <v>746.8</v>
      </c>
      <c r="N14" s="614">
        <v>4</v>
      </c>
      <c r="O14" s="614">
        <v>6</v>
      </c>
      <c r="P14" s="593"/>
      <c r="Q14" s="593"/>
      <c r="R14" s="593"/>
      <c r="S14" s="593">
        <v>12369.8</v>
      </c>
      <c r="T14" s="598">
        <v>200</v>
      </c>
      <c r="U14" s="615">
        <v>700</v>
      </c>
      <c r="V14" s="604"/>
      <c r="W14" s="604"/>
      <c r="X14" s="604"/>
      <c r="Y14" s="604"/>
      <c r="Z14" s="604"/>
      <c r="AA14" s="603"/>
      <c r="AB14" s="604"/>
      <c r="AC14" s="604">
        <v>6075</v>
      </c>
      <c r="AD14" s="606">
        <v>19900</v>
      </c>
      <c r="AE14" s="605"/>
      <c r="AF14" s="605">
        <f t="shared" si="1"/>
        <v>900</v>
      </c>
      <c r="AG14" s="605">
        <v>25975</v>
      </c>
    </row>
    <row r="15" spans="1:33" s="401" customFormat="1" ht="13.5">
      <c r="A15" s="606"/>
      <c r="B15" s="617" t="s">
        <v>1243</v>
      </c>
      <c r="C15" s="595">
        <f>SUM(C6:C14)</f>
        <v>366570.56099999999</v>
      </c>
      <c r="D15" s="595">
        <f>SUM(D6:D14)</f>
        <v>395200.6</v>
      </c>
      <c r="E15" s="596"/>
      <c r="F15" s="596">
        <f>SUM(F6:F14)</f>
        <v>94590.799999999988</v>
      </c>
      <c r="G15" s="596"/>
      <c r="H15" s="597">
        <f>SUM(H6:H14)</f>
        <v>346324.4</v>
      </c>
      <c r="I15" s="595">
        <f>SUM(I6:I14)</f>
        <v>366963.4</v>
      </c>
      <c r="J15" s="623">
        <f t="shared" ref="J15:AE15" si="3">SUM(J6:J14)</f>
        <v>162022.06100000002</v>
      </c>
      <c r="K15" s="597">
        <f t="shared" si="3"/>
        <v>138564</v>
      </c>
      <c r="L15" s="603">
        <f t="shared" si="3"/>
        <v>7241.6</v>
      </c>
      <c r="M15" s="603">
        <f t="shared" si="3"/>
        <v>7932.5479999999998</v>
      </c>
      <c r="N15" s="618">
        <f t="shared" si="3"/>
        <v>61</v>
      </c>
      <c r="O15" s="618">
        <f t="shared" si="3"/>
        <v>70</v>
      </c>
      <c r="P15" s="618">
        <f t="shared" si="3"/>
        <v>57</v>
      </c>
      <c r="Q15" s="618">
        <f t="shared" si="3"/>
        <v>57</v>
      </c>
      <c r="R15" s="603">
        <f t="shared" si="3"/>
        <v>207660.4</v>
      </c>
      <c r="S15" s="603">
        <f>SUM(S6:S14)</f>
        <v>204548.49999999997</v>
      </c>
      <c r="T15" s="603">
        <f t="shared" si="3"/>
        <v>3000</v>
      </c>
      <c r="U15" s="603">
        <f t="shared" si="3"/>
        <v>7000</v>
      </c>
      <c r="V15" s="603">
        <f t="shared" si="3"/>
        <v>4300</v>
      </c>
      <c r="W15" s="603">
        <f t="shared" si="3"/>
        <v>1000</v>
      </c>
      <c r="X15" s="603">
        <f t="shared" si="3"/>
        <v>0</v>
      </c>
      <c r="Y15" s="603">
        <f t="shared" si="3"/>
        <v>3000</v>
      </c>
      <c r="Z15" s="603">
        <f t="shared" si="3"/>
        <v>500</v>
      </c>
      <c r="AA15" s="603">
        <f t="shared" si="3"/>
        <v>3000</v>
      </c>
      <c r="AB15" s="603">
        <f t="shared" si="3"/>
        <v>0</v>
      </c>
      <c r="AC15" s="603">
        <f t="shared" si="3"/>
        <v>33422.400000000001</v>
      </c>
      <c r="AD15" s="603">
        <f t="shared" si="3"/>
        <v>21416</v>
      </c>
      <c r="AE15" s="603">
        <f t="shared" si="3"/>
        <v>470</v>
      </c>
      <c r="AF15" s="605">
        <f t="shared" si="1"/>
        <v>21800</v>
      </c>
      <c r="AG15" s="619">
        <f>SUM(AG6:AG14)</f>
        <v>55308.4</v>
      </c>
    </row>
    <row r="16" spans="1:33">
      <c r="S16" s="620"/>
      <c r="AD16" t="s">
        <v>1598</v>
      </c>
      <c r="AG16" s="621"/>
    </row>
    <row r="27" spans="16:20">
      <c r="P27" s="343"/>
      <c r="Q27" s="343"/>
      <c r="R27" s="343"/>
      <c r="S27" s="343"/>
      <c r="T27" s="343"/>
    </row>
  </sheetData>
  <mergeCells count="1">
    <mergeCell ref="L2:M2"/>
  </mergeCells>
  <conditionalFormatting sqref="N6:O7">
    <cfRule type="cellIs" dxfId="0" priority="1" stopIfTrue="1" operator="equal">
      <formula>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5E997-CB8E-4FCA-BF58-F1585A9FEB1D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2:L247"/>
  <sheetViews>
    <sheetView workbookViewId="0">
      <selection activeCell="H53" sqref="H53"/>
    </sheetView>
  </sheetViews>
  <sheetFormatPr defaultRowHeight="12.75"/>
  <cols>
    <col min="1" max="1" width="5.5703125" style="626" customWidth="1"/>
    <col min="2" max="2" width="37.85546875" style="626" customWidth="1"/>
    <col min="3" max="3" width="14.7109375" style="626" customWidth="1"/>
    <col min="4" max="4" width="14.85546875" style="626" customWidth="1"/>
    <col min="5" max="5" width="16.85546875" style="626" customWidth="1"/>
    <col min="6" max="6" width="15" style="626" customWidth="1"/>
    <col min="7" max="7" width="9.140625" style="626"/>
    <col min="8" max="8" width="20.85546875" style="626" customWidth="1"/>
    <col min="9" max="16384" width="9.140625" style="626"/>
  </cols>
  <sheetData>
    <row r="2" spans="1:6" ht="18">
      <c r="A2" s="2430" t="s">
        <v>638</v>
      </c>
      <c r="B2" s="2430"/>
      <c r="C2" s="2430"/>
      <c r="D2" s="2430"/>
      <c r="E2" s="2430"/>
    </row>
    <row r="4" spans="1:6" ht="29.25" customHeight="1">
      <c r="A4" s="2423" t="s">
        <v>729</v>
      </c>
      <c r="B4" s="2423"/>
      <c r="C4" s="2423"/>
      <c r="D4" s="2423"/>
      <c r="E4" s="2423"/>
    </row>
    <row r="5" spans="1:6">
      <c r="A5" s="626" t="s">
        <v>869</v>
      </c>
    </row>
    <row r="6" spans="1:6">
      <c r="E6" s="628" t="s">
        <v>339</v>
      </c>
    </row>
    <row r="7" spans="1:6" ht="30" customHeight="1">
      <c r="A7" s="2434" t="s">
        <v>164</v>
      </c>
      <c r="B7" s="2434"/>
      <c r="C7" s="2425" t="s">
        <v>792</v>
      </c>
      <c r="D7" s="2426" t="s">
        <v>252</v>
      </c>
      <c r="E7" s="2427"/>
    </row>
    <row r="8" spans="1:6" ht="25.5">
      <c r="A8" s="2434"/>
      <c r="B8" s="2434"/>
      <c r="C8" s="2435"/>
      <c r="D8" s="630" t="s">
        <v>17</v>
      </c>
      <c r="E8" s="630" t="s">
        <v>179</v>
      </c>
    </row>
    <row r="9" spans="1:6">
      <c r="A9" s="1246">
        <v>1</v>
      </c>
      <c r="B9" s="1246">
        <v>2</v>
      </c>
      <c r="C9" s="1246">
        <v>3</v>
      </c>
      <c r="D9" s="1246">
        <v>4</v>
      </c>
      <c r="E9" s="1246">
        <v>5</v>
      </c>
    </row>
    <row r="10" spans="1:6" ht="30" customHeight="1">
      <c r="A10" s="1247">
        <v>8000</v>
      </c>
      <c r="B10" s="1248" t="s">
        <v>315</v>
      </c>
      <c r="C10" s="1402">
        <f>E10</f>
        <v>-1094168.5471999999</v>
      </c>
      <c r="D10" s="1249">
        <v>0</v>
      </c>
      <c r="E10" s="1401">
        <f>-F24</f>
        <v>-1094168.5471999999</v>
      </c>
    </row>
    <row r="13" spans="1:6" ht="0.75" customHeight="1"/>
    <row r="14" spans="1:6" hidden="1"/>
    <row r="15" spans="1:6" hidden="1"/>
    <row r="16" spans="1:6" ht="18">
      <c r="A16" s="2430" t="s">
        <v>1015</v>
      </c>
      <c r="B16" s="2430"/>
      <c r="C16" s="2430"/>
      <c r="D16" s="2430"/>
      <c r="E16" s="2430"/>
      <c r="F16" s="2430"/>
    </row>
    <row r="17" spans="1:6" ht="15.75">
      <c r="B17" s="627"/>
    </row>
    <row r="18" spans="1:6" ht="29.25" customHeight="1">
      <c r="A18" s="2423" t="s">
        <v>940</v>
      </c>
      <c r="B18" s="2423"/>
      <c r="C18" s="2423"/>
      <c r="D18" s="2423"/>
      <c r="E18" s="2423"/>
      <c r="F18" s="2423"/>
    </row>
    <row r="19" spans="1:6" ht="14.25" hidden="1" customHeight="1">
      <c r="A19" s="626" t="s">
        <v>84</v>
      </c>
    </row>
    <row r="20" spans="1:6" ht="21.75" customHeight="1">
      <c r="E20" s="2431" t="s">
        <v>865</v>
      </c>
      <c r="F20" s="2432"/>
    </row>
    <row r="21" spans="1:6" ht="38.25">
      <c r="A21" s="1250" t="s">
        <v>385</v>
      </c>
      <c r="B21" s="1251" t="s">
        <v>386</v>
      </c>
      <c r="C21" s="1252"/>
      <c r="D21" s="2425" t="s">
        <v>868</v>
      </c>
      <c r="E21" s="631" t="s">
        <v>1017</v>
      </c>
      <c r="F21" s="631"/>
    </row>
    <row r="22" spans="1:6">
      <c r="A22" s="1253"/>
      <c r="B22" s="1244" t="s">
        <v>329</v>
      </c>
      <c r="C22" s="1254" t="s">
        <v>641</v>
      </c>
      <c r="D22" s="2433"/>
      <c r="E22" s="1242" t="s">
        <v>140</v>
      </c>
      <c r="F22" s="630" t="s">
        <v>141</v>
      </c>
    </row>
    <row r="23" spans="1:6">
      <c r="A23" s="1246">
        <v>1</v>
      </c>
      <c r="B23" s="1246">
        <v>2</v>
      </c>
      <c r="C23" s="1246" t="s">
        <v>642</v>
      </c>
      <c r="D23" s="1246">
        <v>4</v>
      </c>
      <c r="E23" s="1246">
        <v>5</v>
      </c>
      <c r="F23" s="1246">
        <v>6</v>
      </c>
    </row>
    <row r="24" spans="1:6" ht="36">
      <c r="A24" s="1247">
        <v>8010</v>
      </c>
      <c r="B24" s="1255" t="s">
        <v>826</v>
      </c>
      <c r="C24" s="1201"/>
      <c r="D24" s="1256">
        <f>F24+E24</f>
        <v>1094168.5471999999</v>
      </c>
      <c r="E24" s="1256">
        <f>E26</f>
        <v>0</v>
      </c>
      <c r="F24" s="1256">
        <f>F26</f>
        <v>1094168.5471999999</v>
      </c>
    </row>
    <row r="25" spans="1:6">
      <c r="A25" s="1247"/>
      <c r="B25" s="1255" t="s">
        <v>252</v>
      </c>
      <c r="C25" s="1201"/>
      <c r="D25" s="1256"/>
      <c r="E25" s="1256"/>
      <c r="F25" s="1256"/>
    </row>
    <row r="26" spans="1:6" ht="24.75" customHeight="1">
      <c r="A26" s="1247">
        <v>8100</v>
      </c>
      <c r="B26" s="1380" t="s">
        <v>515</v>
      </c>
      <c r="C26" s="1201"/>
      <c r="D26" s="1256">
        <f>D56</f>
        <v>1094168.5471999999</v>
      </c>
      <c r="E26" s="1256">
        <v>0</v>
      </c>
      <c r="F26" s="1256">
        <f>D26</f>
        <v>1094168.5471999999</v>
      </c>
    </row>
    <row r="27" spans="1:6">
      <c r="A27" s="1247"/>
      <c r="B27" s="1257" t="s">
        <v>252</v>
      </c>
      <c r="C27" s="1201"/>
      <c r="D27" s="1243">
        <v>0</v>
      </c>
      <c r="E27" s="1243"/>
      <c r="F27" s="1243"/>
    </row>
    <row r="28" spans="1:6" ht="23.25" customHeight="1">
      <c r="A28" s="1245">
        <v>8110</v>
      </c>
      <c r="B28" s="1258" t="s">
        <v>516</v>
      </c>
      <c r="C28" s="1201"/>
      <c r="D28" s="1243">
        <v>0</v>
      </c>
      <c r="E28" s="1243">
        <v>0</v>
      </c>
      <c r="F28" s="1259">
        <v>0</v>
      </c>
    </row>
    <row r="29" spans="1:6" hidden="1">
      <c r="A29" s="1245"/>
      <c r="B29" s="1260" t="s">
        <v>252</v>
      </c>
      <c r="C29" s="1201"/>
      <c r="D29" s="1243">
        <v>0</v>
      </c>
      <c r="E29" s="1243"/>
      <c r="F29" s="1259"/>
    </row>
    <row r="30" spans="1:6" ht="36.75" hidden="1" customHeight="1">
      <c r="A30" s="1245">
        <v>8111</v>
      </c>
      <c r="B30" s="1261" t="s">
        <v>1095</v>
      </c>
      <c r="C30" s="1201"/>
      <c r="D30" s="1243">
        <v>0</v>
      </c>
      <c r="E30" s="1259" t="s">
        <v>1064</v>
      </c>
      <c r="F30" s="1243">
        <v>0</v>
      </c>
    </row>
    <row r="31" spans="1:6" hidden="1">
      <c r="A31" s="1245"/>
      <c r="B31" s="1261" t="s">
        <v>1053</v>
      </c>
      <c r="C31" s="1201"/>
      <c r="D31" s="1243"/>
      <c r="E31" s="1259"/>
      <c r="F31" s="1243"/>
    </row>
    <row r="32" spans="1:6" hidden="1">
      <c r="A32" s="1245">
        <v>8112</v>
      </c>
      <c r="B32" s="1262" t="s">
        <v>838</v>
      </c>
      <c r="C32" s="1263" t="s">
        <v>783</v>
      </c>
      <c r="D32" s="1243">
        <v>0</v>
      </c>
      <c r="E32" s="1259" t="s">
        <v>1064</v>
      </c>
      <c r="F32" s="1243"/>
    </row>
    <row r="33" spans="1:6" ht="12" hidden="1" customHeight="1">
      <c r="A33" s="1245">
        <v>8113</v>
      </c>
      <c r="B33" s="1262" t="s">
        <v>639</v>
      </c>
      <c r="C33" s="1263" t="s">
        <v>784</v>
      </c>
      <c r="D33" s="1243">
        <v>0</v>
      </c>
      <c r="E33" s="1259" t="s">
        <v>1064</v>
      </c>
      <c r="F33" s="1243"/>
    </row>
    <row r="34" spans="1:6" s="1264" customFormat="1" ht="34.5" hidden="1" customHeight="1">
      <c r="A34" s="1245">
        <v>8120</v>
      </c>
      <c r="B34" s="1261" t="s">
        <v>542</v>
      </c>
      <c r="C34" s="1263"/>
      <c r="D34" s="1243">
        <v>0</v>
      </c>
      <c r="E34" s="1259">
        <v>0</v>
      </c>
      <c r="F34" s="1243">
        <v>0</v>
      </c>
    </row>
    <row r="35" spans="1:6" s="1264" customFormat="1" hidden="1">
      <c r="A35" s="1245"/>
      <c r="B35" s="1261" t="s">
        <v>252</v>
      </c>
      <c r="C35" s="1263"/>
      <c r="D35" s="1243">
        <v>0</v>
      </c>
      <c r="E35" s="1259"/>
      <c r="F35" s="1243"/>
    </row>
    <row r="36" spans="1:6" s="1264" customFormat="1" ht="13.5" hidden="1" customHeight="1">
      <c r="A36" s="1245">
        <v>8121</v>
      </c>
      <c r="B36" s="1261" t="s">
        <v>543</v>
      </c>
      <c r="C36" s="1263"/>
      <c r="D36" s="1243">
        <v>0</v>
      </c>
      <c r="E36" s="1259" t="s">
        <v>1064</v>
      </c>
      <c r="F36" s="1243">
        <v>0</v>
      </c>
    </row>
    <row r="37" spans="1:6" s="1264" customFormat="1" hidden="1">
      <c r="A37" s="1245"/>
      <c r="B37" s="1261" t="s">
        <v>1053</v>
      </c>
      <c r="C37" s="1263"/>
      <c r="D37" s="1243">
        <v>0</v>
      </c>
      <c r="E37" s="1259"/>
      <c r="F37" s="1243"/>
    </row>
    <row r="38" spans="1:6" s="1264" customFormat="1" hidden="1">
      <c r="A38" s="1247">
        <v>8122</v>
      </c>
      <c r="B38" s="1258" t="s">
        <v>544</v>
      </c>
      <c r="C38" s="1263" t="s">
        <v>785</v>
      </c>
      <c r="D38" s="1243">
        <v>0</v>
      </c>
      <c r="E38" s="1259" t="s">
        <v>1064</v>
      </c>
      <c r="F38" s="1243">
        <v>0</v>
      </c>
    </row>
    <row r="39" spans="1:6" s="1264" customFormat="1" hidden="1">
      <c r="A39" s="1247"/>
      <c r="B39" s="1258" t="s">
        <v>1053</v>
      </c>
      <c r="C39" s="1263"/>
      <c r="D39" s="1243"/>
      <c r="E39" s="1259"/>
      <c r="F39" s="1243"/>
    </row>
    <row r="40" spans="1:6" s="1264" customFormat="1" hidden="1">
      <c r="A40" s="1247">
        <v>8123</v>
      </c>
      <c r="B40" s="1258" t="s">
        <v>165</v>
      </c>
      <c r="C40" s="1263"/>
      <c r="D40" s="1243">
        <v>0</v>
      </c>
      <c r="E40" s="1259" t="s">
        <v>1064</v>
      </c>
      <c r="F40" s="1243"/>
    </row>
    <row r="41" spans="1:6" s="1264" customFormat="1" hidden="1">
      <c r="A41" s="1247">
        <v>8124</v>
      </c>
      <c r="B41" s="1258" t="s">
        <v>167</v>
      </c>
      <c r="C41" s="1263"/>
      <c r="D41" s="1243">
        <v>0</v>
      </c>
      <c r="E41" s="1259" t="s">
        <v>1064</v>
      </c>
      <c r="F41" s="1243"/>
    </row>
    <row r="42" spans="1:6" s="1264" customFormat="1" ht="24" hidden="1">
      <c r="A42" s="1247">
        <v>8130</v>
      </c>
      <c r="B42" s="1258" t="s">
        <v>188</v>
      </c>
      <c r="C42" s="1263" t="s">
        <v>786</v>
      </c>
      <c r="D42" s="1243">
        <v>0</v>
      </c>
      <c r="E42" s="1259" t="s">
        <v>1064</v>
      </c>
      <c r="F42" s="1243">
        <v>0</v>
      </c>
    </row>
    <row r="43" spans="1:6" s="1264" customFormat="1" hidden="1">
      <c r="A43" s="1247"/>
      <c r="B43" s="1258" t="s">
        <v>1053</v>
      </c>
      <c r="C43" s="1263"/>
      <c r="D43" s="1243"/>
      <c r="E43" s="1265"/>
      <c r="F43" s="1266"/>
    </row>
    <row r="44" spans="1:6" s="1264" customFormat="1" hidden="1">
      <c r="A44" s="1247">
        <v>8131</v>
      </c>
      <c r="B44" s="1258" t="s">
        <v>171</v>
      </c>
      <c r="C44" s="1263"/>
      <c r="D44" s="1243">
        <v>0</v>
      </c>
      <c r="E44" s="1259" t="s">
        <v>1064</v>
      </c>
      <c r="F44" s="1266"/>
    </row>
    <row r="45" spans="1:6" s="1264" customFormat="1" hidden="1">
      <c r="A45" s="1247">
        <v>8132</v>
      </c>
      <c r="B45" s="1258" t="s">
        <v>169</v>
      </c>
      <c r="C45" s="1263"/>
      <c r="D45" s="1243">
        <v>0</v>
      </c>
      <c r="E45" s="1259" t="s">
        <v>1064</v>
      </c>
      <c r="F45" s="1266"/>
    </row>
    <row r="46" spans="1:6" s="1264" customFormat="1" ht="12" hidden="1" customHeight="1">
      <c r="A46" s="1247">
        <v>8140</v>
      </c>
      <c r="B46" s="1258" t="s">
        <v>824</v>
      </c>
      <c r="C46" s="1263"/>
      <c r="D46" s="1243">
        <v>0</v>
      </c>
      <c r="E46" s="1259">
        <v>0</v>
      </c>
      <c r="F46" s="1243">
        <v>0</v>
      </c>
    </row>
    <row r="47" spans="1:6" s="1264" customFormat="1" hidden="1">
      <c r="A47" s="1245"/>
      <c r="B47" s="1261" t="s">
        <v>1053</v>
      </c>
      <c r="C47" s="1263"/>
      <c r="D47" s="1243"/>
      <c r="E47" s="1259"/>
      <c r="F47" s="1243"/>
    </row>
    <row r="48" spans="1:6" s="1264" customFormat="1" ht="23.25" hidden="1" customHeight="1">
      <c r="A48" s="1247">
        <v>8141</v>
      </c>
      <c r="B48" s="1258" t="s">
        <v>825</v>
      </c>
      <c r="C48" s="1263" t="s">
        <v>785</v>
      </c>
      <c r="D48" s="1243">
        <v>0</v>
      </c>
      <c r="E48" s="1259">
        <v>0</v>
      </c>
      <c r="F48" s="1243">
        <v>0</v>
      </c>
    </row>
    <row r="49" spans="1:9" s="1264" customFormat="1" hidden="1">
      <c r="A49" s="1247"/>
      <c r="B49" s="1258" t="s">
        <v>1053</v>
      </c>
      <c r="C49" s="1263"/>
      <c r="D49" s="1243"/>
      <c r="E49" s="1259"/>
      <c r="F49" s="1243"/>
    </row>
    <row r="50" spans="1:9" s="1264" customFormat="1" hidden="1">
      <c r="A50" s="1247">
        <v>8142</v>
      </c>
      <c r="B50" s="1258" t="s">
        <v>172</v>
      </c>
      <c r="C50" s="1263"/>
      <c r="D50" s="1243">
        <v>0</v>
      </c>
      <c r="E50" s="1259"/>
      <c r="F50" s="1259" t="s">
        <v>1064</v>
      </c>
    </row>
    <row r="51" spans="1:9" s="1264" customFormat="1" hidden="1">
      <c r="A51" s="1247">
        <v>8143</v>
      </c>
      <c r="B51" s="1258" t="s">
        <v>173</v>
      </c>
      <c r="C51" s="1263"/>
      <c r="D51" s="1243">
        <v>0</v>
      </c>
      <c r="E51" s="1259"/>
      <c r="F51" s="1243"/>
    </row>
    <row r="52" spans="1:9" s="1264" customFormat="1" ht="24" customHeight="1">
      <c r="A52" s="1247">
        <v>8150</v>
      </c>
      <c r="B52" s="1258" t="s">
        <v>210</v>
      </c>
      <c r="C52" s="1267" t="s">
        <v>786</v>
      </c>
      <c r="D52" s="1243">
        <v>0</v>
      </c>
      <c r="E52" s="1259">
        <v>0</v>
      </c>
      <c r="F52" s="1243">
        <v>0</v>
      </c>
    </row>
    <row r="53" spans="1:9" s="1264" customFormat="1">
      <c r="A53" s="1247"/>
      <c r="B53" s="1258" t="s">
        <v>1053</v>
      </c>
      <c r="C53" s="1267"/>
      <c r="D53" s="1243"/>
      <c r="E53" s="1259"/>
      <c r="F53" s="1243"/>
    </row>
    <row r="54" spans="1:9" s="1264" customFormat="1">
      <c r="A54" s="1247">
        <v>8151</v>
      </c>
      <c r="B54" s="1258" t="s">
        <v>171</v>
      </c>
      <c r="C54" s="1267"/>
      <c r="D54" s="1243">
        <v>0</v>
      </c>
      <c r="E54" s="1259"/>
      <c r="F54" s="1243" t="s">
        <v>985</v>
      </c>
    </row>
    <row r="55" spans="1:9" s="1264" customFormat="1">
      <c r="A55" s="1247">
        <v>8152</v>
      </c>
      <c r="B55" s="1258" t="s">
        <v>170</v>
      </c>
      <c r="C55" s="1267"/>
      <c r="D55" s="1243">
        <v>0</v>
      </c>
      <c r="E55" s="1259"/>
      <c r="F55" s="1243"/>
    </row>
    <row r="56" spans="1:9" s="1264" customFormat="1" ht="52.5" customHeight="1">
      <c r="A56" s="1247">
        <v>8160</v>
      </c>
      <c r="B56" s="1258" t="s">
        <v>606</v>
      </c>
      <c r="C56" s="1267"/>
      <c r="D56" s="1256">
        <f>D67</f>
        <v>1094168.5471999999</v>
      </c>
      <c r="E56" s="1268">
        <f>E67</f>
        <v>0</v>
      </c>
      <c r="F56" s="1256">
        <f>F67</f>
        <v>1094168.5471999999</v>
      </c>
    </row>
    <row r="57" spans="1:9" s="1264" customFormat="1" hidden="1">
      <c r="A57" s="1247"/>
      <c r="B57" s="1269" t="s">
        <v>252</v>
      </c>
      <c r="C57" s="1267"/>
      <c r="D57" s="1256"/>
      <c r="E57" s="1270"/>
      <c r="F57" s="1271"/>
    </row>
    <row r="58" spans="1:9" ht="35.25" hidden="1" customHeight="1">
      <c r="A58" s="1247">
        <v>8161</v>
      </c>
      <c r="B58" s="1261" t="s">
        <v>687</v>
      </c>
      <c r="C58" s="1267"/>
      <c r="D58" s="1256">
        <v>0</v>
      </c>
      <c r="E58" s="1268" t="s">
        <v>1064</v>
      </c>
      <c r="F58" s="1256">
        <v>0</v>
      </c>
    </row>
    <row r="59" spans="1:9" hidden="1">
      <c r="A59" s="1247"/>
      <c r="B59" s="1261" t="s">
        <v>1053</v>
      </c>
      <c r="C59" s="1267"/>
      <c r="D59" s="1256"/>
      <c r="E59" s="1268"/>
      <c r="F59" s="1256"/>
    </row>
    <row r="60" spans="1:9" ht="36.75" hidden="1" customHeight="1">
      <c r="A60" s="1247">
        <v>8162</v>
      </c>
      <c r="B60" s="1258" t="s">
        <v>254</v>
      </c>
      <c r="C60" s="1267" t="s">
        <v>787</v>
      </c>
      <c r="D60" s="1256">
        <v>0</v>
      </c>
      <c r="E60" s="1268" t="s">
        <v>1064</v>
      </c>
      <c r="F60" s="1256"/>
    </row>
    <row r="61" spans="1:9" ht="71.25" hidden="1" customHeight="1">
      <c r="A61" s="1272">
        <v>8163</v>
      </c>
      <c r="B61" s="1258" t="s">
        <v>253</v>
      </c>
      <c r="C61" s="1267" t="s">
        <v>787</v>
      </c>
      <c r="D61" s="1256">
        <v>0</v>
      </c>
      <c r="E61" s="1268" t="s">
        <v>1064</v>
      </c>
      <c r="F61" s="1256"/>
    </row>
    <row r="62" spans="1:9" ht="23.25" hidden="1" customHeight="1">
      <c r="A62" s="1247">
        <v>8164</v>
      </c>
      <c r="B62" s="1258" t="s">
        <v>678</v>
      </c>
      <c r="C62" s="1267" t="s">
        <v>788</v>
      </c>
      <c r="D62" s="1256">
        <v>0</v>
      </c>
      <c r="E62" s="1268" t="s">
        <v>1064</v>
      </c>
      <c r="F62" s="1256"/>
    </row>
    <row r="63" spans="1:9" ht="27.75" customHeight="1">
      <c r="A63" s="1247">
        <v>8170</v>
      </c>
      <c r="B63" s="1261" t="s">
        <v>688</v>
      </c>
      <c r="C63" s="1267"/>
      <c r="D63" s="1256">
        <v>0</v>
      </c>
      <c r="E63" s="1268">
        <v>0</v>
      </c>
      <c r="F63" s="1268">
        <v>0</v>
      </c>
      <c r="I63" s="626" t="s">
        <v>84</v>
      </c>
    </row>
    <row r="64" spans="1:9">
      <c r="A64" s="1247"/>
      <c r="B64" s="1261" t="s">
        <v>1053</v>
      </c>
      <c r="C64" s="1267"/>
      <c r="D64" s="1256">
        <v>0</v>
      </c>
      <c r="E64" s="1268"/>
      <c r="F64" s="1268"/>
    </row>
    <row r="65" spans="1:12" ht="24.75" customHeight="1">
      <c r="A65" s="1247">
        <v>8171</v>
      </c>
      <c r="B65" s="1258" t="s">
        <v>847</v>
      </c>
      <c r="C65" s="1267" t="s">
        <v>789</v>
      </c>
      <c r="D65" s="1256">
        <v>0</v>
      </c>
      <c r="E65" s="1268"/>
      <c r="F65" s="1256"/>
    </row>
    <row r="66" spans="1:12">
      <c r="A66" s="1247">
        <v>8172</v>
      </c>
      <c r="B66" s="1262" t="s">
        <v>668</v>
      </c>
      <c r="C66" s="1267" t="s">
        <v>790</v>
      </c>
      <c r="D66" s="1256">
        <v>0</v>
      </c>
      <c r="E66" s="1268"/>
      <c r="F66" s="1256"/>
    </row>
    <row r="67" spans="1:12" ht="36">
      <c r="A67" s="1273">
        <v>8190</v>
      </c>
      <c r="B67" s="1274" t="s">
        <v>0</v>
      </c>
      <c r="C67" s="1247"/>
      <c r="D67" s="1256">
        <f>E67+F67</f>
        <v>1094168.5471999999</v>
      </c>
      <c r="E67" s="1256">
        <v>0</v>
      </c>
      <c r="F67" s="1256">
        <f>F73</f>
        <v>1094168.5471999999</v>
      </c>
    </row>
    <row r="68" spans="1:12" ht="22.5" customHeight="1">
      <c r="A68" s="1273"/>
      <c r="B68" s="1261" t="s">
        <v>853</v>
      </c>
      <c r="C68" s="1247"/>
      <c r="D68" s="1243">
        <v>0</v>
      </c>
      <c r="E68" s="1243"/>
      <c r="F68" s="1243"/>
    </row>
    <row r="69" spans="1:12" ht="54" customHeight="1">
      <c r="A69" s="1272">
        <v>8191</v>
      </c>
      <c r="B69" s="1261" t="s">
        <v>265</v>
      </c>
      <c r="C69" s="1273">
        <v>9320</v>
      </c>
      <c r="D69" s="1243">
        <f>E69</f>
        <v>890349.11739999999</v>
      </c>
      <c r="E69" s="1275">
        <v>890349.11739999999</v>
      </c>
      <c r="F69" s="1243" t="s">
        <v>985</v>
      </c>
    </row>
    <row r="70" spans="1:12">
      <c r="A70" s="1272"/>
      <c r="B70" s="1261" t="s">
        <v>637</v>
      </c>
      <c r="C70" s="1247"/>
      <c r="D70" s="1243">
        <v>0</v>
      </c>
      <c r="E70" s="1243"/>
      <c r="F70" s="1243"/>
    </row>
    <row r="71" spans="1:12" ht="65.25" customHeight="1">
      <c r="A71" s="1272">
        <v>8192</v>
      </c>
      <c r="B71" s="1258" t="s">
        <v>251</v>
      </c>
      <c r="C71" s="1247"/>
      <c r="D71" s="1243">
        <f>E71</f>
        <v>0</v>
      </c>
      <c r="E71" s="1275">
        <v>0</v>
      </c>
      <c r="F71" s="1259" t="s">
        <v>1064</v>
      </c>
    </row>
    <row r="72" spans="1:12" ht="33" customHeight="1">
      <c r="A72" s="1272">
        <v>8193</v>
      </c>
      <c r="B72" s="1258" t="s">
        <v>646</v>
      </c>
      <c r="C72" s="1247"/>
      <c r="D72" s="1256">
        <f>E72</f>
        <v>-890349.11739999999</v>
      </c>
      <c r="E72" s="1499">
        <f>-E69</f>
        <v>-890349.11739999999</v>
      </c>
      <c r="F72" s="1259" t="s">
        <v>985</v>
      </c>
    </row>
    <row r="73" spans="1:12" ht="36">
      <c r="A73" s="1272">
        <v>8194</v>
      </c>
      <c r="B73" s="1261" t="s">
        <v>430</v>
      </c>
      <c r="C73" s="1276">
        <v>9330</v>
      </c>
      <c r="D73" s="1256">
        <f>F73</f>
        <v>1094168.5471999999</v>
      </c>
      <c r="E73" s="1268" t="s">
        <v>1064</v>
      </c>
      <c r="F73" s="1256">
        <f>F75+F76</f>
        <v>1094168.5471999999</v>
      </c>
    </row>
    <row r="74" spans="1:12">
      <c r="A74" s="1272"/>
      <c r="B74" s="1261" t="s">
        <v>637</v>
      </c>
      <c r="C74" s="1276"/>
      <c r="D74" s="1256"/>
      <c r="E74" s="1268"/>
      <c r="F74" s="1256"/>
    </row>
    <row r="75" spans="1:12" ht="36.75" customHeight="1">
      <c r="A75" s="1272">
        <v>8195</v>
      </c>
      <c r="B75" s="1258" t="s">
        <v>266</v>
      </c>
      <c r="C75" s="1276"/>
      <c r="D75" s="1256">
        <f>F75</f>
        <v>203819.42980000001</v>
      </c>
      <c r="E75" s="1268" t="s">
        <v>1064</v>
      </c>
      <c r="F75" s="1450">
        <v>203819.42980000001</v>
      </c>
      <c r="H75" s="2428"/>
      <c r="I75" s="2429"/>
      <c r="J75" s="2429"/>
      <c r="K75" s="2429"/>
      <c r="L75" s="2429"/>
    </row>
    <row r="76" spans="1:12" ht="39" customHeight="1">
      <c r="A76" s="1272">
        <v>8196</v>
      </c>
      <c r="B76" s="1258" t="s">
        <v>1</v>
      </c>
      <c r="C76" s="1276"/>
      <c r="D76" s="1243">
        <f>F76</f>
        <v>890349.11739999999</v>
      </c>
      <c r="E76" s="1259" t="s">
        <v>1064</v>
      </c>
      <c r="F76" s="1449">
        <f>-E72</f>
        <v>890349.11739999999</v>
      </c>
    </row>
    <row r="77" spans="1:12" ht="36" hidden="1">
      <c r="A77" s="1272">
        <v>8197</v>
      </c>
      <c r="B77" s="1274" t="s">
        <v>667</v>
      </c>
      <c r="C77" s="1277"/>
      <c r="D77" s="1243"/>
      <c r="E77" s="1259" t="s">
        <v>1064</v>
      </c>
      <c r="F77" s="1259" t="s">
        <v>1064</v>
      </c>
    </row>
    <row r="78" spans="1:12" ht="48" hidden="1">
      <c r="A78" s="1272">
        <v>8198</v>
      </c>
      <c r="B78" s="1274" t="s">
        <v>590</v>
      </c>
      <c r="C78" s="1277"/>
      <c r="D78" s="1243">
        <v>0</v>
      </c>
      <c r="E78" s="1259"/>
      <c r="F78" s="1243"/>
    </row>
    <row r="79" spans="1:12" ht="48" hidden="1" customHeight="1">
      <c r="A79" s="1272">
        <v>8199</v>
      </c>
      <c r="B79" s="1274" t="s">
        <v>2</v>
      </c>
      <c r="C79" s="1277"/>
      <c r="D79" s="1243">
        <v>0</v>
      </c>
      <c r="E79" s="1259"/>
      <c r="F79" s="1243">
        <v>0</v>
      </c>
    </row>
    <row r="80" spans="1:12" ht="1.5" hidden="1" customHeight="1">
      <c r="A80" s="1272" t="s">
        <v>431</v>
      </c>
      <c r="B80" s="1278" t="s">
        <v>264</v>
      </c>
      <c r="C80" s="1277"/>
      <c r="D80" s="1243">
        <v>0</v>
      </c>
      <c r="E80" s="1259" t="s">
        <v>1064</v>
      </c>
      <c r="F80" s="1243"/>
    </row>
    <row r="81" spans="1:6" ht="18" hidden="1" customHeight="1">
      <c r="A81" s="1245">
        <v>8200</v>
      </c>
      <c r="B81" s="1255" t="s">
        <v>647</v>
      </c>
      <c r="C81" s="1247"/>
      <c r="D81" s="1243">
        <v>0</v>
      </c>
      <c r="E81" s="1243">
        <v>0</v>
      </c>
      <c r="F81" s="1243">
        <v>0</v>
      </c>
    </row>
    <row r="82" spans="1:6" hidden="1">
      <c r="A82" s="1245"/>
      <c r="B82" s="1257" t="s">
        <v>252</v>
      </c>
      <c r="C82" s="1247"/>
      <c r="D82" s="1243">
        <v>0</v>
      </c>
      <c r="E82" s="1243"/>
      <c r="F82" s="1243"/>
    </row>
    <row r="83" spans="1:6" ht="16.5" hidden="1" customHeight="1">
      <c r="A83" s="1245">
        <v>8210</v>
      </c>
      <c r="B83" s="1278" t="s">
        <v>648</v>
      </c>
      <c r="C83" s="1247"/>
      <c r="D83" s="1243">
        <v>0</v>
      </c>
      <c r="E83" s="1243">
        <v>0</v>
      </c>
      <c r="F83" s="1243">
        <v>0</v>
      </c>
    </row>
    <row r="84" spans="1:6" ht="12" hidden="1" customHeight="1">
      <c r="A84" s="1247"/>
      <c r="B84" s="1258" t="s">
        <v>252</v>
      </c>
      <c r="C84" s="1247"/>
      <c r="D84" s="1243">
        <v>0</v>
      </c>
      <c r="E84" s="1259"/>
      <c r="F84" s="1243"/>
    </row>
    <row r="85" spans="1:6" ht="36" hidden="1" customHeight="1">
      <c r="A85" s="1245">
        <v>8211</v>
      </c>
      <c r="B85" s="1261" t="s">
        <v>937</v>
      </c>
      <c r="C85" s="1247"/>
      <c r="D85" s="1243">
        <v>0</v>
      </c>
      <c r="E85" s="1259" t="s">
        <v>1064</v>
      </c>
      <c r="F85" s="1243">
        <v>0</v>
      </c>
    </row>
    <row r="86" spans="1:6" hidden="1">
      <c r="A86" s="1245"/>
      <c r="B86" s="1261" t="s">
        <v>637</v>
      </c>
      <c r="C86" s="1247"/>
      <c r="D86" s="1243"/>
      <c r="E86" s="1259"/>
      <c r="F86" s="1243"/>
    </row>
    <row r="87" spans="1:6" hidden="1">
      <c r="A87" s="1245">
        <v>8212</v>
      </c>
      <c r="B87" s="1262" t="s">
        <v>838</v>
      </c>
      <c r="C87" s="1267" t="s">
        <v>324</v>
      </c>
      <c r="D87" s="1243">
        <v>0</v>
      </c>
      <c r="E87" s="1259" t="s">
        <v>1064</v>
      </c>
      <c r="F87" s="1243"/>
    </row>
    <row r="88" spans="1:6" hidden="1">
      <c r="A88" s="1245">
        <v>8213</v>
      </c>
      <c r="B88" s="1262" t="s">
        <v>639</v>
      </c>
      <c r="C88" s="1267" t="s">
        <v>325</v>
      </c>
      <c r="D88" s="1243">
        <v>0</v>
      </c>
      <c r="E88" s="1259" t="s">
        <v>1064</v>
      </c>
      <c r="F88" s="1243"/>
    </row>
    <row r="89" spans="1:6" ht="24" hidden="1">
      <c r="A89" s="1245">
        <v>8220</v>
      </c>
      <c r="B89" s="1261" t="s">
        <v>9</v>
      </c>
      <c r="C89" s="1247"/>
      <c r="D89" s="1243">
        <v>0</v>
      </c>
      <c r="E89" s="1243">
        <v>0</v>
      </c>
      <c r="F89" s="1243">
        <v>0</v>
      </c>
    </row>
    <row r="90" spans="1:6" hidden="1">
      <c r="A90" s="1245"/>
      <c r="B90" s="1261" t="s">
        <v>252</v>
      </c>
      <c r="C90" s="1247"/>
      <c r="D90" s="1243">
        <v>0</v>
      </c>
      <c r="E90" s="1243"/>
      <c r="F90" s="1243"/>
    </row>
    <row r="91" spans="1:6" hidden="1">
      <c r="A91" s="1245">
        <v>8221</v>
      </c>
      <c r="B91" s="1261" t="s">
        <v>938</v>
      </c>
      <c r="C91" s="1247"/>
      <c r="D91" s="1243">
        <v>0</v>
      </c>
      <c r="E91" s="1259" t="s">
        <v>1064</v>
      </c>
      <c r="F91" s="1243">
        <v>0</v>
      </c>
    </row>
    <row r="92" spans="1:6" hidden="1">
      <c r="A92" s="1245"/>
      <c r="B92" s="1261" t="s">
        <v>1053</v>
      </c>
      <c r="C92" s="1247"/>
      <c r="D92" s="1243"/>
      <c r="E92" s="1259"/>
      <c r="F92" s="1243"/>
    </row>
    <row r="93" spans="1:6" hidden="1">
      <c r="A93" s="1247">
        <v>8222</v>
      </c>
      <c r="B93" s="1258" t="s">
        <v>166</v>
      </c>
      <c r="C93" s="1267" t="s">
        <v>326</v>
      </c>
      <c r="D93" s="1243">
        <v>0</v>
      </c>
      <c r="E93" s="1259" t="s">
        <v>1064</v>
      </c>
      <c r="F93" s="1243"/>
    </row>
    <row r="94" spans="1:6" ht="24" hidden="1">
      <c r="A94" s="1247">
        <v>8230</v>
      </c>
      <c r="B94" s="1258" t="s">
        <v>168</v>
      </c>
      <c r="C94" s="1267" t="s">
        <v>327</v>
      </c>
      <c r="D94" s="1243">
        <v>0</v>
      </c>
      <c r="E94" s="1259" t="s">
        <v>1064</v>
      </c>
      <c r="F94" s="1243"/>
    </row>
    <row r="95" spans="1:6" ht="12.75" hidden="1" customHeight="1">
      <c r="A95" s="1247">
        <v>8240</v>
      </c>
      <c r="B95" s="1261" t="s">
        <v>248</v>
      </c>
      <c r="C95" s="1247"/>
      <c r="D95" s="1243">
        <v>0</v>
      </c>
      <c r="E95" s="1243">
        <v>0</v>
      </c>
      <c r="F95" s="1243">
        <v>0</v>
      </c>
    </row>
    <row r="96" spans="1:6">
      <c r="A96" s="1245"/>
      <c r="B96" s="1261" t="s">
        <v>1053</v>
      </c>
      <c r="C96" s="1247"/>
      <c r="D96" s="1243">
        <v>0</v>
      </c>
      <c r="E96" s="1243"/>
      <c r="F96" s="1243"/>
    </row>
    <row r="97" spans="1:6">
      <c r="A97" s="1247">
        <v>8241</v>
      </c>
      <c r="B97" s="1258" t="s">
        <v>791</v>
      </c>
      <c r="C97" s="1267" t="s">
        <v>326</v>
      </c>
      <c r="D97" s="1243">
        <v>0</v>
      </c>
      <c r="E97" s="1243"/>
      <c r="F97" s="1243"/>
    </row>
    <row r="98" spans="1:6" ht="24">
      <c r="A98" s="1247">
        <v>8250</v>
      </c>
      <c r="B98" s="1258" t="s">
        <v>16</v>
      </c>
      <c r="C98" s="1267" t="s">
        <v>327</v>
      </c>
      <c r="D98" s="1243">
        <v>0</v>
      </c>
      <c r="E98" s="1265"/>
      <c r="F98" s="1266"/>
    </row>
    <row r="99" spans="1:6">
      <c r="B99" s="1233"/>
    </row>
    <row r="100" spans="1:6">
      <c r="B100" s="1233"/>
    </row>
    <row r="101" spans="1:6">
      <c r="B101" s="1233"/>
    </row>
    <row r="102" spans="1:6">
      <c r="B102" s="1233"/>
    </row>
    <row r="103" spans="1:6">
      <c r="B103" s="1233"/>
    </row>
    <row r="104" spans="1:6">
      <c r="B104" s="1233"/>
    </row>
    <row r="105" spans="1:6">
      <c r="B105" s="1233"/>
    </row>
    <row r="106" spans="1:6">
      <c r="B106" s="1233"/>
    </row>
    <row r="107" spans="1:6">
      <c r="B107" s="1233"/>
    </row>
    <row r="108" spans="1:6">
      <c r="B108" s="1233"/>
    </row>
    <row r="109" spans="1:6">
      <c r="B109" s="1233"/>
    </row>
    <row r="110" spans="1:6">
      <c r="B110" s="1233"/>
    </row>
    <row r="111" spans="1:6">
      <c r="B111" s="1233"/>
    </row>
    <row r="112" spans="1:6">
      <c r="B112" s="1233"/>
    </row>
    <row r="113" spans="2:2">
      <c r="B113" s="1233"/>
    </row>
    <row r="114" spans="2:2">
      <c r="B114" s="1233"/>
    </row>
    <row r="115" spans="2:2">
      <c r="B115" s="1233"/>
    </row>
    <row r="116" spans="2:2">
      <c r="B116" s="1233"/>
    </row>
    <row r="117" spans="2:2">
      <c r="B117" s="1233"/>
    </row>
    <row r="118" spans="2:2">
      <c r="B118" s="1233"/>
    </row>
    <row r="119" spans="2:2">
      <c r="B119" s="1233"/>
    </row>
    <row r="120" spans="2:2">
      <c r="B120" s="1233"/>
    </row>
    <row r="121" spans="2:2">
      <c r="B121" s="1233"/>
    </row>
    <row r="122" spans="2:2">
      <c r="B122" s="1233"/>
    </row>
    <row r="123" spans="2:2">
      <c r="B123" s="1233"/>
    </row>
    <row r="124" spans="2:2">
      <c r="B124" s="1233"/>
    </row>
    <row r="125" spans="2:2">
      <c r="B125" s="1233"/>
    </row>
    <row r="126" spans="2:2">
      <c r="B126" s="1233"/>
    </row>
    <row r="127" spans="2:2">
      <c r="B127" s="1233"/>
    </row>
    <row r="128" spans="2:2">
      <c r="B128" s="1233"/>
    </row>
    <row r="129" spans="2:2">
      <c r="B129" s="1233"/>
    </row>
    <row r="130" spans="2:2">
      <c r="B130" s="1233"/>
    </row>
    <row r="131" spans="2:2">
      <c r="B131" s="1233"/>
    </row>
    <row r="132" spans="2:2">
      <c r="B132" s="1233"/>
    </row>
    <row r="133" spans="2:2">
      <c r="B133" s="1233"/>
    </row>
    <row r="134" spans="2:2">
      <c r="B134" s="1233"/>
    </row>
    <row r="135" spans="2:2">
      <c r="B135" s="1233"/>
    </row>
    <row r="136" spans="2:2">
      <c r="B136" s="1233"/>
    </row>
    <row r="137" spans="2:2">
      <c r="B137" s="1233"/>
    </row>
    <row r="138" spans="2:2">
      <c r="B138" s="1233"/>
    </row>
    <row r="139" spans="2:2">
      <c r="B139" s="1233"/>
    </row>
    <row r="140" spans="2:2">
      <c r="B140" s="1233"/>
    </row>
    <row r="141" spans="2:2">
      <c r="B141" s="1233"/>
    </row>
    <row r="142" spans="2:2">
      <c r="B142" s="1233"/>
    </row>
    <row r="143" spans="2:2">
      <c r="B143" s="1233"/>
    </row>
    <row r="144" spans="2:2">
      <c r="B144" s="1233"/>
    </row>
    <row r="145" spans="2:2">
      <c r="B145" s="1233"/>
    </row>
    <row r="146" spans="2:2">
      <c r="B146" s="1233"/>
    </row>
    <row r="147" spans="2:2">
      <c r="B147" s="1233"/>
    </row>
    <row r="148" spans="2:2">
      <c r="B148" s="1233"/>
    </row>
    <row r="149" spans="2:2">
      <c r="B149" s="1233"/>
    </row>
    <row r="150" spans="2:2">
      <c r="B150" s="1233"/>
    </row>
    <row r="151" spans="2:2">
      <c r="B151" s="1233"/>
    </row>
    <row r="152" spans="2:2">
      <c r="B152" s="1233"/>
    </row>
    <row r="153" spans="2:2">
      <c r="B153" s="1233"/>
    </row>
    <row r="154" spans="2:2">
      <c r="B154" s="1233"/>
    </row>
    <row r="155" spans="2:2">
      <c r="B155" s="1233"/>
    </row>
    <row r="156" spans="2:2">
      <c r="B156" s="1233"/>
    </row>
    <row r="157" spans="2:2">
      <c r="B157" s="1233"/>
    </row>
    <row r="158" spans="2:2">
      <c r="B158" s="1233"/>
    </row>
    <row r="159" spans="2:2">
      <c r="B159" s="1233"/>
    </row>
    <row r="160" spans="2:2">
      <c r="B160" s="1233"/>
    </row>
    <row r="161" spans="2:2">
      <c r="B161" s="1233"/>
    </row>
    <row r="162" spans="2:2">
      <c r="B162" s="1233"/>
    </row>
    <row r="163" spans="2:2">
      <c r="B163" s="1233"/>
    </row>
    <row r="164" spans="2:2">
      <c r="B164" s="1233"/>
    </row>
    <row r="165" spans="2:2">
      <c r="B165" s="1233"/>
    </row>
    <row r="166" spans="2:2">
      <c r="B166" s="1233"/>
    </row>
    <row r="167" spans="2:2">
      <c r="B167" s="1233"/>
    </row>
    <row r="168" spans="2:2">
      <c r="B168" s="1233"/>
    </row>
    <row r="169" spans="2:2">
      <c r="B169" s="1233"/>
    </row>
    <row r="170" spans="2:2">
      <c r="B170" s="1233"/>
    </row>
    <row r="171" spans="2:2">
      <c r="B171" s="1233"/>
    </row>
    <row r="172" spans="2:2">
      <c r="B172" s="1233"/>
    </row>
    <row r="173" spans="2:2">
      <c r="B173" s="1233"/>
    </row>
    <row r="174" spans="2:2">
      <c r="B174" s="1233"/>
    </row>
    <row r="175" spans="2:2">
      <c r="B175" s="1233"/>
    </row>
    <row r="176" spans="2:2">
      <c r="B176" s="1233"/>
    </row>
    <row r="177" spans="2:2">
      <c r="B177" s="1233"/>
    </row>
    <row r="178" spans="2:2">
      <c r="B178" s="1233"/>
    </row>
    <row r="179" spans="2:2">
      <c r="B179" s="1233"/>
    </row>
    <row r="180" spans="2:2">
      <c r="B180" s="1233"/>
    </row>
    <row r="181" spans="2:2">
      <c r="B181" s="1233"/>
    </row>
    <row r="182" spans="2:2">
      <c r="B182" s="1233"/>
    </row>
    <row r="183" spans="2:2">
      <c r="B183" s="1233"/>
    </row>
    <row r="184" spans="2:2">
      <c r="B184" s="1233"/>
    </row>
    <row r="185" spans="2:2">
      <c r="B185" s="1233"/>
    </row>
    <row r="186" spans="2:2">
      <c r="B186" s="1233"/>
    </row>
    <row r="187" spans="2:2">
      <c r="B187" s="1233"/>
    </row>
    <row r="188" spans="2:2">
      <c r="B188" s="1233"/>
    </row>
    <row r="189" spans="2:2">
      <c r="B189" s="1233"/>
    </row>
    <row r="190" spans="2:2">
      <c r="B190" s="1233"/>
    </row>
    <row r="191" spans="2:2">
      <c r="B191" s="1233"/>
    </row>
    <row r="192" spans="2:2">
      <c r="B192" s="1233"/>
    </row>
    <row r="193" spans="2:2">
      <c r="B193" s="1233"/>
    </row>
    <row r="194" spans="2:2">
      <c r="B194" s="1233"/>
    </row>
    <row r="195" spans="2:2">
      <c r="B195" s="1233"/>
    </row>
    <row r="196" spans="2:2">
      <c r="B196" s="1233"/>
    </row>
    <row r="197" spans="2:2">
      <c r="B197" s="1233"/>
    </row>
    <row r="198" spans="2:2">
      <c r="B198" s="1233"/>
    </row>
    <row r="199" spans="2:2">
      <c r="B199" s="1233"/>
    </row>
    <row r="200" spans="2:2">
      <c r="B200" s="1233"/>
    </row>
    <row r="201" spans="2:2">
      <c r="B201" s="1233"/>
    </row>
    <row r="202" spans="2:2">
      <c r="B202" s="1233"/>
    </row>
    <row r="203" spans="2:2">
      <c r="B203" s="1233"/>
    </row>
    <row r="204" spans="2:2">
      <c r="B204" s="1233"/>
    </row>
    <row r="205" spans="2:2">
      <c r="B205" s="1233"/>
    </row>
    <row r="206" spans="2:2">
      <c r="B206" s="1233"/>
    </row>
    <row r="207" spans="2:2">
      <c r="B207" s="1233"/>
    </row>
    <row r="208" spans="2:2">
      <c r="B208" s="1233"/>
    </row>
    <row r="209" spans="2:2">
      <c r="B209" s="1233"/>
    </row>
    <row r="210" spans="2:2">
      <c r="B210" s="1233"/>
    </row>
    <row r="211" spans="2:2">
      <c r="B211" s="1233"/>
    </row>
    <row r="212" spans="2:2">
      <c r="B212" s="1233"/>
    </row>
    <row r="213" spans="2:2">
      <c r="B213" s="1233"/>
    </row>
    <row r="214" spans="2:2">
      <c r="B214" s="1233"/>
    </row>
    <row r="215" spans="2:2">
      <c r="B215" s="1233"/>
    </row>
    <row r="216" spans="2:2">
      <c r="B216" s="1233"/>
    </row>
    <row r="217" spans="2:2">
      <c r="B217" s="1233"/>
    </row>
    <row r="218" spans="2:2">
      <c r="B218" s="1233"/>
    </row>
    <row r="219" spans="2:2">
      <c r="B219" s="1233"/>
    </row>
    <row r="220" spans="2:2">
      <c r="B220" s="1233"/>
    </row>
    <row r="221" spans="2:2">
      <c r="B221" s="1233"/>
    </row>
    <row r="222" spans="2:2">
      <c r="B222" s="1233"/>
    </row>
    <row r="223" spans="2:2">
      <c r="B223" s="1233"/>
    </row>
    <row r="224" spans="2:2">
      <c r="B224" s="1233"/>
    </row>
    <row r="225" spans="2:2">
      <c r="B225" s="1233"/>
    </row>
    <row r="226" spans="2:2">
      <c r="B226" s="1233"/>
    </row>
    <row r="227" spans="2:2">
      <c r="B227" s="1233"/>
    </row>
    <row r="228" spans="2:2">
      <c r="B228" s="1233"/>
    </row>
    <row r="229" spans="2:2">
      <c r="B229" s="1233"/>
    </row>
    <row r="230" spans="2:2">
      <c r="B230" s="1233"/>
    </row>
    <row r="231" spans="2:2">
      <c r="B231" s="1233"/>
    </row>
    <row r="232" spans="2:2">
      <c r="B232" s="1233"/>
    </row>
    <row r="233" spans="2:2">
      <c r="B233" s="1233"/>
    </row>
    <row r="234" spans="2:2">
      <c r="B234" s="1233"/>
    </row>
    <row r="235" spans="2:2">
      <c r="B235" s="1233"/>
    </row>
    <row r="236" spans="2:2">
      <c r="B236" s="1233"/>
    </row>
    <row r="237" spans="2:2">
      <c r="B237" s="1233"/>
    </row>
    <row r="238" spans="2:2">
      <c r="B238" s="1233"/>
    </row>
    <row r="239" spans="2:2">
      <c r="B239" s="1233"/>
    </row>
    <row r="240" spans="2:2">
      <c r="B240" s="1233"/>
    </row>
    <row r="241" spans="2:2">
      <c r="B241" s="1233"/>
    </row>
    <row r="242" spans="2:2">
      <c r="B242" s="1233"/>
    </row>
    <row r="243" spans="2:2">
      <c r="B243" s="1233"/>
    </row>
    <row r="244" spans="2:2">
      <c r="B244" s="1233"/>
    </row>
    <row r="245" spans="2:2">
      <c r="B245" s="1233"/>
    </row>
    <row r="246" spans="2:2">
      <c r="B246" s="1233"/>
    </row>
    <row r="247" spans="2:2">
      <c r="B247" s="1233"/>
    </row>
  </sheetData>
  <mergeCells count="11">
    <mergeCell ref="A2:E2"/>
    <mergeCell ref="A4:E4"/>
    <mergeCell ref="A7:A8"/>
    <mergeCell ref="B7:B8"/>
    <mergeCell ref="C7:C8"/>
    <mergeCell ref="D7:E7"/>
    <mergeCell ref="H75:L75"/>
    <mergeCell ref="A16:F16"/>
    <mergeCell ref="A18:F18"/>
    <mergeCell ref="E20:F20"/>
    <mergeCell ref="D21:D22"/>
  </mergeCells>
  <phoneticPr fontId="5" type="noConversion"/>
  <pageMargins left="0.43" right="0.2" top="0.19" bottom="0.24" header="0.16" footer="0.24"/>
  <pageSetup orientation="portrait" horizontalDpi="4294967294" verticalDpi="4294967294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N174"/>
  <sheetViews>
    <sheetView topLeftCell="A31" workbookViewId="0">
      <selection activeCell="K26" sqref="K26"/>
    </sheetView>
  </sheetViews>
  <sheetFormatPr defaultRowHeight="12.75"/>
  <cols>
    <col min="1" max="1" width="7" style="626" customWidth="1"/>
    <col min="2" max="2" width="36.85546875" style="626" customWidth="1"/>
    <col min="3" max="3" width="8.140625" style="626" customWidth="1"/>
    <col min="4" max="4" width="11" style="626" customWidth="1"/>
    <col min="5" max="5" width="10.5703125" style="626" customWidth="1"/>
    <col min="6" max="6" width="10.42578125" style="626" customWidth="1"/>
    <col min="7" max="7" width="11.42578125" style="626" customWidth="1"/>
    <col min="8" max="8" width="11.7109375" style="626" customWidth="1"/>
    <col min="9" max="9" width="13.85546875" style="626" customWidth="1"/>
    <col min="10" max="10" width="10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453" t="s">
        <v>28</v>
      </c>
      <c r="G1" s="2453"/>
      <c r="H1" s="2453"/>
      <c r="I1" s="2453"/>
      <c r="J1" s="2453"/>
      <c r="K1" s="662"/>
      <c r="L1" s="662"/>
    </row>
    <row r="2" spans="1:12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454" t="s">
        <v>850</v>
      </c>
      <c r="G3" s="2454"/>
      <c r="H3" s="2454"/>
      <c r="I3" s="2454"/>
      <c r="J3" s="2454"/>
      <c r="K3" s="662"/>
      <c r="L3" s="662"/>
    </row>
    <row r="4" spans="1:12">
      <c r="A4" s="662"/>
      <c r="B4" s="663"/>
      <c r="C4" s="664"/>
      <c r="D4" s="662"/>
      <c r="E4" s="665"/>
      <c r="F4" s="667" t="s">
        <v>30</v>
      </c>
      <c r="G4" s="667"/>
      <c r="H4" s="662"/>
      <c r="I4" s="662"/>
      <c r="J4" s="662"/>
      <c r="K4" s="662"/>
      <c r="L4" s="662"/>
    </row>
    <row r="5" spans="1:12" ht="14.25">
      <c r="A5" s="662"/>
      <c r="B5" s="668" t="s">
        <v>31</v>
      </c>
      <c r="C5" s="664"/>
      <c r="D5" s="662"/>
      <c r="E5" s="665"/>
      <c r="F5" s="665"/>
      <c r="G5" s="669" t="s">
        <v>162</v>
      </c>
      <c r="H5" s="662"/>
      <c r="I5" s="662"/>
      <c r="J5" s="662"/>
      <c r="K5" s="662"/>
      <c r="L5" s="662"/>
    </row>
    <row r="6" spans="1:12" ht="14.25">
      <c r="A6" s="2455"/>
      <c r="B6" s="2456"/>
      <c r="C6" s="2456"/>
      <c r="D6" s="2456"/>
      <c r="E6" s="2456"/>
      <c r="F6" s="667" t="s">
        <v>893</v>
      </c>
      <c r="G6" s="662"/>
      <c r="H6" s="662"/>
      <c r="I6" s="662"/>
      <c r="J6" s="672"/>
      <c r="K6" s="662"/>
      <c r="L6" s="662"/>
    </row>
    <row r="7" spans="1:12" s="662" customFormat="1">
      <c r="A7" s="672" t="s">
        <v>2128</v>
      </c>
      <c r="B7" s="663"/>
      <c r="C7" s="673"/>
      <c r="F7" s="665"/>
      <c r="G7" s="665"/>
    </row>
    <row r="8" spans="1:12" s="672" customFormat="1" ht="10.5">
      <c r="A8" s="2455" t="s">
        <v>1073</v>
      </c>
      <c r="B8" s="2455"/>
      <c r="C8" s="2455"/>
      <c r="D8" s="2455"/>
      <c r="E8" s="2455"/>
    </row>
    <row r="9" spans="1:12" ht="14.25">
      <c r="A9" s="822" t="s">
        <v>1657</v>
      </c>
      <c r="B9" s="814"/>
      <c r="C9" s="823"/>
      <c r="D9" s="824"/>
      <c r="E9" s="825"/>
      <c r="F9" s="825"/>
      <c r="G9" s="672"/>
      <c r="H9" s="662"/>
      <c r="I9" s="662"/>
      <c r="J9" s="662"/>
      <c r="K9" s="662"/>
      <c r="L9" s="662"/>
    </row>
    <row r="10" spans="1:12">
      <c r="A10" s="662"/>
      <c r="B10" s="663"/>
      <c r="C10" s="664"/>
      <c r="D10" s="662"/>
      <c r="E10" s="665"/>
      <c r="F10" s="665"/>
      <c r="G10" s="662"/>
      <c r="H10" s="662"/>
      <c r="I10" s="662"/>
      <c r="J10" s="662"/>
      <c r="K10" s="662"/>
      <c r="L10" s="662"/>
    </row>
    <row r="11" spans="1:12">
      <c r="A11" s="2457" t="s">
        <v>1103</v>
      </c>
      <c r="B11" s="2457"/>
      <c r="C11" s="2457"/>
      <c r="D11" s="2457"/>
      <c r="E11" s="2457"/>
      <c r="F11" s="665"/>
      <c r="G11" s="674" t="s">
        <v>193</v>
      </c>
      <c r="H11" s="662"/>
      <c r="I11" s="662"/>
      <c r="J11" s="662"/>
      <c r="K11" s="662"/>
      <c r="L11" s="662"/>
    </row>
    <row r="12" spans="1:12">
      <c r="A12" s="2452" t="s">
        <v>861</v>
      </c>
      <c r="B12" s="2452"/>
      <c r="C12" s="2452"/>
      <c r="D12" s="2452"/>
      <c r="E12" s="2452"/>
      <c r="F12" s="665"/>
      <c r="G12" s="662"/>
      <c r="H12" s="662"/>
      <c r="I12" s="662"/>
      <c r="J12" s="662"/>
      <c r="K12" s="662"/>
      <c r="L12" s="662"/>
    </row>
    <row r="13" spans="1:12" s="841" customFormat="1">
      <c r="A13" s="2445" t="s">
        <v>2125</v>
      </c>
      <c r="B13" s="2446"/>
      <c r="C13" s="1460"/>
      <c r="F13" s="1461"/>
      <c r="G13" s="1461"/>
    </row>
    <row r="14" spans="1:12" ht="18">
      <c r="A14" s="2447" t="s">
        <v>779</v>
      </c>
      <c r="B14" s="2447"/>
      <c r="C14" s="2447"/>
      <c r="D14" s="2447"/>
      <c r="E14" s="2447"/>
      <c r="F14" s="2447"/>
      <c r="G14" s="2447"/>
      <c r="H14" s="2447"/>
      <c r="I14" s="2447"/>
      <c r="J14" s="2447"/>
      <c r="K14" s="662"/>
      <c r="L14" s="662"/>
    </row>
    <row r="15" spans="1:12" ht="14.25">
      <c r="A15" s="2448" t="s">
        <v>993</v>
      </c>
      <c r="B15" s="2449"/>
      <c r="C15" s="2449"/>
      <c r="D15" s="2449"/>
      <c r="E15" s="2449"/>
      <c r="F15" s="2449"/>
      <c r="G15" s="2449"/>
      <c r="H15" s="2449"/>
      <c r="I15" s="2449"/>
      <c r="J15" s="2449"/>
      <c r="K15" s="662"/>
      <c r="L15" s="662"/>
    </row>
    <row r="16" spans="1:12" ht="16.5">
      <c r="A16" s="2450" t="s">
        <v>1614</v>
      </c>
      <c r="B16" s="2450"/>
      <c r="C16" s="2450"/>
      <c r="D16" s="2450"/>
      <c r="E16" s="2450"/>
      <c r="F16" s="2450"/>
      <c r="G16" s="2450"/>
      <c r="H16" s="2450"/>
      <c r="I16" s="2450"/>
      <c r="J16" s="2450"/>
      <c r="K16" s="662"/>
      <c r="L16" s="662"/>
    </row>
    <row r="17" spans="1:14" ht="3.75" customHeight="1">
      <c r="A17" s="2451" t="s">
        <v>2126</v>
      </c>
      <c r="B17" s="2451"/>
      <c r="C17" s="2451"/>
      <c r="D17" s="2451"/>
      <c r="E17" s="2451"/>
      <c r="F17" s="2451"/>
      <c r="G17" s="2451"/>
      <c r="H17" s="2448"/>
      <c r="I17" s="2448"/>
      <c r="J17" s="2448"/>
      <c r="K17" s="672"/>
      <c r="L17" s="672"/>
    </row>
    <row r="18" spans="1:14" ht="19.5" customHeight="1">
      <c r="A18" s="2451"/>
      <c r="B18" s="2451"/>
      <c r="C18" s="2451"/>
      <c r="D18" s="2451"/>
      <c r="E18" s="2451"/>
      <c r="F18" s="2451"/>
      <c r="G18" s="2451"/>
      <c r="H18" s="2451"/>
      <c r="I18" s="2451"/>
      <c r="J18" s="2451"/>
      <c r="K18" s="672"/>
      <c r="L18" s="672"/>
    </row>
    <row r="19" spans="1:14">
      <c r="A19" s="677" t="s">
        <v>962</v>
      </c>
      <c r="B19" s="678"/>
      <c r="C19" s="678"/>
      <c r="D19" s="678"/>
      <c r="E19" s="672"/>
      <c r="F19" s="679" t="s">
        <v>312</v>
      </c>
      <c r="G19" s="672"/>
      <c r="H19" s="672"/>
      <c r="I19" s="672"/>
      <c r="J19" s="672"/>
      <c r="K19" s="672"/>
      <c r="L19" s="672"/>
    </row>
    <row r="20" spans="1:14">
      <c r="A20" s="677" t="s">
        <v>242</v>
      </c>
      <c r="B20" s="680"/>
      <c r="C20" s="680"/>
      <c r="D20" s="680"/>
      <c r="E20" s="680"/>
      <c r="F20" s="677" t="s">
        <v>313</v>
      </c>
      <c r="G20" s="650" t="s">
        <v>949</v>
      </c>
      <c r="H20" s="647" t="s">
        <v>703</v>
      </c>
      <c r="I20" s="648">
        <v>1</v>
      </c>
      <c r="J20" s="680"/>
      <c r="K20" s="680"/>
      <c r="L20" s="680"/>
    </row>
    <row r="21" spans="1:14">
      <c r="A21" s="677" t="s">
        <v>314</v>
      </c>
      <c r="B21" s="677"/>
      <c r="C21" s="677"/>
      <c r="D21" s="677"/>
      <c r="E21" s="677"/>
      <c r="F21" s="680"/>
      <c r="G21" s="677"/>
      <c r="H21" s="680"/>
      <c r="I21" s="677"/>
      <c r="J21" s="677"/>
      <c r="K21" s="677"/>
      <c r="L21" s="677"/>
    </row>
    <row r="22" spans="1:14">
      <c r="A22" s="677" t="s">
        <v>884</v>
      </c>
      <c r="B22" s="677"/>
      <c r="C22" s="677"/>
      <c r="D22" s="681"/>
      <c r="E22" s="681"/>
      <c r="F22" s="677" t="s">
        <v>1775</v>
      </c>
      <c r="G22" s="677"/>
      <c r="H22" s="677"/>
      <c r="I22" s="677"/>
      <c r="J22" s="677"/>
      <c r="K22" s="677"/>
      <c r="L22" s="677"/>
    </row>
    <row r="23" spans="1:14" ht="24" customHeight="1">
      <c r="A23" s="677" t="s">
        <v>1615</v>
      </c>
      <c r="B23" s="680"/>
      <c r="C23" s="680"/>
      <c r="D23" s="680"/>
      <c r="E23" s="680"/>
      <c r="F23" s="677" t="s">
        <v>895</v>
      </c>
      <c r="G23" s="677"/>
      <c r="H23" s="677"/>
      <c r="I23" s="680"/>
      <c r="J23" s="682"/>
      <c r="K23" s="680"/>
      <c r="L23" s="680"/>
    </row>
    <row r="24" spans="1:14" ht="17.25" customHeight="1">
      <c r="A24" s="680" t="s">
        <v>192</v>
      </c>
      <c r="B24" s="682"/>
      <c r="C24" s="683"/>
      <c r="D24" s="680"/>
      <c r="E24" s="680"/>
      <c r="F24" s="2437" t="s">
        <v>900</v>
      </c>
      <c r="G24" s="2437"/>
      <c r="H24" s="2437"/>
      <c r="I24" s="2437"/>
      <c r="J24" s="2437"/>
      <c r="K24" s="680"/>
      <c r="L24" s="680"/>
    </row>
    <row r="25" spans="1:14" ht="13.5" thickBot="1">
      <c r="A25" s="679" t="s">
        <v>876</v>
      </c>
      <c r="B25" s="684"/>
      <c r="C25" s="685"/>
      <c r="D25" s="684"/>
      <c r="E25" s="680"/>
      <c r="F25" s="2437"/>
      <c r="G25" s="2437"/>
      <c r="H25" s="2437"/>
      <c r="I25" s="2437"/>
      <c r="J25" s="2437"/>
      <c r="K25" s="680"/>
      <c r="L25" s="680"/>
    </row>
    <row r="26" spans="1:14" ht="13.5" thickBot="1">
      <c r="A26" s="677" t="s">
        <v>110</v>
      </c>
      <c r="B26" s="680"/>
      <c r="C26" s="683"/>
      <c r="D26" s="682"/>
      <c r="E26" s="686"/>
      <c r="G26" s="687"/>
      <c r="H26" s="688"/>
      <c r="I26" s="689"/>
      <c r="K26" s="682"/>
      <c r="L26" s="682"/>
    </row>
    <row r="27" spans="1:14" ht="13.5" thickBot="1">
      <c r="A27" s="677" t="s">
        <v>397</v>
      </c>
      <c r="B27" s="680"/>
      <c r="C27" s="680"/>
      <c r="D27" s="684"/>
      <c r="E27" s="684"/>
      <c r="F27" s="684"/>
      <c r="G27" s="690" t="s">
        <v>398</v>
      </c>
      <c r="H27" s="680"/>
      <c r="I27" s="682"/>
      <c r="J27" s="682"/>
      <c r="K27" s="684"/>
      <c r="L27" s="684"/>
    </row>
    <row r="28" spans="1:14" ht="13.5" thickBot="1">
      <c r="A28" s="677" t="s">
        <v>399</v>
      </c>
      <c r="B28" s="691"/>
      <c r="C28" s="692"/>
      <c r="D28" s="683"/>
      <c r="E28" s="693"/>
      <c r="F28" s="694"/>
      <c r="G28" s="672"/>
      <c r="H28" s="2444">
        <v>900272000358</v>
      </c>
      <c r="I28" s="2444"/>
      <c r="J28" s="2444"/>
      <c r="K28" s="672"/>
      <c r="L28" s="672"/>
    </row>
    <row r="29" spans="1:14" ht="4.5" customHeight="1" thickBot="1"/>
    <row r="30" spans="1:14" ht="49.5" customHeight="1" thickBot="1">
      <c r="A30" s="695" t="s">
        <v>385</v>
      </c>
      <c r="B30" s="696" t="s">
        <v>400</v>
      </c>
      <c r="C30" s="697"/>
      <c r="D30" s="696" t="s">
        <v>401</v>
      </c>
      <c r="E30" s="698"/>
      <c r="F30" s="2438" t="s">
        <v>342</v>
      </c>
      <c r="G30" s="2440" t="s">
        <v>343</v>
      </c>
      <c r="H30" s="2441"/>
      <c r="I30" s="2441"/>
      <c r="J30" s="2442"/>
    </row>
    <row r="31" spans="1:14" ht="69.75" customHeight="1" thickBot="1">
      <c r="A31" s="699"/>
      <c r="B31" s="700" t="s">
        <v>329</v>
      </c>
      <c r="C31" s="701" t="s">
        <v>641</v>
      </c>
      <c r="D31" s="702" t="s">
        <v>761</v>
      </c>
      <c r="E31" s="703" t="s">
        <v>929</v>
      </c>
      <c r="F31" s="2439"/>
      <c r="G31" s="702" t="s">
        <v>930</v>
      </c>
      <c r="H31" s="702" t="s">
        <v>931</v>
      </c>
      <c r="I31" s="702" t="s">
        <v>932</v>
      </c>
      <c r="J31" s="702" t="s">
        <v>933</v>
      </c>
      <c r="M31" s="688"/>
      <c r="N31" s="682"/>
    </row>
    <row r="32" spans="1:14" ht="18" customHeight="1" thickBot="1">
      <c r="A32" s="704" t="s">
        <v>934</v>
      </c>
      <c r="B32" s="705" t="s">
        <v>935</v>
      </c>
      <c r="C32" s="706" t="s">
        <v>936</v>
      </c>
      <c r="D32" s="707" t="s">
        <v>703</v>
      </c>
      <c r="E32" s="707" t="s">
        <v>704</v>
      </c>
      <c r="F32" s="707" t="s">
        <v>642</v>
      </c>
      <c r="G32" s="708">
        <v>4</v>
      </c>
      <c r="H32" s="709">
        <v>5</v>
      </c>
      <c r="I32" s="710">
        <v>6</v>
      </c>
      <c r="J32" s="709">
        <v>7</v>
      </c>
    </row>
    <row r="33" spans="1:10" ht="66.75" thickBot="1">
      <c r="A33" s="704">
        <v>1100000</v>
      </c>
      <c r="B33" s="711" t="s">
        <v>1616</v>
      </c>
      <c r="C33" s="712" t="s">
        <v>338</v>
      </c>
      <c r="D33" s="826">
        <f t="shared" ref="D33:J33" si="0">D68</f>
        <v>0</v>
      </c>
      <c r="E33" s="826">
        <f t="shared" si="0"/>
        <v>0</v>
      </c>
      <c r="F33" s="826">
        <f t="shared" si="0"/>
        <v>0</v>
      </c>
      <c r="G33" s="826">
        <f t="shared" si="0"/>
        <v>0</v>
      </c>
      <c r="H33" s="826">
        <f t="shared" si="0"/>
        <v>0</v>
      </c>
      <c r="I33" s="826">
        <f t="shared" si="0"/>
        <v>0</v>
      </c>
      <c r="J33" s="826">
        <f t="shared" si="0"/>
        <v>0</v>
      </c>
    </row>
    <row r="34" spans="1:10" ht="3.75" hidden="1" customHeight="1" thickBot="1">
      <c r="A34" s="704">
        <v>1110000</v>
      </c>
      <c r="B34" s="714" t="s">
        <v>1617</v>
      </c>
      <c r="C34" s="712" t="s">
        <v>338</v>
      </c>
      <c r="D34" s="827">
        <v>0</v>
      </c>
      <c r="E34" s="827"/>
      <c r="F34" s="827">
        <v>0</v>
      </c>
      <c r="G34" s="827">
        <v>0</v>
      </c>
      <c r="H34" s="827">
        <v>0</v>
      </c>
      <c r="I34" s="827">
        <v>0</v>
      </c>
      <c r="J34" s="827">
        <v>0</v>
      </c>
    </row>
    <row r="35" spans="1:10" ht="29.25" hidden="1" thickBot="1">
      <c r="A35" s="716">
        <v>1110000</v>
      </c>
      <c r="B35" s="717" t="s">
        <v>768</v>
      </c>
      <c r="C35" s="718" t="s">
        <v>338</v>
      </c>
      <c r="D35" s="828">
        <v>0</v>
      </c>
      <c r="E35" s="828"/>
      <c r="F35" s="828">
        <v>0</v>
      </c>
      <c r="G35" s="828">
        <v>0</v>
      </c>
      <c r="H35" s="828">
        <v>0</v>
      </c>
      <c r="I35" s="828">
        <v>0</v>
      </c>
      <c r="J35" s="828">
        <v>0</v>
      </c>
    </row>
    <row r="36" spans="1:10" ht="26.25" hidden="1" thickBot="1">
      <c r="A36" s="720">
        <v>1111000</v>
      </c>
      <c r="B36" s="721" t="s">
        <v>643</v>
      </c>
      <c r="C36" s="722" t="s">
        <v>769</v>
      </c>
      <c r="D36" s="829"/>
      <c r="E36" s="829"/>
      <c r="F36" s="829"/>
      <c r="G36" s="829"/>
      <c r="H36" s="829"/>
      <c r="I36" s="829"/>
      <c r="J36" s="829"/>
    </row>
    <row r="37" spans="1:10" ht="39" hidden="1" thickBot="1">
      <c r="A37" s="724">
        <v>1112000</v>
      </c>
      <c r="B37" s="725" t="s">
        <v>255</v>
      </c>
      <c r="C37" s="726" t="s">
        <v>770</v>
      </c>
      <c r="D37" s="830"/>
      <c r="E37" s="830"/>
      <c r="F37" s="830"/>
      <c r="G37" s="830"/>
      <c r="H37" s="830"/>
      <c r="I37" s="830"/>
      <c r="J37" s="830"/>
    </row>
    <row r="38" spans="1:10" ht="39" hidden="1" thickBot="1">
      <c r="A38" s="724">
        <v>1113000</v>
      </c>
      <c r="B38" s="725" t="s">
        <v>771</v>
      </c>
      <c r="C38" s="726" t="s">
        <v>772</v>
      </c>
      <c r="D38" s="830"/>
      <c r="E38" s="830"/>
      <c r="F38" s="830"/>
      <c r="G38" s="830"/>
      <c r="H38" s="830"/>
      <c r="I38" s="830"/>
      <c r="J38" s="830"/>
    </row>
    <row r="39" spans="1:10" ht="51.75" hidden="1" thickBot="1">
      <c r="A39" s="724">
        <v>1114000</v>
      </c>
      <c r="B39" s="725" t="s">
        <v>377</v>
      </c>
      <c r="C39" s="726" t="s">
        <v>378</v>
      </c>
      <c r="D39" s="830"/>
      <c r="E39" s="830"/>
      <c r="F39" s="830"/>
      <c r="G39" s="830"/>
      <c r="H39" s="830"/>
      <c r="I39" s="830"/>
      <c r="J39" s="830"/>
    </row>
    <row r="40" spans="1:10" ht="13.5" hidden="1" thickBot="1">
      <c r="A40" s="724">
        <v>1115000</v>
      </c>
      <c r="B40" s="725" t="s">
        <v>591</v>
      </c>
      <c r="C40" s="726" t="s">
        <v>367</v>
      </c>
      <c r="D40" s="830"/>
      <c r="E40" s="830"/>
      <c r="F40" s="830"/>
      <c r="G40" s="830"/>
      <c r="H40" s="830"/>
      <c r="I40" s="830"/>
      <c r="J40" s="830"/>
    </row>
    <row r="41" spans="1:10" ht="26.25" hidden="1" thickBot="1">
      <c r="A41" s="724">
        <v>1116000</v>
      </c>
      <c r="B41" s="725" t="s">
        <v>981</v>
      </c>
      <c r="C41" s="726" t="s">
        <v>368</v>
      </c>
      <c r="D41" s="830"/>
      <c r="E41" s="830"/>
      <c r="F41" s="830"/>
      <c r="G41" s="830"/>
      <c r="H41" s="830"/>
      <c r="I41" s="830"/>
      <c r="J41" s="830"/>
    </row>
    <row r="42" spans="1:10" ht="39" hidden="1" thickBot="1">
      <c r="A42" s="728">
        <v>1117000</v>
      </c>
      <c r="B42" s="729" t="s">
        <v>18</v>
      </c>
      <c r="C42" s="730" t="s">
        <v>19</v>
      </c>
      <c r="D42" s="831"/>
      <c r="E42" s="831"/>
      <c r="F42" s="831"/>
      <c r="G42" s="831"/>
      <c r="H42" s="831"/>
      <c r="I42" s="831"/>
      <c r="J42" s="831"/>
    </row>
    <row r="43" spans="1:10" ht="20.25" customHeight="1" thickBot="1">
      <c r="A43" s="732">
        <v>1120000</v>
      </c>
      <c r="B43" s="733" t="s">
        <v>20</v>
      </c>
      <c r="C43" s="712" t="s">
        <v>338</v>
      </c>
      <c r="D43" s="832">
        <v>0</v>
      </c>
      <c r="E43" s="832"/>
      <c r="F43" s="832">
        <v>0</v>
      </c>
      <c r="G43" s="832">
        <v>0</v>
      </c>
      <c r="H43" s="832">
        <v>0</v>
      </c>
      <c r="I43" s="832">
        <v>0</v>
      </c>
      <c r="J43" s="832">
        <v>0</v>
      </c>
    </row>
    <row r="44" spans="1:10" ht="14.25" hidden="1">
      <c r="A44" s="716">
        <v>1121000</v>
      </c>
      <c r="B44" s="735" t="s">
        <v>21</v>
      </c>
      <c r="C44" s="736"/>
      <c r="D44" s="829">
        <v>0</v>
      </c>
      <c r="E44" s="829"/>
      <c r="F44" s="829">
        <v>0</v>
      </c>
      <c r="G44" s="829">
        <v>0</v>
      </c>
      <c r="H44" s="829">
        <v>0</v>
      </c>
      <c r="I44" s="829">
        <v>0</v>
      </c>
      <c r="J44" s="829">
        <v>0</v>
      </c>
    </row>
    <row r="45" spans="1:10" ht="25.5" hidden="1">
      <c r="A45" s="724">
        <v>1121100</v>
      </c>
      <c r="B45" s="737" t="s">
        <v>359</v>
      </c>
      <c r="C45" s="726" t="s">
        <v>360</v>
      </c>
      <c r="D45" s="830">
        <v>0</v>
      </c>
      <c r="E45" s="830"/>
      <c r="F45" s="830"/>
      <c r="G45" s="830"/>
      <c r="H45" s="830"/>
      <c r="I45" s="830"/>
      <c r="J45" s="830"/>
    </row>
    <row r="46" spans="1:10" hidden="1">
      <c r="A46" s="724">
        <v>1121200</v>
      </c>
      <c r="B46" s="738" t="s">
        <v>1618</v>
      </c>
      <c r="C46" s="726" t="s">
        <v>362</v>
      </c>
      <c r="D46" s="830">
        <v>0</v>
      </c>
      <c r="E46" s="830"/>
      <c r="F46" s="830"/>
      <c r="G46" s="830"/>
      <c r="H46" s="830"/>
      <c r="I46" s="830"/>
      <c r="J46" s="830"/>
    </row>
    <row r="47" spans="1:10" hidden="1">
      <c r="A47" s="724">
        <v>1121300</v>
      </c>
      <c r="B47" s="737" t="s">
        <v>734</v>
      </c>
      <c r="C47" s="726" t="s">
        <v>363</v>
      </c>
      <c r="D47" s="830">
        <v>0</v>
      </c>
      <c r="E47" s="830"/>
      <c r="F47" s="830"/>
      <c r="G47" s="830"/>
      <c r="H47" s="830"/>
      <c r="I47" s="830"/>
      <c r="J47" s="830"/>
    </row>
    <row r="48" spans="1:10" hidden="1">
      <c r="A48" s="724">
        <v>1121400</v>
      </c>
      <c r="B48" s="737" t="s">
        <v>735</v>
      </c>
      <c r="C48" s="726" t="s">
        <v>364</v>
      </c>
      <c r="D48" s="830">
        <v>0</v>
      </c>
      <c r="E48" s="830"/>
      <c r="F48" s="830"/>
      <c r="G48" s="830"/>
      <c r="H48" s="830"/>
      <c r="I48" s="830"/>
      <c r="J48" s="830"/>
    </row>
    <row r="49" spans="1:10" hidden="1">
      <c r="A49" s="724">
        <v>1121500</v>
      </c>
      <c r="B49" s="737" t="s">
        <v>65</v>
      </c>
      <c r="C49" s="726" t="s">
        <v>365</v>
      </c>
      <c r="D49" s="830">
        <v>0</v>
      </c>
      <c r="E49" s="830"/>
      <c r="F49" s="829"/>
      <c r="G49" s="829"/>
      <c r="H49" s="829"/>
      <c r="I49" s="829"/>
      <c r="J49" s="829"/>
    </row>
    <row r="50" spans="1:10" ht="25.5" hidden="1">
      <c r="A50" s="724">
        <v>1121600</v>
      </c>
      <c r="B50" s="737" t="s">
        <v>66</v>
      </c>
      <c r="C50" s="726" t="s">
        <v>366</v>
      </c>
      <c r="D50" s="830">
        <v>0</v>
      </c>
      <c r="E50" s="830"/>
      <c r="F50" s="830"/>
      <c r="G50" s="830"/>
      <c r="H50" s="830"/>
      <c r="I50" s="830"/>
      <c r="J50" s="830"/>
    </row>
    <row r="51" spans="1:10" ht="13.5" hidden="1" thickBot="1">
      <c r="A51" s="740">
        <v>1121700</v>
      </c>
      <c r="B51" s="741" t="s">
        <v>67</v>
      </c>
      <c r="C51" s="730" t="s">
        <v>731</v>
      </c>
      <c r="D51" s="831">
        <v>0</v>
      </c>
      <c r="E51" s="831"/>
      <c r="F51" s="831"/>
      <c r="G51" s="831"/>
      <c r="H51" s="831"/>
      <c r="I51" s="831"/>
      <c r="J51" s="831"/>
    </row>
    <row r="52" spans="1:10" ht="28.5" hidden="1">
      <c r="A52" s="716">
        <v>1122000</v>
      </c>
      <c r="B52" s="742" t="s">
        <v>732</v>
      </c>
      <c r="C52" s="718" t="s">
        <v>338</v>
      </c>
      <c r="D52" s="835">
        <v>0</v>
      </c>
      <c r="E52" s="835"/>
      <c r="F52" s="835">
        <v>0</v>
      </c>
      <c r="G52" s="835">
        <v>0</v>
      </c>
      <c r="H52" s="835">
        <v>0</v>
      </c>
      <c r="I52" s="835">
        <v>0</v>
      </c>
      <c r="J52" s="835">
        <v>0</v>
      </c>
    </row>
    <row r="53" spans="1:10" hidden="1">
      <c r="A53" s="744">
        <v>1122100</v>
      </c>
      <c r="B53" s="737" t="s">
        <v>68</v>
      </c>
      <c r="C53" s="722" t="s">
        <v>733</v>
      </c>
      <c r="D53" s="830"/>
      <c r="E53" s="830"/>
      <c r="F53" s="830"/>
      <c r="G53" s="830"/>
      <c r="H53" s="830"/>
      <c r="I53" s="830"/>
      <c r="J53" s="830"/>
    </row>
    <row r="54" spans="1:10" ht="25.5" hidden="1">
      <c r="A54" s="744">
        <v>1122200</v>
      </c>
      <c r="B54" s="737" t="s">
        <v>465</v>
      </c>
      <c r="C54" s="726" t="s">
        <v>978</v>
      </c>
      <c r="D54" s="830"/>
      <c r="E54" s="830"/>
      <c r="F54" s="830"/>
      <c r="G54" s="830"/>
      <c r="H54" s="830"/>
      <c r="I54" s="830"/>
      <c r="J54" s="830"/>
    </row>
    <row r="55" spans="1:10" ht="13.5" hidden="1" thickBot="1">
      <c r="A55" s="732">
        <v>1122300</v>
      </c>
      <c r="B55" s="741" t="s">
        <v>136</v>
      </c>
      <c r="C55" s="730" t="s">
        <v>979</v>
      </c>
      <c r="D55" s="831"/>
      <c r="E55" s="831"/>
      <c r="F55" s="831"/>
      <c r="G55" s="831"/>
      <c r="H55" s="831"/>
      <c r="I55" s="831"/>
      <c r="J55" s="831"/>
    </row>
    <row r="56" spans="1:10" ht="28.5" hidden="1">
      <c r="A56" s="716">
        <v>1123000</v>
      </c>
      <c r="B56" s="742" t="s">
        <v>344</v>
      </c>
      <c r="C56" s="718" t="s">
        <v>338</v>
      </c>
      <c r="D56" s="835">
        <v>0</v>
      </c>
      <c r="E56" s="835"/>
      <c r="F56" s="835">
        <v>0</v>
      </c>
      <c r="G56" s="835">
        <v>0</v>
      </c>
      <c r="H56" s="835">
        <v>0</v>
      </c>
      <c r="I56" s="835">
        <v>0</v>
      </c>
      <c r="J56" s="835">
        <v>0</v>
      </c>
    </row>
    <row r="57" spans="1:10" hidden="1">
      <c r="A57" s="744">
        <v>1123100</v>
      </c>
      <c r="B57" s="737" t="s">
        <v>137</v>
      </c>
      <c r="C57" s="722" t="s">
        <v>345</v>
      </c>
      <c r="D57" s="830">
        <v>0</v>
      </c>
      <c r="E57" s="830"/>
      <c r="F57" s="830"/>
      <c r="G57" s="830"/>
      <c r="H57" s="830"/>
      <c r="I57" s="830"/>
      <c r="J57" s="830"/>
    </row>
    <row r="58" spans="1:10" hidden="1">
      <c r="A58" s="744">
        <v>1123200</v>
      </c>
      <c r="B58" s="737" t="s">
        <v>138</v>
      </c>
      <c r="C58" s="726" t="s">
        <v>346</v>
      </c>
      <c r="D58" s="830">
        <v>0</v>
      </c>
      <c r="E58" s="830"/>
      <c r="F58" s="830"/>
      <c r="G58" s="830"/>
      <c r="H58" s="830"/>
      <c r="I58" s="830"/>
      <c r="J58" s="830"/>
    </row>
    <row r="59" spans="1:10" ht="25.5" hidden="1">
      <c r="A59" s="744">
        <v>1123300</v>
      </c>
      <c r="B59" s="737" t="s">
        <v>139</v>
      </c>
      <c r="C59" s="726" t="s">
        <v>347</v>
      </c>
      <c r="D59" s="830">
        <v>0</v>
      </c>
      <c r="E59" s="830"/>
      <c r="F59" s="830"/>
      <c r="G59" s="830"/>
      <c r="H59" s="830"/>
      <c r="I59" s="830"/>
      <c r="J59" s="830"/>
    </row>
    <row r="60" spans="1:10" hidden="1">
      <c r="A60" s="744">
        <v>1123400</v>
      </c>
      <c r="B60" s="737" t="s">
        <v>533</v>
      </c>
      <c r="C60" s="726" t="s">
        <v>348</v>
      </c>
      <c r="D60" s="830">
        <v>0</v>
      </c>
      <c r="E60" s="830"/>
      <c r="F60" s="830"/>
      <c r="G60" s="830"/>
      <c r="H60" s="830"/>
      <c r="I60" s="830"/>
      <c r="J60" s="830"/>
    </row>
    <row r="61" spans="1:10" hidden="1">
      <c r="A61" s="744">
        <v>1123500</v>
      </c>
      <c r="B61" s="745" t="s">
        <v>534</v>
      </c>
      <c r="C61" s="746">
        <v>423500</v>
      </c>
      <c r="D61" s="830">
        <v>0</v>
      </c>
      <c r="E61" s="830"/>
      <c r="F61" s="830"/>
      <c r="G61" s="830"/>
      <c r="H61" s="830"/>
      <c r="I61" s="830"/>
      <c r="J61" s="830"/>
    </row>
    <row r="62" spans="1:10" ht="25.5" hidden="1">
      <c r="A62" s="744">
        <v>1123600</v>
      </c>
      <c r="B62" s="737" t="s">
        <v>174</v>
      </c>
      <c r="C62" s="726" t="s">
        <v>349</v>
      </c>
      <c r="D62" s="830">
        <v>0</v>
      </c>
      <c r="E62" s="830"/>
      <c r="F62" s="830"/>
      <c r="G62" s="830"/>
      <c r="H62" s="830"/>
      <c r="I62" s="830"/>
      <c r="J62" s="830"/>
    </row>
    <row r="63" spans="1:10" hidden="1">
      <c r="A63" s="744">
        <v>1123700</v>
      </c>
      <c r="B63" s="737" t="s">
        <v>175</v>
      </c>
      <c r="C63" s="726" t="s">
        <v>350</v>
      </c>
      <c r="D63" s="830">
        <v>0</v>
      </c>
      <c r="E63" s="830"/>
      <c r="F63" s="830"/>
      <c r="G63" s="830"/>
      <c r="H63" s="830"/>
      <c r="I63" s="830"/>
      <c r="J63" s="830"/>
    </row>
    <row r="64" spans="1:10" ht="26.25" hidden="1" thickBot="1">
      <c r="A64" s="732">
        <v>1123800</v>
      </c>
      <c r="B64" s="741" t="s">
        <v>176</v>
      </c>
      <c r="C64" s="730" t="s">
        <v>351</v>
      </c>
      <c r="D64" s="831">
        <v>0</v>
      </c>
      <c r="E64" s="831"/>
      <c r="F64" s="831"/>
      <c r="G64" s="831"/>
      <c r="H64" s="831"/>
      <c r="I64" s="831"/>
      <c r="J64" s="831"/>
    </row>
    <row r="65" spans="1:10" ht="28.5" hidden="1">
      <c r="A65" s="716">
        <v>1124000</v>
      </c>
      <c r="B65" s="742" t="s">
        <v>198</v>
      </c>
      <c r="C65" s="718" t="s">
        <v>338</v>
      </c>
      <c r="D65" s="835">
        <v>0</v>
      </c>
      <c r="E65" s="835"/>
      <c r="F65" s="835">
        <v>0</v>
      </c>
      <c r="G65" s="835">
        <v>0</v>
      </c>
      <c r="H65" s="835">
        <v>0</v>
      </c>
      <c r="I65" s="835">
        <v>0</v>
      </c>
      <c r="J65" s="835">
        <v>0</v>
      </c>
    </row>
    <row r="66" spans="1:10" ht="13.5" hidden="1" thickBot="1">
      <c r="A66" s="732">
        <v>1124100</v>
      </c>
      <c r="B66" s="741" t="s">
        <v>177</v>
      </c>
      <c r="C66" s="730" t="s">
        <v>199</v>
      </c>
      <c r="D66" s="831">
        <v>0</v>
      </c>
      <c r="E66" s="831"/>
      <c r="F66" s="831"/>
      <c r="G66" s="831"/>
      <c r="H66" s="831"/>
      <c r="I66" s="831"/>
      <c r="J66" s="831"/>
    </row>
    <row r="67" spans="1:10" ht="42.75" hidden="1">
      <c r="A67" s="716">
        <v>1125000</v>
      </c>
      <c r="B67" s="742" t="s">
        <v>878</v>
      </c>
      <c r="C67" s="718" t="s">
        <v>338</v>
      </c>
      <c r="D67" s="835">
        <v>0</v>
      </c>
      <c r="E67" s="835"/>
      <c r="F67" s="835">
        <v>0</v>
      </c>
      <c r="G67" s="835">
        <v>0</v>
      </c>
      <c r="H67" s="835">
        <v>0</v>
      </c>
      <c r="I67" s="835">
        <v>0</v>
      </c>
      <c r="J67" s="835">
        <v>0</v>
      </c>
    </row>
    <row r="68" spans="1:10" ht="25.5" hidden="1">
      <c r="A68" s="744">
        <v>1125100</v>
      </c>
      <c r="B68" s="737" t="s">
        <v>178</v>
      </c>
      <c r="C68" s="722" t="s">
        <v>879</v>
      </c>
      <c r="D68" s="844">
        <v>0</v>
      </c>
      <c r="E68" s="845">
        <v>0</v>
      </c>
      <c r="F68" s="845">
        <f>D68+E68</f>
        <v>0</v>
      </c>
      <c r="G68" s="845">
        <v>0</v>
      </c>
      <c r="H68" s="845">
        <v>0</v>
      </c>
      <c r="I68" s="845">
        <v>0</v>
      </c>
      <c r="J68" s="844">
        <f>F68</f>
        <v>0</v>
      </c>
    </row>
    <row r="69" spans="1:10" ht="26.25" hidden="1" thickBot="1">
      <c r="A69" s="732">
        <v>1125200</v>
      </c>
      <c r="B69" s="741" t="s">
        <v>669</v>
      </c>
      <c r="C69" s="730" t="s">
        <v>988</v>
      </c>
      <c r="D69" s="831">
        <v>0</v>
      </c>
      <c r="E69" s="831"/>
      <c r="F69" s="831"/>
      <c r="G69" s="831"/>
      <c r="H69" s="831"/>
      <c r="I69" s="831"/>
      <c r="J69" s="831"/>
    </row>
    <row r="70" spans="1:10" ht="14.25" hidden="1">
      <c r="A70" s="716">
        <v>1126000</v>
      </c>
      <c r="B70" s="742" t="s">
        <v>989</v>
      </c>
      <c r="C70" s="718" t="s">
        <v>338</v>
      </c>
      <c r="D70" s="835">
        <v>0</v>
      </c>
      <c r="E70" s="835"/>
      <c r="F70" s="835">
        <v>0</v>
      </c>
      <c r="G70" s="835">
        <v>0</v>
      </c>
      <c r="H70" s="835">
        <v>0</v>
      </c>
      <c r="I70" s="835">
        <v>0</v>
      </c>
      <c r="J70" s="835">
        <v>0</v>
      </c>
    </row>
    <row r="71" spans="1:10" hidden="1">
      <c r="A71" s="716">
        <v>1126100</v>
      </c>
      <c r="B71" s="737" t="s">
        <v>941</v>
      </c>
      <c r="C71" s="722" t="s">
        <v>990</v>
      </c>
      <c r="D71" s="830">
        <v>0</v>
      </c>
      <c r="E71" s="830"/>
      <c r="F71" s="830"/>
      <c r="G71" s="830"/>
      <c r="H71" s="830"/>
      <c r="I71" s="830"/>
      <c r="J71" s="830"/>
    </row>
    <row r="72" spans="1:10" hidden="1">
      <c r="A72" s="716">
        <v>1126200</v>
      </c>
      <c r="B72" s="737" t="s">
        <v>942</v>
      </c>
      <c r="C72" s="726" t="s">
        <v>991</v>
      </c>
      <c r="D72" s="830">
        <v>0</v>
      </c>
      <c r="E72" s="830"/>
      <c r="F72" s="830"/>
      <c r="G72" s="830"/>
      <c r="H72" s="830"/>
      <c r="I72" s="830"/>
      <c r="J72" s="830"/>
    </row>
    <row r="73" spans="1:10" ht="25.5" hidden="1">
      <c r="A73" s="716">
        <v>1126300</v>
      </c>
      <c r="B73" s="737" t="s">
        <v>369</v>
      </c>
      <c r="C73" s="726" t="s">
        <v>370</v>
      </c>
      <c r="D73" s="830">
        <v>0</v>
      </c>
      <c r="E73" s="830"/>
      <c r="F73" s="830"/>
      <c r="G73" s="830"/>
      <c r="H73" s="830"/>
      <c r="I73" s="830"/>
      <c r="J73" s="830"/>
    </row>
    <row r="74" spans="1:10" hidden="1">
      <c r="A74" s="724">
        <v>1126400</v>
      </c>
      <c r="B74" s="747" t="s">
        <v>943</v>
      </c>
      <c r="C74" s="726" t="s">
        <v>371</v>
      </c>
      <c r="D74" s="830">
        <v>0</v>
      </c>
      <c r="E74" s="830"/>
      <c r="F74" s="830"/>
      <c r="G74" s="830"/>
      <c r="H74" s="830"/>
      <c r="I74" s="830"/>
      <c r="J74" s="830"/>
    </row>
    <row r="75" spans="1:10" ht="25.5" hidden="1">
      <c r="A75" s="728">
        <v>1126500</v>
      </c>
      <c r="B75" s="748" t="s">
        <v>901</v>
      </c>
      <c r="C75" s="726" t="s">
        <v>372</v>
      </c>
      <c r="D75" s="830">
        <v>0</v>
      </c>
      <c r="E75" s="830"/>
      <c r="F75" s="830"/>
      <c r="G75" s="830"/>
      <c r="H75" s="830"/>
      <c r="I75" s="830"/>
      <c r="J75" s="830"/>
    </row>
    <row r="76" spans="1:10" ht="25.5" hidden="1">
      <c r="A76" s="724">
        <v>1126600</v>
      </c>
      <c r="B76" s="747" t="s">
        <v>214</v>
      </c>
      <c r="C76" s="726" t="s">
        <v>373</v>
      </c>
      <c r="D76" s="830">
        <v>0</v>
      </c>
      <c r="E76" s="830"/>
      <c r="F76" s="830"/>
      <c r="G76" s="830"/>
      <c r="H76" s="830"/>
      <c r="I76" s="830"/>
      <c r="J76" s="830"/>
    </row>
    <row r="77" spans="1:10" ht="25.5" hidden="1">
      <c r="A77" s="724">
        <v>1126700</v>
      </c>
      <c r="B77" s="747" t="s">
        <v>215</v>
      </c>
      <c r="C77" s="726" t="s">
        <v>374</v>
      </c>
      <c r="D77" s="830">
        <v>0</v>
      </c>
      <c r="E77" s="830"/>
      <c r="F77" s="830"/>
      <c r="G77" s="830"/>
      <c r="H77" s="830"/>
      <c r="I77" s="830"/>
      <c r="J77" s="830"/>
    </row>
    <row r="78" spans="1:10" ht="13.5" hidden="1" thickBot="1">
      <c r="A78" s="740">
        <v>1126800</v>
      </c>
      <c r="B78" s="749" t="s">
        <v>458</v>
      </c>
      <c r="C78" s="730" t="s">
        <v>375</v>
      </c>
      <c r="D78" s="831">
        <v>0</v>
      </c>
      <c r="E78" s="831"/>
      <c r="F78" s="831"/>
      <c r="G78" s="831"/>
      <c r="H78" s="831"/>
      <c r="I78" s="831"/>
      <c r="J78" s="831"/>
    </row>
    <row r="79" spans="1:10" ht="14.25" hidden="1">
      <c r="A79" s="750">
        <v>1130000</v>
      </c>
      <c r="B79" s="751" t="s">
        <v>274</v>
      </c>
      <c r="C79" s="718" t="s">
        <v>338</v>
      </c>
      <c r="D79" s="835">
        <v>0</v>
      </c>
      <c r="E79" s="835"/>
      <c r="F79" s="835">
        <v>0</v>
      </c>
      <c r="G79" s="835">
        <v>0</v>
      </c>
      <c r="H79" s="835">
        <v>0</v>
      </c>
      <c r="I79" s="835">
        <v>0</v>
      </c>
      <c r="J79" s="835">
        <v>0</v>
      </c>
    </row>
    <row r="80" spans="1:10" hidden="1">
      <c r="A80" s="750">
        <v>1130100</v>
      </c>
      <c r="B80" s="747" t="s">
        <v>459</v>
      </c>
      <c r="C80" s="722" t="s">
        <v>275</v>
      </c>
      <c r="D80" s="830"/>
      <c r="E80" s="830"/>
      <c r="F80" s="830"/>
      <c r="G80" s="830"/>
      <c r="H80" s="830"/>
      <c r="I80" s="830"/>
      <c r="J80" s="830"/>
    </row>
    <row r="81" spans="1:10" hidden="1">
      <c r="A81" s="750">
        <v>1130200</v>
      </c>
      <c r="B81" s="747" t="s">
        <v>460</v>
      </c>
      <c r="C81" s="726" t="s">
        <v>276</v>
      </c>
      <c r="D81" s="830"/>
      <c r="E81" s="830"/>
      <c r="F81" s="830"/>
      <c r="G81" s="830"/>
      <c r="H81" s="830"/>
      <c r="I81" s="830"/>
      <c r="J81" s="830"/>
    </row>
    <row r="82" spans="1:10" ht="25.5" hidden="1">
      <c r="A82" s="750">
        <v>1130300</v>
      </c>
      <c r="B82" s="747" t="s">
        <v>461</v>
      </c>
      <c r="C82" s="726" t="s">
        <v>277</v>
      </c>
      <c r="D82" s="830"/>
      <c r="E82" s="830"/>
      <c r="F82" s="830"/>
      <c r="G82" s="830"/>
      <c r="H82" s="830"/>
      <c r="I82" s="830"/>
      <c r="J82" s="830"/>
    </row>
    <row r="83" spans="1:10" ht="25.5" hidden="1">
      <c r="A83" s="750">
        <v>1130400</v>
      </c>
      <c r="B83" s="752" t="s">
        <v>462</v>
      </c>
      <c r="C83" s="753" t="s">
        <v>278</v>
      </c>
      <c r="D83" s="829"/>
      <c r="E83" s="829"/>
      <c r="F83" s="829"/>
      <c r="G83" s="829"/>
      <c r="H83" s="829"/>
      <c r="I83" s="829"/>
      <c r="J83" s="829"/>
    </row>
    <row r="84" spans="1:10" ht="28.5" hidden="1">
      <c r="A84" s="724">
        <v>1131000</v>
      </c>
      <c r="B84" s="754" t="s">
        <v>279</v>
      </c>
      <c r="C84" s="755" t="s">
        <v>338</v>
      </c>
      <c r="D84" s="926"/>
      <c r="E84" s="926"/>
      <c r="F84" s="926"/>
      <c r="G84" s="926"/>
      <c r="H84" s="926"/>
      <c r="I84" s="926"/>
      <c r="J84" s="926"/>
    </row>
    <row r="85" spans="1:10" ht="25.5" hidden="1">
      <c r="A85" s="724">
        <v>1131100</v>
      </c>
      <c r="B85" s="747" t="s">
        <v>565</v>
      </c>
      <c r="C85" s="722" t="s">
        <v>280</v>
      </c>
      <c r="D85" s="830"/>
      <c r="E85" s="830"/>
      <c r="F85" s="830"/>
      <c r="G85" s="830"/>
      <c r="H85" s="830"/>
      <c r="I85" s="830"/>
      <c r="J85" s="830"/>
    </row>
    <row r="86" spans="1:10" hidden="1">
      <c r="A86" s="724">
        <v>1131200</v>
      </c>
      <c r="B86" s="747" t="s">
        <v>566</v>
      </c>
      <c r="C86" s="726" t="s">
        <v>281</v>
      </c>
      <c r="D86" s="830"/>
      <c r="E86" s="830"/>
      <c r="F86" s="830"/>
      <c r="G86" s="830"/>
      <c r="H86" s="830"/>
      <c r="I86" s="830"/>
      <c r="J86" s="830"/>
    </row>
    <row r="87" spans="1:10" ht="13.5" hidden="1" thickBot="1">
      <c r="A87" s="724">
        <v>1131300</v>
      </c>
      <c r="B87" s="749" t="s">
        <v>567</v>
      </c>
      <c r="C87" s="730" t="s">
        <v>282</v>
      </c>
      <c r="D87" s="831"/>
      <c r="E87" s="831"/>
      <c r="F87" s="831"/>
      <c r="G87" s="831"/>
      <c r="H87" s="831"/>
      <c r="I87" s="831"/>
      <c r="J87" s="831"/>
    </row>
    <row r="88" spans="1:10" ht="14.25" hidden="1">
      <c r="A88" s="757">
        <v>1140000</v>
      </c>
      <c r="B88" s="751" t="s">
        <v>283</v>
      </c>
      <c r="C88" s="718" t="s">
        <v>338</v>
      </c>
      <c r="D88" s="835">
        <v>0</v>
      </c>
      <c r="E88" s="835"/>
      <c r="F88" s="835">
        <v>0</v>
      </c>
      <c r="G88" s="835">
        <v>0</v>
      </c>
      <c r="H88" s="835">
        <v>0</v>
      </c>
      <c r="I88" s="835">
        <v>0</v>
      </c>
      <c r="J88" s="835">
        <v>0</v>
      </c>
    </row>
    <row r="89" spans="1:10" ht="25.5" hidden="1">
      <c r="A89" s="757">
        <v>1141000</v>
      </c>
      <c r="B89" s="747" t="s">
        <v>284</v>
      </c>
      <c r="C89" s="722" t="s">
        <v>960</v>
      </c>
      <c r="D89" s="830"/>
      <c r="E89" s="830"/>
      <c r="F89" s="830"/>
      <c r="G89" s="830"/>
      <c r="H89" s="830"/>
      <c r="I89" s="830"/>
      <c r="J89" s="830"/>
    </row>
    <row r="90" spans="1:10" ht="25.5" hidden="1">
      <c r="A90" s="757">
        <v>1142000</v>
      </c>
      <c r="B90" s="747" t="s">
        <v>38</v>
      </c>
      <c r="C90" s="726" t="s">
        <v>39</v>
      </c>
      <c r="D90" s="830"/>
      <c r="E90" s="830"/>
      <c r="F90" s="830"/>
      <c r="G90" s="830"/>
      <c r="H90" s="830"/>
      <c r="I90" s="830"/>
      <c r="J90" s="830"/>
    </row>
    <row r="91" spans="1:10" ht="25.5" hidden="1">
      <c r="A91" s="757">
        <v>1143000</v>
      </c>
      <c r="B91" s="747" t="s">
        <v>40</v>
      </c>
      <c r="C91" s="726" t="s">
        <v>41</v>
      </c>
      <c r="D91" s="830"/>
      <c r="E91" s="830"/>
      <c r="F91" s="830"/>
      <c r="G91" s="830"/>
      <c r="H91" s="830"/>
      <c r="I91" s="830"/>
      <c r="J91" s="830"/>
    </row>
    <row r="92" spans="1:10" ht="26.25" hidden="1" thickBot="1">
      <c r="A92" s="757">
        <v>1144000</v>
      </c>
      <c r="B92" s="749" t="s">
        <v>42</v>
      </c>
      <c r="C92" s="730" t="s">
        <v>418</v>
      </c>
      <c r="D92" s="831"/>
      <c r="E92" s="831"/>
      <c r="F92" s="831"/>
      <c r="G92" s="831"/>
      <c r="H92" s="831"/>
      <c r="I92" s="831"/>
      <c r="J92" s="831"/>
    </row>
    <row r="93" spans="1:10" ht="14.25" hidden="1">
      <c r="A93" s="757">
        <v>1150000</v>
      </c>
      <c r="B93" s="758" t="s">
        <v>694</v>
      </c>
      <c r="C93" s="718" t="s">
        <v>338</v>
      </c>
      <c r="D93" s="835">
        <v>0</v>
      </c>
      <c r="E93" s="835"/>
      <c r="F93" s="835">
        <v>0</v>
      </c>
      <c r="G93" s="835">
        <v>0</v>
      </c>
      <c r="H93" s="835">
        <v>0</v>
      </c>
      <c r="I93" s="835">
        <v>0</v>
      </c>
      <c r="J93" s="835">
        <v>0</v>
      </c>
    </row>
    <row r="94" spans="1:10" ht="25.5" hidden="1">
      <c r="A94" s="759">
        <v>1151000</v>
      </c>
      <c r="B94" s="747" t="s">
        <v>773</v>
      </c>
      <c r="C94" s="722" t="s">
        <v>774</v>
      </c>
      <c r="D94" s="830"/>
      <c r="E94" s="830"/>
      <c r="F94" s="830"/>
      <c r="G94" s="830"/>
      <c r="H94" s="830"/>
      <c r="I94" s="830"/>
      <c r="J94" s="830"/>
    </row>
    <row r="95" spans="1:10" ht="25.5" hidden="1">
      <c r="A95" s="759">
        <v>1152000</v>
      </c>
      <c r="B95" s="747" t="s">
        <v>1057</v>
      </c>
      <c r="C95" s="726" t="s">
        <v>775</v>
      </c>
      <c r="D95" s="830"/>
      <c r="E95" s="830"/>
      <c r="F95" s="830"/>
      <c r="G95" s="830"/>
      <c r="H95" s="830"/>
      <c r="I95" s="830"/>
      <c r="J95" s="830"/>
    </row>
    <row r="96" spans="1:10" ht="25.5" hidden="1">
      <c r="A96" s="759">
        <v>1153000</v>
      </c>
      <c r="B96" s="747" t="s">
        <v>793</v>
      </c>
      <c r="C96" s="726" t="s">
        <v>776</v>
      </c>
      <c r="D96" s="830"/>
      <c r="E96" s="830"/>
      <c r="F96" s="830"/>
      <c r="G96" s="830"/>
      <c r="H96" s="830"/>
      <c r="I96" s="830"/>
      <c r="J96" s="830"/>
    </row>
    <row r="97" spans="1:10" ht="0.75" hidden="1" customHeight="1">
      <c r="A97" s="759">
        <v>1154000</v>
      </c>
      <c r="B97" s="747" t="s">
        <v>701</v>
      </c>
      <c r="C97" s="726" t="s">
        <v>777</v>
      </c>
      <c r="D97" s="830"/>
      <c r="E97" s="830"/>
      <c r="F97" s="830"/>
      <c r="G97" s="830"/>
      <c r="H97" s="830"/>
      <c r="I97" s="830"/>
      <c r="J97" s="830"/>
    </row>
    <row r="98" spans="1:10" ht="25.5" hidden="1">
      <c r="A98" s="744">
        <v>1155000</v>
      </c>
      <c r="B98" s="760" t="s">
        <v>1619</v>
      </c>
      <c r="C98" s="726" t="s">
        <v>691</v>
      </c>
      <c r="D98" s="844"/>
      <c r="E98" s="844"/>
      <c r="F98" s="844"/>
      <c r="G98" s="844"/>
      <c r="H98" s="844"/>
      <c r="I98" s="844"/>
      <c r="J98" s="844"/>
    </row>
    <row r="99" spans="1:10" ht="39" hidden="1" thickBot="1">
      <c r="A99" s="732">
        <v>1156000</v>
      </c>
      <c r="B99" s="762" t="s">
        <v>1620</v>
      </c>
      <c r="C99" s="730" t="s">
        <v>781</v>
      </c>
      <c r="D99" s="839"/>
      <c r="E99" s="839"/>
      <c r="F99" s="839"/>
      <c r="G99" s="839"/>
      <c r="H99" s="839"/>
      <c r="I99" s="839"/>
      <c r="J99" s="839"/>
    </row>
    <row r="100" spans="1:10" hidden="1">
      <c r="A100" s="716">
        <v>1160000</v>
      </c>
      <c r="B100" s="764" t="s">
        <v>782</v>
      </c>
      <c r="C100" s="718" t="s">
        <v>338</v>
      </c>
      <c r="D100" s="842">
        <v>0</v>
      </c>
      <c r="E100" s="842"/>
      <c r="F100" s="842">
        <v>0</v>
      </c>
      <c r="G100" s="842">
        <v>0</v>
      </c>
      <c r="H100" s="842">
        <v>0</v>
      </c>
      <c r="I100" s="842">
        <v>0</v>
      </c>
      <c r="J100" s="842">
        <v>0</v>
      </c>
    </row>
    <row r="101" spans="1:10" ht="51" hidden="1">
      <c r="A101" s="744">
        <v>1161000</v>
      </c>
      <c r="B101" s="766" t="s">
        <v>191</v>
      </c>
      <c r="C101" s="767" t="s">
        <v>338</v>
      </c>
      <c r="D101" s="844">
        <v>0</v>
      </c>
      <c r="E101" s="844"/>
      <c r="F101" s="844">
        <v>0</v>
      </c>
      <c r="G101" s="844">
        <v>0</v>
      </c>
      <c r="H101" s="844">
        <v>0</v>
      </c>
      <c r="I101" s="844">
        <v>0</v>
      </c>
      <c r="J101" s="844">
        <v>0</v>
      </c>
    </row>
    <row r="102" spans="1:10" ht="38.25" hidden="1">
      <c r="A102" s="744">
        <v>1161100</v>
      </c>
      <c r="B102" s="725" t="s">
        <v>1621</v>
      </c>
      <c r="C102" s="746">
        <v>471100</v>
      </c>
      <c r="D102" s="844"/>
      <c r="E102" s="844"/>
      <c r="F102" s="844"/>
      <c r="G102" s="844"/>
      <c r="H102" s="844"/>
      <c r="I102" s="844"/>
      <c r="J102" s="844"/>
    </row>
    <row r="103" spans="1:10" ht="38.25" hidden="1">
      <c r="A103" s="744">
        <v>1161200</v>
      </c>
      <c r="B103" s="760" t="s">
        <v>1622</v>
      </c>
      <c r="C103" s="746">
        <v>471200</v>
      </c>
      <c r="D103" s="844"/>
      <c r="E103" s="844"/>
      <c r="F103" s="844"/>
      <c r="G103" s="844"/>
      <c r="H103" s="844"/>
      <c r="I103" s="844"/>
      <c r="J103" s="844"/>
    </row>
    <row r="104" spans="1:10" ht="38.25" hidden="1">
      <c r="A104" s="744">
        <v>1162000</v>
      </c>
      <c r="B104" s="766" t="s">
        <v>1080</v>
      </c>
      <c r="C104" s="767" t="s">
        <v>338</v>
      </c>
      <c r="D104" s="844">
        <v>0</v>
      </c>
      <c r="E104" s="844"/>
      <c r="F104" s="844">
        <v>0</v>
      </c>
      <c r="G104" s="844">
        <v>0</v>
      </c>
      <c r="H104" s="844">
        <v>0</v>
      </c>
      <c r="I104" s="844">
        <v>0</v>
      </c>
      <c r="J104" s="844">
        <v>0</v>
      </c>
    </row>
    <row r="105" spans="1:10" ht="25.5" hidden="1">
      <c r="A105" s="744">
        <v>1162100</v>
      </c>
      <c r="B105" s="760" t="s">
        <v>1623</v>
      </c>
      <c r="C105" s="726" t="s">
        <v>122</v>
      </c>
      <c r="D105" s="844"/>
      <c r="E105" s="844"/>
      <c r="F105" s="844"/>
      <c r="G105" s="844"/>
      <c r="H105" s="844"/>
      <c r="I105" s="844"/>
      <c r="J105" s="844"/>
    </row>
    <row r="106" spans="1:10" hidden="1">
      <c r="A106" s="744">
        <v>1162200</v>
      </c>
      <c r="B106" s="760" t="s">
        <v>1624</v>
      </c>
      <c r="C106" s="726" t="s">
        <v>23</v>
      </c>
      <c r="D106" s="844"/>
      <c r="E106" s="844"/>
      <c r="F106" s="844"/>
      <c r="G106" s="844"/>
      <c r="H106" s="844"/>
      <c r="I106" s="844"/>
      <c r="J106" s="844"/>
    </row>
    <row r="107" spans="1:10" ht="25.5" hidden="1">
      <c r="A107" s="744">
        <v>1162300</v>
      </c>
      <c r="B107" s="760" t="s">
        <v>1625</v>
      </c>
      <c r="C107" s="726" t="s">
        <v>25</v>
      </c>
      <c r="D107" s="844"/>
      <c r="E107" s="844"/>
      <c r="F107" s="844"/>
      <c r="G107" s="844"/>
      <c r="H107" s="844"/>
      <c r="I107" s="844"/>
      <c r="J107" s="844"/>
    </row>
    <row r="108" spans="1:10" hidden="1">
      <c r="A108" s="744">
        <v>1162400</v>
      </c>
      <c r="B108" s="760" t="s">
        <v>1626</v>
      </c>
      <c r="C108" s="726" t="s">
        <v>795</v>
      </c>
      <c r="D108" s="844"/>
      <c r="E108" s="844"/>
      <c r="F108" s="844"/>
      <c r="G108" s="844"/>
      <c r="H108" s="844"/>
      <c r="I108" s="844"/>
      <c r="J108" s="844"/>
    </row>
    <row r="109" spans="1:10" ht="38.25" hidden="1">
      <c r="A109" s="744">
        <v>1162500</v>
      </c>
      <c r="B109" s="760" t="s">
        <v>1627</v>
      </c>
      <c r="C109" s="726" t="s">
        <v>797</v>
      </c>
      <c r="D109" s="844"/>
      <c r="E109" s="844"/>
      <c r="F109" s="844"/>
      <c r="G109" s="844"/>
      <c r="H109" s="844"/>
      <c r="I109" s="844"/>
      <c r="J109" s="844"/>
    </row>
    <row r="110" spans="1:10" ht="25.5" hidden="1">
      <c r="A110" s="744">
        <v>1162600</v>
      </c>
      <c r="B110" s="760" t="s">
        <v>1628</v>
      </c>
      <c r="C110" s="726" t="s">
        <v>489</v>
      </c>
      <c r="D110" s="844"/>
      <c r="E110" s="844"/>
      <c r="F110" s="844"/>
      <c r="G110" s="844"/>
      <c r="H110" s="844"/>
      <c r="I110" s="844"/>
      <c r="J110" s="844"/>
    </row>
    <row r="111" spans="1:10" ht="25.5" hidden="1">
      <c r="A111" s="744">
        <v>1162700</v>
      </c>
      <c r="B111" s="725" t="s">
        <v>1629</v>
      </c>
      <c r="C111" s="726" t="s">
        <v>491</v>
      </c>
      <c r="D111" s="844"/>
      <c r="E111" s="844"/>
      <c r="F111" s="844"/>
      <c r="G111" s="844"/>
      <c r="H111" s="844"/>
      <c r="I111" s="844"/>
      <c r="J111" s="844"/>
    </row>
    <row r="112" spans="1:10" hidden="1">
      <c r="A112" s="744">
        <v>1162800</v>
      </c>
      <c r="B112" s="760" t="s">
        <v>1630</v>
      </c>
      <c r="C112" s="726" t="s">
        <v>833</v>
      </c>
      <c r="D112" s="933"/>
      <c r="E112" s="933"/>
      <c r="F112" s="933"/>
      <c r="G112" s="933"/>
      <c r="H112" s="933"/>
      <c r="I112" s="933"/>
      <c r="J112" s="933"/>
    </row>
    <row r="113" spans="1:10" ht="13.5" hidden="1" thickBot="1">
      <c r="A113" s="769">
        <v>1162900</v>
      </c>
      <c r="B113" s="762" t="s">
        <v>1631</v>
      </c>
      <c r="C113" s="730" t="s">
        <v>835</v>
      </c>
      <c r="D113" s="937"/>
      <c r="E113" s="937"/>
      <c r="F113" s="937"/>
      <c r="G113" s="937"/>
      <c r="H113" s="937"/>
      <c r="I113" s="937"/>
      <c r="J113" s="937"/>
    </row>
    <row r="114" spans="1:10" hidden="1">
      <c r="A114" s="771">
        <v>1170000</v>
      </c>
      <c r="B114" s="772" t="s">
        <v>836</v>
      </c>
      <c r="C114" s="773" t="s">
        <v>338</v>
      </c>
      <c r="D114" s="951">
        <v>0</v>
      </c>
      <c r="E114" s="951"/>
      <c r="F114" s="951">
        <v>0</v>
      </c>
      <c r="G114" s="951">
        <v>0</v>
      </c>
      <c r="H114" s="951">
        <v>0</v>
      </c>
      <c r="I114" s="951">
        <v>0</v>
      </c>
      <c r="J114" s="951">
        <v>0</v>
      </c>
    </row>
    <row r="115" spans="1:10" ht="38.25" hidden="1">
      <c r="A115" s="775">
        <v>1171000</v>
      </c>
      <c r="B115" s="776" t="s">
        <v>200</v>
      </c>
      <c r="C115" s="718" t="s">
        <v>338</v>
      </c>
      <c r="D115" s="849">
        <v>0</v>
      </c>
      <c r="E115" s="849"/>
      <c r="F115" s="849">
        <v>0</v>
      </c>
      <c r="G115" s="849">
        <v>0</v>
      </c>
      <c r="H115" s="849">
        <v>0</v>
      </c>
      <c r="I115" s="849">
        <v>0</v>
      </c>
      <c r="J115" s="849">
        <v>0</v>
      </c>
    </row>
    <row r="116" spans="1:10" ht="51" hidden="1">
      <c r="A116" s="775">
        <v>1171100</v>
      </c>
      <c r="B116" s="725" t="s">
        <v>1632</v>
      </c>
      <c r="C116" s="722" t="s">
        <v>457</v>
      </c>
      <c r="D116" s="933">
        <v>0</v>
      </c>
      <c r="E116" s="933"/>
      <c r="F116" s="933"/>
      <c r="G116" s="933"/>
      <c r="H116" s="933"/>
      <c r="I116" s="933"/>
      <c r="J116" s="933"/>
    </row>
    <row r="117" spans="1:10" ht="25.5" hidden="1">
      <c r="A117" s="775">
        <v>1171200</v>
      </c>
      <c r="B117" s="760" t="s">
        <v>1633</v>
      </c>
      <c r="C117" s="778" t="s">
        <v>332</v>
      </c>
      <c r="D117" s="933">
        <v>0</v>
      </c>
      <c r="E117" s="933"/>
      <c r="F117" s="933"/>
      <c r="G117" s="933"/>
      <c r="H117" s="933"/>
      <c r="I117" s="933"/>
      <c r="J117" s="933"/>
    </row>
    <row r="118" spans="1:10" ht="63.75" hidden="1">
      <c r="A118" s="744">
        <v>1172000</v>
      </c>
      <c r="B118" s="779" t="s">
        <v>974</v>
      </c>
      <c r="C118" s="755" t="s">
        <v>338</v>
      </c>
      <c r="D118" s="951">
        <v>0</v>
      </c>
      <c r="E118" s="951"/>
      <c r="F118" s="951">
        <v>0</v>
      </c>
      <c r="G118" s="951">
        <v>0</v>
      </c>
      <c r="H118" s="951">
        <v>0</v>
      </c>
      <c r="I118" s="951">
        <v>0</v>
      </c>
      <c r="J118" s="951">
        <v>0</v>
      </c>
    </row>
    <row r="119" spans="1:10" hidden="1">
      <c r="A119" s="744">
        <v>1172100</v>
      </c>
      <c r="B119" s="747" t="s">
        <v>1058</v>
      </c>
      <c r="C119" s="722" t="s">
        <v>975</v>
      </c>
      <c r="D119" s="933">
        <v>0</v>
      </c>
      <c r="E119" s="933"/>
      <c r="F119" s="933"/>
      <c r="G119" s="933"/>
      <c r="H119" s="933"/>
      <c r="I119" s="933"/>
      <c r="J119" s="933"/>
    </row>
    <row r="120" spans="1:10" hidden="1">
      <c r="A120" s="744">
        <v>1172200</v>
      </c>
      <c r="B120" s="747" t="s">
        <v>1059</v>
      </c>
      <c r="C120" s="780">
        <v>482200</v>
      </c>
      <c r="D120" s="933">
        <v>0</v>
      </c>
      <c r="E120" s="933"/>
      <c r="F120" s="933"/>
      <c r="G120" s="933"/>
      <c r="H120" s="933"/>
      <c r="I120" s="933"/>
      <c r="J120" s="933"/>
    </row>
    <row r="121" spans="1:10" hidden="1">
      <c r="A121" s="744">
        <v>1172300</v>
      </c>
      <c r="B121" s="760" t="s">
        <v>1634</v>
      </c>
      <c r="C121" s="726" t="s">
        <v>977</v>
      </c>
      <c r="D121" s="933">
        <v>0</v>
      </c>
      <c r="E121" s="933"/>
      <c r="F121" s="933"/>
      <c r="G121" s="933"/>
      <c r="H121" s="933"/>
      <c r="I121" s="933"/>
      <c r="J121" s="933"/>
    </row>
    <row r="122" spans="1:10" ht="38.25" hidden="1">
      <c r="A122" s="744">
        <v>1172400</v>
      </c>
      <c r="B122" s="781" t="s">
        <v>1635</v>
      </c>
      <c r="C122" s="726" t="s">
        <v>117</v>
      </c>
      <c r="D122" s="849">
        <v>0</v>
      </c>
      <c r="E122" s="849"/>
      <c r="F122" s="849"/>
      <c r="G122" s="849"/>
      <c r="H122" s="849"/>
      <c r="I122" s="849"/>
      <c r="J122" s="849"/>
    </row>
    <row r="123" spans="1:10" ht="38.25" hidden="1">
      <c r="A123" s="744">
        <v>1173000</v>
      </c>
      <c r="B123" s="779" t="s">
        <v>118</v>
      </c>
      <c r="C123" s="755" t="s">
        <v>338</v>
      </c>
      <c r="D123" s="849">
        <v>0</v>
      </c>
      <c r="E123" s="849"/>
      <c r="F123" s="849">
        <v>0</v>
      </c>
      <c r="G123" s="849">
        <v>0</v>
      </c>
      <c r="H123" s="849">
        <v>0</v>
      </c>
      <c r="I123" s="849">
        <v>0</v>
      </c>
      <c r="J123" s="849">
        <v>0</v>
      </c>
    </row>
    <row r="124" spans="1:10" ht="25.5" hidden="1">
      <c r="A124" s="775">
        <v>1173100</v>
      </c>
      <c r="B124" s="782" t="s">
        <v>119</v>
      </c>
      <c r="C124" s="726" t="s">
        <v>1044</v>
      </c>
      <c r="D124" s="849">
        <v>0</v>
      </c>
      <c r="E124" s="849"/>
      <c r="F124" s="849"/>
      <c r="G124" s="849"/>
      <c r="H124" s="849"/>
      <c r="I124" s="849"/>
      <c r="J124" s="849"/>
    </row>
    <row r="125" spans="1:10" ht="51" hidden="1">
      <c r="A125" s="775">
        <v>1174000</v>
      </c>
      <c r="B125" s="779" t="s">
        <v>1045</v>
      </c>
      <c r="C125" s="755" t="s">
        <v>338</v>
      </c>
      <c r="D125" s="849">
        <v>0</v>
      </c>
      <c r="E125" s="849"/>
      <c r="F125" s="849">
        <v>0</v>
      </c>
      <c r="G125" s="849">
        <v>0</v>
      </c>
      <c r="H125" s="849">
        <v>0</v>
      </c>
      <c r="I125" s="849">
        <v>0</v>
      </c>
      <c r="J125" s="849">
        <v>0</v>
      </c>
    </row>
    <row r="126" spans="1:10" ht="38.25" hidden="1">
      <c r="A126" s="775">
        <v>1174100</v>
      </c>
      <c r="B126" s="782" t="s">
        <v>1060</v>
      </c>
      <c r="C126" s="726" t="s">
        <v>1046</v>
      </c>
      <c r="D126" s="849">
        <v>0</v>
      </c>
      <c r="E126" s="849"/>
      <c r="F126" s="849"/>
      <c r="G126" s="849"/>
      <c r="H126" s="849"/>
      <c r="I126" s="849"/>
      <c r="J126" s="849"/>
    </row>
    <row r="127" spans="1:10" ht="25.5" hidden="1">
      <c r="A127" s="775">
        <v>1174200</v>
      </c>
      <c r="B127" s="781" t="s">
        <v>1636</v>
      </c>
      <c r="C127" s="726" t="s">
        <v>425</v>
      </c>
      <c r="D127" s="849">
        <v>0</v>
      </c>
      <c r="E127" s="849"/>
      <c r="F127" s="849"/>
      <c r="G127" s="849"/>
      <c r="H127" s="849"/>
      <c r="I127" s="849"/>
      <c r="J127" s="849"/>
    </row>
    <row r="128" spans="1:10" ht="51" hidden="1">
      <c r="A128" s="775">
        <v>1175000</v>
      </c>
      <c r="B128" s="779" t="s">
        <v>535</v>
      </c>
      <c r="C128" s="755" t="s">
        <v>338</v>
      </c>
      <c r="D128" s="849">
        <v>0</v>
      </c>
      <c r="E128" s="849"/>
      <c r="F128" s="849">
        <v>0</v>
      </c>
      <c r="G128" s="849">
        <v>0</v>
      </c>
      <c r="H128" s="849">
        <v>0</v>
      </c>
      <c r="I128" s="849">
        <v>0</v>
      </c>
      <c r="J128" s="849">
        <v>0</v>
      </c>
    </row>
    <row r="129" spans="1:10" ht="51" hidden="1">
      <c r="A129" s="775">
        <v>1175100</v>
      </c>
      <c r="B129" s="781" t="s">
        <v>1637</v>
      </c>
      <c r="C129" s="726" t="s">
        <v>212</v>
      </c>
      <c r="D129" s="849">
        <v>0</v>
      </c>
      <c r="E129" s="849"/>
      <c r="F129" s="849"/>
      <c r="G129" s="849"/>
      <c r="H129" s="849"/>
      <c r="I129" s="849"/>
      <c r="J129" s="849"/>
    </row>
    <row r="130" spans="1:10" hidden="1">
      <c r="A130" s="775">
        <v>1176000</v>
      </c>
      <c r="B130" s="779" t="s">
        <v>213</v>
      </c>
      <c r="C130" s="755" t="s">
        <v>338</v>
      </c>
      <c r="D130" s="849">
        <v>0</v>
      </c>
      <c r="E130" s="849"/>
      <c r="F130" s="849">
        <v>0</v>
      </c>
      <c r="G130" s="849">
        <v>0</v>
      </c>
      <c r="H130" s="849">
        <v>0</v>
      </c>
      <c r="I130" s="849">
        <v>0</v>
      </c>
      <c r="J130" s="849">
        <v>0</v>
      </c>
    </row>
    <row r="131" spans="1:10" hidden="1">
      <c r="A131" s="775">
        <v>1176100</v>
      </c>
      <c r="B131" s="781" t="s">
        <v>1638</v>
      </c>
      <c r="C131" s="726" t="s">
        <v>8</v>
      </c>
      <c r="D131" s="849">
        <v>0</v>
      </c>
      <c r="E131" s="849"/>
      <c r="F131" s="849"/>
      <c r="G131" s="849"/>
      <c r="H131" s="849"/>
      <c r="I131" s="849"/>
      <c r="J131" s="849"/>
    </row>
    <row r="132" spans="1:10" hidden="1">
      <c r="A132" s="775">
        <v>1177000</v>
      </c>
      <c r="B132" s="779" t="s">
        <v>564</v>
      </c>
      <c r="C132" s="755" t="s">
        <v>338</v>
      </c>
      <c r="D132" s="849">
        <v>0</v>
      </c>
      <c r="E132" s="849"/>
      <c r="F132" s="849">
        <v>0</v>
      </c>
      <c r="G132" s="849">
        <v>0</v>
      </c>
      <c r="H132" s="849">
        <v>0</v>
      </c>
      <c r="I132" s="849">
        <v>0</v>
      </c>
      <c r="J132" s="849">
        <v>0</v>
      </c>
    </row>
    <row r="133" spans="1:10" ht="13.5" hidden="1" thickBot="1">
      <c r="A133" s="769">
        <v>1177100</v>
      </c>
      <c r="B133" s="783" t="s">
        <v>1639</v>
      </c>
      <c r="C133" s="730" t="s">
        <v>244</v>
      </c>
      <c r="D133" s="851">
        <v>0</v>
      </c>
      <c r="E133" s="851"/>
      <c r="F133" s="851"/>
      <c r="G133" s="851"/>
      <c r="H133" s="851"/>
      <c r="I133" s="851"/>
      <c r="J133" s="851"/>
    </row>
    <row r="134" spans="1:10" ht="13.5" thickBot="1">
      <c r="A134" s="785" t="s">
        <v>245</v>
      </c>
      <c r="B134" s="786" t="s">
        <v>246</v>
      </c>
      <c r="C134" s="787"/>
      <c r="D134" s="853"/>
      <c r="E134" s="853"/>
      <c r="F134" s="853"/>
      <c r="G134" s="853"/>
      <c r="H134" s="853"/>
      <c r="I134" s="853"/>
      <c r="J134" s="853"/>
    </row>
    <row r="135" spans="1:10" ht="26.25" thickBot="1">
      <c r="A135" s="789" t="s">
        <v>247</v>
      </c>
      <c r="B135" s="790" t="s">
        <v>618</v>
      </c>
      <c r="C135" s="791" t="s">
        <v>338</v>
      </c>
      <c r="D135" s="855">
        <f>D138</f>
        <v>0</v>
      </c>
      <c r="E135" s="855">
        <f>E141</f>
        <v>0</v>
      </c>
      <c r="F135" s="855">
        <f>F138</f>
        <v>0</v>
      </c>
      <c r="G135" s="855">
        <f>G138</f>
        <v>0</v>
      </c>
      <c r="H135" s="855">
        <f>H138</f>
        <v>0</v>
      </c>
      <c r="I135" s="855">
        <f>I138</f>
        <v>0</v>
      </c>
      <c r="J135" s="855">
        <f>J138</f>
        <v>0</v>
      </c>
    </row>
    <row r="136" spans="1:10" ht="13.5" thickBot="1">
      <c r="A136" s="792"/>
      <c r="B136" s="793" t="s">
        <v>619</v>
      </c>
      <c r="C136" s="794"/>
      <c r="D136" s="1341"/>
      <c r="E136" s="1341"/>
      <c r="F136" s="1341"/>
      <c r="G136" s="1341"/>
      <c r="H136" s="1341"/>
      <c r="I136" s="1341"/>
      <c r="J136" s="1341"/>
    </row>
    <row r="137" spans="1:10">
      <c r="A137" s="785" t="s">
        <v>245</v>
      </c>
      <c r="B137" s="786" t="s">
        <v>246</v>
      </c>
      <c r="C137" s="796"/>
      <c r="D137" s="1342"/>
      <c r="E137" s="1342"/>
      <c r="F137" s="1342"/>
      <c r="G137" s="1342"/>
      <c r="H137" s="1342"/>
      <c r="I137" s="1342"/>
      <c r="J137" s="1342"/>
    </row>
    <row r="138" spans="1:10">
      <c r="A138" s="798" t="s">
        <v>620</v>
      </c>
      <c r="B138" s="799" t="s">
        <v>621</v>
      </c>
      <c r="C138" s="800" t="s">
        <v>338</v>
      </c>
      <c r="D138" s="982">
        <f>D140+D141+D142</f>
        <v>0</v>
      </c>
      <c r="E138" s="982"/>
      <c r="F138" s="982">
        <f>F140+F141+F142</f>
        <v>0</v>
      </c>
      <c r="G138" s="982">
        <f>G140+G141+G142</f>
        <v>0</v>
      </c>
      <c r="H138" s="982">
        <f>H140+H141+H142</f>
        <v>0</v>
      </c>
      <c r="I138" s="982">
        <f>I140+I141+I142</f>
        <v>0</v>
      </c>
      <c r="J138" s="982">
        <f>F138</f>
        <v>0</v>
      </c>
    </row>
    <row r="139" spans="1:10">
      <c r="A139" s="802" t="s">
        <v>622</v>
      </c>
      <c r="B139" s="781" t="s">
        <v>1640</v>
      </c>
      <c r="C139" s="803" t="s">
        <v>945</v>
      </c>
      <c r="D139" s="847">
        <v>0</v>
      </c>
      <c r="E139" s="847"/>
      <c r="F139" s="847"/>
      <c r="G139" s="847"/>
      <c r="H139" s="847"/>
      <c r="I139" s="847"/>
      <c r="J139" s="847"/>
    </row>
    <row r="140" spans="1:10">
      <c r="A140" s="802" t="s">
        <v>946</v>
      </c>
      <c r="B140" s="781" t="s">
        <v>1641</v>
      </c>
      <c r="C140" s="803" t="s">
        <v>923</v>
      </c>
      <c r="D140" s="848">
        <v>0</v>
      </c>
      <c r="E140" s="847">
        <v>0</v>
      </c>
      <c r="F140" s="847">
        <f>D140+E140</f>
        <v>0</v>
      </c>
      <c r="G140" s="844" t="s">
        <v>702</v>
      </c>
      <c r="H140" s="844">
        <v>0</v>
      </c>
      <c r="I140" s="844">
        <v>0</v>
      </c>
      <c r="J140" s="844">
        <f>F140</f>
        <v>0</v>
      </c>
    </row>
    <row r="141" spans="1:10" ht="25.5">
      <c r="A141" s="802" t="s">
        <v>924</v>
      </c>
      <c r="B141" s="781" t="s">
        <v>1642</v>
      </c>
      <c r="C141" s="1234" t="s">
        <v>926</v>
      </c>
      <c r="D141" s="848">
        <v>0</v>
      </c>
      <c r="E141" s="848">
        <v>0</v>
      </c>
      <c r="F141" s="845">
        <f>D141+E141</f>
        <v>0</v>
      </c>
      <c r="G141" s="842">
        <v>0</v>
      </c>
      <c r="H141" s="842">
        <v>0</v>
      </c>
      <c r="I141" s="842">
        <v>0</v>
      </c>
      <c r="J141" s="847">
        <f>F141</f>
        <v>0</v>
      </c>
    </row>
    <row r="142" spans="1:10">
      <c r="A142" s="802" t="s">
        <v>927</v>
      </c>
      <c r="B142" s="781" t="s">
        <v>1643</v>
      </c>
      <c r="C142" s="803" t="s">
        <v>1055</v>
      </c>
      <c r="D142" s="848">
        <v>0</v>
      </c>
      <c r="E142" s="847"/>
      <c r="F142" s="847">
        <f>D142+E142</f>
        <v>0</v>
      </c>
      <c r="G142" s="847">
        <v>0</v>
      </c>
      <c r="H142" s="847">
        <v>0</v>
      </c>
      <c r="I142" s="847">
        <v>0</v>
      </c>
      <c r="J142" s="847">
        <f>F142</f>
        <v>0</v>
      </c>
    </row>
    <row r="143" spans="1:10" ht="12" customHeight="1">
      <c r="A143" s="802" t="s">
        <v>127</v>
      </c>
      <c r="B143" s="782" t="s">
        <v>128</v>
      </c>
      <c r="C143" s="803" t="s">
        <v>129</v>
      </c>
      <c r="D143" s="847">
        <v>0</v>
      </c>
      <c r="E143" s="847"/>
      <c r="F143" s="847"/>
      <c r="G143" s="847"/>
      <c r="H143" s="847"/>
      <c r="I143" s="847"/>
      <c r="J143" s="847"/>
    </row>
    <row r="144" spans="1:10" hidden="1">
      <c r="A144" s="802" t="s">
        <v>130</v>
      </c>
      <c r="B144" s="781" t="s">
        <v>1644</v>
      </c>
      <c r="C144" s="803" t="s">
        <v>857</v>
      </c>
      <c r="D144" s="847">
        <v>0</v>
      </c>
      <c r="E144" s="847"/>
      <c r="F144" s="847"/>
      <c r="G144" s="847"/>
      <c r="H144" s="847"/>
      <c r="I144" s="847"/>
      <c r="J144" s="847"/>
    </row>
    <row r="145" spans="1:10" hidden="1">
      <c r="A145" s="802" t="s">
        <v>858</v>
      </c>
      <c r="B145" s="781" t="s">
        <v>1645</v>
      </c>
      <c r="C145" s="803" t="s">
        <v>860</v>
      </c>
      <c r="D145" s="847">
        <v>0</v>
      </c>
      <c r="E145" s="847"/>
      <c r="F145" s="847"/>
      <c r="G145" s="847"/>
      <c r="H145" s="847"/>
      <c r="I145" s="847"/>
      <c r="J145" s="847"/>
    </row>
    <row r="146" spans="1:10" hidden="1">
      <c r="A146" s="802" t="s">
        <v>625</v>
      </c>
      <c r="B146" s="781" t="s">
        <v>1646</v>
      </c>
      <c r="C146" s="803" t="s">
        <v>627</v>
      </c>
      <c r="D146" s="847">
        <v>0</v>
      </c>
      <c r="E146" s="847"/>
      <c r="F146" s="847"/>
      <c r="G146" s="847"/>
      <c r="H146" s="847"/>
      <c r="I146" s="847"/>
      <c r="J146" s="847"/>
    </row>
    <row r="147" spans="1:10" hidden="1">
      <c r="A147" s="802" t="s">
        <v>628</v>
      </c>
      <c r="B147" s="779" t="s">
        <v>629</v>
      </c>
      <c r="C147" s="804" t="s">
        <v>338</v>
      </c>
      <c r="D147" s="847">
        <v>0</v>
      </c>
      <c r="E147" s="847"/>
      <c r="F147" s="847">
        <v>0</v>
      </c>
      <c r="G147" s="847"/>
      <c r="H147" s="847">
        <v>0</v>
      </c>
      <c r="I147" s="847">
        <v>0</v>
      </c>
      <c r="J147" s="847">
        <v>0</v>
      </c>
    </row>
    <row r="148" spans="1:10" hidden="1">
      <c r="A148" s="802" t="s">
        <v>630</v>
      </c>
      <c r="B148" s="782" t="s">
        <v>631</v>
      </c>
      <c r="C148" s="803" t="s">
        <v>632</v>
      </c>
      <c r="D148" s="847">
        <v>0</v>
      </c>
      <c r="E148" s="847"/>
      <c r="F148" s="847"/>
      <c r="G148" s="847"/>
      <c r="H148" s="847"/>
      <c r="I148" s="847"/>
      <c r="J148" s="847"/>
    </row>
    <row r="149" spans="1:10" hidden="1">
      <c r="A149" s="802" t="s">
        <v>633</v>
      </c>
      <c r="B149" s="782" t="s">
        <v>634</v>
      </c>
      <c r="C149" s="803" t="s">
        <v>635</v>
      </c>
      <c r="D149" s="847">
        <v>0</v>
      </c>
      <c r="E149" s="847"/>
      <c r="F149" s="847"/>
      <c r="G149" s="847"/>
      <c r="H149" s="847"/>
      <c r="I149" s="847"/>
      <c r="J149" s="847"/>
    </row>
    <row r="150" spans="1:10" ht="25.5" hidden="1">
      <c r="A150" s="802" t="s">
        <v>636</v>
      </c>
      <c r="B150" s="781" t="s">
        <v>1647</v>
      </c>
      <c r="C150" s="803" t="s">
        <v>294</v>
      </c>
      <c r="D150" s="847">
        <v>0</v>
      </c>
      <c r="E150" s="847"/>
      <c r="F150" s="847"/>
      <c r="G150" s="847"/>
      <c r="H150" s="847"/>
      <c r="I150" s="847"/>
      <c r="J150" s="847"/>
    </row>
    <row r="151" spans="1:10" ht="25.5" hidden="1">
      <c r="A151" s="802" t="s">
        <v>295</v>
      </c>
      <c r="B151" s="781" t="s">
        <v>1648</v>
      </c>
      <c r="C151" s="803" t="s">
        <v>297</v>
      </c>
      <c r="D151" s="847">
        <v>0</v>
      </c>
      <c r="E151" s="847"/>
      <c r="F151" s="847"/>
      <c r="G151" s="847"/>
      <c r="H151" s="847"/>
      <c r="I151" s="847"/>
      <c r="J151" s="847"/>
    </row>
    <row r="152" spans="1:10" hidden="1">
      <c r="A152" s="802" t="s">
        <v>298</v>
      </c>
      <c r="B152" s="779" t="s">
        <v>299</v>
      </c>
      <c r="C152" s="804" t="s">
        <v>338</v>
      </c>
      <c r="D152" s="847">
        <v>0</v>
      </c>
      <c r="E152" s="847"/>
      <c r="F152" s="847">
        <v>0</v>
      </c>
      <c r="G152" s="847">
        <v>0</v>
      </c>
      <c r="H152" s="847">
        <v>0</v>
      </c>
      <c r="I152" s="847">
        <v>0</v>
      </c>
      <c r="J152" s="847">
        <v>0</v>
      </c>
    </row>
    <row r="153" spans="1:10" hidden="1">
      <c r="A153" s="802" t="s">
        <v>300</v>
      </c>
      <c r="B153" s="782" t="s">
        <v>1061</v>
      </c>
      <c r="C153" s="803" t="s">
        <v>301</v>
      </c>
      <c r="D153" s="847">
        <v>0</v>
      </c>
      <c r="E153" s="847"/>
      <c r="F153" s="847"/>
      <c r="G153" s="847"/>
      <c r="H153" s="847"/>
      <c r="I153" s="847"/>
      <c r="J153" s="847"/>
    </row>
    <row r="154" spans="1:10" hidden="1">
      <c r="A154" s="805" t="s">
        <v>302</v>
      </c>
      <c r="B154" s="806" t="s">
        <v>303</v>
      </c>
      <c r="C154" s="804" t="s">
        <v>338</v>
      </c>
      <c r="D154" s="847">
        <v>0</v>
      </c>
      <c r="E154" s="847"/>
      <c r="F154" s="847">
        <v>0</v>
      </c>
      <c r="G154" s="847">
        <v>0</v>
      </c>
      <c r="H154" s="847">
        <v>0</v>
      </c>
      <c r="I154" s="847">
        <v>0</v>
      </c>
      <c r="J154" s="847">
        <v>0</v>
      </c>
    </row>
    <row r="155" spans="1:10" hidden="1">
      <c r="A155" s="802" t="s">
        <v>304</v>
      </c>
      <c r="B155" s="782" t="s">
        <v>1062</v>
      </c>
      <c r="C155" s="803" t="s">
        <v>305</v>
      </c>
      <c r="D155" s="847">
        <v>0</v>
      </c>
      <c r="E155" s="847"/>
      <c r="F155" s="847"/>
      <c r="G155" s="847"/>
      <c r="H155" s="847"/>
      <c r="I155" s="847"/>
      <c r="J155" s="847"/>
    </row>
    <row r="156" spans="1:10" hidden="1">
      <c r="A156" s="802" t="s">
        <v>306</v>
      </c>
      <c r="B156" s="782" t="s">
        <v>1063</v>
      </c>
      <c r="C156" s="803" t="s">
        <v>307</v>
      </c>
      <c r="D156" s="847">
        <v>0</v>
      </c>
      <c r="E156" s="847"/>
      <c r="F156" s="847"/>
      <c r="G156" s="847"/>
      <c r="H156" s="847"/>
      <c r="I156" s="847"/>
      <c r="J156" s="847"/>
    </row>
    <row r="157" spans="1:10" ht="25.5" hidden="1">
      <c r="A157" s="802" t="s">
        <v>308</v>
      </c>
      <c r="B157" s="781" t="s">
        <v>1649</v>
      </c>
      <c r="C157" s="803" t="s">
        <v>310</v>
      </c>
      <c r="D157" s="847">
        <v>0</v>
      </c>
      <c r="E157" s="847"/>
      <c r="F157" s="847"/>
      <c r="G157" s="847"/>
      <c r="H157" s="847"/>
      <c r="I157" s="847"/>
      <c r="J157" s="847"/>
    </row>
    <row r="158" spans="1:10" ht="26.25" thickBot="1">
      <c r="A158" s="807">
        <v>1244000</v>
      </c>
      <c r="B158" s="808" t="s">
        <v>1650</v>
      </c>
      <c r="C158" s="809" t="s">
        <v>1089</v>
      </c>
      <c r="D158" s="931">
        <v>0</v>
      </c>
      <c r="E158" s="931"/>
      <c r="F158" s="931"/>
      <c r="G158" s="931"/>
      <c r="H158" s="931"/>
      <c r="I158" s="931"/>
      <c r="J158" s="931"/>
    </row>
    <row r="159" spans="1:10" ht="39" thickBot="1">
      <c r="A159" s="810">
        <v>1000000</v>
      </c>
      <c r="B159" s="811" t="s">
        <v>1090</v>
      </c>
      <c r="C159" s="812" t="s">
        <v>338</v>
      </c>
      <c r="D159" s="1343">
        <f t="shared" ref="D159:I159" si="1">D33+D135</f>
        <v>0</v>
      </c>
      <c r="E159" s="1343">
        <f t="shared" si="1"/>
        <v>0</v>
      </c>
      <c r="F159" s="1343">
        <f t="shared" si="1"/>
        <v>0</v>
      </c>
      <c r="G159" s="1343">
        <f t="shared" si="1"/>
        <v>0</v>
      </c>
      <c r="H159" s="1343">
        <f t="shared" si="1"/>
        <v>0</v>
      </c>
      <c r="I159" s="1343">
        <f t="shared" si="1"/>
        <v>0</v>
      </c>
      <c r="J159" s="1502">
        <f>F159</f>
        <v>0</v>
      </c>
    </row>
    <row r="160" spans="1:10" ht="9.75" customHeight="1">
      <c r="A160" s="813"/>
      <c r="B160" s="814"/>
      <c r="C160" s="815"/>
      <c r="D160" s="662"/>
      <c r="E160" s="662"/>
      <c r="F160" s="662"/>
      <c r="G160" s="662"/>
      <c r="H160" s="662"/>
      <c r="I160" s="662"/>
      <c r="J160" s="662"/>
    </row>
    <row r="161" spans="1:10" ht="14.25" hidden="1">
      <c r="A161" s="2443"/>
      <c r="B161" s="2443"/>
      <c r="C161" s="2443"/>
      <c r="D161" s="2443"/>
      <c r="E161" s="2443"/>
      <c r="F161" s="2443"/>
      <c r="G161" s="2443"/>
      <c r="H161" s="2443"/>
      <c r="I161" s="2443"/>
      <c r="J161" s="2443"/>
    </row>
    <row r="162" spans="1:10" s="662" customFormat="1">
      <c r="A162" s="2422" t="s">
        <v>2127</v>
      </c>
      <c r="B162" s="2422"/>
      <c r="C162" s="2422"/>
      <c r="D162" s="2422"/>
      <c r="E162" s="2422"/>
      <c r="F162" s="2422"/>
      <c r="G162" s="2422"/>
      <c r="H162" s="2422"/>
      <c r="I162" s="2422"/>
      <c r="J162" s="2422"/>
    </row>
    <row r="163" spans="1:10">
      <c r="A163" s="2436" t="s">
        <v>1070</v>
      </c>
      <c r="B163" s="2436"/>
      <c r="C163" s="2436"/>
      <c r="D163" s="2436"/>
      <c r="E163" s="2436"/>
      <c r="F163" s="2436"/>
      <c r="G163" s="2436"/>
      <c r="H163" s="2436"/>
      <c r="I163" s="2436"/>
      <c r="J163" s="2436"/>
    </row>
    <row r="164" spans="1:10" ht="14.25">
      <c r="A164" s="816" t="s">
        <v>1651</v>
      </c>
      <c r="B164" s="816"/>
      <c r="C164" s="817"/>
      <c r="D164" s="816"/>
      <c r="E164" s="816"/>
      <c r="F164" s="816"/>
      <c r="G164" s="816" t="s">
        <v>1098</v>
      </c>
      <c r="H164" s="816"/>
      <c r="I164" s="816"/>
      <c r="J164" s="816"/>
    </row>
    <row r="165" spans="1:10" ht="14.25">
      <c r="A165" s="818" t="s">
        <v>1652</v>
      </c>
      <c r="B165" s="818"/>
      <c r="C165" s="818"/>
      <c r="D165" s="662"/>
      <c r="E165" s="661" t="s">
        <v>289</v>
      </c>
      <c r="F165" s="662"/>
      <c r="G165" s="661" t="s">
        <v>290</v>
      </c>
      <c r="H165" s="662"/>
      <c r="I165" s="662"/>
      <c r="J165" s="818"/>
    </row>
    <row r="166" spans="1:10" ht="15.75" customHeight="1">
      <c r="A166" s="819" t="s">
        <v>1653</v>
      </c>
      <c r="B166" s="819"/>
      <c r="C166" s="818"/>
      <c r="D166" s="819"/>
      <c r="E166" s="819"/>
      <c r="F166" s="819"/>
      <c r="G166" s="819"/>
      <c r="H166" s="819"/>
      <c r="I166" s="819"/>
      <c r="J166" s="819"/>
    </row>
    <row r="167" spans="1:10" ht="14.25">
      <c r="A167" s="816" t="s">
        <v>1654</v>
      </c>
      <c r="B167" s="816"/>
      <c r="C167" s="817"/>
      <c r="D167" s="816"/>
      <c r="E167" s="816"/>
      <c r="F167" s="816"/>
      <c r="G167" s="816" t="s">
        <v>1102</v>
      </c>
      <c r="H167" s="816"/>
      <c r="I167" s="816"/>
      <c r="J167" s="816"/>
    </row>
    <row r="168" spans="1:10" ht="14.25">
      <c r="A168" s="818" t="s">
        <v>1655</v>
      </c>
      <c r="B168" s="817" t="s">
        <v>612</v>
      </c>
      <c r="C168" s="820"/>
      <c r="D168" s="662"/>
      <c r="E168" s="661" t="s">
        <v>289</v>
      </c>
      <c r="F168" s="662"/>
      <c r="G168" s="661" t="s">
        <v>290</v>
      </c>
      <c r="H168" s="662"/>
      <c r="I168" s="662"/>
      <c r="J168" s="818"/>
    </row>
    <row r="169" spans="1:10" ht="8.25" customHeight="1">
      <c r="A169" s="672"/>
      <c r="B169" s="663"/>
      <c r="C169" s="673"/>
      <c r="D169" s="662"/>
      <c r="E169" s="662"/>
      <c r="F169" s="662"/>
      <c r="G169" s="662"/>
      <c r="H169" s="662"/>
      <c r="I169" s="662"/>
      <c r="J169" s="662"/>
    </row>
    <row r="170" spans="1:10" hidden="1">
      <c r="A170" s="672"/>
      <c r="B170" s="663"/>
      <c r="C170" s="673"/>
      <c r="D170" s="662"/>
      <c r="E170" s="662"/>
      <c r="F170" s="662"/>
      <c r="G170" s="662"/>
      <c r="H170" s="662"/>
      <c r="I170" s="662"/>
      <c r="J170" s="662"/>
    </row>
    <row r="171" spans="1:10" hidden="1">
      <c r="A171" s="672"/>
      <c r="B171" s="663"/>
      <c r="C171" s="673"/>
      <c r="D171" s="662"/>
      <c r="E171" s="662"/>
      <c r="F171" s="662"/>
      <c r="G171" s="662"/>
      <c r="H171" s="662"/>
      <c r="I171" s="662"/>
      <c r="J171" s="662"/>
    </row>
    <row r="172" spans="1:10" hidden="1">
      <c r="A172" s="672"/>
      <c r="B172" s="663"/>
      <c r="C172" s="673"/>
      <c r="D172" s="662"/>
      <c r="E172" s="662"/>
      <c r="F172" s="662"/>
      <c r="G172" s="662"/>
      <c r="H172" s="662"/>
      <c r="I172" s="662"/>
      <c r="J172" s="662"/>
    </row>
    <row r="173" spans="1:10">
      <c r="B173" s="841"/>
    </row>
    <row r="174" spans="1:10">
      <c r="B174" s="841"/>
    </row>
  </sheetData>
  <mergeCells count="19"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25" right="0.25" top="0.75" bottom="0.75" header="0.3" footer="0.3"/>
  <pageSetup paperSize="9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214"/>
  <sheetViews>
    <sheetView topLeftCell="A69" workbookViewId="0">
      <selection activeCell="R178" sqref="R178"/>
    </sheetView>
  </sheetViews>
  <sheetFormatPr defaultRowHeight="12.75"/>
  <cols>
    <col min="1" max="1" width="7.140625" style="672" customWidth="1"/>
    <col min="2" max="2" width="42.28515625" style="1279" customWidth="1"/>
    <col min="3" max="3" width="8.7109375" style="673" customWidth="1"/>
    <col min="4" max="4" width="13.140625" style="662" customWidth="1"/>
    <col min="5" max="5" width="10.140625" style="841" customWidth="1"/>
    <col min="6" max="6" width="11.85546875" style="662" customWidth="1"/>
    <col min="7" max="7" width="12.42578125" style="662" customWidth="1"/>
    <col min="8" max="8" width="11.7109375" style="662" customWidth="1"/>
    <col min="9" max="10" width="12.28515625" style="662" customWidth="1"/>
    <col min="11" max="11" width="9.140625" style="662"/>
    <col min="12" max="12" width="1" style="662" customWidth="1"/>
    <col min="13" max="13" width="9.140625" style="662" hidden="1" customWidth="1"/>
    <col min="14" max="14" width="9.140625" style="662" customWidth="1"/>
    <col min="15" max="15" width="0.42578125" style="662" customWidth="1"/>
    <col min="16" max="16384" width="9.140625" style="662"/>
  </cols>
  <sheetData>
    <row r="1" spans="1:10">
      <c r="I1" s="868" t="s">
        <v>889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4.25" customHeight="1">
      <c r="B6" s="2016" t="s">
        <v>31</v>
      </c>
      <c r="C6" s="872"/>
      <c r="D6" s="1594"/>
      <c r="E6" s="1595"/>
      <c r="G6" s="820" t="s">
        <v>971</v>
      </c>
      <c r="H6" s="820"/>
    </row>
    <row r="7" spans="1:10">
      <c r="B7" s="664"/>
      <c r="C7" s="874"/>
    </row>
    <row r="8" spans="1:10" ht="12" customHeight="1">
      <c r="A8" s="672" t="s">
        <v>2265</v>
      </c>
      <c r="F8" s="665"/>
      <c r="G8" s="665"/>
    </row>
    <row r="9" spans="1:10" s="672" customFormat="1" ht="9.75" customHeight="1">
      <c r="A9" s="2455" t="s">
        <v>1073</v>
      </c>
      <c r="B9" s="2455"/>
      <c r="C9" s="2455"/>
      <c r="D9" s="2455"/>
      <c r="E9" s="2455"/>
    </row>
    <row r="10" spans="1:10" ht="18" customHeight="1">
      <c r="A10" s="672" t="s">
        <v>451</v>
      </c>
      <c r="B10" s="1280"/>
      <c r="C10" s="876"/>
      <c r="D10" s="824"/>
      <c r="E10" s="1382"/>
    </row>
    <row r="11" spans="1:10" ht="14.25" hidden="1" customHeight="1">
      <c r="B11" s="1596"/>
      <c r="C11" s="878"/>
      <c r="D11" s="879"/>
      <c r="E11" s="1597"/>
      <c r="F11" s="879"/>
      <c r="G11" s="879"/>
      <c r="H11" s="879"/>
    </row>
    <row r="12" spans="1:10" ht="9.75" customHeight="1">
      <c r="A12" s="678" t="s">
        <v>452</v>
      </c>
      <c r="B12" s="1598" t="s">
        <v>1098</v>
      </c>
      <c r="C12" s="874"/>
      <c r="D12" s="820"/>
      <c r="E12" s="1805"/>
      <c r="F12" s="820"/>
      <c r="G12" s="820"/>
      <c r="H12" s="881" t="s">
        <v>193</v>
      </c>
    </row>
    <row r="13" spans="1:10" ht="30" hidden="1" customHeight="1">
      <c r="A13" s="883" t="s">
        <v>587</v>
      </c>
      <c r="B13" s="1599"/>
      <c r="C13" s="878"/>
      <c r="D13" s="883"/>
      <c r="E13" s="1803"/>
      <c r="F13" s="883"/>
      <c r="G13" s="883"/>
    </row>
    <row r="14" spans="1:10" s="841" customFormat="1" ht="18" customHeight="1">
      <c r="A14" s="2445" t="s">
        <v>2255</v>
      </c>
      <c r="B14" s="2446"/>
      <c r="C14" s="1460"/>
      <c r="F14" s="1461"/>
      <c r="G14" s="1461"/>
    </row>
    <row r="15" spans="1:10" ht="21.75" customHeight="1">
      <c r="A15" s="1600"/>
      <c r="B15" s="2468" t="s">
        <v>588</v>
      </c>
      <c r="C15" s="2468"/>
      <c r="D15" s="2468"/>
      <c r="E15" s="2468"/>
      <c r="F15" s="1600"/>
      <c r="G15" s="1600"/>
      <c r="H15" s="1592"/>
      <c r="I15" s="1592"/>
      <c r="J15" s="1592"/>
    </row>
    <row r="16" spans="1:10" ht="15" customHeight="1">
      <c r="A16" s="662"/>
      <c r="B16" s="2470" t="s">
        <v>243</v>
      </c>
      <c r="C16" s="2470"/>
      <c r="D16" s="2470"/>
      <c r="E16" s="2470"/>
      <c r="F16" s="2470"/>
      <c r="G16" s="2470"/>
      <c r="H16" s="675"/>
      <c r="I16" s="675"/>
      <c r="J16" s="675"/>
    </row>
    <row r="17" spans="1:10" s="672" customFormat="1" ht="3.75" customHeight="1">
      <c r="A17" s="883" t="s">
        <v>1156</v>
      </c>
      <c r="B17" s="2467" t="s">
        <v>2249</v>
      </c>
      <c r="C17" s="2467"/>
      <c r="D17" s="2467"/>
      <c r="E17" s="2467"/>
      <c r="F17" s="2467"/>
      <c r="G17" s="2017"/>
      <c r="H17" s="1593"/>
      <c r="I17" s="1593"/>
      <c r="J17" s="1593"/>
    </row>
    <row r="18" spans="1:10" s="672" customFormat="1" ht="21" customHeight="1">
      <c r="A18" s="883"/>
      <c r="B18" s="2467"/>
      <c r="C18" s="2467"/>
      <c r="D18" s="2467"/>
      <c r="E18" s="2467"/>
      <c r="F18" s="2467"/>
      <c r="G18" s="1281"/>
      <c r="H18" s="1281"/>
      <c r="I18" s="1282"/>
      <c r="J18" s="1282"/>
    </row>
    <row r="19" spans="1:10" s="667" customFormat="1" thickBot="1">
      <c r="A19" s="677" t="s">
        <v>664</v>
      </c>
      <c r="B19" s="2018"/>
      <c r="C19" s="908"/>
      <c r="D19" s="669"/>
      <c r="E19" s="1386"/>
      <c r="G19" s="902" t="s">
        <v>1143</v>
      </c>
      <c r="H19" s="891"/>
      <c r="I19" s="891"/>
      <c r="J19" s="891"/>
    </row>
    <row r="20" spans="1:10" s="869" customFormat="1" ht="15.75" customHeight="1" thickBot="1">
      <c r="A20" s="677" t="s">
        <v>84</v>
      </c>
      <c r="B20" s="1283"/>
      <c r="C20" s="889"/>
      <c r="E20" s="1387"/>
      <c r="G20" s="892" t="s">
        <v>313</v>
      </c>
      <c r="H20" s="893" t="s">
        <v>949</v>
      </c>
      <c r="I20" s="894" t="s">
        <v>703</v>
      </c>
      <c r="J20" s="895" t="s">
        <v>703</v>
      </c>
    </row>
    <row r="21" spans="1:10" s="892" customFormat="1" ht="15" customHeight="1" thickBot="1">
      <c r="A21" s="677" t="s">
        <v>600</v>
      </c>
      <c r="B21" s="1283"/>
      <c r="C21" s="889"/>
      <c r="E21" s="1388"/>
      <c r="G21" s="892" t="s">
        <v>883</v>
      </c>
    </row>
    <row r="22" spans="1:10" s="892" customFormat="1" ht="9.75" customHeight="1" thickBot="1">
      <c r="A22" s="677" t="s">
        <v>531</v>
      </c>
      <c r="B22" s="1283"/>
      <c r="C22" s="896"/>
      <c r="D22" s="897"/>
      <c r="E22" s="1388"/>
      <c r="G22" s="892" t="s">
        <v>532</v>
      </c>
    </row>
    <row r="23" spans="1:10" s="869" customFormat="1" ht="15.75" customHeight="1" thickBot="1">
      <c r="A23" s="677" t="s">
        <v>693</v>
      </c>
      <c r="B23" s="1283"/>
      <c r="C23" s="889"/>
      <c r="E23" s="1387"/>
      <c r="G23" s="892" t="s">
        <v>902</v>
      </c>
      <c r="I23" s="898"/>
    </row>
    <row r="24" spans="1:10" s="869" customFormat="1" ht="12.75" customHeight="1">
      <c r="A24" s="677" t="s">
        <v>287</v>
      </c>
      <c r="B24" s="1284"/>
      <c r="C24" s="900"/>
      <c r="E24" s="1387"/>
      <c r="F24" s="901"/>
      <c r="G24" s="892" t="s">
        <v>904</v>
      </c>
    </row>
    <row r="25" spans="1:10" s="869" customFormat="1" ht="15.75" customHeight="1" thickBot="1">
      <c r="A25" s="679" t="s">
        <v>286</v>
      </c>
      <c r="B25" s="1285"/>
      <c r="C25" s="900"/>
      <c r="D25" s="902"/>
      <c r="E25" s="1389"/>
      <c r="G25" s="892" t="s">
        <v>218</v>
      </c>
      <c r="I25" s="901"/>
    </row>
    <row r="26" spans="1:10" s="901" customFormat="1" ht="15.75" customHeight="1" thickBot="1">
      <c r="A26" s="677" t="s">
        <v>110</v>
      </c>
      <c r="B26" s="1283"/>
      <c r="C26" s="900"/>
      <c r="D26" s="903"/>
      <c r="E26" s="1387"/>
      <c r="G26" s="901" t="s">
        <v>1658</v>
      </c>
      <c r="H26" s="904"/>
      <c r="I26" s="905"/>
      <c r="J26" s="906"/>
    </row>
    <row r="27" spans="1:10" s="901" customFormat="1" ht="16.5" customHeight="1" thickBot="1">
      <c r="A27" s="677" t="s">
        <v>608</v>
      </c>
      <c r="B27" s="1283"/>
      <c r="C27" s="900"/>
      <c r="E27" s="1390" t="s">
        <v>704</v>
      </c>
      <c r="G27" s="892" t="s">
        <v>398</v>
      </c>
      <c r="I27" s="869"/>
      <c r="J27" s="869"/>
    </row>
    <row r="28" spans="1:10" s="901" customFormat="1" ht="16.5" customHeight="1" thickBot="1">
      <c r="A28" s="680"/>
      <c r="B28" s="909"/>
      <c r="C28" s="908"/>
      <c r="E28" s="1391"/>
      <c r="F28" s="869"/>
      <c r="G28" s="869"/>
      <c r="H28" s="2469">
        <v>900272101024</v>
      </c>
      <c r="I28" s="2469"/>
      <c r="J28" s="2469"/>
    </row>
    <row r="29" spans="1:10" s="672" customFormat="1" ht="31.5" customHeight="1" thickBot="1">
      <c r="A29" s="695" t="s">
        <v>385</v>
      </c>
      <c r="B29" s="1286" t="s">
        <v>609</v>
      </c>
      <c r="C29" s="697"/>
      <c r="D29" s="696" t="s">
        <v>401</v>
      </c>
      <c r="E29" s="1392"/>
      <c r="F29" s="2438" t="s">
        <v>342</v>
      </c>
      <c r="G29" s="2440" t="s">
        <v>343</v>
      </c>
      <c r="H29" s="2441"/>
      <c r="I29" s="2441"/>
      <c r="J29" s="2442"/>
    </row>
    <row r="30" spans="1:10" s="672" customFormat="1" ht="50.25" customHeight="1" thickBot="1">
      <c r="A30" s="699"/>
      <c r="B30" s="1287" t="s">
        <v>329</v>
      </c>
      <c r="C30" s="701" t="s">
        <v>641</v>
      </c>
      <c r="D30" s="702" t="s">
        <v>761</v>
      </c>
      <c r="E30" s="139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0" s="910" customFormat="1" ht="21" customHeight="1" thickBot="1">
      <c r="A31" s="704" t="s">
        <v>934</v>
      </c>
      <c r="B31" s="706" t="s">
        <v>935</v>
      </c>
      <c r="C31" s="706" t="s">
        <v>936</v>
      </c>
      <c r="D31" s="707" t="s">
        <v>703</v>
      </c>
      <c r="E31" s="1394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25.5" customHeight="1" thickBot="1">
      <c r="A32" s="911">
        <v>1100000</v>
      </c>
      <c r="B32" s="1288" t="s">
        <v>1659</v>
      </c>
      <c r="C32" s="712" t="s">
        <v>338</v>
      </c>
      <c r="D32" s="826">
        <f>D33+D42+D131+D92</f>
        <v>557300</v>
      </c>
      <c r="E32" s="1104">
        <f>E33+E43+E55+E66+E69+E135+E51+E77</f>
        <v>0</v>
      </c>
      <c r="F32" s="1758">
        <f>F33+F42+F131+F132+F78+F92</f>
        <v>557300</v>
      </c>
      <c r="G32" s="1758">
        <f>G33+G42+G131+G132+G78+G92</f>
        <v>141500</v>
      </c>
      <c r="H32" s="1758">
        <f>H33+H42+H131+H132+H78+H92</f>
        <v>227823</v>
      </c>
      <c r="I32" s="1758">
        <f>I33+I42+I138+I78+I92</f>
        <v>480019</v>
      </c>
      <c r="J32" s="1758">
        <f>J33+J42+J131+J132+J92</f>
        <v>557300</v>
      </c>
    </row>
    <row r="33" spans="1:11" s="672" customFormat="1" ht="38.25" customHeight="1" thickBot="1">
      <c r="A33" s="911">
        <v>1110000</v>
      </c>
      <c r="B33" s="1289" t="s">
        <v>1617</v>
      </c>
      <c r="C33" s="712" t="s">
        <v>338</v>
      </c>
      <c r="D33" s="827">
        <f>D34</f>
        <v>415000</v>
      </c>
      <c r="E33" s="1122">
        <f t="shared" ref="E33:J33" si="0">E34</f>
        <v>0</v>
      </c>
      <c r="F33" s="827">
        <f t="shared" si="0"/>
        <v>415000</v>
      </c>
      <c r="G33" s="827">
        <f t="shared" si="0"/>
        <v>99500</v>
      </c>
      <c r="H33" s="827">
        <f t="shared" si="0"/>
        <v>173223</v>
      </c>
      <c r="I33" s="827">
        <f t="shared" si="0"/>
        <v>365000</v>
      </c>
      <c r="J33" s="827">
        <f t="shared" si="0"/>
        <v>415000</v>
      </c>
    </row>
    <row r="34" spans="1:11" s="672" customFormat="1" ht="22.5" customHeight="1">
      <c r="A34" s="912">
        <v>1110000</v>
      </c>
      <c r="B34" s="1290" t="s">
        <v>768</v>
      </c>
      <c r="C34" s="718" t="s">
        <v>338</v>
      </c>
      <c r="D34" s="828">
        <f>SUM(D35:D41)</f>
        <v>415000</v>
      </c>
      <c r="E34" s="1395">
        <f>SUM(E35:E41)</f>
        <v>0</v>
      </c>
      <c r="F34" s="828">
        <f t="shared" ref="F34:J34" si="1">SUM(F35:F41)</f>
        <v>415000</v>
      </c>
      <c r="G34" s="828">
        <f>G35+G36</f>
        <v>99500</v>
      </c>
      <c r="H34" s="828">
        <f>H35+H36</f>
        <v>173223</v>
      </c>
      <c r="I34" s="828">
        <f>I35+I36</f>
        <v>365000</v>
      </c>
      <c r="J34" s="828">
        <f t="shared" si="1"/>
        <v>415000</v>
      </c>
    </row>
    <row r="35" spans="1:11" s="672" customFormat="1" ht="25.5" customHeight="1">
      <c r="A35" s="913">
        <v>1111000</v>
      </c>
      <c r="B35" s="1589" t="s">
        <v>643</v>
      </c>
      <c r="C35" s="722" t="s">
        <v>769</v>
      </c>
      <c r="D35" s="846">
        <v>380000</v>
      </c>
      <c r="E35" s="843">
        <v>0</v>
      </c>
      <c r="F35" s="846">
        <f>D35+E35</f>
        <v>380000</v>
      </c>
      <c r="G35" s="846">
        <v>99000</v>
      </c>
      <c r="H35" s="846">
        <v>150000</v>
      </c>
      <c r="I35" s="846">
        <v>330000</v>
      </c>
      <c r="J35" s="834">
        <f>F35</f>
        <v>380000</v>
      </c>
      <c r="K35" s="985"/>
    </row>
    <row r="36" spans="1:11" s="672" customFormat="1" ht="27" customHeight="1" thickBot="1">
      <c r="A36" s="914">
        <v>1112000</v>
      </c>
      <c r="B36" s="737" t="s">
        <v>255</v>
      </c>
      <c r="C36" s="726" t="s">
        <v>770</v>
      </c>
      <c r="D36" s="844">
        <v>35000</v>
      </c>
      <c r="E36" s="845">
        <v>0</v>
      </c>
      <c r="F36" s="846">
        <f t="shared" ref="F36:F41" si="2">D36+E36</f>
        <v>35000</v>
      </c>
      <c r="G36" s="845">
        <v>500</v>
      </c>
      <c r="H36" s="845">
        <v>23223</v>
      </c>
      <c r="I36" s="845">
        <v>35000</v>
      </c>
      <c r="J36" s="844">
        <f>F36</f>
        <v>35000</v>
      </c>
      <c r="K36" s="985"/>
    </row>
    <row r="37" spans="1:11" s="672" customFormat="1" ht="36.75" hidden="1" customHeight="1" thickBot="1">
      <c r="A37" s="914">
        <v>1113000</v>
      </c>
      <c r="B37" s="725" t="s">
        <v>771</v>
      </c>
      <c r="C37" s="726" t="s">
        <v>772</v>
      </c>
      <c r="D37" s="844"/>
      <c r="E37" s="845"/>
      <c r="F37" s="846">
        <f t="shared" si="2"/>
        <v>0</v>
      </c>
      <c r="G37" s="845"/>
      <c r="H37" s="845"/>
      <c r="I37" s="845"/>
      <c r="J37" s="954">
        <v>0</v>
      </c>
    </row>
    <row r="38" spans="1:11" s="672" customFormat="1" ht="36.75" hidden="1" customHeight="1" thickBot="1">
      <c r="A38" s="914">
        <v>1114000</v>
      </c>
      <c r="B38" s="725" t="s">
        <v>377</v>
      </c>
      <c r="C38" s="726" t="s">
        <v>378</v>
      </c>
      <c r="D38" s="844"/>
      <c r="E38" s="845"/>
      <c r="F38" s="846">
        <f t="shared" si="2"/>
        <v>0</v>
      </c>
      <c r="G38" s="845"/>
      <c r="H38" s="845"/>
      <c r="I38" s="845"/>
      <c r="J38" s="954">
        <v>0</v>
      </c>
    </row>
    <row r="39" spans="1:11" s="672" customFormat="1" ht="36.75" hidden="1" customHeight="1" thickBot="1">
      <c r="A39" s="914">
        <v>1115000</v>
      </c>
      <c r="B39" s="725" t="s">
        <v>591</v>
      </c>
      <c r="C39" s="726" t="s">
        <v>367</v>
      </c>
      <c r="D39" s="844"/>
      <c r="E39" s="845"/>
      <c r="F39" s="846">
        <f t="shared" si="2"/>
        <v>0</v>
      </c>
      <c r="G39" s="845"/>
      <c r="H39" s="845"/>
      <c r="I39" s="845"/>
      <c r="J39" s="954">
        <v>0</v>
      </c>
    </row>
    <row r="40" spans="1:11" s="672" customFormat="1" ht="36.75" hidden="1" customHeight="1" thickBot="1">
      <c r="A40" s="914">
        <v>1116000</v>
      </c>
      <c r="B40" s="725" t="s">
        <v>981</v>
      </c>
      <c r="C40" s="726" t="s">
        <v>368</v>
      </c>
      <c r="D40" s="844"/>
      <c r="E40" s="845"/>
      <c r="F40" s="846">
        <f t="shared" si="2"/>
        <v>0</v>
      </c>
      <c r="G40" s="845"/>
      <c r="H40" s="845"/>
      <c r="I40" s="845"/>
      <c r="J40" s="954">
        <v>0</v>
      </c>
    </row>
    <row r="41" spans="1:11" s="672" customFormat="1" ht="36.75" hidden="1" customHeight="1" thickBot="1">
      <c r="A41" s="916">
        <v>1117000</v>
      </c>
      <c r="B41" s="729" t="s">
        <v>610</v>
      </c>
      <c r="C41" s="730" t="s">
        <v>19</v>
      </c>
      <c r="D41" s="839">
        <v>0</v>
      </c>
      <c r="E41" s="840">
        <v>0</v>
      </c>
      <c r="F41" s="846">
        <f t="shared" si="2"/>
        <v>0</v>
      </c>
      <c r="G41" s="840">
        <v>0</v>
      </c>
      <c r="H41" s="840">
        <v>0</v>
      </c>
      <c r="I41" s="840">
        <v>0</v>
      </c>
      <c r="J41" s="954">
        <f>F41</f>
        <v>0</v>
      </c>
    </row>
    <row r="42" spans="1:11" s="672" customFormat="1" ht="24.75" customHeight="1" thickBot="1">
      <c r="A42" s="917">
        <v>1120000</v>
      </c>
      <c r="B42" s="733" t="s">
        <v>20</v>
      </c>
      <c r="C42" s="712" t="s">
        <v>338</v>
      </c>
      <c r="D42" s="833">
        <f>D43+D55+D66+D69+D51+D64</f>
        <v>141500</v>
      </c>
      <c r="E42" s="1107"/>
      <c r="F42" s="840">
        <f>F43+F55+F66+F69+F51+F64</f>
        <v>141500</v>
      </c>
      <c r="G42" s="1107">
        <f>G43+G51+G55+G64+G66+G69</f>
        <v>41850</v>
      </c>
      <c r="H42" s="1107">
        <f>H43+H51+H55+H64+H66+H69</f>
        <v>54400</v>
      </c>
      <c r="I42" s="1107">
        <f>I43+I51+I64+I66+I69+I55</f>
        <v>114719</v>
      </c>
      <c r="J42" s="954">
        <f>F42</f>
        <v>141500</v>
      </c>
    </row>
    <row r="43" spans="1:11" s="672" customFormat="1" ht="24.75" customHeight="1">
      <c r="A43" s="912">
        <v>1121000</v>
      </c>
      <c r="B43" s="735" t="s">
        <v>21</v>
      </c>
      <c r="C43" s="736"/>
      <c r="D43" s="834">
        <f>SUM(D44:D49)</f>
        <v>96200</v>
      </c>
      <c r="E43" s="846">
        <f>SUM(E45:E49)</f>
        <v>0</v>
      </c>
      <c r="F43" s="846">
        <f>SUM(F44:F49)</f>
        <v>96200</v>
      </c>
      <c r="G43" s="846">
        <f>SUM(G44:G49)</f>
        <v>32650</v>
      </c>
      <c r="H43" s="846">
        <f>H45+H46+H47+H48</f>
        <v>35200</v>
      </c>
      <c r="I43" s="846">
        <f>I45+I46+I47+I48</f>
        <v>83900</v>
      </c>
      <c r="J43" s="954">
        <f>SUM(J44:J49)</f>
        <v>96200</v>
      </c>
    </row>
    <row r="44" spans="1:11" s="672" customFormat="1" ht="26.25" hidden="1" customHeight="1">
      <c r="A44" s="914">
        <v>1121100</v>
      </c>
      <c r="B44" s="737" t="s">
        <v>359</v>
      </c>
      <c r="C44" s="726" t="s">
        <v>360</v>
      </c>
      <c r="D44" s="844"/>
      <c r="E44" s="845">
        <v>0</v>
      </c>
      <c r="F44" s="845">
        <f t="shared" ref="F44:F49" si="3">D44+E44</f>
        <v>0</v>
      </c>
      <c r="G44" s="845"/>
      <c r="H44" s="845"/>
      <c r="I44" s="845"/>
      <c r="J44" s="954">
        <v>0</v>
      </c>
    </row>
    <row r="45" spans="1:11" s="672" customFormat="1" ht="21" customHeight="1">
      <c r="A45" s="914">
        <v>1121200</v>
      </c>
      <c r="B45" s="738" t="s">
        <v>1618</v>
      </c>
      <c r="C45" s="726" t="s">
        <v>362</v>
      </c>
      <c r="D45" s="845">
        <v>85000</v>
      </c>
      <c r="E45" s="845">
        <v>0</v>
      </c>
      <c r="F45" s="845">
        <f t="shared" si="3"/>
        <v>85000</v>
      </c>
      <c r="G45" s="845">
        <v>30000</v>
      </c>
      <c r="H45" s="845">
        <v>30000</v>
      </c>
      <c r="I45" s="845">
        <v>74000</v>
      </c>
      <c r="J45" s="954">
        <f>F45</f>
        <v>85000</v>
      </c>
    </row>
    <row r="46" spans="1:11" s="672" customFormat="1" ht="21" customHeight="1">
      <c r="A46" s="914">
        <v>1121300</v>
      </c>
      <c r="B46" s="737" t="s">
        <v>734</v>
      </c>
      <c r="C46" s="726" t="s">
        <v>363</v>
      </c>
      <c r="D46" s="844">
        <v>2500</v>
      </c>
      <c r="E46" s="845">
        <v>0</v>
      </c>
      <c r="F46" s="845">
        <f t="shared" si="3"/>
        <v>2500</v>
      </c>
      <c r="G46" s="845">
        <v>500</v>
      </c>
      <c r="H46" s="845">
        <v>1000</v>
      </c>
      <c r="I46" s="845">
        <v>1600</v>
      </c>
      <c r="J46" s="954">
        <f>F46</f>
        <v>2500</v>
      </c>
    </row>
    <row r="47" spans="1:11" s="672" customFormat="1" ht="22.5" customHeight="1">
      <c r="A47" s="914">
        <v>1121400</v>
      </c>
      <c r="B47" s="737" t="s">
        <v>735</v>
      </c>
      <c r="C47" s="726" t="s">
        <v>364</v>
      </c>
      <c r="D47" s="844">
        <v>8000</v>
      </c>
      <c r="E47" s="845">
        <v>0</v>
      </c>
      <c r="F47" s="845">
        <f t="shared" si="3"/>
        <v>8000</v>
      </c>
      <c r="G47" s="845">
        <v>2000</v>
      </c>
      <c r="H47" s="845">
        <v>4000</v>
      </c>
      <c r="I47" s="845">
        <v>8000</v>
      </c>
      <c r="J47" s="954">
        <f>F47</f>
        <v>8000</v>
      </c>
    </row>
    <row r="48" spans="1:11" s="672" customFormat="1" ht="19.5" customHeight="1">
      <c r="A48" s="914">
        <v>1121500</v>
      </c>
      <c r="B48" s="1496" t="s">
        <v>65</v>
      </c>
      <c r="C48" s="726" t="s">
        <v>365</v>
      </c>
      <c r="D48" s="846">
        <v>700</v>
      </c>
      <c r="E48" s="845">
        <v>0</v>
      </c>
      <c r="F48" s="845">
        <f t="shared" si="3"/>
        <v>700</v>
      </c>
      <c r="G48" s="846">
        <v>150</v>
      </c>
      <c r="H48" s="846">
        <v>200</v>
      </c>
      <c r="I48" s="846">
        <v>300</v>
      </c>
      <c r="J48" s="954">
        <f>F48</f>
        <v>700</v>
      </c>
    </row>
    <row r="49" spans="1:14" s="672" customFormat="1" ht="17.25" customHeight="1">
      <c r="A49" s="914">
        <v>1121600</v>
      </c>
      <c r="B49" s="737" t="s">
        <v>66</v>
      </c>
      <c r="C49" s="726" t="s">
        <v>366</v>
      </c>
      <c r="D49" s="844"/>
      <c r="E49" s="845"/>
      <c r="F49" s="845">
        <f t="shared" si="3"/>
        <v>0</v>
      </c>
      <c r="G49" s="845"/>
      <c r="H49" s="845"/>
      <c r="I49" s="845"/>
      <c r="J49" s="954">
        <v>0</v>
      </c>
    </row>
    <row r="50" spans="1:14" s="672" customFormat="1" ht="13.5" hidden="1" thickBot="1">
      <c r="A50" s="918">
        <v>1121700</v>
      </c>
      <c r="B50" s="741" t="s">
        <v>67</v>
      </c>
      <c r="C50" s="730" t="s">
        <v>731</v>
      </c>
      <c r="D50" s="839"/>
      <c r="E50" s="840"/>
      <c r="F50" s="840"/>
      <c r="G50" s="840"/>
      <c r="H50" s="840"/>
      <c r="I50" s="840"/>
      <c r="J50" s="954">
        <v>0</v>
      </c>
    </row>
    <row r="51" spans="1:14" s="672" customFormat="1" ht="29.25" customHeight="1">
      <c r="A51" s="912">
        <v>1122000</v>
      </c>
      <c r="B51" s="742" t="s">
        <v>732</v>
      </c>
      <c r="C51" s="718" t="s">
        <v>338</v>
      </c>
      <c r="D51" s="842">
        <f>D52+D53+D54</f>
        <v>4000</v>
      </c>
      <c r="E51" s="843">
        <v>0</v>
      </c>
      <c r="F51" s="843">
        <f>D51+E51</f>
        <v>4000</v>
      </c>
      <c r="G51" s="843">
        <f>G52+G53</f>
        <v>700</v>
      </c>
      <c r="H51" s="843">
        <f>H52+H53</f>
        <v>1800</v>
      </c>
      <c r="I51" s="843">
        <f>I52+I53</f>
        <v>2335</v>
      </c>
      <c r="J51" s="954">
        <f>F51</f>
        <v>4000</v>
      </c>
    </row>
    <row r="52" spans="1:14" s="672" customFormat="1" ht="21.75" customHeight="1">
      <c r="A52" s="919">
        <v>1122100</v>
      </c>
      <c r="B52" s="737" t="s">
        <v>68</v>
      </c>
      <c r="C52" s="722" t="s">
        <v>733</v>
      </c>
      <c r="D52" s="844">
        <v>2000</v>
      </c>
      <c r="E52" s="845">
        <v>0</v>
      </c>
      <c r="F52" s="843">
        <f>D52+E52</f>
        <v>2000</v>
      </c>
      <c r="G52" s="845">
        <v>335</v>
      </c>
      <c r="H52" s="845">
        <v>1035</v>
      </c>
      <c r="I52" s="845">
        <v>1335</v>
      </c>
      <c r="J52" s="954">
        <f>F52</f>
        <v>2000</v>
      </c>
    </row>
    <row r="53" spans="1:14" s="672" customFormat="1" ht="29.25" customHeight="1">
      <c r="A53" s="919">
        <v>1122200</v>
      </c>
      <c r="B53" s="737" t="s">
        <v>465</v>
      </c>
      <c r="C53" s="726" t="s">
        <v>978</v>
      </c>
      <c r="D53" s="844">
        <v>2000</v>
      </c>
      <c r="E53" s="845">
        <v>0</v>
      </c>
      <c r="F53" s="843">
        <f>D53+E53</f>
        <v>2000</v>
      </c>
      <c r="G53" s="845">
        <v>365</v>
      </c>
      <c r="H53" s="845">
        <v>765</v>
      </c>
      <c r="I53" s="845">
        <v>1000</v>
      </c>
      <c r="J53" s="1193">
        <f>F53</f>
        <v>2000</v>
      </c>
      <c r="K53" s="1768"/>
    </row>
    <row r="54" spans="1:14" s="672" customFormat="1" ht="22.5" customHeight="1" thickBot="1">
      <c r="A54" s="917">
        <v>1122300</v>
      </c>
      <c r="B54" s="741" t="s">
        <v>136</v>
      </c>
      <c r="C54" s="730" t="s">
        <v>979</v>
      </c>
      <c r="D54" s="839"/>
      <c r="E54" s="840"/>
      <c r="F54" s="840"/>
      <c r="G54" s="840"/>
      <c r="H54" s="840"/>
      <c r="I54" s="840"/>
      <c r="J54" s="954">
        <v>0</v>
      </c>
    </row>
    <row r="55" spans="1:14" s="672" customFormat="1" ht="28.5">
      <c r="A55" s="912">
        <v>1123000</v>
      </c>
      <c r="B55" s="742" t="s">
        <v>52</v>
      </c>
      <c r="C55" s="718" t="s">
        <v>338</v>
      </c>
      <c r="D55" s="842">
        <f>SUM(D56:D63)</f>
        <v>12300</v>
      </c>
      <c r="E55" s="843">
        <f>E63+E57+E62</f>
        <v>0</v>
      </c>
      <c r="F55" s="843">
        <f>SUM(F56:F63)</f>
        <v>12300</v>
      </c>
      <c r="G55" s="843">
        <f>SUM(G56:G63)</f>
        <v>2550</v>
      </c>
      <c r="H55" s="843">
        <f>H57+H59+H62+H63+H58</f>
        <v>4600</v>
      </c>
      <c r="I55" s="843">
        <f>I57+I59+I62+I63+I58</f>
        <v>6800</v>
      </c>
      <c r="J55" s="954">
        <f>F55</f>
        <v>12300</v>
      </c>
    </row>
    <row r="56" spans="1:14" s="672" customFormat="1">
      <c r="A56" s="919">
        <v>1123100</v>
      </c>
      <c r="B56" s="737" t="s">
        <v>137</v>
      </c>
      <c r="C56" s="722" t="s">
        <v>345</v>
      </c>
      <c r="D56" s="844"/>
      <c r="E56" s="845"/>
      <c r="F56" s="845">
        <f>D56+E56</f>
        <v>0</v>
      </c>
      <c r="G56" s="845"/>
      <c r="H56" s="845"/>
      <c r="I56" s="845"/>
      <c r="J56" s="954">
        <f>F56</f>
        <v>0</v>
      </c>
    </row>
    <row r="57" spans="1:14" s="672" customFormat="1" ht="21" customHeight="1">
      <c r="A57" s="919">
        <v>1123200</v>
      </c>
      <c r="B57" s="737" t="s">
        <v>138</v>
      </c>
      <c r="C57" s="726" t="s">
        <v>346</v>
      </c>
      <c r="D57" s="845">
        <v>4000</v>
      </c>
      <c r="E57" s="845">
        <v>0</v>
      </c>
      <c r="F57" s="845">
        <f t="shared" ref="F57:F63" si="4">D57+E57</f>
        <v>4000</v>
      </c>
      <c r="G57" s="845">
        <v>500</v>
      </c>
      <c r="H57" s="845">
        <v>1000</v>
      </c>
      <c r="I57" s="845">
        <v>1500</v>
      </c>
      <c r="J57" s="954">
        <f>F57</f>
        <v>4000</v>
      </c>
      <c r="K57" s="2070">
        <v>6000</v>
      </c>
    </row>
    <row r="58" spans="1:14" s="672" customFormat="1" ht="25.5">
      <c r="A58" s="919">
        <v>1123300</v>
      </c>
      <c r="B58" s="737" t="s">
        <v>139</v>
      </c>
      <c r="C58" s="726" t="s">
        <v>347</v>
      </c>
      <c r="D58" s="844">
        <v>300</v>
      </c>
      <c r="E58" s="845">
        <v>0</v>
      </c>
      <c r="F58" s="845">
        <f t="shared" si="4"/>
        <v>300</v>
      </c>
      <c r="G58" s="845">
        <v>50</v>
      </c>
      <c r="H58" s="845">
        <v>50</v>
      </c>
      <c r="I58" s="845">
        <v>100</v>
      </c>
      <c r="J58" s="954">
        <f>F58</f>
        <v>300</v>
      </c>
    </row>
    <row r="59" spans="1:14" s="672" customFormat="1" ht="21.75" customHeight="1">
      <c r="A59" s="919">
        <v>1123400</v>
      </c>
      <c r="B59" s="737" t="s">
        <v>533</v>
      </c>
      <c r="C59" s="726" t="s">
        <v>348</v>
      </c>
      <c r="D59" s="844">
        <v>1500</v>
      </c>
      <c r="E59" s="845">
        <v>0</v>
      </c>
      <c r="F59" s="845">
        <f t="shared" si="4"/>
        <v>1500</v>
      </c>
      <c r="G59" s="845">
        <v>400</v>
      </c>
      <c r="H59" s="845">
        <v>750</v>
      </c>
      <c r="I59" s="845">
        <v>1200</v>
      </c>
      <c r="J59" s="954">
        <f t="shared" ref="J59:J65" si="5">F59</f>
        <v>1500</v>
      </c>
      <c r="K59" s="672">
        <v>0</v>
      </c>
    </row>
    <row r="60" spans="1:14" s="672" customFormat="1" ht="0.75" customHeight="1">
      <c r="A60" s="919">
        <v>1123500</v>
      </c>
      <c r="B60" s="737" t="s">
        <v>534</v>
      </c>
      <c r="C60" s="746">
        <v>423500</v>
      </c>
      <c r="D60" s="844"/>
      <c r="E60" s="845"/>
      <c r="F60" s="845">
        <f t="shared" si="4"/>
        <v>0</v>
      </c>
      <c r="G60" s="845"/>
      <c r="H60" s="845"/>
      <c r="I60" s="845"/>
      <c r="J60" s="954">
        <f t="shared" si="5"/>
        <v>0</v>
      </c>
    </row>
    <row r="61" spans="1:14" s="672" customFormat="1" ht="15.75" hidden="1" customHeight="1">
      <c r="A61" s="919">
        <v>1123600</v>
      </c>
      <c r="B61" s="737" t="s">
        <v>174</v>
      </c>
      <c r="C61" s="726" t="s">
        <v>349</v>
      </c>
      <c r="D61" s="844"/>
      <c r="E61" s="845"/>
      <c r="F61" s="845">
        <f t="shared" si="4"/>
        <v>0</v>
      </c>
      <c r="G61" s="844"/>
      <c r="H61" s="845"/>
      <c r="I61" s="845"/>
      <c r="J61" s="954">
        <f t="shared" si="5"/>
        <v>0</v>
      </c>
    </row>
    <row r="62" spans="1:14" s="672" customFormat="1" ht="21.75" customHeight="1">
      <c r="A62" s="919">
        <v>1123700</v>
      </c>
      <c r="B62" s="737" t="s">
        <v>175</v>
      </c>
      <c r="C62" s="726" t="s">
        <v>350</v>
      </c>
      <c r="D62" s="844">
        <v>2000</v>
      </c>
      <c r="E62" s="845">
        <v>0</v>
      </c>
      <c r="F62" s="845">
        <f t="shared" si="4"/>
        <v>2000</v>
      </c>
      <c r="G62" s="844">
        <v>500</v>
      </c>
      <c r="H62" s="845">
        <v>500</v>
      </c>
      <c r="I62" s="845">
        <v>1000</v>
      </c>
      <c r="J62" s="954">
        <f t="shared" si="5"/>
        <v>2000</v>
      </c>
      <c r="N62" s="672" t="s">
        <v>84</v>
      </c>
    </row>
    <row r="63" spans="1:14" s="672" customFormat="1" ht="24.75" customHeight="1" thickBot="1">
      <c r="A63" s="917">
        <v>1123800</v>
      </c>
      <c r="B63" s="741" t="s">
        <v>176</v>
      </c>
      <c r="C63" s="730" t="s">
        <v>351</v>
      </c>
      <c r="D63" s="839">
        <v>4500</v>
      </c>
      <c r="E63" s="840">
        <v>0</v>
      </c>
      <c r="F63" s="845">
        <f t="shared" si="4"/>
        <v>4500</v>
      </c>
      <c r="G63" s="839">
        <v>1100</v>
      </c>
      <c r="H63" s="840">
        <v>2300</v>
      </c>
      <c r="I63" s="840">
        <v>3000</v>
      </c>
      <c r="J63" s="954">
        <f t="shared" si="5"/>
        <v>4500</v>
      </c>
    </row>
    <row r="64" spans="1:14" s="672" customFormat="1" ht="28.5">
      <c r="A64" s="912">
        <v>1124000</v>
      </c>
      <c r="B64" s="742" t="s">
        <v>198</v>
      </c>
      <c r="C64" s="718" t="s">
        <v>338</v>
      </c>
      <c r="D64" s="842">
        <f>D65</f>
        <v>4000</v>
      </c>
      <c r="E64" s="843"/>
      <c r="F64" s="843">
        <f>F65</f>
        <v>4000</v>
      </c>
      <c r="G64" s="842">
        <f>G65</f>
        <v>1000</v>
      </c>
      <c r="H64" s="843">
        <f>H65</f>
        <v>2000</v>
      </c>
      <c r="I64" s="843">
        <f>I65</f>
        <v>3000</v>
      </c>
      <c r="J64" s="954">
        <f t="shared" si="5"/>
        <v>4000</v>
      </c>
    </row>
    <row r="65" spans="1:11" s="672" customFormat="1" ht="24.75" customHeight="1" thickBot="1">
      <c r="A65" s="917">
        <v>1124100</v>
      </c>
      <c r="B65" s="741" t="s">
        <v>177</v>
      </c>
      <c r="C65" s="730" t="s">
        <v>199</v>
      </c>
      <c r="D65" s="839">
        <v>4000</v>
      </c>
      <c r="E65" s="840">
        <v>0</v>
      </c>
      <c r="F65" s="840">
        <f>D65+E65</f>
        <v>4000</v>
      </c>
      <c r="G65" s="839">
        <v>1000</v>
      </c>
      <c r="H65" s="840">
        <v>2000</v>
      </c>
      <c r="I65" s="840">
        <v>3000</v>
      </c>
      <c r="J65" s="954">
        <f t="shared" si="5"/>
        <v>4000</v>
      </c>
    </row>
    <row r="66" spans="1:11" s="672" customFormat="1" ht="32.25" customHeight="1">
      <c r="A66" s="912">
        <v>1125000</v>
      </c>
      <c r="B66" s="742" t="s">
        <v>878</v>
      </c>
      <c r="C66" s="718" t="s">
        <v>338</v>
      </c>
      <c r="D66" s="842">
        <f>D67+D68</f>
        <v>6500</v>
      </c>
      <c r="E66" s="843">
        <f>SUM(E67:E68)</f>
        <v>0</v>
      </c>
      <c r="F66" s="842">
        <f>F67+F68</f>
        <v>6500</v>
      </c>
      <c r="G66" s="842">
        <f>G67+G68</f>
        <v>1500</v>
      </c>
      <c r="H66" s="842">
        <f>H67+H68</f>
        <v>3000</v>
      </c>
      <c r="I66" s="842">
        <f>I67+I68</f>
        <v>4500</v>
      </c>
      <c r="J66" s="954">
        <f>J67+J68</f>
        <v>6500</v>
      </c>
    </row>
    <row r="67" spans="1:11" s="672" customFormat="1" ht="24.75" customHeight="1">
      <c r="A67" s="919">
        <v>1125100</v>
      </c>
      <c r="B67" s="737" t="s">
        <v>178</v>
      </c>
      <c r="C67" s="722" t="s">
        <v>879</v>
      </c>
      <c r="D67" s="844">
        <v>0</v>
      </c>
      <c r="E67" s="845"/>
      <c r="F67" s="844">
        <f>D67+E67</f>
        <v>0</v>
      </c>
      <c r="G67" s="844"/>
      <c r="H67" s="844"/>
      <c r="I67" s="844">
        <v>0</v>
      </c>
      <c r="J67" s="954">
        <f t="shared" ref="J67:J73" si="6">F67</f>
        <v>0</v>
      </c>
    </row>
    <row r="68" spans="1:11" s="672" customFormat="1" ht="23.25" customHeight="1" thickBot="1">
      <c r="A68" s="917">
        <v>1125200</v>
      </c>
      <c r="B68" s="741" t="s">
        <v>669</v>
      </c>
      <c r="C68" s="730" t="s">
        <v>988</v>
      </c>
      <c r="D68" s="839">
        <v>6500</v>
      </c>
      <c r="E68" s="840">
        <v>0</v>
      </c>
      <c r="F68" s="839">
        <f>D68+E68</f>
        <v>6500</v>
      </c>
      <c r="G68" s="839">
        <v>1500</v>
      </c>
      <c r="H68" s="839">
        <v>3000</v>
      </c>
      <c r="I68" s="840">
        <v>4500</v>
      </c>
      <c r="J68" s="954">
        <f t="shared" si="6"/>
        <v>6500</v>
      </c>
      <c r="K68" s="985"/>
    </row>
    <row r="69" spans="1:11" s="672" customFormat="1" ht="18" customHeight="1">
      <c r="A69" s="912">
        <v>1126000</v>
      </c>
      <c r="B69" s="742" t="s">
        <v>989</v>
      </c>
      <c r="C69" s="718" t="s">
        <v>338</v>
      </c>
      <c r="D69" s="842">
        <f>SUM(D70:D77)</f>
        <v>18500</v>
      </c>
      <c r="E69" s="843">
        <v>0</v>
      </c>
      <c r="F69" s="834">
        <f>SUM(F70:F77)</f>
        <v>18500</v>
      </c>
      <c r="G69" s="842">
        <f>SUM(G70:G77)</f>
        <v>3450</v>
      </c>
      <c r="H69" s="842">
        <f>SUM(H70:H77)</f>
        <v>7800</v>
      </c>
      <c r="I69" s="842">
        <f>I70+I73+I76+I77</f>
        <v>14184</v>
      </c>
      <c r="J69" s="954">
        <f t="shared" si="6"/>
        <v>18500</v>
      </c>
    </row>
    <row r="70" spans="1:11" s="672" customFormat="1" ht="18.75" customHeight="1">
      <c r="A70" s="912">
        <v>1126100</v>
      </c>
      <c r="B70" s="1379" t="s">
        <v>941</v>
      </c>
      <c r="C70" s="722" t="s">
        <v>990</v>
      </c>
      <c r="D70" s="844">
        <v>2000</v>
      </c>
      <c r="E70" s="845">
        <v>0</v>
      </c>
      <c r="F70" s="844">
        <f>D70+E70</f>
        <v>2000</v>
      </c>
      <c r="G70" s="844">
        <v>650</v>
      </c>
      <c r="H70" s="844">
        <v>1300</v>
      </c>
      <c r="I70" s="844">
        <v>1800</v>
      </c>
      <c r="J70" s="954">
        <f t="shared" si="6"/>
        <v>2000</v>
      </c>
    </row>
    <row r="71" spans="1:11" s="672" customFormat="1" hidden="1">
      <c r="A71" s="912">
        <v>1126200</v>
      </c>
      <c r="B71" s="737" t="s">
        <v>942</v>
      </c>
      <c r="C71" s="726" t="s">
        <v>991</v>
      </c>
      <c r="D71" s="844"/>
      <c r="E71" s="845"/>
      <c r="F71" s="844">
        <f t="shared" ref="F71:F77" si="7">D71+E71</f>
        <v>0</v>
      </c>
      <c r="G71" s="844"/>
      <c r="H71" s="844"/>
      <c r="I71" s="844"/>
      <c r="J71" s="954">
        <f t="shared" si="6"/>
        <v>0</v>
      </c>
    </row>
    <row r="72" spans="1:11" s="672" customFormat="1" hidden="1">
      <c r="A72" s="912">
        <v>1126300</v>
      </c>
      <c r="B72" s="737" t="s">
        <v>369</v>
      </c>
      <c r="C72" s="726" t="s">
        <v>370</v>
      </c>
      <c r="D72" s="844"/>
      <c r="E72" s="845"/>
      <c r="F72" s="844">
        <f t="shared" si="7"/>
        <v>0</v>
      </c>
      <c r="G72" s="844"/>
      <c r="H72" s="844"/>
      <c r="I72" s="844"/>
      <c r="J72" s="954">
        <f t="shared" si="6"/>
        <v>0</v>
      </c>
    </row>
    <row r="73" spans="1:11" s="672" customFormat="1" ht="23.25" customHeight="1">
      <c r="A73" s="914">
        <v>1126400</v>
      </c>
      <c r="B73" s="747" t="s">
        <v>943</v>
      </c>
      <c r="C73" s="726" t="s">
        <v>371</v>
      </c>
      <c r="D73" s="844">
        <v>13000</v>
      </c>
      <c r="E73" s="845">
        <v>0</v>
      </c>
      <c r="F73" s="844">
        <f t="shared" si="7"/>
        <v>13000</v>
      </c>
      <c r="G73" s="844">
        <v>2000</v>
      </c>
      <c r="H73" s="845">
        <v>5000</v>
      </c>
      <c r="I73" s="844">
        <v>9984</v>
      </c>
      <c r="J73" s="954">
        <f t="shared" si="6"/>
        <v>13000</v>
      </c>
    </row>
    <row r="74" spans="1:11" s="672" customFormat="1" ht="25.5" hidden="1">
      <c r="A74" s="916">
        <v>1126500</v>
      </c>
      <c r="B74" s="748" t="s">
        <v>901</v>
      </c>
      <c r="C74" s="726" t="s">
        <v>372</v>
      </c>
      <c r="D74" s="844"/>
      <c r="E74" s="845"/>
      <c r="F74" s="844">
        <f t="shared" si="7"/>
        <v>0</v>
      </c>
      <c r="G74" s="844"/>
      <c r="H74" s="844"/>
      <c r="I74" s="844"/>
      <c r="J74" s="954">
        <v>0</v>
      </c>
    </row>
    <row r="75" spans="1:11" s="672" customFormat="1" hidden="1">
      <c r="A75" s="914">
        <v>1126600</v>
      </c>
      <c r="B75" s="747" t="s">
        <v>214</v>
      </c>
      <c r="C75" s="726" t="s">
        <v>373</v>
      </c>
      <c r="D75" s="844"/>
      <c r="E75" s="845"/>
      <c r="F75" s="844">
        <f t="shared" si="7"/>
        <v>0</v>
      </c>
      <c r="G75" s="844"/>
      <c r="H75" s="844"/>
      <c r="I75" s="844"/>
      <c r="J75" s="954">
        <f>F75</f>
        <v>0</v>
      </c>
    </row>
    <row r="76" spans="1:11" s="672" customFormat="1" ht="21" customHeight="1">
      <c r="A76" s="914">
        <v>1126700</v>
      </c>
      <c r="B76" s="747" t="s">
        <v>215</v>
      </c>
      <c r="C76" s="726" t="s">
        <v>374</v>
      </c>
      <c r="D76" s="844">
        <v>1500</v>
      </c>
      <c r="E76" s="845"/>
      <c r="F76" s="844">
        <f t="shared" si="7"/>
        <v>1500</v>
      </c>
      <c r="G76" s="844">
        <v>300</v>
      </c>
      <c r="H76" s="844">
        <v>500</v>
      </c>
      <c r="I76" s="844">
        <v>900</v>
      </c>
      <c r="J76" s="954">
        <f>F76</f>
        <v>1500</v>
      </c>
    </row>
    <row r="77" spans="1:11" s="672" customFormat="1" ht="22.5" customHeight="1" thickBot="1">
      <c r="A77" s="918">
        <v>1126800</v>
      </c>
      <c r="B77" s="749" t="s">
        <v>458</v>
      </c>
      <c r="C77" s="730" t="s">
        <v>375</v>
      </c>
      <c r="D77" s="839">
        <v>2000</v>
      </c>
      <c r="E77" s="840">
        <v>0</v>
      </c>
      <c r="F77" s="844">
        <f t="shared" si="7"/>
        <v>2000</v>
      </c>
      <c r="G77" s="839">
        <v>500</v>
      </c>
      <c r="H77" s="839">
        <v>1000</v>
      </c>
      <c r="I77" s="839">
        <v>1500</v>
      </c>
      <c r="J77" s="954">
        <f>F77</f>
        <v>2000</v>
      </c>
    </row>
    <row r="78" spans="1:11" s="672" customFormat="1" ht="17.25" customHeight="1">
      <c r="A78" s="920">
        <v>1130000</v>
      </c>
      <c r="B78" s="751" t="s">
        <v>274</v>
      </c>
      <c r="C78" s="718" t="s">
        <v>338</v>
      </c>
      <c r="D78" s="842">
        <v>0</v>
      </c>
      <c r="E78" s="843">
        <f>E114</f>
        <v>0</v>
      </c>
      <c r="F78" s="842">
        <v>0</v>
      </c>
      <c r="G78" s="842">
        <f>G114</f>
        <v>0</v>
      </c>
      <c r="H78" s="842">
        <v>0</v>
      </c>
      <c r="I78" s="842">
        <v>0</v>
      </c>
      <c r="J78" s="954">
        <v>0</v>
      </c>
    </row>
    <row r="79" spans="1:11" s="672" customFormat="1" ht="0.75" hidden="1" customHeight="1">
      <c r="A79" s="920">
        <v>1130100</v>
      </c>
      <c r="B79" s="747" t="s">
        <v>459</v>
      </c>
      <c r="C79" s="722" t="s">
        <v>275</v>
      </c>
      <c r="D79" s="844"/>
      <c r="E79" s="845"/>
      <c r="F79" s="844"/>
      <c r="G79" s="844"/>
      <c r="H79" s="844"/>
      <c r="I79" s="844"/>
      <c r="J79" s="954">
        <v>0</v>
      </c>
    </row>
    <row r="80" spans="1:11" s="672" customFormat="1" hidden="1">
      <c r="A80" s="920">
        <v>1130200</v>
      </c>
      <c r="B80" s="747" t="s">
        <v>460</v>
      </c>
      <c r="C80" s="726" t="s">
        <v>276</v>
      </c>
      <c r="D80" s="844"/>
      <c r="E80" s="845"/>
      <c r="F80" s="844"/>
      <c r="G80" s="844"/>
      <c r="H80" s="844"/>
      <c r="I80" s="844"/>
      <c r="J80" s="954">
        <v>0</v>
      </c>
    </row>
    <row r="81" spans="1:10" s="672" customFormat="1" ht="25.5" hidden="1">
      <c r="A81" s="920">
        <v>1130300</v>
      </c>
      <c r="B81" s="747" t="s">
        <v>461</v>
      </c>
      <c r="C81" s="726" t="s">
        <v>277</v>
      </c>
      <c r="D81" s="844"/>
      <c r="E81" s="845"/>
      <c r="F81" s="844"/>
      <c r="G81" s="844"/>
      <c r="H81" s="844"/>
      <c r="I81" s="844"/>
      <c r="J81" s="954">
        <v>0</v>
      </c>
    </row>
    <row r="82" spans="1:10" s="672" customFormat="1" hidden="1">
      <c r="A82" s="920">
        <v>1130400</v>
      </c>
      <c r="B82" s="752" t="s">
        <v>462</v>
      </c>
      <c r="C82" s="753" t="s">
        <v>278</v>
      </c>
      <c r="D82" s="834"/>
      <c r="E82" s="846"/>
      <c r="F82" s="834"/>
      <c r="G82" s="834"/>
      <c r="H82" s="834"/>
      <c r="I82" s="834"/>
      <c r="J82" s="954">
        <v>0</v>
      </c>
    </row>
    <row r="83" spans="1:10" s="672" customFormat="1" ht="28.5" hidden="1">
      <c r="A83" s="914">
        <v>1131000</v>
      </c>
      <c r="B83" s="754" t="s">
        <v>279</v>
      </c>
      <c r="C83" s="755" t="s">
        <v>338</v>
      </c>
      <c r="D83" s="844"/>
      <c r="E83" s="845"/>
      <c r="F83" s="844"/>
      <c r="G83" s="844"/>
      <c r="H83" s="844"/>
      <c r="I83" s="844"/>
      <c r="J83" s="954">
        <v>0</v>
      </c>
    </row>
    <row r="84" spans="1:10" s="672" customFormat="1" ht="25.5" hidden="1">
      <c r="A84" s="914">
        <v>1131100</v>
      </c>
      <c r="B84" s="747" t="s">
        <v>565</v>
      </c>
      <c r="C84" s="722" t="s">
        <v>280</v>
      </c>
      <c r="D84" s="844"/>
      <c r="E84" s="845"/>
      <c r="F84" s="844"/>
      <c r="G84" s="844"/>
      <c r="H84" s="844"/>
      <c r="I84" s="844"/>
      <c r="J84" s="954">
        <v>0</v>
      </c>
    </row>
    <row r="85" spans="1:10" s="672" customFormat="1" hidden="1">
      <c r="A85" s="914">
        <v>1131200</v>
      </c>
      <c r="B85" s="747" t="s">
        <v>566</v>
      </c>
      <c r="C85" s="726" t="s">
        <v>281</v>
      </c>
      <c r="D85" s="844"/>
      <c r="E85" s="845"/>
      <c r="F85" s="844"/>
      <c r="G85" s="844"/>
      <c r="H85" s="844"/>
      <c r="I85" s="844"/>
      <c r="J85" s="954">
        <v>0</v>
      </c>
    </row>
    <row r="86" spans="1:10" s="672" customFormat="1" ht="13.5" hidden="1" thickBot="1">
      <c r="A86" s="914">
        <v>1131300</v>
      </c>
      <c r="B86" s="749" t="s">
        <v>567</v>
      </c>
      <c r="C86" s="730" t="s">
        <v>282</v>
      </c>
      <c r="D86" s="839"/>
      <c r="E86" s="840"/>
      <c r="F86" s="839"/>
      <c r="G86" s="839"/>
      <c r="H86" s="839"/>
      <c r="I86" s="839"/>
      <c r="J86" s="954">
        <v>0</v>
      </c>
    </row>
    <row r="87" spans="1:10" s="672" customFormat="1" ht="14.25" hidden="1">
      <c r="A87" s="921">
        <v>1140000</v>
      </c>
      <c r="B87" s="751" t="s">
        <v>283</v>
      </c>
      <c r="C87" s="718" t="s">
        <v>338</v>
      </c>
      <c r="D87" s="842">
        <v>0</v>
      </c>
      <c r="E87" s="843"/>
      <c r="F87" s="842">
        <v>0</v>
      </c>
      <c r="G87" s="842">
        <v>0</v>
      </c>
      <c r="H87" s="842">
        <v>0</v>
      </c>
      <c r="I87" s="842">
        <v>0</v>
      </c>
      <c r="J87" s="954">
        <v>0</v>
      </c>
    </row>
    <row r="88" spans="1:10" s="672" customFormat="1" ht="25.5" hidden="1">
      <c r="A88" s="921">
        <v>1141000</v>
      </c>
      <c r="B88" s="747" t="s">
        <v>284</v>
      </c>
      <c r="C88" s="722" t="s">
        <v>960</v>
      </c>
      <c r="D88" s="844"/>
      <c r="E88" s="845"/>
      <c r="F88" s="844"/>
      <c r="G88" s="844"/>
      <c r="H88" s="844"/>
      <c r="I88" s="844"/>
      <c r="J88" s="954">
        <v>0</v>
      </c>
    </row>
    <row r="89" spans="1:10" s="672" customFormat="1" ht="25.5" hidden="1">
      <c r="A89" s="921">
        <v>1142000</v>
      </c>
      <c r="B89" s="747" t="s">
        <v>38</v>
      </c>
      <c r="C89" s="726" t="s">
        <v>39</v>
      </c>
      <c r="D89" s="844"/>
      <c r="E89" s="845"/>
      <c r="F89" s="844"/>
      <c r="G89" s="844"/>
      <c r="H89" s="844"/>
      <c r="I89" s="844"/>
      <c r="J89" s="954">
        <v>0</v>
      </c>
    </row>
    <row r="90" spans="1:10" s="672" customFormat="1" ht="25.5" hidden="1">
      <c r="A90" s="921">
        <v>1143000</v>
      </c>
      <c r="B90" s="747" t="s">
        <v>40</v>
      </c>
      <c r="C90" s="726" t="s">
        <v>41</v>
      </c>
      <c r="D90" s="844"/>
      <c r="E90" s="845"/>
      <c r="F90" s="844"/>
      <c r="G90" s="844"/>
      <c r="H90" s="844"/>
      <c r="I90" s="844"/>
      <c r="J90" s="954">
        <v>0</v>
      </c>
    </row>
    <row r="91" spans="1:10" s="672" customFormat="1" ht="26.25" hidden="1" thickBot="1">
      <c r="A91" s="917">
        <v>1144000</v>
      </c>
      <c r="B91" s="749" t="s">
        <v>42</v>
      </c>
      <c r="C91" s="730" t="s">
        <v>418</v>
      </c>
      <c r="D91" s="839"/>
      <c r="E91" s="840"/>
      <c r="F91" s="839"/>
      <c r="G91" s="839"/>
      <c r="H91" s="839"/>
      <c r="I91" s="839"/>
      <c r="J91" s="954">
        <v>0</v>
      </c>
    </row>
    <row r="92" spans="1:10" s="672" customFormat="1" ht="21" customHeight="1">
      <c r="A92" s="922">
        <v>1150000</v>
      </c>
      <c r="B92" s="1291" t="s">
        <v>694</v>
      </c>
      <c r="C92" s="718" t="s">
        <v>338</v>
      </c>
      <c r="D92" s="842">
        <f>D107+D114</f>
        <v>0</v>
      </c>
      <c r="E92" s="843"/>
      <c r="F92" s="842">
        <f>F107+F114</f>
        <v>0</v>
      </c>
      <c r="G92" s="842">
        <f>G107+G114</f>
        <v>0</v>
      </c>
      <c r="H92" s="842">
        <f>H107+H114</f>
        <v>0</v>
      </c>
      <c r="I92" s="842">
        <f>I107+I114</f>
        <v>0</v>
      </c>
      <c r="J92" s="954">
        <f>F92</f>
        <v>0</v>
      </c>
    </row>
    <row r="93" spans="1:10" s="672" customFormat="1" ht="0.75" hidden="1" customHeight="1">
      <c r="A93" s="924">
        <v>1151000</v>
      </c>
      <c r="B93" s="1292" t="s">
        <v>649</v>
      </c>
      <c r="C93" s="718" t="s">
        <v>338</v>
      </c>
      <c r="D93" s="847">
        <v>0</v>
      </c>
      <c r="E93" s="848"/>
      <c r="F93" s="847">
        <v>0</v>
      </c>
      <c r="G93" s="847">
        <v>0</v>
      </c>
      <c r="H93" s="847">
        <v>0</v>
      </c>
      <c r="I93" s="847">
        <v>0</v>
      </c>
      <c r="J93" s="954">
        <v>0</v>
      </c>
    </row>
    <row r="94" spans="1:10" s="672" customFormat="1" ht="25.5" hidden="1">
      <c r="A94" s="924">
        <v>1151100</v>
      </c>
      <c r="B94" s="1293" t="s">
        <v>250</v>
      </c>
      <c r="C94" s="928">
        <v>461100</v>
      </c>
      <c r="D94" s="847"/>
      <c r="E94" s="848"/>
      <c r="F94" s="847"/>
      <c r="G94" s="847"/>
      <c r="H94" s="847"/>
      <c r="I94" s="847"/>
      <c r="J94" s="954">
        <v>0</v>
      </c>
    </row>
    <row r="95" spans="1:10" s="672" customFormat="1" ht="25.5" hidden="1">
      <c r="A95" s="924">
        <v>1151200</v>
      </c>
      <c r="B95" s="1293" t="s">
        <v>607</v>
      </c>
      <c r="C95" s="928">
        <v>461200</v>
      </c>
      <c r="D95" s="847"/>
      <c r="E95" s="848"/>
      <c r="F95" s="847"/>
      <c r="G95" s="847"/>
      <c r="H95" s="847"/>
      <c r="I95" s="847"/>
      <c r="J95" s="954">
        <v>0</v>
      </c>
    </row>
    <row r="96" spans="1:10" s="672" customFormat="1" ht="25.5" hidden="1">
      <c r="A96" s="924">
        <v>1152000</v>
      </c>
      <c r="B96" s="1294" t="s">
        <v>495</v>
      </c>
      <c r="C96" s="930" t="s">
        <v>338</v>
      </c>
      <c r="D96" s="931">
        <v>0</v>
      </c>
      <c r="E96" s="1108"/>
      <c r="F96" s="931">
        <v>0</v>
      </c>
      <c r="G96" s="931">
        <v>0</v>
      </c>
      <c r="H96" s="931">
        <v>0</v>
      </c>
      <c r="I96" s="931">
        <v>0</v>
      </c>
      <c r="J96" s="954">
        <v>0</v>
      </c>
    </row>
    <row r="97" spans="1:10" s="672" customFormat="1" ht="25.5" hidden="1">
      <c r="A97" s="924">
        <v>1152100</v>
      </c>
      <c r="B97" s="1295" t="s">
        <v>518</v>
      </c>
      <c r="C97" s="928">
        <v>462100</v>
      </c>
      <c r="D97" s="844"/>
      <c r="E97" s="845"/>
      <c r="F97" s="844"/>
      <c r="G97" s="844"/>
      <c r="H97" s="844"/>
      <c r="I97" s="844"/>
      <c r="J97" s="954">
        <v>0</v>
      </c>
    </row>
    <row r="98" spans="1:10" s="672" customFormat="1" ht="26.25" hidden="1" thickBot="1">
      <c r="A98" s="934">
        <v>1152200</v>
      </c>
      <c r="B98" s="1296" t="s">
        <v>723</v>
      </c>
      <c r="C98" s="936">
        <v>462200</v>
      </c>
      <c r="D98" s="839"/>
      <c r="E98" s="840"/>
      <c r="F98" s="839"/>
      <c r="G98" s="839"/>
      <c r="H98" s="839"/>
      <c r="I98" s="839"/>
      <c r="J98" s="954">
        <v>0</v>
      </c>
    </row>
    <row r="99" spans="1:10" s="672" customFormat="1" ht="25.5" hidden="1">
      <c r="A99" s="922">
        <v>1153000</v>
      </c>
      <c r="B99" s="1297" t="s">
        <v>724</v>
      </c>
      <c r="C99" s="939" t="s">
        <v>338</v>
      </c>
      <c r="D99" s="940">
        <v>0</v>
      </c>
      <c r="E99" s="1109"/>
      <c r="F99" s="940">
        <v>0</v>
      </c>
      <c r="G99" s="940">
        <v>0</v>
      </c>
      <c r="H99" s="940">
        <v>0</v>
      </c>
      <c r="I99" s="940">
        <v>0</v>
      </c>
      <c r="J99" s="954">
        <v>0</v>
      </c>
    </row>
    <row r="100" spans="1:10" s="672" customFormat="1" ht="25.5" hidden="1">
      <c r="A100" s="924">
        <v>1153100</v>
      </c>
      <c r="B100" s="1295" t="s">
        <v>725</v>
      </c>
      <c r="C100" s="928">
        <v>463100</v>
      </c>
      <c r="D100" s="931"/>
      <c r="E100" s="1108"/>
      <c r="F100" s="931"/>
      <c r="G100" s="931"/>
      <c r="H100" s="931"/>
      <c r="I100" s="931"/>
      <c r="J100" s="954">
        <v>0</v>
      </c>
    </row>
    <row r="101" spans="1:10" s="672" customFormat="1" hidden="1">
      <c r="A101" s="924">
        <v>1153200</v>
      </c>
      <c r="B101" s="1295" t="s">
        <v>95</v>
      </c>
      <c r="C101" s="928">
        <v>463200</v>
      </c>
      <c r="D101" s="931"/>
      <c r="E101" s="1108"/>
      <c r="F101" s="931"/>
      <c r="G101" s="931"/>
      <c r="H101" s="931"/>
      <c r="I101" s="931"/>
      <c r="J101" s="954">
        <v>0</v>
      </c>
    </row>
    <row r="102" spans="1:10" s="672" customFormat="1" ht="38.25" hidden="1">
      <c r="A102" s="924">
        <v>1153300</v>
      </c>
      <c r="B102" s="1295" t="s">
        <v>479</v>
      </c>
      <c r="C102" s="928">
        <v>463300</v>
      </c>
      <c r="D102" s="931"/>
      <c r="E102" s="1108"/>
      <c r="F102" s="931"/>
      <c r="G102" s="931"/>
      <c r="H102" s="931"/>
      <c r="I102" s="931"/>
      <c r="J102" s="954">
        <v>0</v>
      </c>
    </row>
    <row r="103" spans="1:10" s="672" customFormat="1" ht="38.25" hidden="1">
      <c r="A103" s="924">
        <v>1153400</v>
      </c>
      <c r="B103" s="1295" t="s">
        <v>480</v>
      </c>
      <c r="C103" s="928">
        <v>463400</v>
      </c>
      <c r="D103" s="931"/>
      <c r="E103" s="1108"/>
      <c r="F103" s="931"/>
      <c r="G103" s="931"/>
      <c r="H103" s="931"/>
      <c r="I103" s="931"/>
      <c r="J103" s="954">
        <v>0</v>
      </c>
    </row>
    <row r="104" spans="1:10" s="672" customFormat="1" hidden="1">
      <c r="A104" s="924">
        <v>1153500</v>
      </c>
      <c r="B104" s="1298" t="s">
        <v>481</v>
      </c>
      <c r="C104" s="928">
        <v>463500</v>
      </c>
      <c r="D104" s="931"/>
      <c r="E104" s="1108"/>
      <c r="F104" s="931"/>
      <c r="G104" s="931"/>
      <c r="H104" s="931"/>
      <c r="I104" s="931"/>
      <c r="J104" s="954">
        <v>0</v>
      </c>
    </row>
    <row r="105" spans="1:10" s="672" customFormat="1" ht="38.25" hidden="1">
      <c r="A105" s="924">
        <v>1153700</v>
      </c>
      <c r="B105" s="1298" t="s">
        <v>482</v>
      </c>
      <c r="C105" s="928">
        <v>463700</v>
      </c>
      <c r="D105" s="931">
        <v>0</v>
      </c>
      <c r="E105" s="1108"/>
      <c r="F105" s="931">
        <f>D105+E105</f>
        <v>0</v>
      </c>
      <c r="G105" s="931"/>
      <c r="H105" s="931">
        <v>0</v>
      </c>
      <c r="I105" s="931">
        <v>0</v>
      </c>
      <c r="J105" s="954">
        <f>F105</f>
        <v>0</v>
      </c>
    </row>
    <row r="106" spans="1:10" s="672" customFormat="1" ht="38.25" hidden="1">
      <c r="A106" s="924">
        <v>1153800</v>
      </c>
      <c r="B106" s="1298" t="s">
        <v>953</v>
      </c>
      <c r="C106" s="928">
        <v>463800</v>
      </c>
      <c r="D106" s="931"/>
      <c r="E106" s="1108"/>
      <c r="F106" s="931">
        <f t="shared" ref="F106:F107" si="8">D106+E106</f>
        <v>0</v>
      </c>
      <c r="G106" s="931"/>
      <c r="H106" s="931"/>
      <c r="I106" s="931"/>
      <c r="J106" s="954">
        <v>0</v>
      </c>
    </row>
    <row r="107" spans="1:10" s="672" customFormat="1" hidden="1">
      <c r="A107" s="924">
        <v>1153900</v>
      </c>
      <c r="B107" s="1298" t="s">
        <v>954</v>
      </c>
      <c r="C107" s="928">
        <v>463900</v>
      </c>
      <c r="D107" s="931">
        <v>0</v>
      </c>
      <c r="E107" s="1108"/>
      <c r="F107" s="931">
        <f t="shared" si="8"/>
        <v>0</v>
      </c>
      <c r="G107" s="931">
        <v>0</v>
      </c>
      <c r="H107" s="931">
        <v>0</v>
      </c>
      <c r="I107" s="931">
        <v>0</v>
      </c>
      <c r="J107" s="954">
        <f>F107</f>
        <v>0</v>
      </c>
    </row>
    <row r="108" spans="1:10" s="672" customFormat="1" ht="25.5" hidden="1">
      <c r="A108" s="924">
        <v>1154000</v>
      </c>
      <c r="B108" s="1299" t="s">
        <v>955</v>
      </c>
      <c r="C108" s="930" t="s">
        <v>338</v>
      </c>
      <c r="D108" s="931">
        <v>0</v>
      </c>
      <c r="E108" s="1108"/>
      <c r="F108" s="931">
        <v>0</v>
      </c>
      <c r="G108" s="931">
        <v>0</v>
      </c>
      <c r="H108" s="931">
        <v>0</v>
      </c>
      <c r="I108" s="931">
        <v>0</v>
      </c>
      <c r="J108" s="954">
        <v>0</v>
      </c>
    </row>
    <row r="109" spans="1:10" s="672" customFormat="1" ht="25.5" hidden="1">
      <c r="A109" s="924">
        <v>1154100</v>
      </c>
      <c r="B109" s="1298" t="s">
        <v>195</v>
      </c>
      <c r="C109" s="928">
        <v>465100</v>
      </c>
      <c r="D109" s="943"/>
      <c r="E109" s="1110"/>
      <c r="F109" s="943"/>
      <c r="G109" s="943"/>
      <c r="H109" s="943"/>
      <c r="I109" s="943"/>
      <c r="J109" s="954">
        <v>0</v>
      </c>
    </row>
    <row r="110" spans="1:10" s="672" customFormat="1" hidden="1">
      <c r="A110" s="924">
        <v>1154200</v>
      </c>
      <c r="B110" s="1298" t="s">
        <v>196</v>
      </c>
      <c r="C110" s="928">
        <v>465200</v>
      </c>
      <c r="D110" s="943"/>
      <c r="E110" s="1110"/>
      <c r="F110" s="943"/>
      <c r="G110" s="943"/>
      <c r="H110" s="943"/>
      <c r="I110" s="943"/>
      <c r="J110" s="954">
        <v>0</v>
      </c>
    </row>
    <row r="111" spans="1:10" s="672" customFormat="1" hidden="1">
      <c r="A111" s="924">
        <v>1154300</v>
      </c>
      <c r="B111" s="1298" t="s">
        <v>197</v>
      </c>
      <c r="C111" s="928">
        <v>465300</v>
      </c>
      <c r="D111" s="943"/>
      <c r="E111" s="1110"/>
      <c r="F111" s="943"/>
      <c r="G111" s="943"/>
      <c r="H111" s="943"/>
      <c r="I111" s="943"/>
      <c r="J111" s="954">
        <v>0</v>
      </c>
    </row>
    <row r="112" spans="1:10" s="672" customFormat="1" ht="38.25" hidden="1">
      <c r="A112" s="924">
        <v>1154500</v>
      </c>
      <c r="B112" s="1298" t="s">
        <v>63</v>
      </c>
      <c r="C112" s="928">
        <v>465500</v>
      </c>
      <c r="D112" s="943"/>
      <c r="E112" s="1110"/>
      <c r="F112" s="943"/>
      <c r="G112" s="943"/>
      <c r="H112" s="943"/>
      <c r="I112" s="943"/>
      <c r="J112" s="954">
        <v>0</v>
      </c>
    </row>
    <row r="113" spans="1:10" s="672" customFormat="1" ht="38.25" hidden="1">
      <c r="A113" s="924">
        <v>1154600</v>
      </c>
      <c r="B113" s="1298" t="s">
        <v>64</v>
      </c>
      <c r="C113" s="928">
        <v>465600</v>
      </c>
      <c r="D113" s="844"/>
      <c r="E113" s="845"/>
      <c r="F113" s="844"/>
      <c r="G113" s="844"/>
      <c r="H113" s="844"/>
      <c r="I113" s="844"/>
      <c r="J113" s="954">
        <v>0</v>
      </c>
    </row>
    <row r="114" spans="1:10" s="672" customFormat="1" ht="21.75" customHeight="1" thickBot="1">
      <c r="A114" s="934">
        <v>1154700</v>
      </c>
      <c r="B114" s="1300" t="s">
        <v>74</v>
      </c>
      <c r="C114" s="730" t="s">
        <v>75</v>
      </c>
      <c r="D114" s="839">
        <v>0</v>
      </c>
      <c r="E114" s="840">
        <v>0</v>
      </c>
      <c r="F114" s="839">
        <f>D114+E114</f>
        <v>0</v>
      </c>
      <c r="G114" s="839">
        <v>0</v>
      </c>
      <c r="H114" s="840">
        <v>0</v>
      </c>
      <c r="I114" s="840">
        <v>0</v>
      </c>
      <c r="J114" s="954">
        <f>F114</f>
        <v>0</v>
      </c>
    </row>
    <row r="115" spans="1:10" s="672" customFormat="1" ht="25.5" hidden="1">
      <c r="A115" s="947">
        <v>1160000</v>
      </c>
      <c r="B115" s="764" t="s">
        <v>76</v>
      </c>
      <c r="C115" s="718" t="s">
        <v>338</v>
      </c>
      <c r="D115" s="842">
        <v>0</v>
      </c>
      <c r="E115" s="843"/>
      <c r="F115" s="842">
        <v>0</v>
      </c>
      <c r="G115" s="842">
        <v>0</v>
      </c>
      <c r="H115" s="842">
        <v>0</v>
      </c>
      <c r="I115" s="842">
        <v>0</v>
      </c>
      <c r="J115" s="954">
        <v>0</v>
      </c>
    </row>
    <row r="116" spans="1:10" s="672" customFormat="1" ht="25.5" hidden="1">
      <c r="A116" s="919">
        <v>1161000</v>
      </c>
      <c r="B116" s="766" t="s">
        <v>77</v>
      </c>
      <c r="C116" s="767" t="s">
        <v>338</v>
      </c>
      <c r="D116" s="844">
        <v>0</v>
      </c>
      <c r="E116" s="845"/>
      <c r="F116" s="844">
        <v>0</v>
      </c>
      <c r="G116" s="844">
        <v>0</v>
      </c>
      <c r="H116" s="844">
        <v>0</v>
      </c>
      <c r="I116" s="844">
        <v>0</v>
      </c>
      <c r="J116" s="954">
        <v>0</v>
      </c>
    </row>
    <row r="117" spans="1:10" s="672" customFormat="1" ht="38.25" hidden="1">
      <c r="A117" s="919">
        <v>1161100</v>
      </c>
      <c r="B117" s="725" t="s">
        <v>1660</v>
      </c>
      <c r="C117" s="746">
        <v>471100</v>
      </c>
      <c r="D117" s="844"/>
      <c r="E117" s="845"/>
      <c r="F117" s="844"/>
      <c r="G117" s="844"/>
      <c r="H117" s="844"/>
      <c r="I117" s="844"/>
      <c r="J117" s="954">
        <v>0</v>
      </c>
    </row>
    <row r="118" spans="1:10" s="672" customFormat="1" ht="25.5" hidden="1">
      <c r="A118" s="919">
        <v>1161200</v>
      </c>
      <c r="B118" s="760" t="s">
        <v>1622</v>
      </c>
      <c r="C118" s="746">
        <v>471200</v>
      </c>
      <c r="D118" s="844"/>
      <c r="E118" s="845"/>
      <c r="F118" s="844"/>
      <c r="G118" s="844"/>
      <c r="H118" s="844"/>
      <c r="I118" s="844"/>
      <c r="J118" s="954">
        <v>0</v>
      </c>
    </row>
    <row r="119" spans="1:10" s="672" customFormat="1" ht="38.25" hidden="1">
      <c r="A119" s="919">
        <v>1162000</v>
      </c>
      <c r="B119" s="766" t="s">
        <v>1080</v>
      </c>
      <c r="C119" s="767" t="s">
        <v>338</v>
      </c>
      <c r="D119" s="844">
        <v>0</v>
      </c>
      <c r="E119" s="845"/>
      <c r="F119" s="844">
        <v>0</v>
      </c>
      <c r="G119" s="844">
        <v>0</v>
      </c>
      <c r="H119" s="844">
        <v>0</v>
      </c>
      <c r="I119" s="844">
        <v>0</v>
      </c>
      <c r="J119" s="954">
        <v>0</v>
      </c>
    </row>
    <row r="120" spans="1:10" s="672" customFormat="1" ht="25.5" hidden="1">
      <c r="A120" s="919">
        <v>1162100</v>
      </c>
      <c r="B120" s="760" t="s">
        <v>1623</v>
      </c>
      <c r="C120" s="726" t="s">
        <v>122</v>
      </c>
      <c r="D120" s="844"/>
      <c r="E120" s="845"/>
      <c r="F120" s="844"/>
      <c r="G120" s="844"/>
      <c r="H120" s="844"/>
      <c r="I120" s="844"/>
      <c r="J120" s="954">
        <v>0</v>
      </c>
    </row>
    <row r="121" spans="1:10" s="672" customFormat="1" hidden="1">
      <c r="A121" s="919">
        <v>1162200</v>
      </c>
      <c r="B121" s="760" t="s">
        <v>1624</v>
      </c>
      <c r="C121" s="726" t="s">
        <v>23</v>
      </c>
      <c r="D121" s="844"/>
      <c r="E121" s="845"/>
      <c r="F121" s="844"/>
      <c r="G121" s="844"/>
      <c r="H121" s="844"/>
      <c r="I121" s="844"/>
      <c r="J121" s="954">
        <v>0</v>
      </c>
    </row>
    <row r="122" spans="1:10" s="672" customFormat="1" ht="25.5" hidden="1">
      <c r="A122" s="919">
        <v>1162300</v>
      </c>
      <c r="B122" s="760" t="s">
        <v>1625</v>
      </c>
      <c r="C122" s="726" t="s">
        <v>25</v>
      </c>
      <c r="D122" s="844"/>
      <c r="E122" s="845"/>
      <c r="F122" s="844"/>
      <c r="G122" s="844"/>
      <c r="H122" s="844"/>
      <c r="I122" s="844"/>
      <c r="J122" s="954">
        <v>0</v>
      </c>
    </row>
    <row r="123" spans="1:10" s="672" customFormat="1" hidden="1">
      <c r="A123" s="919">
        <v>1162400</v>
      </c>
      <c r="B123" s="760" t="s">
        <v>1626</v>
      </c>
      <c r="C123" s="726" t="s">
        <v>795</v>
      </c>
      <c r="D123" s="844"/>
      <c r="E123" s="845"/>
      <c r="F123" s="844"/>
      <c r="G123" s="844"/>
      <c r="H123" s="844"/>
      <c r="I123" s="844"/>
      <c r="J123" s="954">
        <v>0</v>
      </c>
    </row>
    <row r="124" spans="1:10" s="672" customFormat="1" ht="25.5" hidden="1">
      <c r="A124" s="919">
        <v>1162500</v>
      </c>
      <c r="B124" s="760" t="s">
        <v>1627</v>
      </c>
      <c r="C124" s="726" t="s">
        <v>797</v>
      </c>
      <c r="D124" s="844"/>
      <c r="E124" s="845"/>
      <c r="F124" s="844"/>
      <c r="G124" s="844"/>
      <c r="H124" s="844"/>
      <c r="I124" s="844"/>
      <c r="J124" s="954">
        <v>0</v>
      </c>
    </row>
    <row r="125" spans="1:10" s="672" customFormat="1" hidden="1">
      <c r="A125" s="919">
        <v>1162600</v>
      </c>
      <c r="B125" s="760" t="s">
        <v>1628</v>
      </c>
      <c r="C125" s="726" t="s">
        <v>489</v>
      </c>
      <c r="D125" s="844"/>
      <c r="E125" s="845"/>
      <c r="F125" s="844"/>
      <c r="G125" s="844"/>
      <c r="H125" s="844"/>
      <c r="I125" s="844"/>
      <c r="J125" s="954">
        <v>0</v>
      </c>
    </row>
    <row r="126" spans="1:10" s="672" customFormat="1" ht="25.5" hidden="1">
      <c r="A126" s="919">
        <v>1162700</v>
      </c>
      <c r="B126" s="725" t="s">
        <v>1629</v>
      </c>
      <c r="C126" s="726" t="s">
        <v>491</v>
      </c>
      <c r="D126" s="844"/>
      <c r="E126" s="845"/>
      <c r="F126" s="844"/>
      <c r="G126" s="844"/>
      <c r="H126" s="844"/>
      <c r="I126" s="844"/>
      <c r="J126" s="954">
        <v>0</v>
      </c>
    </row>
    <row r="127" spans="1:10" s="672" customFormat="1" hidden="1">
      <c r="A127" s="919">
        <v>1162800</v>
      </c>
      <c r="B127" s="760" t="s">
        <v>1630</v>
      </c>
      <c r="C127" s="726" t="s">
        <v>833</v>
      </c>
      <c r="D127" s="844"/>
      <c r="E127" s="845"/>
      <c r="F127" s="844"/>
      <c r="G127" s="844"/>
      <c r="H127" s="844"/>
      <c r="I127" s="844"/>
      <c r="J127" s="954">
        <v>0</v>
      </c>
    </row>
    <row r="128" spans="1:10" s="672" customFormat="1" hidden="1">
      <c r="A128" s="948">
        <v>1162900</v>
      </c>
      <c r="B128" s="760" t="s">
        <v>1631</v>
      </c>
      <c r="C128" s="726" t="s">
        <v>835</v>
      </c>
      <c r="D128" s="844"/>
      <c r="E128" s="845"/>
      <c r="F128" s="844"/>
      <c r="G128" s="844"/>
      <c r="H128" s="844"/>
      <c r="I128" s="844"/>
      <c r="J128" s="954">
        <v>0</v>
      </c>
    </row>
    <row r="129" spans="1:10" s="672" customFormat="1" hidden="1">
      <c r="A129" s="948">
        <v>1163000</v>
      </c>
      <c r="B129" s="766" t="s">
        <v>54</v>
      </c>
      <c r="C129" s="755" t="s">
        <v>338</v>
      </c>
      <c r="D129" s="844">
        <v>0</v>
      </c>
      <c r="E129" s="845"/>
      <c r="F129" s="844">
        <v>0</v>
      </c>
      <c r="G129" s="844">
        <v>0</v>
      </c>
      <c r="H129" s="844">
        <v>0</v>
      </c>
      <c r="I129" s="844">
        <v>0</v>
      </c>
      <c r="J129" s="954">
        <v>0</v>
      </c>
    </row>
    <row r="130" spans="1:10" s="672" customFormat="1" ht="13.5" hidden="1" thickBot="1">
      <c r="A130" s="949">
        <v>1163100</v>
      </c>
      <c r="B130" s="749" t="s">
        <v>763</v>
      </c>
      <c r="C130" s="730" t="s">
        <v>764</v>
      </c>
      <c r="D130" s="839"/>
      <c r="E130" s="840"/>
      <c r="F130" s="839"/>
      <c r="G130" s="839"/>
      <c r="H130" s="839"/>
      <c r="I130" s="839"/>
      <c r="J130" s="954">
        <v>0</v>
      </c>
    </row>
    <row r="131" spans="1:10" s="672" customFormat="1" ht="21.75" customHeight="1">
      <c r="A131" s="950">
        <v>1170000</v>
      </c>
      <c r="B131" s="772" t="s">
        <v>836</v>
      </c>
      <c r="C131" s="718" t="s">
        <v>338</v>
      </c>
      <c r="D131" s="842">
        <f t="shared" ref="D131:J131" si="9">D135+D140</f>
        <v>800</v>
      </c>
      <c r="E131" s="843">
        <f>E135+E140</f>
        <v>0</v>
      </c>
      <c r="F131" s="842">
        <f>F135+F140</f>
        <v>800</v>
      </c>
      <c r="G131" s="842">
        <f>G135+G140</f>
        <v>150</v>
      </c>
      <c r="H131" s="842">
        <f>H135+H140</f>
        <v>200</v>
      </c>
      <c r="I131" s="842">
        <f t="shared" si="9"/>
        <v>300</v>
      </c>
      <c r="J131" s="954">
        <f t="shared" si="9"/>
        <v>800</v>
      </c>
    </row>
    <row r="132" spans="1:10" s="672" customFormat="1" ht="25.5" hidden="1" customHeight="1">
      <c r="A132" s="948">
        <v>1171000</v>
      </c>
      <c r="B132" s="776" t="s">
        <v>200</v>
      </c>
      <c r="C132" s="718" t="s">
        <v>338</v>
      </c>
      <c r="D132" s="847">
        <v>0</v>
      </c>
      <c r="E132" s="848">
        <f t="shared" ref="E132:J132" si="10">E134</f>
        <v>0</v>
      </c>
      <c r="F132" s="847">
        <f t="shared" si="10"/>
        <v>0</v>
      </c>
      <c r="G132" s="847">
        <f t="shared" si="10"/>
        <v>0</v>
      </c>
      <c r="H132" s="847">
        <f t="shared" si="10"/>
        <v>0</v>
      </c>
      <c r="I132" s="847">
        <f t="shared" si="10"/>
        <v>0</v>
      </c>
      <c r="J132" s="954">
        <f t="shared" si="10"/>
        <v>0</v>
      </c>
    </row>
    <row r="133" spans="1:10" s="672" customFormat="1" ht="51" hidden="1">
      <c r="A133" s="948">
        <v>1171100</v>
      </c>
      <c r="B133" s="725" t="s">
        <v>1632</v>
      </c>
      <c r="C133" s="722" t="s">
        <v>457</v>
      </c>
      <c r="D133" s="844"/>
      <c r="E133" s="845"/>
      <c r="F133" s="844"/>
      <c r="G133" s="844"/>
      <c r="H133" s="844"/>
      <c r="I133" s="844"/>
      <c r="J133" s="954">
        <v>0</v>
      </c>
    </row>
    <row r="134" spans="1:10" s="672" customFormat="1" ht="25.5" hidden="1">
      <c r="A134" s="948">
        <v>1171200</v>
      </c>
      <c r="B134" s="760" t="s">
        <v>1633</v>
      </c>
      <c r="C134" s="778" t="s">
        <v>332</v>
      </c>
      <c r="D134" s="844">
        <v>0</v>
      </c>
      <c r="E134" s="845">
        <v>0</v>
      </c>
      <c r="F134" s="844">
        <f>D134+E134</f>
        <v>0</v>
      </c>
      <c r="G134" s="844"/>
      <c r="H134" s="844"/>
      <c r="I134" s="844">
        <v>0</v>
      </c>
      <c r="J134" s="954">
        <v>0</v>
      </c>
    </row>
    <row r="135" spans="1:10" s="672" customFormat="1" ht="28.5" customHeight="1">
      <c r="A135" s="919">
        <v>1172000</v>
      </c>
      <c r="B135" s="779" t="s">
        <v>974</v>
      </c>
      <c r="C135" s="755" t="s">
        <v>338</v>
      </c>
      <c r="D135" s="842">
        <f>D137+D138</f>
        <v>800</v>
      </c>
      <c r="E135" s="843">
        <f>E138+E146</f>
        <v>0</v>
      </c>
      <c r="F135" s="842">
        <f>F137+F138+F146</f>
        <v>800</v>
      </c>
      <c r="G135" s="842">
        <f>G137+G138+G146</f>
        <v>150</v>
      </c>
      <c r="H135" s="842">
        <f>H137+H138+H146</f>
        <v>200</v>
      </c>
      <c r="I135" s="842">
        <f>I137+I138+I146</f>
        <v>300</v>
      </c>
      <c r="J135" s="954">
        <f>F135</f>
        <v>800</v>
      </c>
    </row>
    <row r="136" spans="1:10" s="672" customFormat="1" ht="18" hidden="1" customHeight="1">
      <c r="A136" s="919">
        <v>1172100</v>
      </c>
      <c r="B136" s="747" t="s">
        <v>1058</v>
      </c>
      <c r="C136" s="722" t="s">
        <v>975</v>
      </c>
      <c r="D136" s="844"/>
      <c r="E136" s="845"/>
      <c r="F136" s="844">
        <f>D136+E136</f>
        <v>0</v>
      </c>
      <c r="G136" s="844"/>
      <c r="H136" s="844"/>
      <c r="I136" s="844"/>
      <c r="J136" s="954">
        <v>0</v>
      </c>
    </row>
    <row r="137" spans="1:10" s="672" customFormat="1" ht="25.5" customHeight="1">
      <c r="A137" s="919">
        <v>1172200</v>
      </c>
      <c r="B137" s="747" t="s">
        <v>1059</v>
      </c>
      <c r="C137" s="780">
        <v>482200</v>
      </c>
      <c r="D137" s="844">
        <v>0</v>
      </c>
      <c r="E137" s="845">
        <v>0</v>
      </c>
      <c r="F137" s="844">
        <f>D137+E137</f>
        <v>0</v>
      </c>
      <c r="G137" s="844">
        <v>0</v>
      </c>
      <c r="H137" s="844">
        <v>0</v>
      </c>
      <c r="I137" s="844">
        <v>0</v>
      </c>
      <c r="J137" s="954">
        <f>F137</f>
        <v>0</v>
      </c>
    </row>
    <row r="138" spans="1:10" s="672" customFormat="1" ht="24.75" customHeight="1" thickBot="1">
      <c r="A138" s="919">
        <v>1172300</v>
      </c>
      <c r="B138" s="760" t="s">
        <v>1634</v>
      </c>
      <c r="C138" s="726" t="s">
        <v>977</v>
      </c>
      <c r="D138" s="844">
        <v>800</v>
      </c>
      <c r="E138" s="845">
        <v>0</v>
      </c>
      <c r="F138" s="844">
        <f>D138+E138</f>
        <v>800</v>
      </c>
      <c r="G138" s="844">
        <v>150</v>
      </c>
      <c r="H138" s="844">
        <v>200</v>
      </c>
      <c r="I138" s="844">
        <v>300</v>
      </c>
      <c r="J138" s="954">
        <f>F138</f>
        <v>800</v>
      </c>
    </row>
    <row r="139" spans="1:10" s="672" customFormat="1" ht="38.25" hidden="1" customHeight="1" thickBot="1">
      <c r="A139" s="919">
        <v>1172400</v>
      </c>
      <c r="B139" s="781" t="s">
        <v>1635</v>
      </c>
      <c r="C139" s="726" t="s">
        <v>117</v>
      </c>
      <c r="D139" s="847"/>
      <c r="E139" s="845"/>
      <c r="F139" s="847"/>
      <c r="G139" s="847"/>
      <c r="H139" s="847"/>
      <c r="I139" s="847"/>
      <c r="J139" s="954">
        <v>0</v>
      </c>
    </row>
    <row r="140" spans="1:10" s="672" customFormat="1" ht="6" hidden="1" customHeight="1" thickBot="1">
      <c r="A140" s="919">
        <v>1173000</v>
      </c>
      <c r="B140" s="779" t="s">
        <v>118</v>
      </c>
      <c r="C140" s="755" t="s">
        <v>338</v>
      </c>
      <c r="D140" s="847">
        <f t="shared" ref="D140:J140" si="11">D141</f>
        <v>0</v>
      </c>
      <c r="E140" s="848">
        <f t="shared" si="11"/>
        <v>0</v>
      </c>
      <c r="F140" s="847">
        <f t="shared" si="11"/>
        <v>0</v>
      </c>
      <c r="G140" s="847">
        <f t="shared" si="11"/>
        <v>0</v>
      </c>
      <c r="H140" s="847">
        <f t="shared" si="11"/>
        <v>0</v>
      </c>
      <c r="I140" s="847">
        <f t="shared" si="11"/>
        <v>0</v>
      </c>
      <c r="J140" s="954">
        <f t="shared" si="11"/>
        <v>0</v>
      </c>
    </row>
    <row r="141" spans="1:10" s="672" customFormat="1" ht="26.25" hidden="1" thickBot="1">
      <c r="A141" s="948">
        <v>1173100</v>
      </c>
      <c r="B141" s="782" t="s">
        <v>119</v>
      </c>
      <c r="C141" s="726" t="s">
        <v>1044</v>
      </c>
      <c r="D141" s="847">
        <v>0</v>
      </c>
      <c r="E141" s="845">
        <v>0</v>
      </c>
      <c r="F141" s="847">
        <f>D141+E141</f>
        <v>0</v>
      </c>
      <c r="G141" s="847">
        <v>0</v>
      </c>
      <c r="H141" s="847">
        <v>0</v>
      </c>
      <c r="I141" s="847">
        <v>0</v>
      </c>
      <c r="J141" s="954">
        <f>F141</f>
        <v>0</v>
      </c>
    </row>
    <row r="142" spans="1:10" s="672" customFormat="1" ht="51.75" hidden="1" thickBot="1">
      <c r="A142" s="948">
        <v>1174000</v>
      </c>
      <c r="B142" s="779" t="s">
        <v>1045</v>
      </c>
      <c r="C142" s="755" t="s">
        <v>338</v>
      </c>
      <c r="D142" s="847">
        <v>0</v>
      </c>
      <c r="E142" s="848"/>
      <c r="F142" s="847">
        <v>0</v>
      </c>
      <c r="G142" s="847">
        <v>0</v>
      </c>
      <c r="H142" s="847">
        <v>0</v>
      </c>
      <c r="I142" s="847">
        <v>0</v>
      </c>
      <c r="J142" s="954">
        <v>0</v>
      </c>
    </row>
    <row r="143" spans="1:10" s="672" customFormat="1" ht="39" hidden="1" thickBot="1">
      <c r="A143" s="948">
        <v>1174100</v>
      </c>
      <c r="B143" s="782" t="s">
        <v>1060</v>
      </c>
      <c r="C143" s="726" t="s">
        <v>1046</v>
      </c>
      <c r="D143" s="847"/>
      <c r="E143" s="848"/>
      <c r="F143" s="847"/>
      <c r="G143" s="847"/>
      <c r="H143" s="847"/>
      <c r="I143" s="847"/>
      <c r="J143" s="954">
        <v>0</v>
      </c>
    </row>
    <row r="144" spans="1:10" s="672" customFormat="1" ht="26.25" hidden="1" thickBot="1">
      <c r="A144" s="948">
        <v>1174200</v>
      </c>
      <c r="B144" s="781" t="s">
        <v>1636</v>
      </c>
      <c r="C144" s="726" t="s">
        <v>425</v>
      </c>
      <c r="D144" s="847"/>
      <c r="E144" s="848"/>
      <c r="F144" s="847"/>
      <c r="G144" s="847"/>
      <c r="H144" s="847"/>
      <c r="I144" s="847"/>
      <c r="J144" s="954">
        <v>0</v>
      </c>
    </row>
    <row r="145" spans="1:16" s="672" customFormat="1" ht="51.75" hidden="1" thickBot="1">
      <c r="A145" s="948">
        <v>1175000</v>
      </c>
      <c r="B145" s="779" t="s">
        <v>535</v>
      </c>
      <c r="C145" s="755" t="s">
        <v>338</v>
      </c>
      <c r="D145" s="847">
        <v>0</v>
      </c>
      <c r="E145" s="848"/>
      <c r="F145" s="847">
        <v>0</v>
      </c>
      <c r="G145" s="847">
        <v>0</v>
      </c>
      <c r="H145" s="847">
        <v>0</v>
      </c>
      <c r="I145" s="847">
        <v>0</v>
      </c>
      <c r="J145" s="954">
        <v>0</v>
      </c>
    </row>
    <row r="146" spans="1:16" s="985" customFormat="1" ht="38.25" hidden="1">
      <c r="A146" s="1909">
        <v>1175100</v>
      </c>
      <c r="B146" s="864" t="s">
        <v>1637</v>
      </c>
      <c r="C146" s="1863" t="s">
        <v>212</v>
      </c>
      <c r="D146" s="848">
        <v>0</v>
      </c>
      <c r="E146" s="848">
        <v>0</v>
      </c>
      <c r="F146" s="848">
        <f>D146+E146</f>
        <v>0</v>
      </c>
      <c r="G146" s="848">
        <v>0</v>
      </c>
      <c r="H146" s="848">
        <v>0</v>
      </c>
      <c r="I146" s="848">
        <v>0</v>
      </c>
      <c r="J146" s="1946">
        <f>F146</f>
        <v>0</v>
      </c>
      <c r="K146" s="1947"/>
      <c r="L146" s="1948"/>
      <c r="M146" s="1948"/>
      <c r="N146" s="1948"/>
      <c r="O146" s="1948"/>
      <c r="P146" s="1949"/>
    </row>
    <row r="147" spans="1:16" s="672" customFormat="1" ht="13.5" hidden="1" thickBot="1">
      <c r="A147" s="948">
        <v>1176000</v>
      </c>
      <c r="B147" s="779" t="s">
        <v>213</v>
      </c>
      <c r="C147" s="755" t="s">
        <v>338</v>
      </c>
      <c r="D147" s="847">
        <v>0</v>
      </c>
      <c r="E147" s="848"/>
      <c r="F147" s="847">
        <v>0</v>
      </c>
      <c r="G147" s="847">
        <v>0</v>
      </c>
      <c r="H147" s="847">
        <v>0</v>
      </c>
      <c r="I147" s="847">
        <v>0</v>
      </c>
      <c r="J147" s="954">
        <v>0</v>
      </c>
    </row>
    <row r="148" spans="1:16" s="672" customFormat="1" ht="13.5" hidden="1" thickBot="1">
      <c r="A148" s="948">
        <v>1176100</v>
      </c>
      <c r="B148" s="781" t="s">
        <v>1638</v>
      </c>
      <c r="C148" s="726" t="s">
        <v>8</v>
      </c>
      <c r="D148" s="847"/>
      <c r="E148" s="845"/>
      <c r="F148" s="847"/>
      <c r="G148" s="847"/>
      <c r="H148" s="847"/>
      <c r="I148" s="847"/>
      <c r="J148" s="954">
        <v>0</v>
      </c>
    </row>
    <row r="149" spans="1:16" s="672" customFormat="1" ht="13.5" hidden="1" thickBot="1">
      <c r="A149" s="948">
        <v>1177000</v>
      </c>
      <c r="B149" s="779" t="s">
        <v>564</v>
      </c>
      <c r="C149" s="755" t="s">
        <v>338</v>
      </c>
      <c r="D149" s="847">
        <v>0</v>
      </c>
      <c r="E149" s="848"/>
      <c r="F149" s="847">
        <v>0</v>
      </c>
      <c r="G149" s="847">
        <v>0</v>
      </c>
      <c r="H149" s="847">
        <v>0</v>
      </c>
      <c r="I149" s="847">
        <v>0</v>
      </c>
      <c r="J149" s="954">
        <v>0</v>
      </c>
    </row>
    <row r="150" spans="1:16" s="672" customFormat="1" ht="3.75" hidden="1" customHeight="1" thickBot="1">
      <c r="A150" s="949">
        <v>1177100</v>
      </c>
      <c r="B150" s="783" t="s">
        <v>1639</v>
      </c>
      <c r="C150" s="730" t="s">
        <v>244</v>
      </c>
      <c r="D150" s="839"/>
      <c r="E150" s="840"/>
      <c r="F150" s="839"/>
      <c r="G150" s="839"/>
      <c r="H150" s="839"/>
      <c r="I150" s="839"/>
      <c r="J150" s="1325">
        <v>0</v>
      </c>
    </row>
    <row r="151" spans="1:16" s="672" customFormat="1" ht="26.25" thickBot="1">
      <c r="A151" s="1301" t="s">
        <v>247</v>
      </c>
      <c r="B151" s="790" t="s">
        <v>618</v>
      </c>
      <c r="C151" s="791" t="s">
        <v>338</v>
      </c>
      <c r="D151" s="953">
        <f>D152</f>
        <v>6000</v>
      </c>
      <c r="E151" s="1759">
        <f>E155</f>
        <v>0</v>
      </c>
      <c r="F151" s="1143">
        <f>F152</f>
        <v>6000</v>
      </c>
      <c r="G151" s="1143">
        <f>G152</f>
        <v>5000</v>
      </c>
      <c r="H151" s="1143">
        <f>H152</f>
        <v>5000</v>
      </c>
      <c r="I151" s="2121">
        <f>I152</f>
        <v>6000</v>
      </c>
      <c r="J151" s="987">
        <f>F152</f>
        <v>6000</v>
      </c>
    </row>
    <row r="152" spans="1:16" s="672" customFormat="1" ht="25.5" customHeight="1">
      <c r="A152" s="950" t="s">
        <v>620</v>
      </c>
      <c r="B152" s="799" t="s">
        <v>621</v>
      </c>
      <c r="C152" s="718" t="s">
        <v>338</v>
      </c>
      <c r="D152" s="842">
        <f>D157+D158+D155+D156+D160</f>
        <v>6000</v>
      </c>
      <c r="E152" s="1760">
        <f>E151+E157</f>
        <v>0</v>
      </c>
      <c r="F152" s="994">
        <f>F157+F158+F155+F156+F160</f>
        <v>6000</v>
      </c>
      <c r="G152" s="994">
        <f>SUM(G153:G165)</f>
        <v>5000</v>
      </c>
      <c r="H152" s="994">
        <f>SUM(H153:H165)</f>
        <v>5000</v>
      </c>
      <c r="I152" s="994">
        <f>SUM(I153:I165)</f>
        <v>6000</v>
      </c>
      <c r="J152" s="1416">
        <f t="shared" ref="J152:J158" si="12">F152</f>
        <v>6000</v>
      </c>
    </row>
    <row r="153" spans="1:16" s="672" customFormat="1" ht="13.5" hidden="1" customHeight="1">
      <c r="A153" s="948" t="s">
        <v>622</v>
      </c>
      <c r="B153" s="781" t="s">
        <v>1640</v>
      </c>
      <c r="C153" s="955" t="s">
        <v>945</v>
      </c>
      <c r="D153" s="849"/>
      <c r="E153" s="837"/>
      <c r="F153" s="849">
        <f>D153+E153</f>
        <v>0</v>
      </c>
      <c r="G153" s="849"/>
      <c r="H153" s="849"/>
      <c r="I153" s="849"/>
      <c r="J153" s="954">
        <f t="shared" si="12"/>
        <v>0</v>
      </c>
    </row>
    <row r="154" spans="1:16" s="672" customFormat="1" hidden="1">
      <c r="A154" s="948" t="s">
        <v>946</v>
      </c>
      <c r="B154" s="781" t="s">
        <v>1641</v>
      </c>
      <c r="C154" s="955" t="s">
        <v>923</v>
      </c>
      <c r="D154" s="849"/>
      <c r="E154" s="837"/>
      <c r="F154" s="849">
        <f t="shared" ref="F154:F162" si="13">D154+E154</f>
        <v>0</v>
      </c>
      <c r="G154" s="849"/>
      <c r="H154" s="849"/>
      <c r="I154" s="849"/>
      <c r="J154" s="954">
        <f t="shared" si="12"/>
        <v>0</v>
      </c>
    </row>
    <row r="155" spans="1:16" s="672" customFormat="1" ht="29.25" customHeight="1">
      <c r="A155" s="948" t="s">
        <v>924</v>
      </c>
      <c r="B155" s="781" t="s">
        <v>1706</v>
      </c>
      <c r="C155" s="955" t="s">
        <v>926</v>
      </c>
      <c r="D155" s="1398">
        <v>0</v>
      </c>
      <c r="E155" s="1761">
        <v>0</v>
      </c>
      <c r="F155" s="1762">
        <f>D155+E155</f>
        <v>0</v>
      </c>
      <c r="G155" s="1763">
        <v>0</v>
      </c>
      <c r="H155" s="1763">
        <v>0</v>
      </c>
      <c r="I155" s="1763">
        <v>0</v>
      </c>
      <c r="J155" s="1764">
        <f t="shared" si="12"/>
        <v>0</v>
      </c>
      <c r="K155" s="2458"/>
      <c r="L155" s="2458"/>
      <c r="M155" s="2458"/>
      <c r="N155" s="985"/>
    </row>
    <row r="156" spans="1:16" s="672" customFormat="1" ht="23.25" customHeight="1">
      <c r="A156" s="1304" t="s">
        <v>927</v>
      </c>
      <c r="B156" s="781" t="s">
        <v>1643</v>
      </c>
      <c r="C156" s="955" t="s">
        <v>1055</v>
      </c>
      <c r="D156" s="848">
        <v>2000</v>
      </c>
      <c r="E156" s="845">
        <v>0</v>
      </c>
      <c r="F156" s="848">
        <f t="shared" si="13"/>
        <v>2000</v>
      </c>
      <c r="G156" s="848">
        <v>1000</v>
      </c>
      <c r="H156" s="848">
        <v>1000</v>
      </c>
      <c r="I156" s="848">
        <v>2000</v>
      </c>
      <c r="J156" s="1193">
        <f t="shared" si="12"/>
        <v>2000</v>
      </c>
    </row>
    <row r="157" spans="1:16" s="672" customFormat="1" ht="25.5" customHeight="1">
      <c r="A157" s="1304" t="s">
        <v>127</v>
      </c>
      <c r="B157" s="782" t="s">
        <v>128</v>
      </c>
      <c r="C157" s="955" t="s">
        <v>129</v>
      </c>
      <c r="D157" s="848">
        <v>3000</v>
      </c>
      <c r="E157" s="1765">
        <v>0</v>
      </c>
      <c r="F157" s="1417">
        <f>D157+E157</f>
        <v>3000</v>
      </c>
      <c r="G157" s="1417">
        <v>3000</v>
      </c>
      <c r="H157" s="1417">
        <v>3000</v>
      </c>
      <c r="I157" s="1417">
        <v>3000</v>
      </c>
      <c r="J157" s="1414">
        <f t="shared" si="12"/>
        <v>3000</v>
      </c>
      <c r="K157" s="985"/>
    </row>
    <row r="158" spans="1:16" s="672" customFormat="1" ht="21.75" customHeight="1">
      <c r="A158" s="1304" t="s">
        <v>130</v>
      </c>
      <c r="B158" s="781" t="s">
        <v>1644</v>
      </c>
      <c r="C158" s="955" t="s">
        <v>857</v>
      </c>
      <c r="D158" s="847">
        <v>1000</v>
      </c>
      <c r="E158" s="845">
        <v>0</v>
      </c>
      <c r="F158" s="848">
        <f t="shared" si="13"/>
        <v>1000</v>
      </c>
      <c r="G158" s="848">
        <v>1000</v>
      </c>
      <c r="H158" s="848">
        <v>1000</v>
      </c>
      <c r="I158" s="848">
        <v>1000</v>
      </c>
      <c r="J158" s="954">
        <f t="shared" si="12"/>
        <v>1000</v>
      </c>
    </row>
    <row r="159" spans="1:16" s="672" customFormat="1" ht="18.75" hidden="1" customHeight="1">
      <c r="A159" s="1304" t="s">
        <v>858</v>
      </c>
      <c r="B159" s="781" t="s">
        <v>1645</v>
      </c>
      <c r="C159" s="955" t="s">
        <v>860</v>
      </c>
      <c r="D159" s="849"/>
      <c r="E159" s="837"/>
      <c r="F159" s="850">
        <f t="shared" si="13"/>
        <v>0</v>
      </c>
      <c r="G159" s="850"/>
      <c r="H159" s="850"/>
      <c r="I159" s="850"/>
      <c r="J159" s="915">
        <v>0</v>
      </c>
    </row>
    <row r="160" spans="1:16" s="672" customFormat="1" ht="20.25" hidden="1" customHeight="1">
      <c r="A160" s="1305" t="s">
        <v>765</v>
      </c>
      <c r="B160" s="959" t="s">
        <v>1646</v>
      </c>
      <c r="C160" s="960" t="s">
        <v>627</v>
      </c>
      <c r="D160" s="847">
        <v>0</v>
      </c>
      <c r="E160" s="1766">
        <v>0</v>
      </c>
      <c r="F160" s="848">
        <f t="shared" si="13"/>
        <v>0</v>
      </c>
      <c r="G160" s="848"/>
      <c r="H160" s="848"/>
      <c r="I160" s="848"/>
      <c r="J160" s="954">
        <f>F160</f>
        <v>0</v>
      </c>
    </row>
    <row r="161" spans="1:10" s="672" customFormat="1" ht="0.75" customHeight="1">
      <c r="A161" s="1306" t="s">
        <v>766</v>
      </c>
      <c r="B161" s="1307" t="s">
        <v>1020</v>
      </c>
      <c r="C161" s="928" t="s">
        <v>1021</v>
      </c>
      <c r="D161" s="849"/>
      <c r="E161" s="837"/>
      <c r="F161" s="850">
        <f t="shared" si="13"/>
        <v>0</v>
      </c>
      <c r="G161" s="850"/>
      <c r="H161" s="850"/>
      <c r="I161" s="850"/>
      <c r="J161" s="915">
        <v>0</v>
      </c>
    </row>
    <row r="162" spans="1:10" s="672" customFormat="1" ht="0.75" hidden="1" customHeight="1">
      <c r="A162" s="1306" t="s">
        <v>1022</v>
      </c>
      <c r="B162" s="1307" t="s">
        <v>1023</v>
      </c>
      <c r="C162" s="928" t="s">
        <v>1024</v>
      </c>
      <c r="D162" s="849">
        <v>0</v>
      </c>
      <c r="E162" s="837"/>
      <c r="F162" s="850">
        <f t="shared" si="13"/>
        <v>0</v>
      </c>
      <c r="G162" s="850"/>
      <c r="H162" s="850"/>
      <c r="I162" s="850">
        <v>0</v>
      </c>
      <c r="J162" s="915">
        <f>F162</f>
        <v>0</v>
      </c>
    </row>
    <row r="163" spans="1:10" s="672" customFormat="1" hidden="1">
      <c r="A163" s="1308" t="s">
        <v>628</v>
      </c>
      <c r="B163" s="963" t="s">
        <v>629</v>
      </c>
      <c r="C163" s="964" t="s">
        <v>338</v>
      </c>
      <c r="D163" s="849">
        <v>0</v>
      </c>
      <c r="E163" s="850"/>
      <c r="F163" s="850">
        <v>0</v>
      </c>
      <c r="G163" s="850">
        <v>0</v>
      </c>
      <c r="H163" s="850">
        <v>0</v>
      </c>
      <c r="I163" s="850">
        <v>0</v>
      </c>
      <c r="J163" s="915">
        <v>0</v>
      </c>
    </row>
    <row r="164" spans="1:10" hidden="1">
      <c r="A164" s="1304" t="s">
        <v>630</v>
      </c>
      <c r="B164" s="782" t="s">
        <v>631</v>
      </c>
      <c r="C164" s="955" t="s">
        <v>632</v>
      </c>
      <c r="D164" s="849"/>
      <c r="E164" s="837"/>
      <c r="F164" s="850"/>
      <c r="G164" s="850"/>
      <c r="H164" s="850"/>
      <c r="I164" s="850"/>
      <c r="J164" s="915">
        <v>0</v>
      </c>
    </row>
    <row r="165" spans="1:10" hidden="1">
      <c r="A165" s="1304" t="s">
        <v>633</v>
      </c>
      <c r="B165" s="782" t="s">
        <v>634</v>
      </c>
      <c r="C165" s="955" t="s">
        <v>635</v>
      </c>
      <c r="D165" s="849"/>
      <c r="E165" s="837"/>
      <c r="F165" s="850"/>
      <c r="G165" s="850"/>
      <c r="H165" s="850"/>
      <c r="I165" s="850"/>
      <c r="J165" s="915">
        <v>0</v>
      </c>
    </row>
    <row r="166" spans="1:10" ht="25.5" hidden="1">
      <c r="A166" s="1304" t="s">
        <v>636</v>
      </c>
      <c r="B166" s="781" t="s">
        <v>1647</v>
      </c>
      <c r="C166" s="955" t="s">
        <v>294</v>
      </c>
      <c r="D166" s="849"/>
      <c r="E166" s="837"/>
      <c r="F166" s="850"/>
      <c r="G166" s="850"/>
      <c r="H166" s="850"/>
      <c r="I166" s="850"/>
      <c r="J166" s="915">
        <v>0</v>
      </c>
    </row>
    <row r="167" spans="1:10" hidden="1">
      <c r="A167" s="1304" t="s">
        <v>295</v>
      </c>
      <c r="B167" s="781" t="s">
        <v>1648</v>
      </c>
      <c r="C167" s="955" t="s">
        <v>297</v>
      </c>
      <c r="D167" s="849"/>
      <c r="E167" s="837"/>
      <c r="F167" s="850"/>
      <c r="G167" s="850"/>
      <c r="H167" s="850"/>
      <c r="I167" s="850"/>
      <c r="J167" s="915">
        <v>0</v>
      </c>
    </row>
    <row r="168" spans="1:10" hidden="1">
      <c r="A168" s="1304" t="s">
        <v>298</v>
      </c>
      <c r="B168" s="779" t="s">
        <v>299</v>
      </c>
      <c r="C168" s="767" t="s">
        <v>338</v>
      </c>
      <c r="D168" s="849">
        <v>0</v>
      </c>
      <c r="E168" s="850"/>
      <c r="F168" s="850">
        <v>0</v>
      </c>
      <c r="G168" s="850">
        <v>0</v>
      </c>
      <c r="H168" s="850">
        <v>0</v>
      </c>
      <c r="I168" s="850">
        <v>0</v>
      </c>
      <c r="J168" s="915">
        <v>0</v>
      </c>
    </row>
    <row r="169" spans="1:10" hidden="1">
      <c r="A169" s="1304" t="s">
        <v>300</v>
      </c>
      <c r="B169" s="782" t="s">
        <v>1061</v>
      </c>
      <c r="C169" s="955" t="s">
        <v>301</v>
      </c>
      <c r="D169" s="849"/>
      <c r="E169" s="837"/>
      <c r="F169" s="850"/>
      <c r="G169" s="850"/>
      <c r="H169" s="850"/>
      <c r="I169" s="850"/>
      <c r="J169" s="915">
        <v>0</v>
      </c>
    </row>
    <row r="170" spans="1:10" hidden="1">
      <c r="A170" s="1309" t="s">
        <v>302</v>
      </c>
      <c r="B170" s="806" t="s">
        <v>1025</v>
      </c>
      <c r="C170" s="767" t="s">
        <v>338</v>
      </c>
      <c r="D170" s="849">
        <v>0</v>
      </c>
      <c r="E170" s="850"/>
      <c r="F170" s="850">
        <v>0</v>
      </c>
      <c r="G170" s="850">
        <v>0</v>
      </c>
      <c r="H170" s="850">
        <v>0</v>
      </c>
      <c r="I170" s="850">
        <v>0</v>
      </c>
      <c r="J170" s="915">
        <v>0</v>
      </c>
    </row>
    <row r="171" spans="1:10" hidden="1">
      <c r="A171" s="1304" t="s">
        <v>304</v>
      </c>
      <c r="B171" s="782" t="s">
        <v>1062</v>
      </c>
      <c r="C171" s="955" t="s">
        <v>305</v>
      </c>
      <c r="D171" s="849"/>
      <c r="E171" s="850"/>
      <c r="F171" s="850"/>
      <c r="G171" s="850"/>
      <c r="H171" s="850"/>
      <c r="I171" s="850"/>
      <c r="J171" s="915">
        <v>0</v>
      </c>
    </row>
    <row r="172" spans="1:10" hidden="1">
      <c r="A172" s="1304" t="s">
        <v>306</v>
      </c>
      <c r="B172" s="782" t="s">
        <v>1063</v>
      </c>
      <c r="C172" s="955" t="s">
        <v>307</v>
      </c>
      <c r="D172" s="849"/>
      <c r="E172" s="850"/>
      <c r="F172" s="850"/>
      <c r="G172" s="850"/>
      <c r="H172" s="850"/>
      <c r="I172" s="850"/>
      <c r="J172" s="849"/>
    </row>
    <row r="173" spans="1:10" hidden="1">
      <c r="A173" s="1304" t="s">
        <v>308</v>
      </c>
      <c r="B173" s="781" t="s">
        <v>1649</v>
      </c>
      <c r="C173" s="955" t="s">
        <v>310</v>
      </c>
      <c r="D173" s="849"/>
      <c r="E173" s="850"/>
      <c r="F173" s="850"/>
      <c r="G173" s="850"/>
      <c r="H173" s="850"/>
      <c r="I173" s="850"/>
      <c r="J173" s="849"/>
    </row>
    <row r="174" spans="1:10" ht="13.5" thickBot="1">
      <c r="A174" s="1310">
        <v>1244000</v>
      </c>
      <c r="B174" s="1311" t="s">
        <v>1661</v>
      </c>
      <c r="C174" s="960" t="s">
        <v>1089</v>
      </c>
      <c r="D174" s="867"/>
      <c r="E174" s="1312"/>
      <c r="F174" s="1312"/>
      <c r="G174" s="1312"/>
      <c r="H174" s="1312"/>
      <c r="I174" s="1312"/>
      <c r="J174" s="867"/>
    </row>
    <row r="175" spans="1:10" ht="23.25" customHeight="1" thickBot="1">
      <c r="A175" s="1313">
        <v>1000000</v>
      </c>
      <c r="B175" s="1986" t="s">
        <v>1027</v>
      </c>
      <c r="C175" s="970" t="s">
        <v>338</v>
      </c>
      <c r="D175" s="1429">
        <f>D32+D151</f>
        <v>563300</v>
      </c>
      <c r="E175" s="1503">
        <f>E32+E152</f>
        <v>0</v>
      </c>
      <c r="F175" s="1503">
        <f>F32+F151</f>
        <v>563300</v>
      </c>
      <c r="G175" s="1503">
        <f>G32+G151</f>
        <v>146500</v>
      </c>
      <c r="H175" s="1503">
        <f>H32+H151</f>
        <v>232823</v>
      </c>
      <c r="I175" s="1503">
        <f>I32+I151</f>
        <v>486019</v>
      </c>
      <c r="J175" s="1503">
        <f>J32+J151</f>
        <v>563300</v>
      </c>
    </row>
    <row r="176" spans="1:10" ht="14.25">
      <c r="A176" s="2443"/>
      <c r="B176" s="2443"/>
      <c r="C176" s="2443"/>
      <c r="D176" s="2443"/>
      <c r="E176" s="2443"/>
      <c r="F176" s="2443"/>
      <c r="G176" s="2443"/>
      <c r="H176" s="2443"/>
      <c r="I176" s="2443"/>
      <c r="J176" s="2443"/>
    </row>
    <row r="177" spans="1:10">
      <c r="A177" s="2422" t="s">
        <v>2264</v>
      </c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>
      <c r="A178" s="2459" t="s">
        <v>1070</v>
      </c>
      <c r="B178" s="2459"/>
      <c r="C178" s="2459"/>
      <c r="D178" s="2459"/>
      <c r="E178" s="2459"/>
      <c r="F178" s="2459"/>
      <c r="G178" s="2459"/>
      <c r="H178" s="2459"/>
      <c r="I178" s="2459"/>
      <c r="J178" s="2459"/>
    </row>
    <row r="179" spans="1:10" ht="14.25">
      <c r="A179" s="2422" t="s">
        <v>1672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 ht="11.25" customHeight="1">
      <c r="A180" s="2461" t="s">
        <v>950</v>
      </c>
      <c r="B180" s="2461"/>
      <c r="C180" s="2461"/>
      <c r="D180" s="2461"/>
      <c r="E180" s="2461"/>
      <c r="F180" s="2461"/>
      <c r="G180" s="2461"/>
      <c r="H180" s="2461"/>
      <c r="I180" s="2461"/>
      <c r="J180" s="2461"/>
    </row>
    <row r="181" spans="1:10" ht="16.5" hidden="1" customHeight="1">
      <c r="A181" s="2466" t="s">
        <v>1653</v>
      </c>
      <c r="B181" s="2466"/>
      <c r="C181" s="2466"/>
      <c r="D181" s="2466"/>
      <c r="E181" s="2466"/>
      <c r="F181" s="2466"/>
      <c r="G181" s="2466"/>
      <c r="H181" s="2466"/>
      <c r="I181" s="2466"/>
      <c r="J181" s="2466"/>
    </row>
    <row r="182" spans="1:10">
      <c r="A182" s="2422" t="s">
        <v>951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 s="626" customFormat="1" ht="14.25">
      <c r="A183" s="816" t="s">
        <v>2011</v>
      </c>
      <c r="B183" s="816"/>
      <c r="C183" s="817"/>
      <c r="D183" s="816"/>
      <c r="E183" s="1613"/>
      <c r="F183" s="816"/>
      <c r="G183" s="816" t="s">
        <v>1102</v>
      </c>
      <c r="H183" s="816"/>
      <c r="I183" s="816"/>
      <c r="J183" s="816"/>
    </row>
    <row r="184" spans="1:10" s="626" customFormat="1" ht="14.25">
      <c r="A184" s="818" t="s">
        <v>1655</v>
      </c>
      <c r="B184" s="817" t="s">
        <v>612</v>
      </c>
      <c r="C184" s="820"/>
      <c r="D184" s="662"/>
      <c r="E184" s="1614" t="s">
        <v>289</v>
      </c>
      <c r="F184" s="662"/>
      <c r="G184" s="661" t="s">
        <v>290</v>
      </c>
      <c r="H184" s="662"/>
      <c r="I184" s="662"/>
      <c r="J184" s="818"/>
    </row>
    <row r="185" spans="1:10">
      <c r="A185" s="2455"/>
      <c r="B185" s="2455"/>
      <c r="C185" s="2455"/>
      <c r="D185" s="2455"/>
      <c r="E185" s="2455"/>
      <c r="F185" s="2455"/>
      <c r="G185" s="2455"/>
      <c r="H185" s="2455"/>
      <c r="I185" s="2455"/>
      <c r="J185" s="2455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5"/>
      <c r="B189" s="2465"/>
      <c r="C189" s="2465"/>
      <c r="D189" s="2465"/>
      <c r="E189" s="2465"/>
      <c r="F189" s="2465"/>
      <c r="G189" s="2465"/>
      <c r="H189" s="2465"/>
      <c r="I189" s="2465"/>
      <c r="J189" s="2465"/>
    </row>
    <row r="190" spans="1:10">
      <c r="A190" s="2464"/>
      <c r="B190" s="2464"/>
      <c r="C190" s="2464"/>
      <c r="D190" s="2464"/>
      <c r="E190" s="2464"/>
      <c r="F190" s="2464"/>
      <c r="G190" s="2464"/>
      <c r="H190" s="2464"/>
      <c r="I190" s="2464"/>
      <c r="J190" s="2464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971"/>
      <c r="B193" s="1314"/>
      <c r="C193" s="971"/>
      <c r="D193" s="971"/>
      <c r="E193" s="1458"/>
      <c r="F193" s="971"/>
      <c r="G193" s="971"/>
      <c r="H193" s="971"/>
      <c r="I193" s="971"/>
      <c r="J193" s="971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971"/>
      <c r="B195" s="1314"/>
      <c r="C195" s="971"/>
      <c r="D195" s="971"/>
      <c r="E195" s="1458"/>
      <c r="F195" s="973"/>
      <c r="G195" s="973"/>
      <c r="H195" s="973"/>
      <c r="I195" s="973"/>
      <c r="J195" s="973"/>
    </row>
    <row r="196" spans="1:10">
      <c r="A196" s="2464"/>
      <c r="B196" s="2464"/>
      <c r="C196" s="2464"/>
      <c r="D196" s="2464"/>
      <c r="E196" s="2464"/>
      <c r="F196" s="2464"/>
      <c r="G196" s="2464"/>
      <c r="H196" s="2464"/>
      <c r="I196" s="2464"/>
      <c r="J196" s="2464"/>
    </row>
    <row r="197" spans="1:10">
      <c r="A197" s="971"/>
      <c r="B197" s="1314"/>
      <c r="C197" s="971"/>
      <c r="D197" s="971"/>
      <c r="E197" s="1458"/>
      <c r="F197" s="971"/>
      <c r="G197" s="971"/>
      <c r="H197" s="971"/>
      <c r="I197" s="971"/>
      <c r="J197" s="971"/>
    </row>
    <row r="198" spans="1:10">
      <c r="A198" s="2464"/>
      <c r="B198" s="2464"/>
      <c r="C198" s="2464"/>
      <c r="D198" s="2464"/>
      <c r="E198" s="2464"/>
      <c r="F198" s="2464"/>
      <c r="G198" s="2464"/>
      <c r="H198" s="2464"/>
      <c r="I198" s="2464"/>
      <c r="J198" s="2464"/>
    </row>
    <row r="199" spans="1:10">
      <c r="A199" s="971"/>
      <c r="B199" s="1314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464"/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>
      <c r="A201" s="2463"/>
      <c r="B201" s="2463"/>
      <c r="C201" s="2463"/>
      <c r="D201" s="2463"/>
      <c r="E201" s="2463"/>
      <c r="F201" s="2463"/>
      <c r="G201" s="2463"/>
      <c r="H201" s="2463"/>
      <c r="I201" s="2463"/>
      <c r="J201" s="2463"/>
    </row>
    <row r="202" spans="1:10">
      <c r="A202" s="2463"/>
      <c r="B202" s="2463"/>
      <c r="C202" s="2463"/>
      <c r="D202" s="2463"/>
      <c r="E202" s="2463"/>
      <c r="F202" s="2463"/>
      <c r="G202" s="2463"/>
      <c r="H202" s="2463"/>
      <c r="I202" s="2463"/>
      <c r="J202" s="2463"/>
    </row>
    <row r="203" spans="1:10">
      <c r="A203" s="2463"/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971"/>
      <c r="B204" s="1315"/>
      <c r="C204" s="974"/>
      <c r="D204" s="974"/>
      <c r="E204" s="1396"/>
      <c r="F204" s="974"/>
      <c r="G204" s="974"/>
      <c r="H204" s="974"/>
      <c r="I204" s="974"/>
      <c r="J204" s="974"/>
    </row>
    <row r="205" spans="1:10">
      <c r="A205" s="2463"/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2422"/>
      <c r="B206" s="2422"/>
      <c r="C206" s="2422"/>
      <c r="D206" s="2422"/>
      <c r="E206" s="2422"/>
      <c r="F206" s="2422"/>
      <c r="G206" s="2422"/>
      <c r="H206" s="2422"/>
      <c r="I206" s="2422"/>
      <c r="J206" s="2422"/>
    </row>
    <row r="207" spans="1:10">
      <c r="A207" s="2459"/>
      <c r="B207" s="2459"/>
      <c r="C207" s="2459"/>
      <c r="D207" s="2459"/>
      <c r="E207" s="2459"/>
      <c r="F207" s="2459"/>
      <c r="G207" s="2459"/>
      <c r="H207" s="2459"/>
      <c r="I207" s="2459"/>
      <c r="J207" s="2459"/>
    </row>
    <row r="208" spans="1:10">
      <c r="A208" s="2459"/>
      <c r="B208" s="2459"/>
      <c r="C208" s="2459"/>
      <c r="D208" s="2459"/>
      <c r="E208" s="2459"/>
      <c r="F208" s="2459"/>
      <c r="G208" s="2459"/>
      <c r="H208" s="2459"/>
      <c r="I208" s="2459"/>
      <c r="J208" s="2459"/>
    </row>
    <row r="209" spans="1:10">
      <c r="A209" s="2461"/>
      <c r="B209" s="2461"/>
      <c r="C209" s="2461"/>
      <c r="D209" s="2461"/>
      <c r="E209" s="2461"/>
      <c r="F209" s="2461"/>
      <c r="G209" s="2461"/>
      <c r="H209" s="2461"/>
      <c r="I209" s="2461"/>
      <c r="J209" s="2461"/>
    </row>
    <row r="210" spans="1:10" ht="14.25">
      <c r="A210" s="2462"/>
      <c r="B210" s="2462"/>
      <c r="C210" s="2462"/>
      <c r="D210" s="2462"/>
      <c r="E210" s="2462"/>
      <c r="F210" s="2462"/>
      <c r="G210" s="2462"/>
      <c r="H210" s="2462"/>
      <c r="I210" s="2462"/>
      <c r="J210" s="2462"/>
    </row>
    <row r="211" spans="1:10">
      <c r="A211" s="2459"/>
      <c r="B211" s="2459"/>
      <c r="C211" s="2459"/>
      <c r="D211" s="2459"/>
      <c r="E211" s="2459"/>
      <c r="F211" s="2459"/>
      <c r="G211" s="2459"/>
      <c r="H211" s="2459"/>
      <c r="I211" s="2459"/>
      <c r="J211" s="2459"/>
    </row>
    <row r="212" spans="1:10">
      <c r="A212" s="2459"/>
      <c r="B212" s="2459"/>
      <c r="C212" s="2459"/>
      <c r="D212" s="2459"/>
      <c r="E212" s="2459"/>
      <c r="F212" s="2459"/>
      <c r="G212" s="2459"/>
      <c r="H212" s="2459"/>
      <c r="I212" s="2459"/>
      <c r="J212" s="2459"/>
    </row>
    <row r="213" spans="1:10">
      <c r="A213" s="2460"/>
      <c r="B213" s="2460"/>
      <c r="C213" s="2460"/>
      <c r="D213" s="2460"/>
      <c r="E213" s="2460"/>
      <c r="F213" s="2460"/>
      <c r="G213" s="2460"/>
      <c r="H213" s="2460"/>
      <c r="I213" s="2460"/>
      <c r="J213" s="2460"/>
    </row>
    <row r="214" spans="1:10">
      <c r="A214" s="2455"/>
      <c r="B214" s="2455"/>
      <c r="C214" s="2455"/>
      <c r="D214" s="2455"/>
      <c r="E214" s="2455"/>
      <c r="F214" s="2455"/>
      <c r="G214" s="2455"/>
      <c r="H214" s="2455"/>
      <c r="I214" s="2455"/>
      <c r="J214" s="2455"/>
    </row>
  </sheetData>
  <mergeCells count="41">
    <mergeCell ref="A176:J176"/>
    <mergeCell ref="B17:F18"/>
    <mergeCell ref="A14:B14"/>
    <mergeCell ref="A9:E9"/>
    <mergeCell ref="B15:E15"/>
    <mergeCell ref="F29:F30"/>
    <mergeCell ref="G29:J29"/>
    <mergeCell ref="H28:J28"/>
    <mergeCell ref="B16:G16"/>
    <mergeCell ref="A179:J179"/>
    <mergeCell ref="A180:J180"/>
    <mergeCell ref="A181:J181"/>
    <mergeCell ref="A182:J182"/>
    <mergeCell ref="A177:J177"/>
    <mergeCell ref="A178:J178"/>
    <mergeCell ref="A187:J187"/>
    <mergeCell ref="A189:J189"/>
    <mergeCell ref="A185:J185"/>
    <mergeCell ref="A186:J186"/>
    <mergeCell ref="A188:J188"/>
    <mergeCell ref="A201:J201"/>
    <mergeCell ref="A190:J190"/>
    <mergeCell ref="A191:J191"/>
    <mergeCell ref="A192:J192"/>
    <mergeCell ref="A194:J194"/>
    <mergeCell ref="K155:M155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5:J205"/>
    <mergeCell ref="A206:J206"/>
    <mergeCell ref="A196:J196"/>
    <mergeCell ref="A198:J198"/>
    <mergeCell ref="A200:J200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215"/>
  <sheetViews>
    <sheetView topLeftCell="A27" workbookViewId="0">
      <selection activeCell="B136" sqref="B136"/>
    </sheetView>
  </sheetViews>
  <sheetFormatPr defaultRowHeight="15.75" customHeight="1"/>
  <cols>
    <col min="1" max="1" width="7.14062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10.28515625" style="662" customWidth="1"/>
    <col min="6" max="6" width="11.285156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 ht="15.75" customHeight="1">
      <c r="I1" s="868" t="s">
        <v>889</v>
      </c>
    </row>
    <row r="2" spans="1:10" ht="15.75" hidden="1" customHeight="1">
      <c r="F2" s="869"/>
      <c r="G2" s="869"/>
      <c r="H2" s="869"/>
      <c r="I2" s="869"/>
    </row>
    <row r="3" spans="1:10" ht="15.75" customHeight="1">
      <c r="H3" s="870" t="s">
        <v>848</v>
      </c>
    </row>
    <row r="4" spans="1:10" ht="15.75" customHeight="1">
      <c r="G4" s="869" t="s">
        <v>982</v>
      </c>
    </row>
    <row r="5" spans="1:10" ht="15.75" customHeight="1">
      <c r="H5" s="669" t="s">
        <v>162</v>
      </c>
    </row>
    <row r="6" spans="1:10" ht="14.25" customHeight="1">
      <c r="B6" s="873" t="s">
        <v>31</v>
      </c>
      <c r="C6" s="872"/>
      <c r="D6" s="871"/>
      <c r="E6" s="871"/>
      <c r="G6" s="873" t="s">
        <v>971</v>
      </c>
      <c r="H6" s="820"/>
    </row>
    <row r="7" spans="1:10" ht="15.75" hidden="1" customHeight="1">
      <c r="B7" s="662"/>
      <c r="C7" s="874"/>
    </row>
    <row r="8" spans="1:10" ht="15.75" customHeight="1">
      <c r="A8" s="672" t="s">
        <v>2139</v>
      </c>
      <c r="F8" s="665"/>
      <c r="G8" s="665"/>
    </row>
    <row r="9" spans="1:10" s="672" customFormat="1" ht="15.75" customHeight="1">
      <c r="A9" s="2455" t="s">
        <v>1073</v>
      </c>
      <c r="B9" s="2455"/>
      <c r="C9" s="2455"/>
      <c r="D9" s="2455"/>
      <c r="E9" s="2455"/>
    </row>
    <row r="10" spans="1:10" ht="15" customHeight="1">
      <c r="A10" s="672" t="s">
        <v>451</v>
      </c>
      <c r="B10" s="875"/>
      <c r="C10" s="876"/>
      <c r="D10" s="824"/>
      <c r="E10" s="824"/>
    </row>
    <row r="11" spans="1:10" ht="8.25" hidden="1" customHeight="1">
      <c r="B11" s="877"/>
      <c r="C11" s="878"/>
      <c r="D11" s="877"/>
      <c r="E11" s="877"/>
      <c r="F11" s="877"/>
      <c r="G11" s="877"/>
      <c r="H11" s="879"/>
    </row>
    <row r="12" spans="1:10" ht="12" customHeight="1">
      <c r="A12" s="880" t="s">
        <v>452</v>
      </c>
      <c r="B12" s="873" t="s">
        <v>1099</v>
      </c>
      <c r="C12" s="874"/>
      <c r="D12" s="873"/>
      <c r="E12" s="873"/>
      <c r="F12" s="873"/>
      <c r="G12" s="820"/>
      <c r="H12" s="881" t="s">
        <v>193</v>
      </c>
    </row>
    <row r="13" spans="1:10" ht="22.5" customHeight="1">
      <c r="A13" s="882" t="s">
        <v>587</v>
      </c>
      <c r="B13" s="882"/>
      <c r="C13" s="878"/>
      <c r="D13" s="882"/>
      <c r="E13" s="882"/>
      <c r="F13" s="882"/>
      <c r="G13" s="883"/>
    </row>
    <row r="14" spans="1:10" s="841" customFormat="1" ht="18" customHeight="1">
      <c r="A14" s="2445" t="s">
        <v>2255</v>
      </c>
      <c r="B14" s="2446"/>
      <c r="C14" s="1460"/>
      <c r="F14" s="1461"/>
      <c r="G14" s="1461"/>
    </row>
    <row r="15" spans="1:10" ht="15.75" customHeight="1">
      <c r="A15" s="884"/>
      <c r="B15" s="2471" t="s">
        <v>588</v>
      </c>
      <c r="C15" s="2471"/>
      <c r="D15" s="2471"/>
      <c r="E15" s="2471"/>
      <c r="F15" s="884"/>
      <c r="G15" s="885"/>
      <c r="H15" s="885"/>
      <c r="I15" s="885"/>
      <c r="J15" s="885"/>
    </row>
    <row r="16" spans="1:10" ht="15.75" customHeight="1">
      <c r="A16" s="662"/>
      <c r="B16" s="2470" t="s">
        <v>243</v>
      </c>
      <c r="C16" s="2470"/>
      <c r="D16" s="2470"/>
      <c r="E16" s="2470"/>
      <c r="F16" s="2470"/>
      <c r="G16" s="886"/>
      <c r="H16" s="886"/>
      <c r="I16" s="886"/>
      <c r="J16" s="886"/>
    </row>
    <row r="17" spans="1:10" s="672" customFormat="1" ht="15.75" customHeight="1">
      <c r="A17" s="883"/>
      <c r="B17" s="2467" t="s">
        <v>2249</v>
      </c>
      <c r="C17" s="2467"/>
      <c r="D17" s="2467"/>
      <c r="E17" s="2467"/>
      <c r="F17" s="2467"/>
      <c r="G17" s="1281"/>
      <c r="H17" s="1281"/>
      <c r="I17" s="1282"/>
      <c r="J17" s="1282"/>
    </row>
    <row r="18" spans="1:10" s="672" customFormat="1" ht="21" customHeight="1">
      <c r="A18" s="883"/>
      <c r="B18" s="2467"/>
      <c r="C18" s="2467"/>
      <c r="D18" s="2467"/>
      <c r="E18" s="2467"/>
      <c r="F18" s="2467"/>
      <c r="G18" s="1281"/>
      <c r="H18" s="1281"/>
      <c r="I18" s="1282"/>
      <c r="J18" s="1282"/>
    </row>
    <row r="19" spans="1:10" s="667" customFormat="1" ht="15.75" customHeight="1" thickBot="1">
      <c r="A19" s="677" t="s">
        <v>599</v>
      </c>
      <c r="B19" s="888"/>
      <c r="C19" s="889"/>
      <c r="D19" s="669"/>
      <c r="E19" s="669"/>
      <c r="G19" s="890" t="s">
        <v>617</v>
      </c>
      <c r="H19" s="891"/>
      <c r="I19" s="891"/>
      <c r="J19" s="891"/>
    </row>
    <row r="20" spans="1:10" s="869" customFormat="1" ht="15.75" customHeight="1" thickBot="1">
      <c r="A20" s="677" t="s">
        <v>84</v>
      </c>
      <c r="B20" s="892"/>
      <c r="C20" s="889"/>
      <c r="G20" s="892" t="s">
        <v>313</v>
      </c>
      <c r="H20" s="893" t="s">
        <v>949</v>
      </c>
      <c r="I20" s="894">
        <v>3</v>
      </c>
      <c r="J20" s="895">
        <v>3</v>
      </c>
    </row>
    <row r="21" spans="1:10" s="892" customFormat="1" ht="15.75" customHeight="1" thickBot="1">
      <c r="A21" s="677" t="s">
        <v>600</v>
      </c>
      <c r="C21" s="889"/>
      <c r="G21" s="892" t="s">
        <v>1145</v>
      </c>
    </row>
    <row r="22" spans="1:10" s="892" customFormat="1" ht="15.75" customHeight="1" thickBot="1">
      <c r="A22" s="677" t="s">
        <v>531</v>
      </c>
      <c r="C22" s="896"/>
      <c r="D22" s="897"/>
      <c r="G22" s="892" t="s">
        <v>532</v>
      </c>
    </row>
    <row r="23" spans="1:10" s="869" customFormat="1" ht="15.75" customHeight="1" thickBot="1">
      <c r="A23" s="677" t="s">
        <v>693</v>
      </c>
      <c r="B23" s="892"/>
      <c r="C23" s="889"/>
      <c r="G23" s="892" t="s">
        <v>902</v>
      </c>
      <c r="I23" s="898"/>
    </row>
    <row r="24" spans="1:10" s="869" customFormat="1" ht="15.75" customHeight="1">
      <c r="A24" s="677" t="s">
        <v>287</v>
      </c>
      <c r="B24" s="899"/>
      <c r="C24" s="900"/>
      <c r="F24" s="901"/>
      <c r="G24" s="892" t="s">
        <v>904</v>
      </c>
    </row>
    <row r="25" spans="1:10" s="869" customFormat="1" ht="15.75" customHeight="1" thickBot="1">
      <c r="A25" s="679" t="s">
        <v>286</v>
      </c>
      <c r="B25" s="890"/>
      <c r="C25" s="900"/>
      <c r="D25" s="902"/>
      <c r="E25" s="902"/>
      <c r="G25" s="892" t="s">
        <v>218</v>
      </c>
      <c r="I25" s="901"/>
    </row>
    <row r="26" spans="1:10" s="901" customFormat="1" ht="15.75" customHeight="1" thickBot="1">
      <c r="A26" s="677" t="s">
        <v>110</v>
      </c>
      <c r="B26" s="892"/>
      <c r="C26" s="900"/>
      <c r="D26" s="903"/>
      <c r="E26" s="869"/>
      <c r="G26" s="901" t="s">
        <v>1658</v>
      </c>
      <c r="H26" s="904"/>
      <c r="I26" s="905"/>
      <c r="J26" s="906"/>
    </row>
    <row r="27" spans="1:10" s="901" customFormat="1" ht="15.75" customHeight="1" thickBot="1">
      <c r="A27" s="677" t="s">
        <v>608</v>
      </c>
      <c r="B27" s="892"/>
      <c r="C27" s="900"/>
      <c r="E27" s="907" t="s">
        <v>704</v>
      </c>
      <c r="G27" s="892" t="s">
        <v>398</v>
      </c>
      <c r="I27" s="869"/>
      <c r="J27" s="869"/>
    </row>
    <row r="28" spans="1:10" s="901" customFormat="1" ht="15.75" customHeight="1" thickBot="1">
      <c r="A28" s="680"/>
      <c r="B28" s="869"/>
      <c r="C28" s="908"/>
      <c r="E28" s="909"/>
      <c r="F28" s="869"/>
      <c r="G28" s="869"/>
      <c r="H28" s="2469">
        <v>900272132029</v>
      </c>
      <c r="I28" s="2469"/>
      <c r="J28" s="2469"/>
    </row>
    <row r="29" spans="1:10" s="672" customFormat="1" ht="23.25" customHeight="1" thickBot="1">
      <c r="A29" s="695" t="s">
        <v>385</v>
      </c>
      <c r="B29" s="696" t="s">
        <v>609</v>
      </c>
      <c r="C29" s="697"/>
      <c r="D29" s="696" t="s">
        <v>401</v>
      </c>
      <c r="E29" s="698"/>
      <c r="F29" s="2438" t="s">
        <v>342</v>
      </c>
      <c r="G29" s="2440" t="s">
        <v>343</v>
      </c>
      <c r="H29" s="2441"/>
      <c r="I29" s="2441"/>
      <c r="J29" s="2442"/>
    </row>
    <row r="30" spans="1:10" s="672" customFormat="1" ht="22.5" customHeight="1" thickBot="1">
      <c r="A30" s="699"/>
      <c r="B30" s="700" t="s">
        <v>329</v>
      </c>
      <c r="C30" s="701" t="s">
        <v>641</v>
      </c>
      <c r="D30" s="702" t="s">
        <v>761</v>
      </c>
      <c r="E30" s="70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0" s="910" customFormat="1" ht="15.75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707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29.25" customHeight="1" thickBot="1">
      <c r="A32" s="911">
        <v>1100000</v>
      </c>
      <c r="B32" s="711" t="s">
        <v>1659</v>
      </c>
      <c r="C32" s="712" t="s">
        <v>338</v>
      </c>
      <c r="D32" s="826">
        <f>D33+D42+D138</f>
        <v>1999</v>
      </c>
      <c r="E32" s="826">
        <f>E33+E42+E51+E66+E69+E63</f>
        <v>0</v>
      </c>
      <c r="F32" s="826">
        <f>F33+F42+F138</f>
        <v>1999</v>
      </c>
      <c r="G32" s="826">
        <f>G33+G42+G131</f>
        <v>550</v>
      </c>
      <c r="H32" s="826">
        <f>H33+H42+H131</f>
        <v>1100</v>
      </c>
      <c r="I32" s="826">
        <f>I33+I42+I131</f>
        <v>1700</v>
      </c>
      <c r="J32" s="826">
        <f>J33+J42+J131</f>
        <v>1999</v>
      </c>
    </row>
    <row r="33" spans="1:10" s="672" customFormat="1" ht="31.5" customHeight="1" thickBot="1">
      <c r="A33" s="911">
        <v>1110000</v>
      </c>
      <c r="B33" s="714" t="s">
        <v>1617</v>
      </c>
      <c r="C33" s="712" t="s">
        <v>338</v>
      </c>
      <c r="D33" s="827">
        <f>D34</f>
        <v>1999</v>
      </c>
      <c r="E33" s="827">
        <f>E35</f>
        <v>0</v>
      </c>
      <c r="F33" s="827">
        <f>F34</f>
        <v>1999</v>
      </c>
      <c r="G33" s="827">
        <f>G34</f>
        <v>550</v>
      </c>
      <c r="H33" s="827">
        <f>H34</f>
        <v>1100</v>
      </c>
      <c r="I33" s="827">
        <f>I34</f>
        <v>1700</v>
      </c>
      <c r="J33" s="827">
        <f>J34</f>
        <v>1999</v>
      </c>
    </row>
    <row r="34" spans="1:10" s="672" customFormat="1" ht="27.75" customHeight="1">
      <c r="A34" s="912">
        <v>1110000</v>
      </c>
      <c r="B34" s="717" t="s">
        <v>768</v>
      </c>
      <c r="C34" s="718" t="s">
        <v>338</v>
      </c>
      <c r="D34" s="828">
        <f>SUM(D35:D41)</f>
        <v>1999</v>
      </c>
      <c r="E34" s="828"/>
      <c r="F34" s="828">
        <f>SUM(F35:F41)</f>
        <v>1999</v>
      </c>
      <c r="G34" s="828">
        <f>SUM(G35:G41)</f>
        <v>550</v>
      </c>
      <c r="H34" s="828">
        <f>SUM(H35:H41)</f>
        <v>1100</v>
      </c>
      <c r="I34" s="828">
        <f>SUM(I35:I41)</f>
        <v>1700</v>
      </c>
      <c r="J34" s="828">
        <f>SUM(J35:J41)</f>
        <v>1999</v>
      </c>
    </row>
    <row r="35" spans="1:10" s="985" customFormat="1" ht="25.5" customHeight="1">
      <c r="A35" s="1316">
        <v>1111000</v>
      </c>
      <c r="B35" s="1590" t="s">
        <v>643</v>
      </c>
      <c r="C35" s="1318" t="s">
        <v>769</v>
      </c>
      <c r="D35" s="846">
        <v>1999</v>
      </c>
      <c r="E35" s="843">
        <v>0</v>
      </c>
      <c r="F35" s="846">
        <f>D35+E35</f>
        <v>1999</v>
      </c>
      <c r="G35" s="846">
        <v>550</v>
      </c>
      <c r="H35" s="846">
        <v>1100</v>
      </c>
      <c r="I35" s="846">
        <v>1700</v>
      </c>
      <c r="J35" s="846">
        <f>F35</f>
        <v>1999</v>
      </c>
    </row>
    <row r="36" spans="1:10" s="672" customFormat="1" ht="24" customHeight="1" thickBot="1">
      <c r="A36" s="914">
        <v>1112000</v>
      </c>
      <c r="B36" s="737" t="s">
        <v>255</v>
      </c>
      <c r="C36" s="726" t="s">
        <v>770</v>
      </c>
      <c r="D36" s="844">
        <v>0</v>
      </c>
      <c r="E36" s="844"/>
      <c r="F36" s="846">
        <f t="shared" ref="F36:F41" si="0">D36+E36</f>
        <v>0</v>
      </c>
      <c r="G36" s="844"/>
      <c r="H36" s="844">
        <v>0</v>
      </c>
      <c r="I36" s="844">
        <v>0</v>
      </c>
      <c r="J36" s="844">
        <f>F36</f>
        <v>0</v>
      </c>
    </row>
    <row r="37" spans="1:10" s="672" customFormat="1" ht="15.75" hidden="1" customHeight="1" thickBot="1">
      <c r="A37" s="914">
        <v>1113000</v>
      </c>
      <c r="B37" s="725" t="s">
        <v>771</v>
      </c>
      <c r="C37" s="726" t="s">
        <v>772</v>
      </c>
      <c r="D37" s="844"/>
      <c r="E37" s="844"/>
      <c r="F37" s="834">
        <f t="shared" si="0"/>
        <v>0</v>
      </c>
      <c r="G37" s="844"/>
      <c r="H37" s="844"/>
      <c r="I37" s="844"/>
      <c r="J37" s="954">
        <v>0</v>
      </c>
    </row>
    <row r="38" spans="1:10" s="672" customFormat="1" ht="15.75" hidden="1" customHeight="1" thickBot="1">
      <c r="A38" s="914">
        <v>1114000</v>
      </c>
      <c r="B38" s="725" t="s">
        <v>377</v>
      </c>
      <c r="C38" s="726" t="s">
        <v>378</v>
      </c>
      <c r="D38" s="844"/>
      <c r="E38" s="844"/>
      <c r="F38" s="834">
        <f t="shared" si="0"/>
        <v>0</v>
      </c>
      <c r="G38" s="844"/>
      <c r="H38" s="844"/>
      <c r="I38" s="844"/>
      <c r="J38" s="954">
        <v>0</v>
      </c>
    </row>
    <row r="39" spans="1:10" s="672" customFormat="1" ht="15.75" hidden="1" customHeight="1" thickBot="1">
      <c r="A39" s="914">
        <v>1115000</v>
      </c>
      <c r="B39" s="725" t="s">
        <v>591</v>
      </c>
      <c r="C39" s="726" t="s">
        <v>367</v>
      </c>
      <c r="D39" s="844"/>
      <c r="E39" s="844"/>
      <c r="F39" s="834">
        <f t="shared" si="0"/>
        <v>0</v>
      </c>
      <c r="G39" s="844"/>
      <c r="H39" s="844"/>
      <c r="I39" s="844"/>
      <c r="J39" s="954">
        <v>0</v>
      </c>
    </row>
    <row r="40" spans="1:10" s="672" customFormat="1" ht="15.75" hidden="1" customHeight="1" thickBot="1">
      <c r="A40" s="914">
        <v>1116000</v>
      </c>
      <c r="B40" s="725" t="s">
        <v>981</v>
      </c>
      <c r="C40" s="726" t="s">
        <v>368</v>
      </c>
      <c r="D40" s="844"/>
      <c r="E40" s="844"/>
      <c r="F40" s="834">
        <f t="shared" si="0"/>
        <v>0</v>
      </c>
      <c r="G40" s="844"/>
      <c r="H40" s="844"/>
      <c r="I40" s="844"/>
      <c r="J40" s="954">
        <v>0</v>
      </c>
    </row>
    <row r="41" spans="1:10" s="672" customFormat="1" ht="15.75" hidden="1" customHeight="1" thickBot="1">
      <c r="A41" s="916">
        <v>1117000</v>
      </c>
      <c r="B41" s="729" t="s">
        <v>610</v>
      </c>
      <c r="C41" s="730" t="s">
        <v>19</v>
      </c>
      <c r="D41" s="839">
        <v>0</v>
      </c>
      <c r="E41" s="839"/>
      <c r="F41" s="834">
        <f t="shared" si="0"/>
        <v>0</v>
      </c>
      <c r="G41" s="839">
        <v>0</v>
      </c>
      <c r="H41" s="839">
        <v>0</v>
      </c>
      <c r="I41" s="839">
        <v>0</v>
      </c>
      <c r="J41" s="954">
        <f>F41</f>
        <v>0</v>
      </c>
    </row>
    <row r="42" spans="1:10" s="672" customFormat="1" ht="18.75" customHeight="1" thickBot="1">
      <c r="A42" s="917">
        <v>1120000</v>
      </c>
      <c r="B42" s="733" t="s">
        <v>20</v>
      </c>
      <c r="C42" s="712" t="s">
        <v>338</v>
      </c>
      <c r="D42" s="833">
        <f>D43+D55+D66+D69+D51+D64</f>
        <v>0</v>
      </c>
      <c r="E42" s="833">
        <f>E43</f>
        <v>0</v>
      </c>
      <c r="F42" s="833">
        <f>F43+F55+F66+F69+F51+F64</f>
        <v>0</v>
      </c>
      <c r="G42" s="833">
        <f>G43+G51+G55+G64+G66+G69</f>
        <v>0</v>
      </c>
      <c r="H42" s="833">
        <f>H43+H51+H55+H64+H66+H69</f>
        <v>0</v>
      </c>
      <c r="I42" s="833">
        <f>I43+I51+I55+I64+I66+I69</f>
        <v>0</v>
      </c>
      <c r="J42" s="954">
        <f>F42</f>
        <v>0</v>
      </c>
    </row>
    <row r="43" spans="1:10" s="672" customFormat="1" ht="19.5" customHeight="1">
      <c r="A43" s="912">
        <v>1121000</v>
      </c>
      <c r="B43" s="735" t="s">
        <v>21</v>
      </c>
      <c r="C43" s="736"/>
      <c r="D43" s="834">
        <f>SUM(D44:D49)</f>
        <v>0</v>
      </c>
      <c r="E43" s="834">
        <f>E45+E47</f>
        <v>0</v>
      </c>
      <c r="F43" s="834">
        <f>SUM(F44:F49)</f>
        <v>0</v>
      </c>
      <c r="G43" s="834">
        <f>SUM(G44:G49)</f>
        <v>0</v>
      </c>
      <c r="H43" s="834">
        <f>SUM(H44:H49)</f>
        <v>0</v>
      </c>
      <c r="I43" s="834">
        <f>SUM(I44:I49)</f>
        <v>0</v>
      </c>
      <c r="J43" s="954">
        <f>SUM(J44:J49)</f>
        <v>0</v>
      </c>
    </row>
    <row r="44" spans="1:10" s="672" customFormat="1" ht="15.75" customHeight="1">
      <c r="A44" s="914">
        <v>1121100</v>
      </c>
      <c r="B44" s="737" t="s">
        <v>359</v>
      </c>
      <c r="C44" s="726" t="s">
        <v>360</v>
      </c>
      <c r="D44" s="844"/>
      <c r="E44" s="844"/>
      <c r="F44" s="844">
        <f t="shared" ref="F44:F49" si="1">D44+E44</f>
        <v>0</v>
      </c>
      <c r="G44" s="844"/>
      <c r="H44" s="844"/>
      <c r="I44" s="844"/>
      <c r="J44" s="954">
        <v>0</v>
      </c>
    </row>
    <row r="45" spans="1:10" s="672" customFormat="1" ht="18" customHeight="1">
      <c r="A45" s="914">
        <v>1121200</v>
      </c>
      <c r="B45" s="738" t="s">
        <v>1618</v>
      </c>
      <c r="C45" s="726" t="s">
        <v>362</v>
      </c>
      <c r="D45" s="845">
        <v>0</v>
      </c>
      <c r="E45" s="845">
        <v>0</v>
      </c>
      <c r="F45" s="845">
        <f t="shared" si="1"/>
        <v>0</v>
      </c>
      <c r="G45" s="844">
        <v>0</v>
      </c>
      <c r="H45" s="844">
        <v>0</v>
      </c>
      <c r="I45" s="844">
        <v>0</v>
      </c>
      <c r="J45" s="954">
        <f>F45</f>
        <v>0</v>
      </c>
    </row>
    <row r="46" spans="1:10" s="672" customFormat="1" ht="14.25" customHeight="1">
      <c r="A46" s="914">
        <v>1121300</v>
      </c>
      <c r="B46" s="737" t="s">
        <v>734</v>
      </c>
      <c r="C46" s="726" t="s">
        <v>363</v>
      </c>
      <c r="D46" s="844">
        <v>0</v>
      </c>
      <c r="E46" s="845"/>
      <c r="F46" s="845">
        <f t="shared" si="1"/>
        <v>0</v>
      </c>
      <c r="G46" s="844">
        <v>0</v>
      </c>
      <c r="H46" s="844">
        <v>0</v>
      </c>
      <c r="I46" s="844">
        <v>0</v>
      </c>
      <c r="J46" s="954">
        <f>F46</f>
        <v>0</v>
      </c>
    </row>
    <row r="47" spans="1:10" s="672" customFormat="1" ht="24.75" hidden="1" customHeight="1">
      <c r="A47" s="914">
        <v>1121400</v>
      </c>
      <c r="B47" s="737" t="s">
        <v>735</v>
      </c>
      <c r="C47" s="726" t="s">
        <v>364</v>
      </c>
      <c r="D47" s="844">
        <v>0</v>
      </c>
      <c r="E47" s="845">
        <v>0</v>
      </c>
      <c r="F47" s="845">
        <f t="shared" si="1"/>
        <v>0</v>
      </c>
      <c r="G47" s="844">
        <v>0</v>
      </c>
      <c r="H47" s="844">
        <v>0</v>
      </c>
      <c r="I47" s="844">
        <v>0</v>
      </c>
      <c r="J47" s="954">
        <f>F47</f>
        <v>0</v>
      </c>
    </row>
    <row r="48" spans="1:10" s="672" customFormat="1" ht="12.75" hidden="1">
      <c r="A48" s="914">
        <v>1121500</v>
      </c>
      <c r="B48" s="737" t="s">
        <v>65</v>
      </c>
      <c r="C48" s="726" t="s">
        <v>365</v>
      </c>
      <c r="D48" s="834"/>
      <c r="E48" s="844"/>
      <c r="F48" s="844">
        <f t="shared" si="1"/>
        <v>0</v>
      </c>
      <c r="G48" s="834"/>
      <c r="H48" s="834"/>
      <c r="I48" s="834"/>
      <c r="J48" s="954">
        <v>0</v>
      </c>
    </row>
    <row r="49" spans="1:10" s="672" customFormat="1" ht="12.75" hidden="1">
      <c r="A49" s="914">
        <v>1121600</v>
      </c>
      <c r="B49" s="737" t="s">
        <v>66</v>
      </c>
      <c r="C49" s="726" t="s">
        <v>366</v>
      </c>
      <c r="D49" s="844"/>
      <c r="E49" s="844"/>
      <c r="F49" s="844">
        <f t="shared" si="1"/>
        <v>0</v>
      </c>
      <c r="G49" s="844"/>
      <c r="H49" s="844"/>
      <c r="I49" s="844"/>
      <c r="J49" s="954">
        <v>0</v>
      </c>
    </row>
    <row r="50" spans="1:10" s="672" customFormat="1" ht="13.5" hidden="1" thickBot="1">
      <c r="A50" s="918">
        <v>1121700</v>
      </c>
      <c r="B50" s="741" t="s">
        <v>67</v>
      </c>
      <c r="C50" s="730" t="s">
        <v>731</v>
      </c>
      <c r="D50" s="839"/>
      <c r="E50" s="839"/>
      <c r="F50" s="839"/>
      <c r="G50" s="839"/>
      <c r="H50" s="839"/>
      <c r="I50" s="839"/>
      <c r="J50" s="954">
        <v>0</v>
      </c>
    </row>
    <row r="51" spans="1:10" s="672" customFormat="1" ht="28.5" hidden="1">
      <c r="A51" s="912">
        <v>1122000</v>
      </c>
      <c r="B51" s="742" t="s">
        <v>732</v>
      </c>
      <c r="C51" s="718" t="s">
        <v>338</v>
      </c>
      <c r="D51" s="842">
        <f t="shared" ref="D51:J51" si="2">D52</f>
        <v>0</v>
      </c>
      <c r="E51" s="842">
        <f t="shared" si="2"/>
        <v>0</v>
      </c>
      <c r="F51" s="842">
        <f t="shared" si="2"/>
        <v>0</v>
      </c>
      <c r="G51" s="842">
        <f t="shared" si="2"/>
        <v>0</v>
      </c>
      <c r="H51" s="842">
        <f t="shared" si="2"/>
        <v>0</v>
      </c>
      <c r="I51" s="842">
        <f t="shared" si="2"/>
        <v>0</v>
      </c>
      <c r="J51" s="954">
        <f t="shared" si="2"/>
        <v>0</v>
      </c>
    </row>
    <row r="52" spans="1:10" s="672" customFormat="1" ht="23.25" hidden="1" customHeight="1">
      <c r="A52" s="919">
        <v>1122100</v>
      </c>
      <c r="B52" s="737" t="s">
        <v>68</v>
      </c>
      <c r="C52" s="722" t="s">
        <v>733</v>
      </c>
      <c r="D52" s="844">
        <v>0</v>
      </c>
      <c r="E52" s="845">
        <v>0</v>
      </c>
      <c r="F52" s="845">
        <f>D52+E52</f>
        <v>0</v>
      </c>
      <c r="G52" s="845">
        <v>0</v>
      </c>
      <c r="H52" s="845">
        <v>0</v>
      </c>
      <c r="I52" s="845">
        <v>0</v>
      </c>
      <c r="J52" s="1193">
        <f>F52</f>
        <v>0</v>
      </c>
    </row>
    <row r="53" spans="1:10" s="672" customFormat="1" ht="12.75" hidden="1">
      <c r="A53" s="919">
        <v>1122200</v>
      </c>
      <c r="B53" s="737" t="s">
        <v>465</v>
      </c>
      <c r="C53" s="726" t="s">
        <v>978</v>
      </c>
      <c r="D53" s="844"/>
      <c r="E53" s="844"/>
      <c r="F53" s="844">
        <f>D53+E53</f>
        <v>0</v>
      </c>
      <c r="G53" s="844"/>
      <c r="H53" s="844"/>
      <c r="I53" s="844"/>
      <c r="J53" s="954">
        <v>0</v>
      </c>
    </row>
    <row r="54" spans="1:10" s="672" customFormat="1" ht="13.5" hidden="1" thickBot="1">
      <c r="A54" s="917">
        <v>1122300</v>
      </c>
      <c r="B54" s="741" t="s">
        <v>136</v>
      </c>
      <c r="C54" s="730" t="s">
        <v>979</v>
      </c>
      <c r="D54" s="839"/>
      <c r="E54" s="839"/>
      <c r="F54" s="844">
        <f>D54+E54</f>
        <v>0</v>
      </c>
      <c r="G54" s="839"/>
      <c r="H54" s="839"/>
      <c r="I54" s="839"/>
      <c r="J54" s="954">
        <v>0</v>
      </c>
    </row>
    <row r="55" spans="1:10" s="672" customFormat="1" ht="28.5" hidden="1">
      <c r="A55" s="912">
        <v>1123000</v>
      </c>
      <c r="B55" s="742" t="s">
        <v>52</v>
      </c>
      <c r="C55" s="718" t="s">
        <v>338</v>
      </c>
      <c r="D55" s="842">
        <f>SUM(D56:D63)</f>
        <v>0</v>
      </c>
      <c r="E55" s="842"/>
      <c r="F55" s="842">
        <f>SUM(F56:F63)</f>
        <v>0</v>
      </c>
      <c r="G55" s="842">
        <f>SUM(G56:G63)</f>
        <v>0</v>
      </c>
      <c r="H55" s="842">
        <f>SUM(H56:H63)</f>
        <v>0</v>
      </c>
      <c r="I55" s="842">
        <f>SUM(I56:I63)</f>
        <v>0</v>
      </c>
      <c r="J55" s="954">
        <f>F55</f>
        <v>0</v>
      </c>
    </row>
    <row r="56" spans="1:10" s="672" customFormat="1" ht="12.75" hidden="1">
      <c r="A56" s="919">
        <v>1123100</v>
      </c>
      <c r="B56" s="737" t="s">
        <v>137</v>
      </c>
      <c r="C56" s="722" t="s">
        <v>345</v>
      </c>
      <c r="D56" s="844"/>
      <c r="E56" s="844"/>
      <c r="F56" s="844">
        <f>D56+E56</f>
        <v>0</v>
      </c>
      <c r="G56" s="844"/>
      <c r="H56" s="844"/>
      <c r="I56" s="844"/>
      <c r="J56" s="954">
        <f>F56</f>
        <v>0</v>
      </c>
    </row>
    <row r="57" spans="1:10" s="672" customFormat="1" ht="12.75" hidden="1">
      <c r="A57" s="919">
        <v>1123200</v>
      </c>
      <c r="B57" s="737" t="s">
        <v>138</v>
      </c>
      <c r="C57" s="726" t="s">
        <v>346</v>
      </c>
      <c r="D57" s="844">
        <v>0</v>
      </c>
      <c r="E57" s="844"/>
      <c r="F57" s="844">
        <f t="shared" ref="F57:F63" si="3">D57+E57</f>
        <v>0</v>
      </c>
      <c r="G57" s="844">
        <v>0</v>
      </c>
      <c r="H57" s="844">
        <v>0</v>
      </c>
      <c r="I57" s="844">
        <v>0</v>
      </c>
      <c r="J57" s="954">
        <f>F57</f>
        <v>0</v>
      </c>
    </row>
    <row r="58" spans="1:10" s="672" customFormat="1" ht="25.5" hidden="1">
      <c r="A58" s="919">
        <v>1123300</v>
      </c>
      <c r="B58" s="737" t="s">
        <v>139</v>
      </c>
      <c r="C58" s="726" t="s">
        <v>347</v>
      </c>
      <c r="D58" s="844"/>
      <c r="E58" s="844"/>
      <c r="F58" s="844">
        <f t="shared" si="3"/>
        <v>0</v>
      </c>
      <c r="G58" s="844"/>
      <c r="H58" s="844"/>
      <c r="I58" s="844"/>
      <c r="J58" s="954"/>
    </row>
    <row r="59" spans="1:10" s="672" customFormat="1" ht="12.75" hidden="1">
      <c r="A59" s="919">
        <v>1123400</v>
      </c>
      <c r="B59" s="737" t="s">
        <v>533</v>
      </c>
      <c r="C59" s="726" t="s">
        <v>348</v>
      </c>
      <c r="D59" s="844">
        <v>0</v>
      </c>
      <c r="E59" s="844"/>
      <c r="F59" s="844">
        <f t="shared" si="3"/>
        <v>0</v>
      </c>
      <c r="G59" s="844">
        <v>0</v>
      </c>
      <c r="H59" s="844">
        <v>0</v>
      </c>
      <c r="I59" s="844">
        <v>0</v>
      </c>
      <c r="J59" s="954">
        <f t="shared" ref="J59:J65" si="4">F59</f>
        <v>0</v>
      </c>
    </row>
    <row r="60" spans="1:10" s="672" customFormat="1" ht="12.75" hidden="1">
      <c r="A60" s="919">
        <v>1123500</v>
      </c>
      <c r="B60" s="745" t="s">
        <v>534</v>
      </c>
      <c r="C60" s="746">
        <v>423500</v>
      </c>
      <c r="D60" s="844"/>
      <c r="E60" s="844"/>
      <c r="F60" s="844">
        <f t="shared" si="3"/>
        <v>0</v>
      </c>
      <c r="G60" s="844"/>
      <c r="H60" s="844"/>
      <c r="I60" s="844"/>
      <c r="J60" s="954">
        <f t="shared" si="4"/>
        <v>0</v>
      </c>
    </row>
    <row r="61" spans="1:10" s="672" customFormat="1" ht="12.75" hidden="1">
      <c r="A61" s="919">
        <v>1123600</v>
      </c>
      <c r="B61" s="737" t="s">
        <v>174</v>
      </c>
      <c r="C61" s="726" t="s">
        <v>349</v>
      </c>
      <c r="D61" s="844"/>
      <c r="E61" s="844"/>
      <c r="F61" s="844">
        <f t="shared" si="3"/>
        <v>0</v>
      </c>
      <c r="G61" s="844"/>
      <c r="H61" s="844"/>
      <c r="I61" s="844"/>
      <c r="J61" s="954">
        <f t="shared" si="4"/>
        <v>0</v>
      </c>
    </row>
    <row r="62" spans="1:10" s="672" customFormat="1" ht="12.75" hidden="1">
      <c r="A62" s="919">
        <v>1123700</v>
      </c>
      <c r="B62" s="737" t="s">
        <v>175</v>
      </c>
      <c r="C62" s="726" t="s">
        <v>350</v>
      </c>
      <c r="D62" s="844">
        <v>0</v>
      </c>
      <c r="E62" s="844"/>
      <c r="F62" s="844">
        <f t="shared" si="3"/>
        <v>0</v>
      </c>
      <c r="G62" s="844">
        <v>0</v>
      </c>
      <c r="H62" s="844">
        <v>0</v>
      </c>
      <c r="I62" s="844">
        <v>0</v>
      </c>
      <c r="J62" s="954">
        <f t="shared" si="4"/>
        <v>0</v>
      </c>
    </row>
    <row r="63" spans="1:10" s="672" customFormat="1" ht="13.5" hidden="1" thickBot="1">
      <c r="A63" s="917">
        <v>1123800</v>
      </c>
      <c r="B63" s="741" t="s">
        <v>176</v>
      </c>
      <c r="C63" s="730" t="s">
        <v>351</v>
      </c>
      <c r="D63" s="839">
        <v>0</v>
      </c>
      <c r="E63" s="840">
        <v>0</v>
      </c>
      <c r="F63" s="844">
        <f t="shared" si="3"/>
        <v>0</v>
      </c>
      <c r="G63" s="840">
        <v>0</v>
      </c>
      <c r="H63" s="839">
        <v>0</v>
      </c>
      <c r="I63" s="839">
        <v>0</v>
      </c>
      <c r="J63" s="954">
        <f t="shared" si="4"/>
        <v>0</v>
      </c>
    </row>
    <row r="64" spans="1:10" s="672" customFormat="1" ht="28.5" hidden="1">
      <c r="A64" s="912">
        <v>1124000</v>
      </c>
      <c r="B64" s="742" t="s">
        <v>198</v>
      </c>
      <c r="C64" s="718" t="s">
        <v>338</v>
      </c>
      <c r="D64" s="842">
        <f>D65</f>
        <v>0</v>
      </c>
      <c r="E64" s="842"/>
      <c r="F64" s="842">
        <f>F65</f>
        <v>0</v>
      </c>
      <c r="G64" s="842">
        <f>G65</f>
        <v>0</v>
      </c>
      <c r="H64" s="842">
        <f>H65</f>
        <v>0</v>
      </c>
      <c r="I64" s="842">
        <f>I65</f>
        <v>0</v>
      </c>
      <c r="J64" s="954">
        <f t="shared" si="4"/>
        <v>0</v>
      </c>
    </row>
    <row r="65" spans="1:10" s="672" customFormat="1" ht="13.5" hidden="1" thickBot="1">
      <c r="A65" s="917">
        <v>1124100</v>
      </c>
      <c r="B65" s="741" t="s">
        <v>177</v>
      </c>
      <c r="C65" s="730" t="s">
        <v>199</v>
      </c>
      <c r="D65" s="839"/>
      <c r="E65" s="839"/>
      <c r="F65" s="839"/>
      <c r="G65" s="839"/>
      <c r="H65" s="839"/>
      <c r="I65" s="839"/>
      <c r="J65" s="954">
        <f t="shared" si="4"/>
        <v>0</v>
      </c>
    </row>
    <row r="66" spans="1:10" s="672" customFormat="1" ht="28.5" hidden="1">
      <c r="A66" s="912">
        <v>1125000</v>
      </c>
      <c r="B66" s="742" t="s">
        <v>878</v>
      </c>
      <c r="C66" s="718" t="s">
        <v>338</v>
      </c>
      <c r="D66" s="842">
        <f t="shared" ref="D66:J66" si="5">D67+D68</f>
        <v>0</v>
      </c>
      <c r="E66" s="842">
        <f t="shared" si="5"/>
        <v>0</v>
      </c>
      <c r="F66" s="842">
        <f t="shared" si="5"/>
        <v>0</v>
      </c>
      <c r="G66" s="842">
        <f t="shared" si="5"/>
        <v>0</v>
      </c>
      <c r="H66" s="842">
        <f t="shared" si="5"/>
        <v>0</v>
      </c>
      <c r="I66" s="842">
        <f t="shared" si="5"/>
        <v>0</v>
      </c>
      <c r="J66" s="954">
        <f t="shared" si="5"/>
        <v>0</v>
      </c>
    </row>
    <row r="67" spans="1:10" s="672" customFormat="1" ht="24" hidden="1" customHeight="1">
      <c r="A67" s="919">
        <v>1125100</v>
      </c>
      <c r="B67" s="737" t="s">
        <v>178</v>
      </c>
      <c r="C67" s="722" t="s">
        <v>879</v>
      </c>
      <c r="D67" s="844">
        <v>0</v>
      </c>
      <c r="E67" s="844">
        <v>0</v>
      </c>
      <c r="F67" s="844">
        <f>D67+E67</f>
        <v>0</v>
      </c>
      <c r="G67" s="844">
        <v>0</v>
      </c>
      <c r="H67" s="844">
        <v>0</v>
      </c>
      <c r="I67" s="844">
        <v>0</v>
      </c>
      <c r="J67" s="954">
        <f t="shared" ref="J67:J73" si="6">F67</f>
        <v>0</v>
      </c>
    </row>
    <row r="68" spans="1:10" s="672" customFormat="1" ht="27.75" hidden="1" customHeight="1" thickBot="1">
      <c r="A68" s="917">
        <v>1125200</v>
      </c>
      <c r="B68" s="741" t="s">
        <v>669</v>
      </c>
      <c r="C68" s="730" t="s">
        <v>988</v>
      </c>
      <c r="D68" s="839">
        <v>0</v>
      </c>
      <c r="E68" s="840">
        <v>0</v>
      </c>
      <c r="F68" s="844">
        <f>D68+E68</f>
        <v>0</v>
      </c>
      <c r="G68" s="839">
        <v>0</v>
      </c>
      <c r="H68" s="840">
        <v>0</v>
      </c>
      <c r="I68" s="840">
        <v>0</v>
      </c>
      <c r="J68" s="954">
        <f t="shared" si="6"/>
        <v>0</v>
      </c>
    </row>
    <row r="69" spans="1:10" s="672" customFormat="1" ht="14.25" customHeight="1">
      <c r="A69" s="912">
        <v>1126000</v>
      </c>
      <c r="B69" s="742" t="s">
        <v>989</v>
      </c>
      <c r="C69" s="718" t="s">
        <v>338</v>
      </c>
      <c r="D69" s="842">
        <f>SUM(D70:D77)</f>
        <v>0</v>
      </c>
      <c r="E69" s="843">
        <f>E77+E70</f>
        <v>0</v>
      </c>
      <c r="F69" s="842">
        <f>SUM(F70:F77)</f>
        <v>0</v>
      </c>
      <c r="G69" s="842">
        <f>SUM(G70:G77)</f>
        <v>0</v>
      </c>
      <c r="H69" s="843">
        <f>SUM(H70:H77)</f>
        <v>0</v>
      </c>
      <c r="I69" s="843">
        <f>SUM(I70:I77)</f>
        <v>0</v>
      </c>
      <c r="J69" s="954">
        <f t="shared" si="6"/>
        <v>0</v>
      </c>
    </row>
    <row r="70" spans="1:10" s="672" customFormat="1" ht="22.5" hidden="1" customHeight="1">
      <c r="A70" s="912">
        <v>1126100</v>
      </c>
      <c r="B70" s="737" t="s">
        <v>941</v>
      </c>
      <c r="C70" s="722" t="s">
        <v>990</v>
      </c>
      <c r="D70" s="844">
        <v>0</v>
      </c>
      <c r="E70" s="845">
        <v>0</v>
      </c>
      <c r="F70" s="844">
        <f>D70+E70</f>
        <v>0</v>
      </c>
      <c r="G70" s="844">
        <v>0</v>
      </c>
      <c r="H70" s="845">
        <v>0</v>
      </c>
      <c r="I70" s="845">
        <v>0</v>
      </c>
      <c r="J70" s="954">
        <f t="shared" si="6"/>
        <v>0</v>
      </c>
    </row>
    <row r="71" spans="1:10" s="672" customFormat="1" ht="0.75" hidden="1" customHeight="1">
      <c r="A71" s="912">
        <v>1126200</v>
      </c>
      <c r="B71" s="737" t="s">
        <v>942</v>
      </c>
      <c r="C71" s="726" t="s">
        <v>991</v>
      </c>
      <c r="D71" s="844"/>
      <c r="E71" s="844"/>
      <c r="F71" s="844">
        <f t="shared" ref="F71:F76" si="7">D71+E71</f>
        <v>0</v>
      </c>
      <c r="G71" s="844"/>
      <c r="H71" s="845"/>
      <c r="I71" s="845"/>
      <c r="J71" s="954">
        <f t="shared" si="6"/>
        <v>0</v>
      </c>
    </row>
    <row r="72" spans="1:10" s="672" customFormat="1" ht="15.75" hidden="1" customHeight="1">
      <c r="A72" s="912">
        <v>1126300</v>
      </c>
      <c r="B72" s="737" t="s">
        <v>369</v>
      </c>
      <c r="C72" s="726" t="s">
        <v>370</v>
      </c>
      <c r="D72" s="844"/>
      <c r="E72" s="844"/>
      <c r="F72" s="844">
        <f t="shared" si="7"/>
        <v>0</v>
      </c>
      <c r="G72" s="844"/>
      <c r="H72" s="845"/>
      <c r="I72" s="845"/>
      <c r="J72" s="954">
        <f t="shared" si="6"/>
        <v>0</v>
      </c>
    </row>
    <row r="73" spans="1:10" s="672" customFormat="1" ht="15.75" hidden="1" customHeight="1">
      <c r="A73" s="914">
        <v>1126400</v>
      </c>
      <c r="B73" s="747" t="s">
        <v>943</v>
      </c>
      <c r="C73" s="726" t="s">
        <v>371</v>
      </c>
      <c r="D73" s="844">
        <v>0</v>
      </c>
      <c r="E73" s="844"/>
      <c r="F73" s="844">
        <f t="shared" si="7"/>
        <v>0</v>
      </c>
      <c r="G73" s="844">
        <v>0</v>
      </c>
      <c r="H73" s="845">
        <v>0</v>
      </c>
      <c r="I73" s="845">
        <v>0</v>
      </c>
      <c r="J73" s="954">
        <f t="shared" si="6"/>
        <v>0</v>
      </c>
    </row>
    <row r="74" spans="1:10" s="672" customFormat="1" ht="15.75" hidden="1" customHeight="1">
      <c r="A74" s="916">
        <v>1126500</v>
      </c>
      <c r="B74" s="748" t="s">
        <v>901</v>
      </c>
      <c r="C74" s="726" t="s">
        <v>372</v>
      </c>
      <c r="D74" s="844"/>
      <c r="E74" s="844"/>
      <c r="F74" s="844">
        <f t="shared" si="7"/>
        <v>0</v>
      </c>
      <c r="G74" s="844"/>
      <c r="H74" s="845"/>
      <c r="I74" s="845"/>
      <c r="J74" s="954">
        <v>0</v>
      </c>
    </row>
    <row r="75" spans="1:10" s="672" customFormat="1" ht="15.75" hidden="1" customHeight="1">
      <c r="A75" s="914">
        <v>1126600</v>
      </c>
      <c r="B75" s="747" t="s">
        <v>214</v>
      </c>
      <c r="C75" s="726" t="s">
        <v>373</v>
      </c>
      <c r="D75" s="844"/>
      <c r="E75" s="844"/>
      <c r="F75" s="844">
        <f t="shared" si="7"/>
        <v>0</v>
      </c>
      <c r="G75" s="844"/>
      <c r="H75" s="845"/>
      <c r="I75" s="845"/>
      <c r="J75" s="954">
        <f>F75</f>
        <v>0</v>
      </c>
    </row>
    <row r="76" spans="1:10" s="672" customFormat="1" ht="24" hidden="1" customHeight="1">
      <c r="A76" s="914">
        <v>1126700</v>
      </c>
      <c r="B76" s="747" t="s">
        <v>215</v>
      </c>
      <c r="C76" s="726" t="s">
        <v>374</v>
      </c>
      <c r="D76" s="844">
        <v>0</v>
      </c>
      <c r="E76" s="844">
        <v>0</v>
      </c>
      <c r="F76" s="844">
        <f t="shared" si="7"/>
        <v>0</v>
      </c>
      <c r="G76" s="845">
        <v>0</v>
      </c>
      <c r="H76" s="845">
        <v>0</v>
      </c>
      <c r="I76" s="845">
        <v>0</v>
      </c>
      <c r="J76" s="954">
        <f>F76</f>
        <v>0</v>
      </c>
    </row>
    <row r="77" spans="1:10" s="672" customFormat="1" ht="13.5" thickBot="1">
      <c r="A77" s="918">
        <v>1126800</v>
      </c>
      <c r="B77" s="749" t="s">
        <v>458</v>
      </c>
      <c r="C77" s="730" t="s">
        <v>375</v>
      </c>
      <c r="D77" s="839">
        <v>0</v>
      </c>
      <c r="E77" s="840">
        <v>0</v>
      </c>
      <c r="F77" s="845">
        <f>D77+E77</f>
        <v>0</v>
      </c>
      <c r="G77" s="839">
        <v>0</v>
      </c>
      <c r="H77" s="840">
        <v>0</v>
      </c>
      <c r="I77" s="840">
        <v>0</v>
      </c>
      <c r="J77" s="954">
        <f>F77</f>
        <v>0</v>
      </c>
    </row>
    <row r="78" spans="1:10" s="672" customFormat="1" ht="14.25" hidden="1">
      <c r="A78" s="920">
        <v>1130000</v>
      </c>
      <c r="B78" s="751" t="s">
        <v>274</v>
      </c>
      <c r="C78" s="718" t="s">
        <v>338</v>
      </c>
      <c r="D78" s="842">
        <v>0</v>
      </c>
      <c r="E78" s="842"/>
      <c r="F78" s="842">
        <v>0</v>
      </c>
      <c r="G78" s="842">
        <v>0</v>
      </c>
      <c r="H78" s="843">
        <v>0</v>
      </c>
      <c r="I78" s="843">
        <v>0</v>
      </c>
      <c r="J78" s="954">
        <v>0</v>
      </c>
    </row>
    <row r="79" spans="1:10" s="672" customFormat="1" ht="12.75" hidden="1">
      <c r="A79" s="920">
        <v>1130100</v>
      </c>
      <c r="B79" s="747" t="s">
        <v>459</v>
      </c>
      <c r="C79" s="722" t="s">
        <v>275</v>
      </c>
      <c r="D79" s="844"/>
      <c r="E79" s="844"/>
      <c r="F79" s="844"/>
      <c r="G79" s="844"/>
      <c r="H79" s="845"/>
      <c r="I79" s="845"/>
      <c r="J79" s="954">
        <v>0</v>
      </c>
    </row>
    <row r="80" spans="1:10" s="672" customFormat="1" ht="12.75" hidden="1">
      <c r="A80" s="920">
        <v>1130200</v>
      </c>
      <c r="B80" s="747" t="s">
        <v>460</v>
      </c>
      <c r="C80" s="726" t="s">
        <v>276</v>
      </c>
      <c r="D80" s="844"/>
      <c r="E80" s="844"/>
      <c r="F80" s="844"/>
      <c r="G80" s="844"/>
      <c r="H80" s="845"/>
      <c r="I80" s="845"/>
      <c r="J80" s="954">
        <v>0</v>
      </c>
    </row>
    <row r="81" spans="1:10" s="672" customFormat="1" ht="12.75" hidden="1">
      <c r="A81" s="920">
        <v>1130300</v>
      </c>
      <c r="B81" s="747" t="s">
        <v>461</v>
      </c>
      <c r="C81" s="726" t="s">
        <v>277</v>
      </c>
      <c r="D81" s="844"/>
      <c r="E81" s="844"/>
      <c r="F81" s="844"/>
      <c r="G81" s="844"/>
      <c r="H81" s="845"/>
      <c r="I81" s="845"/>
      <c r="J81" s="954">
        <v>0</v>
      </c>
    </row>
    <row r="82" spans="1:10" s="672" customFormat="1" ht="12.75" hidden="1">
      <c r="A82" s="920">
        <v>1130400</v>
      </c>
      <c r="B82" s="752" t="s">
        <v>462</v>
      </c>
      <c r="C82" s="753" t="s">
        <v>278</v>
      </c>
      <c r="D82" s="834"/>
      <c r="E82" s="834"/>
      <c r="F82" s="834"/>
      <c r="G82" s="834"/>
      <c r="H82" s="846"/>
      <c r="I82" s="846"/>
      <c r="J82" s="954">
        <v>0</v>
      </c>
    </row>
    <row r="83" spans="1:10" s="672" customFormat="1" ht="14.25" hidden="1">
      <c r="A83" s="914">
        <v>1131000</v>
      </c>
      <c r="B83" s="754" t="s">
        <v>279</v>
      </c>
      <c r="C83" s="755" t="s">
        <v>338</v>
      </c>
      <c r="D83" s="844"/>
      <c r="E83" s="844"/>
      <c r="F83" s="844"/>
      <c r="G83" s="844"/>
      <c r="H83" s="845"/>
      <c r="I83" s="845"/>
      <c r="J83" s="954">
        <v>0</v>
      </c>
    </row>
    <row r="84" spans="1:10" s="672" customFormat="1" ht="25.5" hidden="1">
      <c r="A84" s="914">
        <v>1131100</v>
      </c>
      <c r="B84" s="747" t="s">
        <v>565</v>
      </c>
      <c r="C84" s="722" t="s">
        <v>280</v>
      </c>
      <c r="D84" s="844"/>
      <c r="E84" s="844"/>
      <c r="F84" s="844"/>
      <c r="G84" s="844"/>
      <c r="H84" s="845"/>
      <c r="I84" s="845"/>
      <c r="J84" s="954">
        <v>0</v>
      </c>
    </row>
    <row r="85" spans="1:10" s="672" customFormat="1" ht="12.75" hidden="1">
      <c r="A85" s="914">
        <v>1131200</v>
      </c>
      <c r="B85" s="747" t="s">
        <v>566</v>
      </c>
      <c r="C85" s="726" t="s">
        <v>281</v>
      </c>
      <c r="D85" s="844"/>
      <c r="E85" s="844"/>
      <c r="F85" s="844"/>
      <c r="G85" s="844"/>
      <c r="H85" s="845"/>
      <c r="I85" s="845"/>
      <c r="J85" s="954">
        <v>0</v>
      </c>
    </row>
    <row r="86" spans="1:10" s="672" customFormat="1" ht="9.75" hidden="1" customHeight="1" thickBot="1">
      <c r="A86" s="914">
        <v>1131300</v>
      </c>
      <c r="B86" s="749" t="s">
        <v>567</v>
      </c>
      <c r="C86" s="730" t="s">
        <v>282</v>
      </c>
      <c r="D86" s="839"/>
      <c r="E86" s="839"/>
      <c r="F86" s="839"/>
      <c r="G86" s="839"/>
      <c r="H86" s="840"/>
      <c r="I86" s="840"/>
      <c r="J86" s="954">
        <v>0</v>
      </c>
    </row>
    <row r="87" spans="1:10" s="672" customFormat="1" ht="14.25" hidden="1">
      <c r="A87" s="921">
        <v>1140000</v>
      </c>
      <c r="B87" s="751" t="s">
        <v>283</v>
      </c>
      <c r="C87" s="718" t="s">
        <v>338</v>
      </c>
      <c r="D87" s="842">
        <v>0</v>
      </c>
      <c r="E87" s="842"/>
      <c r="F87" s="842">
        <v>0</v>
      </c>
      <c r="G87" s="842">
        <v>0</v>
      </c>
      <c r="H87" s="843">
        <v>0</v>
      </c>
      <c r="I87" s="843">
        <v>0</v>
      </c>
      <c r="J87" s="954">
        <v>0</v>
      </c>
    </row>
    <row r="88" spans="1:10" s="672" customFormat="1" ht="25.5" hidden="1">
      <c r="A88" s="921">
        <v>1141000</v>
      </c>
      <c r="B88" s="747" t="s">
        <v>284</v>
      </c>
      <c r="C88" s="722" t="s">
        <v>960</v>
      </c>
      <c r="D88" s="844"/>
      <c r="E88" s="844"/>
      <c r="F88" s="844"/>
      <c r="G88" s="844"/>
      <c r="H88" s="845"/>
      <c r="I88" s="845"/>
      <c r="J88" s="954">
        <v>0</v>
      </c>
    </row>
    <row r="89" spans="1:10" s="672" customFormat="1" ht="25.5" hidden="1">
      <c r="A89" s="921">
        <v>1142000</v>
      </c>
      <c r="B89" s="747" t="s">
        <v>38</v>
      </c>
      <c r="C89" s="726" t="s">
        <v>39</v>
      </c>
      <c r="D89" s="844"/>
      <c r="E89" s="844"/>
      <c r="F89" s="844"/>
      <c r="G89" s="844"/>
      <c r="H89" s="845"/>
      <c r="I89" s="845"/>
      <c r="J89" s="954">
        <v>0</v>
      </c>
    </row>
    <row r="90" spans="1:10" s="672" customFormat="1" ht="25.5" hidden="1">
      <c r="A90" s="921">
        <v>1143000</v>
      </c>
      <c r="B90" s="747" t="s">
        <v>40</v>
      </c>
      <c r="C90" s="726" t="s">
        <v>41</v>
      </c>
      <c r="D90" s="844"/>
      <c r="E90" s="844"/>
      <c r="F90" s="844"/>
      <c r="G90" s="844"/>
      <c r="H90" s="845"/>
      <c r="I90" s="845"/>
      <c r="J90" s="954">
        <v>0</v>
      </c>
    </row>
    <row r="91" spans="1:10" s="672" customFormat="1" ht="26.25" hidden="1" thickBot="1">
      <c r="A91" s="917">
        <v>1144000</v>
      </c>
      <c r="B91" s="749" t="s">
        <v>42</v>
      </c>
      <c r="C91" s="730" t="s">
        <v>418</v>
      </c>
      <c r="D91" s="839"/>
      <c r="E91" s="839"/>
      <c r="F91" s="839"/>
      <c r="G91" s="839"/>
      <c r="H91" s="840"/>
      <c r="I91" s="840"/>
      <c r="J91" s="954">
        <v>0</v>
      </c>
    </row>
    <row r="92" spans="1:10" s="672" customFormat="1" ht="14.25" hidden="1">
      <c r="A92" s="922">
        <v>1150000</v>
      </c>
      <c r="B92" s="923" t="s">
        <v>694</v>
      </c>
      <c r="C92" s="718" t="s">
        <v>338</v>
      </c>
      <c r="D92" s="842">
        <v>0</v>
      </c>
      <c r="E92" s="842"/>
      <c r="F92" s="842">
        <v>0</v>
      </c>
      <c r="G92" s="842">
        <v>0</v>
      </c>
      <c r="H92" s="843">
        <v>0</v>
      </c>
      <c r="I92" s="843">
        <v>0</v>
      </c>
      <c r="J92" s="954">
        <v>0</v>
      </c>
    </row>
    <row r="93" spans="1:10" s="672" customFormat="1" ht="25.5" hidden="1">
      <c r="A93" s="924">
        <v>1151000</v>
      </c>
      <c r="B93" s="925" t="s">
        <v>649</v>
      </c>
      <c r="C93" s="718" t="s">
        <v>338</v>
      </c>
      <c r="D93" s="847">
        <v>0</v>
      </c>
      <c r="E93" s="847"/>
      <c r="F93" s="847">
        <v>0</v>
      </c>
      <c r="G93" s="847">
        <v>0</v>
      </c>
      <c r="H93" s="848">
        <v>0</v>
      </c>
      <c r="I93" s="848">
        <v>0</v>
      </c>
      <c r="J93" s="954">
        <v>0</v>
      </c>
    </row>
    <row r="94" spans="1:10" s="672" customFormat="1" ht="25.5" hidden="1">
      <c r="A94" s="924">
        <v>1151100</v>
      </c>
      <c r="B94" s="927" t="s">
        <v>250</v>
      </c>
      <c r="C94" s="928">
        <v>461100</v>
      </c>
      <c r="D94" s="847"/>
      <c r="E94" s="847"/>
      <c r="F94" s="847"/>
      <c r="G94" s="847"/>
      <c r="H94" s="848"/>
      <c r="I94" s="848"/>
      <c r="J94" s="954">
        <v>0</v>
      </c>
    </row>
    <row r="95" spans="1:10" s="672" customFormat="1" ht="25.5" hidden="1">
      <c r="A95" s="924">
        <v>1151200</v>
      </c>
      <c r="B95" s="927" t="s">
        <v>607</v>
      </c>
      <c r="C95" s="928">
        <v>461200</v>
      </c>
      <c r="D95" s="847"/>
      <c r="E95" s="847"/>
      <c r="F95" s="847"/>
      <c r="G95" s="847"/>
      <c r="H95" s="848"/>
      <c r="I95" s="848"/>
      <c r="J95" s="954">
        <v>0</v>
      </c>
    </row>
    <row r="96" spans="1:10" s="672" customFormat="1" ht="25.5" hidden="1">
      <c r="A96" s="924">
        <v>1152000</v>
      </c>
      <c r="B96" s="929" t="s">
        <v>495</v>
      </c>
      <c r="C96" s="930" t="s">
        <v>338</v>
      </c>
      <c r="D96" s="931">
        <v>0</v>
      </c>
      <c r="E96" s="931"/>
      <c r="F96" s="931">
        <v>0</v>
      </c>
      <c r="G96" s="931">
        <v>0</v>
      </c>
      <c r="H96" s="1108">
        <v>0</v>
      </c>
      <c r="I96" s="1108">
        <v>0</v>
      </c>
      <c r="J96" s="954">
        <v>0</v>
      </c>
    </row>
    <row r="97" spans="1:10" s="672" customFormat="1" ht="25.5" hidden="1">
      <c r="A97" s="924">
        <v>1152100</v>
      </c>
      <c r="B97" s="932" t="s">
        <v>518</v>
      </c>
      <c r="C97" s="928">
        <v>462100</v>
      </c>
      <c r="D97" s="844"/>
      <c r="E97" s="844"/>
      <c r="F97" s="844"/>
      <c r="G97" s="844"/>
      <c r="H97" s="845"/>
      <c r="I97" s="845"/>
      <c r="J97" s="954">
        <v>0</v>
      </c>
    </row>
    <row r="98" spans="1:10" s="672" customFormat="1" ht="23.25" hidden="1" customHeight="1" thickBot="1">
      <c r="A98" s="934">
        <v>1152200</v>
      </c>
      <c r="B98" s="935" t="s">
        <v>723</v>
      </c>
      <c r="C98" s="936">
        <v>462200</v>
      </c>
      <c r="D98" s="839"/>
      <c r="E98" s="839"/>
      <c r="F98" s="839"/>
      <c r="G98" s="839"/>
      <c r="H98" s="840"/>
      <c r="I98" s="840"/>
      <c r="J98" s="954">
        <v>0</v>
      </c>
    </row>
    <row r="99" spans="1:10" s="672" customFormat="1" ht="25.5" hidden="1">
      <c r="A99" s="922">
        <v>1153000</v>
      </c>
      <c r="B99" s="938" t="s">
        <v>724</v>
      </c>
      <c r="C99" s="939" t="s">
        <v>338</v>
      </c>
      <c r="D99" s="940">
        <v>0</v>
      </c>
      <c r="E99" s="940"/>
      <c r="F99" s="940">
        <v>0</v>
      </c>
      <c r="G99" s="940">
        <v>0</v>
      </c>
      <c r="H99" s="1109">
        <v>0</v>
      </c>
      <c r="I99" s="1109">
        <v>0</v>
      </c>
      <c r="J99" s="954">
        <v>0</v>
      </c>
    </row>
    <row r="100" spans="1:10" s="672" customFormat="1" ht="25.5" hidden="1">
      <c r="A100" s="924">
        <v>1153100</v>
      </c>
      <c r="B100" s="932" t="s">
        <v>725</v>
      </c>
      <c r="C100" s="928">
        <v>463100</v>
      </c>
      <c r="D100" s="931"/>
      <c r="E100" s="931"/>
      <c r="F100" s="931"/>
      <c r="G100" s="931"/>
      <c r="H100" s="1108"/>
      <c r="I100" s="1108"/>
      <c r="J100" s="954">
        <v>0</v>
      </c>
    </row>
    <row r="101" spans="1:10" s="672" customFormat="1" ht="12.75" hidden="1">
      <c r="A101" s="924">
        <v>1153200</v>
      </c>
      <c r="B101" s="932" t="s">
        <v>95</v>
      </c>
      <c r="C101" s="928">
        <v>463200</v>
      </c>
      <c r="D101" s="931"/>
      <c r="E101" s="931"/>
      <c r="F101" s="931"/>
      <c r="G101" s="931"/>
      <c r="H101" s="1108"/>
      <c r="I101" s="1108"/>
      <c r="J101" s="954">
        <v>0</v>
      </c>
    </row>
    <row r="102" spans="1:10" s="672" customFormat="1" ht="38.25" hidden="1">
      <c r="A102" s="924">
        <v>1153300</v>
      </c>
      <c r="B102" s="932" t="s">
        <v>479</v>
      </c>
      <c r="C102" s="928">
        <v>463300</v>
      </c>
      <c r="D102" s="931"/>
      <c r="E102" s="931"/>
      <c r="F102" s="931"/>
      <c r="G102" s="931"/>
      <c r="H102" s="1108"/>
      <c r="I102" s="1108"/>
      <c r="J102" s="954">
        <v>0</v>
      </c>
    </row>
    <row r="103" spans="1:10" s="672" customFormat="1" ht="38.25" hidden="1">
      <c r="A103" s="924">
        <v>1153400</v>
      </c>
      <c r="B103" s="932" t="s">
        <v>480</v>
      </c>
      <c r="C103" s="928">
        <v>463400</v>
      </c>
      <c r="D103" s="931"/>
      <c r="E103" s="931"/>
      <c r="F103" s="931"/>
      <c r="G103" s="931"/>
      <c r="H103" s="1108"/>
      <c r="I103" s="1108"/>
      <c r="J103" s="954">
        <v>0</v>
      </c>
    </row>
    <row r="104" spans="1:10" s="672" customFormat="1" ht="12.75" hidden="1">
      <c r="A104" s="924">
        <v>1153500</v>
      </c>
      <c r="B104" s="941" t="s">
        <v>481</v>
      </c>
      <c r="C104" s="928">
        <v>463500</v>
      </c>
      <c r="D104" s="931"/>
      <c r="E104" s="931"/>
      <c r="F104" s="931"/>
      <c r="G104" s="931"/>
      <c r="H104" s="1108"/>
      <c r="I104" s="1108"/>
      <c r="J104" s="954">
        <v>0</v>
      </c>
    </row>
    <row r="105" spans="1:10" s="672" customFormat="1" ht="36" hidden="1" customHeight="1">
      <c r="A105" s="924">
        <v>1153700</v>
      </c>
      <c r="B105" s="941" t="s">
        <v>482</v>
      </c>
      <c r="C105" s="928">
        <v>463700</v>
      </c>
      <c r="D105" s="931"/>
      <c r="E105" s="931"/>
      <c r="F105" s="931"/>
      <c r="G105" s="931"/>
      <c r="H105" s="1108"/>
      <c r="I105" s="1108"/>
      <c r="J105" s="954">
        <v>0</v>
      </c>
    </row>
    <row r="106" spans="1:10" s="672" customFormat="1" ht="38.25" hidden="1">
      <c r="A106" s="924">
        <v>1153800</v>
      </c>
      <c r="B106" s="941" t="s">
        <v>953</v>
      </c>
      <c r="C106" s="928">
        <v>463800</v>
      </c>
      <c r="D106" s="931"/>
      <c r="E106" s="931"/>
      <c r="F106" s="931"/>
      <c r="G106" s="931"/>
      <c r="H106" s="1108"/>
      <c r="I106" s="1108"/>
      <c r="J106" s="954">
        <v>0</v>
      </c>
    </row>
    <row r="107" spans="1:10" s="672" customFormat="1" ht="12.75" hidden="1">
      <c r="A107" s="924">
        <v>1153900</v>
      </c>
      <c r="B107" s="941" t="s">
        <v>954</v>
      </c>
      <c r="C107" s="928">
        <v>463900</v>
      </c>
      <c r="D107" s="931"/>
      <c r="E107" s="931"/>
      <c r="F107" s="931"/>
      <c r="G107" s="931"/>
      <c r="H107" s="1108"/>
      <c r="I107" s="1108"/>
      <c r="J107" s="954">
        <v>0</v>
      </c>
    </row>
    <row r="108" spans="1:10" s="672" customFormat="1" ht="25.5" hidden="1">
      <c r="A108" s="924">
        <v>1154000</v>
      </c>
      <c r="B108" s="942" t="s">
        <v>955</v>
      </c>
      <c r="C108" s="930" t="s">
        <v>338</v>
      </c>
      <c r="D108" s="931">
        <v>0</v>
      </c>
      <c r="E108" s="931"/>
      <c r="F108" s="931">
        <v>0</v>
      </c>
      <c r="G108" s="931">
        <v>0</v>
      </c>
      <c r="H108" s="1108">
        <v>0</v>
      </c>
      <c r="I108" s="1108">
        <v>0</v>
      </c>
      <c r="J108" s="954">
        <v>0</v>
      </c>
    </row>
    <row r="109" spans="1:10" s="672" customFormat="1" ht="25.5" hidden="1">
      <c r="A109" s="924">
        <v>1154100</v>
      </c>
      <c r="B109" s="941" t="s">
        <v>195</v>
      </c>
      <c r="C109" s="928">
        <v>465100</v>
      </c>
      <c r="D109" s="943"/>
      <c r="E109" s="943"/>
      <c r="F109" s="943"/>
      <c r="G109" s="943"/>
      <c r="H109" s="1110"/>
      <c r="I109" s="1110"/>
      <c r="J109" s="954">
        <v>0</v>
      </c>
    </row>
    <row r="110" spans="1:10" s="672" customFormat="1" ht="12.75" hidden="1">
      <c r="A110" s="924">
        <v>1154200</v>
      </c>
      <c r="B110" s="941" t="s">
        <v>196</v>
      </c>
      <c r="C110" s="928">
        <v>465200</v>
      </c>
      <c r="D110" s="943"/>
      <c r="E110" s="943"/>
      <c r="F110" s="943"/>
      <c r="G110" s="943"/>
      <c r="H110" s="1110"/>
      <c r="I110" s="1110"/>
      <c r="J110" s="954">
        <v>0</v>
      </c>
    </row>
    <row r="111" spans="1:10" s="672" customFormat="1" ht="12.75" hidden="1">
      <c r="A111" s="924">
        <v>1154300</v>
      </c>
      <c r="B111" s="941" t="s">
        <v>197</v>
      </c>
      <c r="C111" s="928">
        <v>465300</v>
      </c>
      <c r="D111" s="943"/>
      <c r="E111" s="943"/>
      <c r="F111" s="943"/>
      <c r="G111" s="943"/>
      <c r="H111" s="1110"/>
      <c r="I111" s="1110"/>
      <c r="J111" s="954">
        <v>0</v>
      </c>
    </row>
    <row r="112" spans="1:10" s="672" customFormat="1" ht="38.25" hidden="1">
      <c r="A112" s="924">
        <v>1154500</v>
      </c>
      <c r="B112" s="941" t="s">
        <v>63</v>
      </c>
      <c r="C112" s="928">
        <v>465500</v>
      </c>
      <c r="D112" s="943"/>
      <c r="E112" s="943"/>
      <c r="F112" s="943"/>
      <c r="G112" s="943"/>
      <c r="H112" s="1110"/>
      <c r="I112" s="1110"/>
      <c r="J112" s="954">
        <v>0</v>
      </c>
    </row>
    <row r="113" spans="1:10" s="672" customFormat="1" ht="38.25" hidden="1">
      <c r="A113" s="924">
        <v>1154600</v>
      </c>
      <c r="B113" s="941" t="s">
        <v>64</v>
      </c>
      <c r="C113" s="928">
        <v>465600</v>
      </c>
      <c r="D113" s="844"/>
      <c r="E113" s="844"/>
      <c r="F113" s="844"/>
      <c r="G113" s="844"/>
      <c r="H113" s="845"/>
      <c r="I113" s="845"/>
      <c r="J113" s="954">
        <v>0</v>
      </c>
    </row>
    <row r="114" spans="1:10" s="672" customFormat="1" ht="13.5" hidden="1" thickBot="1">
      <c r="A114" s="934">
        <v>1154700</v>
      </c>
      <c r="B114" s="946" t="s">
        <v>74</v>
      </c>
      <c r="C114" s="730" t="s">
        <v>75</v>
      </c>
      <c r="D114" s="839"/>
      <c r="E114" s="839"/>
      <c r="F114" s="839"/>
      <c r="G114" s="839"/>
      <c r="H114" s="840"/>
      <c r="I114" s="840"/>
      <c r="J114" s="954">
        <v>0</v>
      </c>
    </row>
    <row r="115" spans="1:10" s="672" customFormat="1" ht="25.5" hidden="1">
      <c r="A115" s="947">
        <v>1160000</v>
      </c>
      <c r="B115" s="764" t="s">
        <v>76</v>
      </c>
      <c r="C115" s="718" t="s">
        <v>338</v>
      </c>
      <c r="D115" s="842">
        <v>0</v>
      </c>
      <c r="E115" s="842"/>
      <c r="F115" s="842">
        <v>0</v>
      </c>
      <c r="G115" s="842">
        <v>0</v>
      </c>
      <c r="H115" s="843">
        <v>0</v>
      </c>
      <c r="I115" s="843">
        <v>0</v>
      </c>
      <c r="J115" s="954">
        <v>0</v>
      </c>
    </row>
    <row r="116" spans="1:10" s="672" customFormat="1" ht="12.75" hidden="1">
      <c r="A116" s="919">
        <v>1161000</v>
      </c>
      <c r="B116" s="766" t="s">
        <v>77</v>
      </c>
      <c r="C116" s="767" t="s">
        <v>338</v>
      </c>
      <c r="D116" s="844">
        <v>0</v>
      </c>
      <c r="E116" s="844"/>
      <c r="F116" s="844">
        <v>0</v>
      </c>
      <c r="G116" s="844">
        <v>0</v>
      </c>
      <c r="H116" s="845">
        <v>0</v>
      </c>
      <c r="I116" s="845">
        <v>0</v>
      </c>
      <c r="J116" s="954">
        <v>0</v>
      </c>
    </row>
    <row r="117" spans="1:10" s="672" customFormat="1" ht="25.5" hidden="1">
      <c r="A117" s="919">
        <v>1161100</v>
      </c>
      <c r="B117" s="725" t="s">
        <v>1660</v>
      </c>
      <c r="C117" s="746">
        <v>471100</v>
      </c>
      <c r="D117" s="844"/>
      <c r="E117" s="844"/>
      <c r="F117" s="844"/>
      <c r="G117" s="844"/>
      <c r="H117" s="845"/>
      <c r="I117" s="845"/>
      <c r="J117" s="954">
        <v>0</v>
      </c>
    </row>
    <row r="118" spans="1:10" s="672" customFormat="1" ht="25.5" hidden="1">
      <c r="A118" s="919">
        <v>1161200</v>
      </c>
      <c r="B118" s="760" t="s">
        <v>1622</v>
      </c>
      <c r="C118" s="746">
        <v>471200</v>
      </c>
      <c r="D118" s="844"/>
      <c r="E118" s="844"/>
      <c r="F118" s="844"/>
      <c r="G118" s="844"/>
      <c r="H118" s="845"/>
      <c r="I118" s="845"/>
      <c r="J118" s="954">
        <v>0</v>
      </c>
    </row>
    <row r="119" spans="1:10" s="672" customFormat="1" ht="25.5" hidden="1">
      <c r="A119" s="919">
        <v>1162000</v>
      </c>
      <c r="B119" s="766" t="s">
        <v>1080</v>
      </c>
      <c r="C119" s="767" t="s">
        <v>338</v>
      </c>
      <c r="D119" s="844">
        <v>0</v>
      </c>
      <c r="E119" s="844"/>
      <c r="F119" s="844">
        <v>0</v>
      </c>
      <c r="G119" s="844">
        <v>0</v>
      </c>
      <c r="H119" s="845">
        <v>0</v>
      </c>
      <c r="I119" s="845">
        <v>0</v>
      </c>
      <c r="J119" s="954">
        <v>0</v>
      </c>
    </row>
    <row r="120" spans="1:10" s="672" customFormat="1" ht="25.5" hidden="1">
      <c r="A120" s="919">
        <v>1162100</v>
      </c>
      <c r="B120" s="760" t="s">
        <v>1623</v>
      </c>
      <c r="C120" s="726" t="s">
        <v>122</v>
      </c>
      <c r="D120" s="844"/>
      <c r="E120" s="844"/>
      <c r="F120" s="844"/>
      <c r="G120" s="844"/>
      <c r="H120" s="845"/>
      <c r="I120" s="845"/>
      <c r="J120" s="954">
        <v>0</v>
      </c>
    </row>
    <row r="121" spans="1:10" s="672" customFormat="1" ht="12.75" hidden="1">
      <c r="A121" s="919">
        <v>1162200</v>
      </c>
      <c r="B121" s="760" t="s">
        <v>1624</v>
      </c>
      <c r="C121" s="726" t="s">
        <v>23</v>
      </c>
      <c r="D121" s="844"/>
      <c r="E121" s="844"/>
      <c r="F121" s="844"/>
      <c r="G121" s="844"/>
      <c r="H121" s="845"/>
      <c r="I121" s="845"/>
      <c r="J121" s="954">
        <v>0</v>
      </c>
    </row>
    <row r="122" spans="1:10" s="672" customFormat="1" ht="25.5" hidden="1">
      <c r="A122" s="919">
        <v>1162300</v>
      </c>
      <c r="B122" s="760" t="s">
        <v>1625</v>
      </c>
      <c r="C122" s="726" t="s">
        <v>25</v>
      </c>
      <c r="D122" s="844"/>
      <c r="E122" s="844"/>
      <c r="F122" s="844"/>
      <c r="G122" s="844"/>
      <c r="H122" s="845"/>
      <c r="I122" s="845"/>
      <c r="J122" s="954">
        <v>0</v>
      </c>
    </row>
    <row r="123" spans="1:10" s="672" customFormat="1" ht="12.75" hidden="1">
      <c r="A123" s="919">
        <v>1162400</v>
      </c>
      <c r="B123" s="760" t="s">
        <v>1626</v>
      </c>
      <c r="C123" s="726" t="s">
        <v>795</v>
      </c>
      <c r="D123" s="844"/>
      <c r="E123" s="844"/>
      <c r="F123" s="844"/>
      <c r="G123" s="844"/>
      <c r="H123" s="845"/>
      <c r="I123" s="845"/>
      <c r="J123" s="954">
        <v>0</v>
      </c>
    </row>
    <row r="124" spans="1:10" s="672" customFormat="1" ht="25.5" hidden="1">
      <c r="A124" s="919">
        <v>1162500</v>
      </c>
      <c r="B124" s="760" t="s">
        <v>1627</v>
      </c>
      <c r="C124" s="726" t="s">
        <v>797</v>
      </c>
      <c r="D124" s="844"/>
      <c r="E124" s="844"/>
      <c r="F124" s="844"/>
      <c r="G124" s="844"/>
      <c r="H124" s="845"/>
      <c r="I124" s="845"/>
      <c r="J124" s="954">
        <v>0</v>
      </c>
    </row>
    <row r="125" spans="1:10" s="672" customFormat="1" ht="12.75" hidden="1">
      <c r="A125" s="919">
        <v>1162600</v>
      </c>
      <c r="B125" s="760" t="s">
        <v>1628</v>
      </c>
      <c r="C125" s="726" t="s">
        <v>489</v>
      </c>
      <c r="D125" s="844"/>
      <c r="E125" s="844"/>
      <c r="F125" s="844"/>
      <c r="G125" s="844"/>
      <c r="H125" s="845"/>
      <c r="I125" s="845"/>
      <c r="J125" s="954">
        <v>0</v>
      </c>
    </row>
    <row r="126" spans="1:10" s="672" customFormat="1" ht="25.5" hidden="1">
      <c r="A126" s="919">
        <v>1162700</v>
      </c>
      <c r="B126" s="725" t="s">
        <v>1629</v>
      </c>
      <c r="C126" s="726" t="s">
        <v>491</v>
      </c>
      <c r="D126" s="844"/>
      <c r="E126" s="844"/>
      <c r="F126" s="844"/>
      <c r="G126" s="844"/>
      <c r="H126" s="845"/>
      <c r="I126" s="845"/>
      <c r="J126" s="954">
        <v>0</v>
      </c>
    </row>
    <row r="127" spans="1:10" s="672" customFormat="1" ht="12.75" hidden="1">
      <c r="A127" s="919">
        <v>1162800</v>
      </c>
      <c r="B127" s="760" t="s">
        <v>1630</v>
      </c>
      <c r="C127" s="726" t="s">
        <v>833</v>
      </c>
      <c r="D127" s="844"/>
      <c r="E127" s="844"/>
      <c r="F127" s="844"/>
      <c r="G127" s="844"/>
      <c r="H127" s="845"/>
      <c r="I127" s="845"/>
      <c r="J127" s="954">
        <v>0</v>
      </c>
    </row>
    <row r="128" spans="1:10" s="672" customFormat="1" ht="12.75" hidden="1">
      <c r="A128" s="948">
        <v>1162900</v>
      </c>
      <c r="B128" s="760" t="s">
        <v>1631</v>
      </c>
      <c r="C128" s="726" t="s">
        <v>835</v>
      </c>
      <c r="D128" s="844"/>
      <c r="E128" s="844"/>
      <c r="F128" s="844"/>
      <c r="G128" s="844"/>
      <c r="H128" s="845"/>
      <c r="I128" s="845"/>
      <c r="J128" s="954">
        <v>0</v>
      </c>
    </row>
    <row r="129" spans="1:10" s="672" customFormat="1" ht="10.5" hidden="1" customHeight="1">
      <c r="A129" s="948">
        <v>1163000</v>
      </c>
      <c r="B129" s="766" t="s">
        <v>54</v>
      </c>
      <c r="C129" s="755" t="s">
        <v>338</v>
      </c>
      <c r="D129" s="844">
        <v>0</v>
      </c>
      <c r="E129" s="844"/>
      <c r="F129" s="844">
        <v>0</v>
      </c>
      <c r="G129" s="844">
        <v>0</v>
      </c>
      <c r="H129" s="845">
        <v>0</v>
      </c>
      <c r="I129" s="845">
        <v>0</v>
      </c>
      <c r="J129" s="954">
        <v>0</v>
      </c>
    </row>
    <row r="130" spans="1:10" s="672" customFormat="1" ht="13.5" hidden="1" thickBot="1">
      <c r="A130" s="949">
        <v>1163100</v>
      </c>
      <c r="B130" s="749" t="s">
        <v>763</v>
      </c>
      <c r="C130" s="730" t="s">
        <v>764</v>
      </c>
      <c r="D130" s="839"/>
      <c r="E130" s="839"/>
      <c r="F130" s="839"/>
      <c r="G130" s="839"/>
      <c r="H130" s="840"/>
      <c r="I130" s="840"/>
      <c r="J130" s="954">
        <v>0</v>
      </c>
    </row>
    <row r="131" spans="1:10" s="672" customFormat="1" ht="12.75" hidden="1">
      <c r="A131" s="950">
        <v>1170000</v>
      </c>
      <c r="B131" s="772" t="s">
        <v>836</v>
      </c>
      <c r="C131" s="718" t="s">
        <v>338</v>
      </c>
      <c r="D131" s="842">
        <f>D135</f>
        <v>0</v>
      </c>
      <c r="E131" s="842"/>
      <c r="F131" s="842">
        <f>F135</f>
        <v>0</v>
      </c>
      <c r="G131" s="842">
        <f>G135</f>
        <v>0</v>
      </c>
      <c r="H131" s="843">
        <f>H135</f>
        <v>0</v>
      </c>
      <c r="I131" s="843">
        <f>I135</f>
        <v>0</v>
      </c>
      <c r="J131" s="954">
        <f>J135</f>
        <v>0</v>
      </c>
    </row>
    <row r="132" spans="1:10" s="672" customFormat="1" ht="38.25" hidden="1">
      <c r="A132" s="948">
        <v>1171000</v>
      </c>
      <c r="B132" s="776" t="s">
        <v>200</v>
      </c>
      <c r="C132" s="718" t="s">
        <v>338</v>
      </c>
      <c r="D132" s="847">
        <v>0</v>
      </c>
      <c r="E132" s="847"/>
      <c r="F132" s="847">
        <v>0</v>
      </c>
      <c r="G132" s="847">
        <v>0</v>
      </c>
      <c r="H132" s="848">
        <v>0</v>
      </c>
      <c r="I132" s="848">
        <v>0</v>
      </c>
      <c r="J132" s="954">
        <v>0</v>
      </c>
    </row>
    <row r="133" spans="1:10" s="672" customFormat="1" ht="38.25" hidden="1">
      <c r="A133" s="948">
        <v>1171100</v>
      </c>
      <c r="B133" s="725" t="s">
        <v>1632</v>
      </c>
      <c r="C133" s="722" t="s">
        <v>457</v>
      </c>
      <c r="D133" s="844"/>
      <c r="E133" s="844"/>
      <c r="F133" s="844"/>
      <c r="G133" s="844"/>
      <c r="H133" s="845"/>
      <c r="I133" s="845"/>
      <c r="J133" s="954">
        <v>0</v>
      </c>
    </row>
    <row r="134" spans="1:10" s="672" customFormat="1" ht="25.5" hidden="1">
      <c r="A134" s="948">
        <v>1171200</v>
      </c>
      <c r="B134" s="760" t="s">
        <v>1633</v>
      </c>
      <c r="C134" s="778" t="s">
        <v>332</v>
      </c>
      <c r="D134" s="844"/>
      <c r="E134" s="844"/>
      <c r="F134" s="844"/>
      <c r="G134" s="844"/>
      <c r="H134" s="845"/>
      <c r="I134" s="845"/>
      <c r="J134" s="954">
        <v>0</v>
      </c>
    </row>
    <row r="135" spans="1:10" s="672" customFormat="1" ht="51" hidden="1">
      <c r="A135" s="919">
        <v>1172000</v>
      </c>
      <c r="B135" s="779" t="s">
        <v>974</v>
      </c>
      <c r="C135" s="755" t="s">
        <v>338</v>
      </c>
      <c r="D135" s="842">
        <f>D137+D138</f>
        <v>0</v>
      </c>
      <c r="E135" s="842"/>
      <c r="F135" s="842">
        <f>F137+F138</f>
        <v>0</v>
      </c>
      <c r="G135" s="842">
        <f>G137+G138</f>
        <v>0</v>
      </c>
      <c r="H135" s="843">
        <f>H137+H138</f>
        <v>0</v>
      </c>
      <c r="I135" s="843">
        <f>I137+I138</f>
        <v>0</v>
      </c>
      <c r="J135" s="954">
        <f>F135</f>
        <v>0</v>
      </c>
    </row>
    <row r="136" spans="1:10" s="672" customFormat="1" ht="12.75" hidden="1">
      <c r="A136" s="919">
        <v>1172100</v>
      </c>
      <c r="B136" s="747" t="s">
        <v>1058</v>
      </c>
      <c r="C136" s="722" t="s">
        <v>975</v>
      </c>
      <c r="D136" s="844"/>
      <c r="E136" s="844"/>
      <c r="F136" s="844"/>
      <c r="G136" s="844"/>
      <c r="H136" s="845"/>
      <c r="I136" s="845"/>
      <c r="J136" s="954">
        <v>0</v>
      </c>
    </row>
    <row r="137" spans="1:10" s="672" customFormat="1" ht="12.75" hidden="1">
      <c r="A137" s="919">
        <v>1172200</v>
      </c>
      <c r="B137" s="747" t="s">
        <v>1059</v>
      </c>
      <c r="C137" s="780">
        <v>482200</v>
      </c>
      <c r="D137" s="844">
        <v>0</v>
      </c>
      <c r="E137" s="844"/>
      <c r="F137" s="844">
        <v>0</v>
      </c>
      <c r="G137" s="844">
        <v>0</v>
      </c>
      <c r="H137" s="845">
        <v>0</v>
      </c>
      <c r="I137" s="845">
        <v>0</v>
      </c>
      <c r="J137" s="954">
        <f>F137</f>
        <v>0</v>
      </c>
    </row>
    <row r="138" spans="1:10" s="672" customFormat="1" ht="12.75" hidden="1">
      <c r="A138" s="919">
        <v>1172300</v>
      </c>
      <c r="B138" s="760" t="s">
        <v>1634</v>
      </c>
      <c r="C138" s="726" t="s">
        <v>977</v>
      </c>
      <c r="D138" s="844">
        <v>0</v>
      </c>
      <c r="E138" s="844"/>
      <c r="F138" s="844">
        <v>0</v>
      </c>
      <c r="G138" s="844">
        <v>0</v>
      </c>
      <c r="H138" s="845">
        <v>0</v>
      </c>
      <c r="I138" s="845">
        <v>0</v>
      </c>
      <c r="J138" s="954">
        <f>F138</f>
        <v>0</v>
      </c>
    </row>
    <row r="139" spans="1:10" s="672" customFormat="1" ht="25.5" hidden="1">
      <c r="A139" s="919">
        <v>1172400</v>
      </c>
      <c r="B139" s="781" t="s">
        <v>1635</v>
      </c>
      <c r="C139" s="726" t="s">
        <v>117</v>
      </c>
      <c r="D139" s="847"/>
      <c r="E139" s="844"/>
      <c r="F139" s="847"/>
      <c r="G139" s="847"/>
      <c r="H139" s="848"/>
      <c r="I139" s="848"/>
      <c r="J139" s="954">
        <v>0</v>
      </c>
    </row>
    <row r="140" spans="1:10" s="672" customFormat="1" ht="25.5" hidden="1">
      <c r="A140" s="919">
        <v>1173000</v>
      </c>
      <c r="B140" s="779" t="s">
        <v>118</v>
      </c>
      <c r="C140" s="755" t="s">
        <v>338</v>
      </c>
      <c r="D140" s="847">
        <v>0</v>
      </c>
      <c r="E140" s="847"/>
      <c r="F140" s="847">
        <v>0</v>
      </c>
      <c r="G140" s="847">
        <v>0</v>
      </c>
      <c r="H140" s="848">
        <v>0</v>
      </c>
      <c r="I140" s="848">
        <v>0</v>
      </c>
      <c r="J140" s="954">
        <v>0</v>
      </c>
    </row>
    <row r="141" spans="1:10" s="672" customFormat="1" ht="25.5" hidden="1">
      <c r="A141" s="948">
        <v>1173100</v>
      </c>
      <c r="B141" s="782" t="s">
        <v>119</v>
      </c>
      <c r="C141" s="726" t="s">
        <v>1044</v>
      </c>
      <c r="D141" s="847"/>
      <c r="E141" s="844"/>
      <c r="F141" s="847"/>
      <c r="G141" s="847"/>
      <c r="H141" s="848"/>
      <c r="I141" s="848"/>
      <c r="J141" s="954">
        <v>0</v>
      </c>
    </row>
    <row r="142" spans="1:10" s="672" customFormat="1" ht="38.25" hidden="1">
      <c r="A142" s="948">
        <v>1174000</v>
      </c>
      <c r="B142" s="779" t="s">
        <v>1045</v>
      </c>
      <c r="C142" s="755" t="s">
        <v>338</v>
      </c>
      <c r="D142" s="847">
        <v>0</v>
      </c>
      <c r="E142" s="847"/>
      <c r="F142" s="847">
        <v>0</v>
      </c>
      <c r="G142" s="847">
        <v>0</v>
      </c>
      <c r="H142" s="848">
        <v>0</v>
      </c>
      <c r="I142" s="848">
        <v>0</v>
      </c>
      <c r="J142" s="954">
        <v>0</v>
      </c>
    </row>
    <row r="143" spans="1:10" s="672" customFormat="1" ht="25.5" hidden="1">
      <c r="A143" s="948">
        <v>1174100</v>
      </c>
      <c r="B143" s="782" t="s">
        <v>1060</v>
      </c>
      <c r="C143" s="726" t="s">
        <v>1046</v>
      </c>
      <c r="D143" s="847"/>
      <c r="E143" s="847"/>
      <c r="F143" s="847"/>
      <c r="G143" s="847"/>
      <c r="H143" s="848"/>
      <c r="I143" s="848"/>
      <c r="J143" s="954">
        <v>0</v>
      </c>
    </row>
    <row r="144" spans="1:10" s="672" customFormat="1" ht="25.5" hidden="1">
      <c r="A144" s="948">
        <v>1174200</v>
      </c>
      <c r="B144" s="781" t="s">
        <v>1636</v>
      </c>
      <c r="C144" s="726" t="s">
        <v>425</v>
      </c>
      <c r="D144" s="847"/>
      <c r="E144" s="847"/>
      <c r="F144" s="847"/>
      <c r="G144" s="847"/>
      <c r="H144" s="848"/>
      <c r="I144" s="848"/>
      <c r="J144" s="954">
        <v>0</v>
      </c>
    </row>
    <row r="145" spans="1:10" s="672" customFormat="1" ht="51" hidden="1">
      <c r="A145" s="948">
        <v>1175000</v>
      </c>
      <c r="B145" s="779" t="s">
        <v>535</v>
      </c>
      <c r="C145" s="755" t="s">
        <v>338</v>
      </c>
      <c r="D145" s="847">
        <v>0</v>
      </c>
      <c r="E145" s="847"/>
      <c r="F145" s="847">
        <v>0</v>
      </c>
      <c r="G145" s="847">
        <v>0</v>
      </c>
      <c r="H145" s="848">
        <v>0</v>
      </c>
      <c r="I145" s="848">
        <v>0</v>
      </c>
      <c r="J145" s="954">
        <v>0</v>
      </c>
    </row>
    <row r="146" spans="1:10" s="672" customFormat="1" ht="38.25" hidden="1">
      <c r="A146" s="948">
        <v>1175100</v>
      </c>
      <c r="B146" s="781" t="s">
        <v>1637</v>
      </c>
      <c r="C146" s="726" t="s">
        <v>212</v>
      </c>
      <c r="D146" s="847"/>
      <c r="E146" s="847"/>
      <c r="F146" s="847"/>
      <c r="G146" s="847"/>
      <c r="H146" s="848"/>
      <c r="I146" s="848"/>
      <c r="J146" s="954">
        <v>0</v>
      </c>
    </row>
    <row r="147" spans="1:10" s="672" customFormat="1" ht="12.75" hidden="1">
      <c r="A147" s="948">
        <v>1176000</v>
      </c>
      <c r="B147" s="779" t="s">
        <v>213</v>
      </c>
      <c r="C147" s="755" t="s">
        <v>338</v>
      </c>
      <c r="D147" s="847">
        <v>0</v>
      </c>
      <c r="E147" s="847"/>
      <c r="F147" s="847">
        <v>0</v>
      </c>
      <c r="G147" s="847">
        <v>0</v>
      </c>
      <c r="H147" s="848">
        <v>0</v>
      </c>
      <c r="I147" s="848">
        <v>0</v>
      </c>
      <c r="J147" s="954">
        <v>0</v>
      </c>
    </row>
    <row r="148" spans="1:10" s="672" customFormat="1" ht="12.75" hidden="1">
      <c r="A148" s="948">
        <v>1176100</v>
      </c>
      <c r="B148" s="781" t="s">
        <v>1638</v>
      </c>
      <c r="C148" s="726" t="s">
        <v>8</v>
      </c>
      <c r="D148" s="847"/>
      <c r="E148" s="844"/>
      <c r="F148" s="847"/>
      <c r="G148" s="847"/>
      <c r="H148" s="848"/>
      <c r="I148" s="848"/>
      <c r="J148" s="954">
        <v>0</v>
      </c>
    </row>
    <row r="149" spans="1:10" s="672" customFormat="1" ht="12.75" hidden="1">
      <c r="A149" s="948">
        <v>1177000</v>
      </c>
      <c r="B149" s="779" t="s">
        <v>564</v>
      </c>
      <c r="C149" s="755" t="s">
        <v>338</v>
      </c>
      <c r="D149" s="847">
        <v>0</v>
      </c>
      <c r="E149" s="847"/>
      <c r="F149" s="847">
        <v>0</v>
      </c>
      <c r="G149" s="847">
        <v>0</v>
      </c>
      <c r="H149" s="848">
        <v>0</v>
      </c>
      <c r="I149" s="848">
        <v>0</v>
      </c>
      <c r="J149" s="954">
        <v>0</v>
      </c>
    </row>
    <row r="150" spans="1:10" s="672" customFormat="1" ht="13.5" hidden="1" thickBot="1">
      <c r="A150" s="949">
        <v>1177100</v>
      </c>
      <c r="B150" s="783" t="s">
        <v>1639</v>
      </c>
      <c r="C150" s="730" t="s">
        <v>244</v>
      </c>
      <c r="D150" s="839"/>
      <c r="E150" s="839"/>
      <c r="F150" s="839"/>
      <c r="G150" s="839"/>
      <c r="H150" s="840"/>
      <c r="I150" s="840"/>
      <c r="J150" s="954">
        <v>0</v>
      </c>
    </row>
    <row r="151" spans="1:10" s="672" customFormat="1" ht="26.25" hidden="1" thickBot="1">
      <c r="A151" s="952" t="s">
        <v>247</v>
      </c>
      <c r="B151" s="790" t="s">
        <v>618</v>
      </c>
      <c r="C151" s="791" t="s">
        <v>338</v>
      </c>
      <c r="D151" s="953">
        <f>D152</f>
        <v>0</v>
      </c>
      <c r="E151" s="953"/>
      <c r="F151" s="953">
        <f>F152</f>
        <v>0</v>
      </c>
      <c r="G151" s="953">
        <f>G152</f>
        <v>0</v>
      </c>
      <c r="H151" s="1111">
        <f>H152</f>
        <v>0</v>
      </c>
      <c r="I151" s="1111">
        <f>I152</f>
        <v>0</v>
      </c>
      <c r="J151" s="954">
        <f>F152</f>
        <v>0</v>
      </c>
    </row>
    <row r="152" spans="1:10" s="672" customFormat="1" ht="12.75" hidden="1">
      <c r="A152" s="950" t="s">
        <v>620</v>
      </c>
      <c r="B152" s="799" t="s">
        <v>621</v>
      </c>
      <c r="C152" s="718" t="s">
        <v>338</v>
      </c>
      <c r="D152" s="842">
        <f>SUM(D153:D158)</f>
        <v>0</v>
      </c>
      <c r="E152" s="842">
        <f>E157</f>
        <v>0</v>
      </c>
      <c r="F152" s="842">
        <f>F157</f>
        <v>0</v>
      </c>
      <c r="G152" s="842">
        <f>SUM(G153:G155)</f>
        <v>0</v>
      </c>
      <c r="H152" s="843">
        <f>+SUM(H153:H155)</f>
        <v>0</v>
      </c>
      <c r="I152" s="843">
        <f>SUM(I153:I157)</f>
        <v>0</v>
      </c>
      <c r="J152" s="954">
        <f>F152</f>
        <v>0</v>
      </c>
    </row>
    <row r="153" spans="1:10" s="672" customFormat="1" ht="12.75" hidden="1">
      <c r="A153" s="948" t="s">
        <v>622</v>
      </c>
      <c r="B153" s="781" t="s">
        <v>1640</v>
      </c>
      <c r="C153" s="955" t="s">
        <v>945</v>
      </c>
      <c r="D153" s="847"/>
      <c r="E153" s="844"/>
      <c r="F153" s="847"/>
      <c r="G153" s="847"/>
      <c r="H153" s="848"/>
      <c r="I153" s="848"/>
      <c r="J153" s="954">
        <f>F153</f>
        <v>0</v>
      </c>
    </row>
    <row r="154" spans="1:10" s="672" customFormat="1" ht="12.75" hidden="1">
      <c r="A154" s="948" t="s">
        <v>946</v>
      </c>
      <c r="B154" s="781" t="s">
        <v>1641</v>
      </c>
      <c r="C154" s="955" t="s">
        <v>923</v>
      </c>
      <c r="D154" s="847"/>
      <c r="E154" s="844"/>
      <c r="F154" s="847"/>
      <c r="G154" s="847"/>
      <c r="H154" s="848"/>
      <c r="I154" s="848"/>
      <c r="J154" s="954">
        <f>F154</f>
        <v>0</v>
      </c>
    </row>
    <row r="155" spans="1:10" s="672" customFormat="1" ht="25.5" hidden="1">
      <c r="A155" s="948" t="s">
        <v>924</v>
      </c>
      <c r="B155" s="781" t="s">
        <v>1642</v>
      </c>
      <c r="C155" s="955" t="s">
        <v>926</v>
      </c>
      <c r="D155" s="1302">
        <v>0</v>
      </c>
      <c r="E155" s="1196"/>
      <c r="F155" s="1302">
        <v>0</v>
      </c>
      <c r="G155" s="1197">
        <v>0</v>
      </c>
      <c r="H155" s="1319">
        <v>0</v>
      </c>
      <c r="I155" s="1319">
        <v>0</v>
      </c>
      <c r="J155" s="1199">
        <f>F155</f>
        <v>0</v>
      </c>
    </row>
    <row r="156" spans="1:10" s="672" customFormat="1" ht="12.75" hidden="1">
      <c r="A156" s="957" t="s">
        <v>927</v>
      </c>
      <c r="B156" s="781" t="s">
        <v>1643</v>
      </c>
      <c r="C156" s="955" t="s">
        <v>1055</v>
      </c>
      <c r="D156" s="847"/>
      <c r="E156" s="844"/>
      <c r="F156" s="847"/>
      <c r="G156" s="847"/>
      <c r="H156" s="848"/>
      <c r="I156" s="848"/>
      <c r="J156" s="954">
        <v>0</v>
      </c>
    </row>
    <row r="157" spans="1:10" s="672" customFormat="1" ht="12.75" hidden="1">
      <c r="A157" s="957" t="s">
        <v>127</v>
      </c>
      <c r="B157" s="782" t="s">
        <v>128</v>
      </c>
      <c r="C157" s="955" t="s">
        <v>129</v>
      </c>
      <c r="D157" s="847">
        <v>0</v>
      </c>
      <c r="E157" s="844">
        <v>0</v>
      </c>
      <c r="F157" s="847">
        <f>D157+E157</f>
        <v>0</v>
      </c>
      <c r="G157" s="847">
        <v>0</v>
      </c>
      <c r="H157" s="848">
        <v>0</v>
      </c>
      <c r="I157" s="848">
        <v>0</v>
      </c>
      <c r="J157" s="954">
        <f>F157</f>
        <v>0</v>
      </c>
    </row>
    <row r="158" spans="1:10" s="672" customFormat="1" ht="12.75" hidden="1">
      <c r="A158" s="957" t="s">
        <v>130</v>
      </c>
      <c r="B158" s="781" t="s">
        <v>1644</v>
      </c>
      <c r="C158" s="955" t="s">
        <v>857</v>
      </c>
      <c r="D158" s="849"/>
      <c r="E158" s="830"/>
      <c r="F158" s="849"/>
      <c r="G158" s="849"/>
      <c r="H158" s="850"/>
      <c r="I158" s="850"/>
      <c r="J158" s="915">
        <v>0</v>
      </c>
    </row>
    <row r="159" spans="1:10" s="672" customFormat="1" ht="12.75" hidden="1">
      <c r="A159" s="957" t="s">
        <v>858</v>
      </c>
      <c r="B159" s="781" t="s">
        <v>1645</v>
      </c>
      <c r="C159" s="955" t="s">
        <v>860</v>
      </c>
      <c r="D159" s="849"/>
      <c r="E159" s="830"/>
      <c r="F159" s="849"/>
      <c r="G159" s="849"/>
      <c r="H159" s="850"/>
      <c r="I159" s="850"/>
      <c r="J159" s="915">
        <v>0</v>
      </c>
    </row>
    <row r="160" spans="1:10" s="672" customFormat="1" ht="12.75" hidden="1">
      <c r="A160" s="958" t="s">
        <v>765</v>
      </c>
      <c r="B160" s="959" t="s">
        <v>1646</v>
      </c>
      <c r="C160" s="960" t="s">
        <v>627</v>
      </c>
      <c r="D160" s="849"/>
      <c r="E160" s="830"/>
      <c r="F160" s="849"/>
      <c r="G160" s="849"/>
      <c r="H160" s="850"/>
      <c r="I160" s="850"/>
      <c r="J160" s="915">
        <v>0</v>
      </c>
    </row>
    <row r="161" spans="1:10" s="672" customFormat="1" ht="12.75" hidden="1">
      <c r="A161" s="924" t="s">
        <v>766</v>
      </c>
      <c r="B161" s="961" t="s">
        <v>1020</v>
      </c>
      <c r="C161" s="928" t="s">
        <v>1021</v>
      </c>
      <c r="D161" s="849"/>
      <c r="E161" s="830"/>
      <c r="F161" s="849"/>
      <c r="G161" s="849"/>
      <c r="H161" s="850"/>
      <c r="I161" s="850"/>
      <c r="J161" s="915">
        <v>0</v>
      </c>
    </row>
    <row r="162" spans="1:10" s="672" customFormat="1" ht="12.75" hidden="1">
      <c r="A162" s="924" t="s">
        <v>1022</v>
      </c>
      <c r="B162" s="961" t="s">
        <v>1023</v>
      </c>
      <c r="C162" s="928" t="s">
        <v>1024</v>
      </c>
      <c r="D162" s="849"/>
      <c r="E162" s="830"/>
      <c r="F162" s="849"/>
      <c r="G162" s="849"/>
      <c r="H162" s="850"/>
      <c r="I162" s="850"/>
      <c r="J162" s="915">
        <v>0</v>
      </c>
    </row>
    <row r="163" spans="1:10" s="672" customFormat="1" ht="12.75" hidden="1">
      <c r="A163" s="962" t="s">
        <v>628</v>
      </c>
      <c r="B163" s="963" t="s">
        <v>629</v>
      </c>
      <c r="C163" s="964" t="s">
        <v>338</v>
      </c>
      <c r="D163" s="849">
        <v>0</v>
      </c>
      <c r="E163" s="849"/>
      <c r="F163" s="849">
        <v>0</v>
      </c>
      <c r="G163" s="849">
        <v>0</v>
      </c>
      <c r="H163" s="850">
        <v>0</v>
      </c>
      <c r="I163" s="850">
        <v>0</v>
      </c>
      <c r="J163" s="915">
        <v>0</v>
      </c>
    </row>
    <row r="164" spans="1:10" ht="12.75" hidden="1">
      <c r="A164" s="957" t="s">
        <v>630</v>
      </c>
      <c r="B164" s="782" t="s">
        <v>631</v>
      </c>
      <c r="C164" s="955" t="s">
        <v>632</v>
      </c>
      <c r="D164" s="849"/>
      <c r="E164" s="830"/>
      <c r="F164" s="849"/>
      <c r="G164" s="849"/>
      <c r="H164" s="850"/>
      <c r="I164" s="850"/>
      <c r="J164" s="915">
        <v>0</v>
      </c>
    </row>
    <row r="165" spans="1:10" ht="12.75" hidden="1">
      <c r="A165" s="957" t="s">
        <v>633</v>
      </c>
      <c r="B165" s="782" t="s">
        <v>634</v>
      </c>
      <c r="C165" s="955" t="s">
        <v>635</v>
      </c>
      <c r="D165" s="849"/>
      <c r="E165" s="830"/>
      <c r="F165" s="849"/>
      <c r="G165" s="849"/>
      <c r="H165" s="850"/>
      <c r="I165" s="850"/>
      <c r="J165" s="915">
        <v>0</v>
      </c>
    </row>
    <row r="166" spans="1:10" ht="9" customHeight="1">
      <c r="A166" s="957" t="s">
        <v>636</v>
      </c>
      <c r="B166" s="781" t="s">
        <v>1647</v>
      </c>
      <c r="C166" s="955" t="s">
        <v>294</v>
      </c>
      <c r="D166" s="849"/>
      <c r="E166" s="830"/>
      <c r="F166" s="849"/>
      <c r="G166" s="849"/>
      <c r="H166" s="850"/>
      <c r="I166" s="850"/>
      <c r="J166" s="915">
        <v>0</v>
      </c>
    </row>
    <row r="167" spans="1:10" ht="12.75" hidden="1">
      <c r="A167" s="957" t="s">
        <v>295</v>
      </c>
      <c r="B167" s="781" t="s">
        <v>1648</v>
      </c>
      <c r="C167" s="955" t="s">
        <v>297</v>
      </c>
      <c r="D167" s="849"/>
      <c r="E167" s="830"/>
      <c r="F167" s="849"/>
      <c r="G167" s="849"/>
      <c r="H167" s="850"/>
      <c r="I167" s="850"/>
      <c r="J167" s="915">
        <v>0</v>
      </c>
    </row>
    <row r="168" spans="1:10" ht="12.75" hidden="1">
      <c r="A168" s="957" t="s">
        <v>298</v>
      </c>
      <c r="B168" s="779" t="s">
        <v>299</v>
      </c>
      <c r="C168" s="767" t="s">
        <v>338</v>
      </c>
      <c r="D168" s="849">
        <v>0</v>
      </c>
      <c r="E168" s="849"/>
      <c r="F168" s="849">
        <v>0</v>
      </c>
      <c r="G168" s="849">
        <v>0</v>
      </c>
      <c r="H168" s="850">
        <v>0</v>
      </c>
      <c r="I168" s="850">
        <v>0</v>
      </c>
      <c r="J168" s="915">
        <v>0</v>
      </c>
    </row>
    <row r="169" spans="1:10" ht="12.75" hidden="1">
      <c r="A169" s="957" t="s">
        <v>300</v>
      </c>
      <c r="B169" s="782" t="s">
        <v>1061</v>
      </c>
      <c r="C169" s="955" t="s">
        <v>301</v>
      </c>
      <c r="D169" s="849"/>
      <c r="E169" s="830"/>
      <c r="F169" s="849"/>
      <c r="G169" s="849"/>
      <c r="H169" s="850"/>
      <c r="I169" s="850"/>
      <c r="J169" s="915">
        <v>0</v>
      </c>
    </row>
    <row r="170" spans="1:10" ht="12.75" hidden="1">
      <c r="A170" s="965" t="s">
        <v>302</v>
      </c>
      <c r="B170" s="806" t="s">
        <v>1025</v>
      </c>
      <c r="C170" s="767" t="s">
        <v>338</v>
      </c>
      <c r="D170" s="849">
        <v>0</v>
      </c>
      <c r="E170" s="849"/>
      <c r="F170" s="849">
        <v>0</v>
      </c>
      <c r="G170" s="849">
        <v>0</v>
      </c>
      <c r="H170" s="850">
        <v>0</v>
      </c>
      <c r="I170" s="850">
        <v>0</v>
      </c>
      <c r="J170" s="915">
        <v>0</v>
      </c>
    </row>
    <row r="171" spans="1:10" ht="12.75" hidden="1">
      <c r="A171" s="957" t="s">
        <v>304</v>
      </c>
      <c r="B171" s="782" t="s">
        <v>1062</v>
      </c>
      <c r="C171" s="955" t="s">
        <v>305</v>
      </c>
      <c r="D171" s="849"/>
      <c r="E171" s="849"/>
      <c r="F171" s="849"/>
      <c r="G171" s="849"/>
      <c r="H171" s="850"/>
      <c r="I171" s="850"/>
      <c r="J171" s="915">
        <v>0</v>
      </c>
    </row>
    <row r="172" spans="1:10" ht="12.75">
      <c r="A172" s="957" t="s">
        <v>306</v>
      </c>
      <c r="B172" s="782" t="s">
        <v>1063</v>
      </c>
      <c r="C172" s="955" t="s">
        <v>307</v>
      </c>
      <c r="D172" s="849"/>
      <c r="E172" s="849"/>
      <c r="F172" s="849"/>
      <c r="G172" s="849"/>
      <c r="H172" s="850"/>
      <c r="I172" s="850"/>
      <c r="J172" s="849"/>
    </row>
    <row r="173" spans="1:10" ht="12.75">
      <c r="A173" s="957" t="s">
        <v>308</v>
      </c>
      <c r="B173" s="781" t="s">
        <v>1649</v>
      </c>
      <c r="C173" s="955" t="s">
        <v>310</v>
      </c>
      <c r="D173" s="849"/>
      <c r="E173" s="849"/>
      <c r="F173" s="849"/>
      <c r="G173" s="849"/>
      <c r="H173" s="850"/>
      <c r="I173" s="850"/>
      <c r="J173" s="849"/>
    </row>
    <row r="174" spans="1:10" ht="13.5" thickBot="1">
      <c r="A174" s="966">
        <v>1244000</v>
      </c>
      <c r="B174" s="967" t="s">
        <v>1661</v>
      </c>
      <c r="C174" s="960" t="s">
        <v>1089</v>
      </c>
      <c r="D174" s="867"/>
      <c r="E174" s="867"/>
      <c r="F174" s="867"/>
      <c r="G174" s="867"/>
      <c r="H174" s="1312"/>
      <c r="I174" s="1312"/>
      <c r="J174" s="867"/>
    </row>
    <row r="175" spans="1:10" ht="13.5" thickBot="1">
      <c r="A175" s="968">
        <v>1000000</v>
      </c>
      <c r="B175" s="969" t="s">
        <v>1027</v>
      </c>
      <c r="C175" s="970" t="s">
        <v>338</v>
      </c>
      <c r="D175" s="953">
        <f>D32+D151</f>
        <v>1999</v>
      </c>
      <c r="E175" s="953">
        <f>E32</f>
        <v>0</v>
      </c>
      <c r="F175" s="1453">
        <f>F32+F151</f>
        <v>1999</v>
      </c>
      <c r="G175" s="1454">
        <f>G32+G151</f>
        <v>550</v>
      </c>
      <c r="H175" s="1455">
        <f>H32+H151+H157</f>
        <v>1100</v>
      </c>
      <c r="I175" s="1455">
        <f>I32+I151</f>
        <v>1700</v>
      </c>
      <c r="J175" s="1455">
        <f>J32+J151</f>
        <v>1999</v>
      </c>
    </row>
    <row r="176" spans="1:10" ht="15.75" customHeight="1">
      <c r="A176" s="1322"/>
      <c r="B176" s="814"/>
      <c r="C176" s="815"/>
      <c r="D176" s="1323"/>
      <c r="E176" s="1323"/>
      <c r="F176" s="1323"/>
      <c r="G176" s="1452"/>
      <c r="H176" s="1452"/>
      <c r="I176" s="1452"/>
      <c r="J176" s="1452"/>
    </row>
    <row r="177" spans="1:10" ht="26.25" customHeight="1">
      <c r="A177" s="2422" t="s">
        <v>2266</v>
      </c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 ht="15.75" customHeight="1">
      <c r="A178" s="2459" t="s">
        <v>1070</v>
      </c>
      <c r="B178" s="2459"/>
      <c r="C178" s="2459"/>
      <c r="D178" s="2459"/>
      <c r="E178" s="2459"/>
      <c r="F178" s="2459"/>
      <c r="G178" s="2459"/>
      <c r="H178" s="2459"/>
      <c r="I178" s="2459"/>
      <c r="J178" s="2459"/>
    </row>
    <row r="179" spans="1:10" ht="15.75" customHeight="1">
      <c r="A179" s="2422" t="s">
        <v>1707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 ht="15.75" customHeight="1">
      <c r="A180" s="2461" t="s">
        <v>950</v>
      </c>
      <c r="B180" s="2461"/>
      <c r="C180" s="2461"/>
      <c r="D180" s="2461"/>
      <c r="E180" s="2461"/>
      <c r="F180" s="2461"/>
      <c r="G180" s="2461"/>
      <c r="H180" s="2461"/>
      <c r="I180" s="2461"/>
      <c r="J180" s="2461"/>
    </row>
    <row r="181" spans="1:10" ht="15.75" customHeight="1">
      <c r="A181" s="2466" t="s">
        <v>1653</v>
      </c>
      <c r="B181" s="2466"/>
      <c r="C181" s="2466"/>
      <c r="D181" s="2466"/>
      <c r="E181" s="2466"/>
      <c r="F181" s="2466"/>
      <c r="G181" s="2466"/>
      <c r="H181" s="2466"/>
      <c r="I181" s="2466"/>
      <c r="J181" s="2466"/>
    </row>
    <row r="182" spans="1:10" ht="15.75" customHeight="1">
      <c r="A182" s="2422" t="s">
        <v>951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 s="626" customFormat="1" ht="14.25">
      <c r="A183" s="816" t="s">
        <v>1654</v>
      </c>
      <c r="B183" s="816"/>
      <c r="C183" s="817"/>
      <c r="D183" s="816"/>
      <c r="E183" s="816"/>
      <c r="F183" s="816"/>
      <c r="G183" s="816" t="s">
        <v>1102</v>
      </c>
      <c r="H183" s="816"/>
      <c r="I183" s="816"/>
      <c r="J183" s="816"/>
    </row>
    <row r="184" spans="1:10" s="626" customFormat="1" ht="14.25">
      <c r="A184" s="818" t="s">
        <v>1655</v>
      </c>
      <c r="B184" s="817" t="s">
        <v>612</v>
      </c>
      <c r="C184" s="820"/>
      <c r="D184" s="662"/>
      <c r="E184" s="661" t="s">
        <v>289</v>
      </c>
      <c r="F184" s="662"/>
      <c r="G184" s="661" t="s">
        <v>290</v>
      </c>
      <c r="H184" s="662"/>
      <c r="I184" s="662"/>
      <c r="J184" s="818"/>
    </row>
    <row r="185" spans="1:10" ht="15.75" customHeight="1">
      <c r="A185" s="2455"/>
      <c r="B185" s="2455"/>
      <c r="C185" s="2455"/>
      <c r="D185" s="2455"/>
      <c r="E185" s="2455"/>
      <c r="F185" s="2455"/>
      <c r="G185" s="2455"/>
      <c r="H185" s="2455"/>
      <c r="I185" s="2455"/>
      <c r="J185" s="2455"/>
    </row>
    <row r="186" spans="1:10" ht="15.75" customHeight="1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 ht="15.75" customHeight="1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 ht="15.75" customHeight="1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 ht="15.75" customHeight="1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 ht="15.75" customHeight="1">
      <c r="A190" s="2464"/>
      <c r="B190" s="2464"/>
      <c r="C190" s="2464"/>
      <c r="D190" s="2464"/>
      <c r="E190" s="2464"/>
      <c r="F190" s="2464"/>
      <c r="G190" s="2464"/>
      <c r="H190" s="2464"/>
      <c r="I190" s="2464"/>
      <c r="J190" s="2464"/>
    </row>
    <row r="191" spans="1:10" ht="15.75" customHeight="1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 ht="15.75" customHeight="1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 ht="15.75" customHeight="1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 ht="15.75" customHeight="1">
      <c r="A194" s="971"/>
      <c r="B194" s="971"/>
      <c r="C194" s="971"/>
      <c r="D194" s="971"/>
      <c r="E194" s="971"/>
      <c r="F194" s="971"/>
      <c r="G194" s="971"/>
      <c r="H194" s="971"/>
      <c r="I194" s="971"/>
      <c r="J194" s="971"/>
    </row>
    <row r="195" spans="1:10" ht="15.75" customHeight="1">
      <c r="A195" s="2464"/>
      <c r="B195" s="2464"/>
      <c r="C195" s="2464"/>
      <c r="D195" s="2464"/>
      <c r="E195" s="2464"/>
      <c r="F195" s="2464"/>
      <c r="G195" s="2464"/>
      <c r="H195" s="2464"/>
      <c r="I195" s="2464"/>
      <c r="J195" s="2464"/>
    </row>
    <row r="196" spans="1:10" ht="15.75" customHeight="1">
      <c r="A196" s="971"/>
      <c r="B196" s="971"/>
      <c r="C196" s="971"/>
      <c r="D196" s="971"/>
      <c r="E196" s="971"/>
      <c r="F196" s="973"/>
      <c r="G196" s="973"/>
      <c r="H196" s="973"/>
      <c r="I196" s="973"/>
      <c r="J196" s="973"/>
    </row>
    <row r="197" spans="1:10" ht="15.75" customHeight="1">
      <c r="A197" s="2464"/>
      <c r="B197" s="2464"/>
      <c r="C197" s="2464"/>
      <c r="D197" s="2464"/>
      <c r="E197" s="2464"/>
      <c r="F197" s="2464"/>
      <c r="G197" s="2464"/>
      <c r="H197" s="2464"/>
      <c r="I197" s="2464"/>
      <c r="J197" s="2464"/>
    </row>
    <row r="198" spans="1:10" ht="15.75" customHeight="1">
      <c r="A198" s="971"/>
      <c r="B198" s="971"/>
      <c r="C198" s="971"/>
      <c r="D198" s="971"/>
      <c r="E198" s="971"/>
      <c r="F198" s="971"/>
      <c r="G198" s="971"/>
      <c r="H198" s="971"/>
      <c r="I198" s="971"/>
      <c r="J198" s="971"/>
    </row>
    <row r="199" spans="1:10" ht="15.75" customHeight="1">
      <c r="A199" s="2464"/>
      <c r="B199" s="2464"/>
      <c r="C199" s="2464"/>
      <c r="D199" s="2464"/>
      <c r="E199" s="2464"/>
      <c r="F199" s="2464"/>
      <c r="G199" s="2464"/>
      <c r="H199" s="2464"/>
      <c r="I199" s="2464"/>
      <c r="J199" s="2464"/>
    </row>
    <row r="200" spans="1:10" ht="15.75" customHeight="1">
      <c r="A200" s="971"/>
      <c r="B200" s="971"/>
      <c r="C200" s="971"/>
      <c r="D200" s="971"/>
      <c r="E200" s="971"/>
      <c r="F200" s="971"/>
      <c r="G200" s="971"/>
      <c r="H200" s="971"/>
      <c r="I200" s="971"/>
      <c r="J200" s="971"/>
    </row>
    <row r="201" spans="1:10" ht="15.75" customHeight="1">
      <c r="A201" s="2464" t="s">
        <v>49</v>
      </c>
      <c r="B201" s="2464"/>
      <c r="C201" s="2464"/>
      <c r="D201" s="2464"/>
      <c r="E201" s="2464"/>
      <c r="F201" s="2464"/>
      <c r="G201" s="2464"/>
      <c r="H201" s="2464"/>
      <c r="I201" s="2464"/>
      <c r="J201" s="2464"/>
    </row>
    <row r="202" spans="1:10" ht="15.75" customHeight="1">
      <c r="A202" s="2463" t="s">
        <v>1664</v>
      </c>
      <c r="B202" s="2463"/>
      <c r="C202" s="2463"/>
      <c r="D202" s="2463"/>
      <c r="E202" s="2463"/>
      <c r="F202" s="2463"/>
      <c r="G202" s="2463"/>
      <c r="H202" s="2463"/>
      <c r="I202" s="2463"/>
      <c r="J202" s="2463"/>
    </row>
    <row r="203" spans="1:10" ht="15.75" customHeight="1">
      <c r="A203" s="2463" t="s">
        <v>1665</v>
      </c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 ht="15.75" customHeight="1">
      <c r="A204" s="2463" t="s">
        <v>1666</v>
      </c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 ht="15.75" customHeight="1">
      <c r="A205" s="971" t="s">
        <v>890</v>
      </c>
      <c r="B205" s="974"/>
      <c r="C205" s="974"/>
      <c r="D205" s="974"/>
      <c r="E205" s="974"/>
      <c r="F205" s="974"/>
      <c r="G205" s="974"/>
      <c r="H205" s="974"/>
      <c r="I205" s="974"/>
      <c r="J205" s="974"/>
    </row>
    <row r="206" spans="1:10" ht="15.75" customHeight="1">
      <c r="A206" s="2463" t="s">
        <v>1667</v>
      </c>
      <c r="B206" s="2463"/>
      <c r="C206" s="2463"/>
      <c r="D206" s="2463"/>
      <c r="E206" s="2463"/>
      <c r="F206" s="2463"/>
      <c r="G206" s="2463"/>
      <c r="H206" s="2463"/>
      <c r="I206" s="2463"/>
      <c r="J206" s="2463"/>
    </row>
    <row r="207" spans="1:10" ht="15.75" customHeight="1">
      <c r="A207" s="2422" t="s">
        <v>645</v>
      </c>
      <c r="B207" s="2422"/>
      <c r="C207" s="2422"/>
      <c r="D207" s="2422"/>
      <c r="E207" s="2422"/>
      <c r="F207" s="2422"/>
      <c r="G207" s="2422"/>
      <c r="H207" s="2422"/>
      <c r="I207" s="2422"/>
      <c r="J207" s="2422"/>
    </row>
    <row r="208" spans="1:10" ht="15.75" customHeight="1">
      <c r="A208" s="2459" t="s">
        <v>1070</v>
      </c>
      <c r="B208" s="2459"/>
      <c r="C208" s="2459"/>
      <c r="D208" s="2459"/>
      <c r="E208" s="2459"/>
      <c r="F208" s="2459"/>
      <c r="G208" s="2459"/>
      <c r="H208" s="2459"/>
      <c r="I208" s="2459"/>
      <c r="J208" s="2459"/>
    </row>
    <row r="209" spans="1:10" ht="15.75" customHeight="1">
      <c r="A209" s="2459" t="s">
        <v>1668</v>
      </c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 ht="15.75" customHeight="1">
      <c r="A210" s="2461" t="s">
        <v>950</v>
      </c>
      <c r="B210" s="2461"/>
      <c r="C210" s="2461"/>
      <c r="D210" s="2461"/>
      <c r="E210" s="2461"/>
      <c r="F210" s="2461"/>
      <c r="G210" s="2461"/>
      <c r="H210" s="2461"/>
      <c r="I210" s="2461"/>
      <c r="J210" s="2461"/>
    </row>
    <row r="211" spans="1:10" ht="15.75" customHeight="1">
      <c r="A211" s="2462" t="s">
        <v>1669</v>
      </c>
      <c r="B211" s="2462"/>
      <c r="C211" s="2462"/>
      <c r="D211" s="2462"/>
      <c r="E211" s="2462"/>
      <c r="F211" s="2462"/>
      <c r="G211" s="2462"/>
      <c r="H211" s="2462"/>
      <c r="I211" s="2462"/>
      <c r="J211" s="2462"/>
    </row>
    <row r="212" spans="1:10" ht="15.75" customHeight="1">
      <c r="A212" s="2459" t="s">
        <v>951</v>
      </c>
      <c r="B212" s="2459"/>
      <c r="C212" s="2459"/>
      <c r="D212" s="2459"/>
      <c r="E212" s="2459"/>
      <c r="F212" s="2459"/>
      <c r="G212" s="2459"/>
      <c r="H212" s="2459"/>
      <c r="I212" s="2459"/>
      <c r="J212" s="2459"/>
    </row>
    <row r="213" spans="1:10" ht="15.75" customHeight="1">
      <c r="A213" s="2459" t="s">
        <v>952</v>
      </c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 ht="15.75" customHeight="1">
      <c r="A214" s="2460" t="s">
        <v>1663</v>
      </c>
      <c r="B214" s="2460"/>
      <c r="C214" s="2460"/>
      <c r="D214" s="2460"/>
      <c r="E214" s="2460"/>
      <c r="F214" s="2460"/>
      <c r="G214" s="2460"/>
      <c r="H214" s="2460"/>
      <c r="I214" s="2460"/>
      <c r="J214" s="2460"/>
    </row>
    <row r="215" spans="1:10" ht="15.75" customHeight="1">
      <c r="A215" s="2455"/>
      <c r="B215" s="2455"/>
      <c r="C215" s="2455"/>
      <c r="D215" s="2455"/>
      <c r="E215" s="2455"/>
      <c r="F215" s="2455"/>
      <c r="G215" s="2455"/>
      <c r="H215" s="2455"/>
      <c r="I215" s="2455"/>
      <c r="J215" s="2455"/>
    </row>
  </sheetData>
  <mergeCells count="40">
    <mergeCell ref="A213:J213"/>
    <mergeCell ref="A203:J203"/>
    <mergeCell ref="A204:J204"/>
    <mergeCell ref="A214:J214"/>
    <mergeCell ref="A215:J215"/>
    <mergeCell ref="A207:J207"/>
    <mergeCell ref="A208:J208"/>
    <mergeCell ref="A209:J209"/>
    <mergeCell ref="A210:J210"/>
    <mergeCell ref="A211:J211"/>
    <mergeCell ref="A212:J212"/>
    <mergeCell ref="A202:J202"/>
    <mergeCell ref="A206:J206"/>
    <mergeCell ref="A190:J190"/>
    <mergeCell ref="A191:J191"/>
    <mergeCell ref="A178:J178"/>
    <mergeCell ref="A192:J192"/>
    <mergeCell ref="A187:J187"/>
    <mergeCell ref="A188:J188"/>
    <mergeCell ref="A185:J185"/>
    <mergeCell ref="A186:J186"/>
    <mergeCell ref="A197:J197"/>
    <mergeCell ref="A199:J199"/>
    <mergeCell ref="A193:J193"/>
    <mergeCell ref="A195:J195"/>
    <mergeCell ref="A201:J201"/>
    <mergeCell ref="A179:J179"/>
    <mergeCell ref="A182:J182"/>
    <mergeCell ref="A189:J189"/>
    <mergeCell ref="A9:E9"/>
    <mergeCell ref="B15:E15"/>
    <mergeCell ref="B16:F16"/>
    <mergeCell ref="F29:F30"/>
    <mergeCell ref="A177:J177"/>
    <mergeCell ref="H28:J28"/>
    <mergeCell ref="A180:J180"/>
    <mergeCell ref="A181:J181"/>
    <mergeCell ref="B17:F18"/>
    <mergeCell ref="A14:B14"/>
    <mergeCell ref="G29:J29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15"/>
  <sheetViews>
    <sheetView topLeftCell="A64" workbookViewId="0">
      <selection activeCell="L32" sqref="L32"/>
    </sheetView>
  </sheetViews>
  <sheetFormatPr defaultRowHeight="12.75"/>
  <cols>
    <col min="1" max="1" width="7.140625" style="672" customWidth="1"/>
    <col min="2" max="2" width="45" style="663" customWidth="1"/>
    <col min="3" max="3" width="8.7109375" style="673" customWidth="1"/>
    <col min="4" max="4" width="11.42578125" style="662" customWidth="1"/>
    <col min="5" max="5" width="8.5703125" style="841" customWidth="1"/>
    <col min="6" max="6" width="10" style="662" customWidth="1"/>
    <col min="7" max="7" width="8.5703125" style="662" customWidth="1"/>
    <col min="8" max="8" width="10.140625" style="662" customWidth="1"/>
    <col min="9" max="9" width="9.5703125" style="662" customWidth="1"/>
    <col min="10" max="10" width="11.28515625" style="662" customWidth="1"/>
    <col min="11" max="16384" width="9.140625" style="662"/>
  </cols>
  <sheetData>
    <row r="1" spans="1:10">
      <c r="I1" s="868" t="s">
        <v>889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4.25" customHeight="1">
      <c r="B6" s="2011" t="s">
        <v>31</v>
      </c>
      <c r="C6" s="872"/>
      <c r="D6" s="871"/>
      <c r="E6" s="1381"/>
      <c r="G6" s="873" t="s">
        <v>971</v>
      </c>
      <c r="H6" s="820"/>
    </row>
    <row r="7" spans="1:10" ht="10.5" customHeight="1">
      <c r="B7" s="662"/>
      <c r="C7" s="874"/>
    </row>
    <row r="8" spans="1:10" ht="20.25" customHeight="1">
      <c r="A8" s="672" t="s">
        <v>2267</v>
      </c>
      <c r="F8" s="665"/>
      <c r="G8" s="665"/>
    </row>
    <row r="9" spans="1:10" s="672" customFormat="1" ht="8.25" customHeight="1">
      <c r="A9" s="2455" t="s">
        <v>1073</v>
      </c>
      <c r="B9" s="2455"/>
      <c r="C9" s="2455"/>
      <c r="D9" s="2455"/>
      <c r="E9" s="2455"/>
    </row>
    <row r="10" spans="1:10" ht="11.25" customHeight="1">
      <c r="A10" s="672" t="s">
        <v>451</v>
      </c>
      <c r="B10" s="875"/>
      <c r="C10" s="876"/>
      <c r="D10" s="824"/>
      <c r="E10" s="1382"/>
    </row>
    <row r="11" spans="1:10" ht="14.25" hidden="1" customHeight="1">
      <c r="C11" s="878"/>
      <c r="D11" s="877"/>
      <c r="E11" s="1383"/>
      <c r="F11" s="877"/>
      <c r="G11" s="877"/>
      <c r="H11" s="879"/>
    </row>
    <row r="12" spans="1:10" ht="12" customHeight="1">
      <c r="A12" s="880"/>
      <c r="B12" s="877" t="s">
        <v>1100</v>
      </c>
      <c r="C12" s="874"/>
      <c r="D12" s="873"/>
      <c r="E12" s="1384"/>
      <c r="F12" s="873"/>
      <c r="G12" s="820"/>
      <c r="H12" s="881" t="s">
        <v>193</v>
      </c>
    </row>
    <row r="13" spans="1:10" ht="30" customHeight="1">
      <c r="A13" s="882" t="s">
        <v>587</v>
      </c>
      <c r="B13" s="882"/>
      <c r="C13" s="878"/>
      <c r="D13" s="882"/>
      <c r="E13" s="1385"/>
      <c r="F13" s="882"/>
      <c r="G13" s="883"/>
    </row>
    <row r="14" spans="1:10" s="841" customFormat="1" ht="18" customHeight="1">
      <c r="A14" s="2445" t="s">
        <v>2301</v>
      </c>
      <c r="B14" s="2446"/>
      <c r="C14" s="1460"/>
      <c r="F14" s="1461"/>
      <c r="G14" s="1461"/>
    </row>
    <row r="15" spans="1:10" ht="21.75" customHeight="1">
      <c r="A15" s="884"/>
      <c r="B15" s="2471" t="s">
        <v>588</v>
      </c>
      <c r="C15" s="2471"/>
      <c r="D15" s="2471"/>
      <c r="E15" s="2471"/>
      <c r="F15" s="884"/>
      <c r="G15" s="884"/>
      <c r="H15" s="885"/>
      <c r="I15" s="885"/>
      <c r="J15" s="885"/>
    </row>
    <row r="16" spans="1:10" ht="21.75" customHeight="1">
      <c r="A16" s="662"/>
      <c r="B16" s="2470" t="s">
        <v>243</v>
      </c>
      <c r="C16" s="2470"/>
      <c r="D16" s="2470"/>
      <c r="E16" s="2470"/>
      <c r="F16" s="2470"/>
      <c r="G16" s="2470"/>
      <c r="H16" s="675"/>
      <c r="I16" s="886"/>
      <c r="J16" s="886"/>
    </row>
    <row r="17" spans="1:10" ht="0.75" hidden="1" customHeight="1">
      <c r="A17" s="2467" t="s">
        <v>2249</v>
      </c>
      <c r="B17" s="2467"/>
      <c r="C17" s="2467"/>
      <c r="D17" s="2467"/>
      <c r="E17" s="2467"/>
      <c r="F17" s="665"/>
      <c r="G17" s="665"/>
    </row>
    <row r="18" spans="1:10" s="672" customFormat="1" ht="21" customHeight="1">
      <c r="A18" s="2467"/>
      <c r="B18" s="2467"/>
      <c r="C18" s="2467"/>
      <c r="D18" s="2467"/>
      <c r="E18" s="2467"/>
      <c r="F18" s="2015"/>
      <c r="G18" s="1281"/>
      <c r="H18" s="1281"/>
      <c r="I18" s="1282"/>
      <c r="J18" s="1282"/>
    </row>
    <row r="19" spans="1:10" s="667" customFormat="1" ht="18" customHeight="1" thickBot="1">
      <c r="A19" s="677" t="s">
        <v>519</v>
      </c>
      <c r="B19" s="1280"/>
      <c r="C19" s="1280"/>
      <c r="D19" s="1280"/>
      <c r="E19" s="1397"/>
      <c r="F19" s="1280"/>
      <c r="G19" s="890" t="s">
        <v>1143</v>
      </c>
      <c r="H19" s="891"/>
      <c r="I19" s="891"/>
      <c r="J19" s="891"/>
    </row>
    <row r="20" spans="1:10" s="869" customFormat="1" ht="15.75" customHeight="1" thickBot="1">
      <c r="A20" s="677" t="s">
        <v>84</v>
      </c>
      <c r="B20" s="892"/>
      <c r="C20" s="889"/>
      <c r="E20" s="1387"/>
      <c r="G20" s="892" t="s">
        <v>313</v>
      </c>
      <c r="H20" s="893">
        <v>1</v>
      </c>
      <c r="I20" s="894">
        <v>5</v>
      </c>
      <c r="J20" s="895">
        <v>1</v>
      </c>
    </row>
    <row r="21" spans="1:10" s="892" customFormat="1" ht="15" customHeight="1" thickBot="1">
      <c r="A21" s="677" t="s">
        <v>600</v>
      </c>
      <c r="C21" s="889"/>
      <c r="E21" s="1388"/>
      <c r="G21" s="892" t="s">
        <v>1144</v>
      </c>
    </row>
    <row r="22" spans="1:10" s="892" customFormat="1" ht="9.75" customHeight="1" thickBot="1">
      <c r="A22" s="677" t="s">
        <v>531</v>
      </c>
      <c r="C22" s="896"/>
      <c r="D22" s="897"/>
      <c r="E22" s="1388"/>
      <c r="G22" s="892" t="s">
        <v>532</v>
      </c>
    </row>
    <row r="23" spans="1:10" s="869" customFormat="1" ht="15.75" customHeight="1" thickBot="1">
      <c r="A23" s="677" t="s">
        <v>693</v>
      </c>
      <c r="B23" s="892"/>
      <c r="C23" s="889"/>
      <c r="E23" s="1387"/>
      <c r="G23" s="892" t="s">
        <v>902</v>
      </c>
      <c r="I23" s="898"/>
    </row>
    <row r="24" spans="1:10" s="869" customFormat="1" ht="12.75" customHeight="1">
      <c r="A24" s="677" t="s">
        <v>287</v>
      </c>
      <c r="B24" s="899"/>
      <c r="C24" s="900"/>
      <c r="E24" s="1387"/>
      <c r="F24" s="901"/>
      <c r="G24" s="892" t="s">
        <v>904</v>
      </c>
    </row>
    <row r="25" spans="1:10" s="869" customFormat="1" ht="15.75" customHeight="1" thickBot="1">
      <c r="A25" s="679" t="s">
        <v>286</v>
      </c>
      <c r="B25" s="890"/>
      <c r="C25" s="900"/>
      <c r="D25" s="902"/>
      <c r="E25" s="1389"/>
      <c r="G25" s="892" t="s">
        <v>218</v>
      </c>
      <c r="I25" s="901"/>
    </row>
    <row r="26" spans="1:10" s="901" customFormat="1" ht="15.75" customHeight="1" thickBot="1">
      <c r="A26" s="677" t="s">
        <v>110</v>
      </c>
      <c r="B26" s="892"/>
      <c r="C26" s="900"/>
      <c r="D26" s="903"/>
      <c r="E26" s="1387"/>
      <c r="G26" s="901" t="s">
        <v>1658</v>
      </c>
      <c r="H26" s="904"/>
      <c r="I26" s="905"/>
      <c r="J26" s="906"/>
    </row>
    <row r="27" spans="1:10" s="901" customFormat="1" ht="16.5" customHeight="1" thickBot="1">
      <c r="A27" s="677" t="s">
        <v>608</v>
      </c>
      <c r="B27" s="892"/>
      <c r="C27" s="900"/>
      <c r="E27" s="1390" t="s">
        <v>704</v>
      </c>
      <c r="G27" s="892" t="s">
        <v>398</v>
      </c>
      <c r="I27" s="869"/>
      <c r="J27" s="869"/>
    </row>
    <row r="28" spans="1:10" s="901" customFormat="1" ht="16.5" customHeight="1" thickBot="1">
      <c r="A28" s="680"/>
      <c r="B28" s="869"/>
      <c r="C28" s="908"/>
      <c r="E28" s="1391"/>
      <c r="F28" s="869"/>
      <c r="G28" s="869"/>
      <c r="H28" s="2469">
        <v>900272423014</v>
      </c>
      <c r="I28" s="2469"/>
      <c r="J28" s="2469"/>
    </row>
    <row r="29" spans="1:10" s="672" customFormat="1" ht="35.25" customHeight="1" thickBot="1">
      <c r="A29" s="695" t="s">
        <v>385</v>
      </c>
      <c r="B29" s="696" t="s">
        <v>609</v>
      </c>
      <c r="C29" s="697"/>
      <c r="D29" s="696" t="s">
        <v>401</v>
      </c>
      <c r="E29" s="1392"/>
      <c r="F29" s="2438" t="s">
        <v>342</v>
      </c>
      <c r="G29" s="2440" t="s">
        <v>343</v>
      </c>
      <c r="H29" s="2441"/>
      <c r="I29" s="2441"/>
      <c r="J29" s="2442"/>
    </row>
    <row r="30" spans="1:10" s="672" customFormat="1" ht="96.75" customHeight="1" thickBot="1">
      <c r="A30" s="699"/>
      <c r="B30" s="700" t="s">
        <v>329</v>
      </c>
      <c r="C30" s="701" t="s">
        <v>641</v>
      </c>
      <c r="D30" s="702" t="s">
        <v>761</v>
      </c>
      <c r="E30" s="139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0" s="910" customFormat="1" ht="21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1394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24.75" customHeight="1" thickBot="1">
      <c r="A32" s="911">
        <v>1100000</v>
      </c>
      <c r="B32" s="711" t="s">
        <v>1659</v>
      </c>
      <c r="C32" s="712" t="s">
        <v>338</v>
      </c>
      <c r="D32" s="826">
        <f>D42+D135</f>
        <v>44450</v>
      </c>
      <c r="E32" s="1104">
        <f>E65+E131</f>
        <v>0</v>
      </c>
      <c r="F32" s="826">
        <f>D32+E32</f>
        <v>44450</v>
      </c>
      <c r="G32" s="826">
        <f>G33+G42+G131</f>
        <v>7450</v>
      </c>
      <c r="H32" s="826">
        <f>H33+H42+H131</f>
        <v>13450</v>
      </c>
      <c r="I32" s="826">
        <f>I42+I135</f>
        <v>24950</v>
      </c>
      <c r="J32" s="826">
        <f>F32</f>
        <v>44450</v>
      </c>
    </row>
    <row r="33" spans="1:10" s="672" customFormat="1" ht="42" hidden="1" customHeight="1" thickBot="1">
      <c r="A33" s="911">
        <v>1110000</v>
      </c>
      <c r="B33" s="714" t="s">
        <v>1617</v>
      </c>
      <c r="C33" s="712" t="s">
        <v>338</v>
      </c>
      <c r="D33" s="827">
        <f>D34</f>
        <v>0</v>
      </c>
      <c r="E33" s="1122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0.75" hidden="1" customHeight="1" thickBot="1">
      <c r="A34" s="912">
        <v>1110000</v>
      </c>
      <c r="B34" s="717" t="s">
        <v>768</v>
      </c>
      <c r="C34" s="718" t="s">
        <v>338</v>
      </c>
      <c r="D34" s="828">
        <f>SUM(D35:D41)</f>
        <v>0</v>
      </c>
      <c r="E34" s="1395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672" customFormat="1" ht="26.25" hidden="1" thickBot="1">
      <c r="A35" s="913">
        <v>1111000</v>
      </c>
      <c r="B35" s="721" t="s">
        <v>643</v>
      </c>
      <c r="C35" s="722" t="s">
        <v>769</v>
      </c>
      <c r="D35" s="1324">
        <v>0</v>
      </c>
      <c r="E35" s="843"/>
      <c r="F35" s="1324">
        <v>0</v>
      </c>
      <c r="G35" s="834">
        <v>0</v>
      </c>
      <c r="H35" s="834">
        <v>0</v>
      </c>
      <c r="I35" s="834">
        <v>0</v>
      </c>
      <c r="J35" s="834">
        <f>F35</f>
        <v>0</v>
      </c>
    </row>
    <row r="36" spans="1:10" s="672" customFormat="1" ht="24.75" hidden="1" customHeight="1">
      <c r="A36" s="914">
        <v>1112000</v>
      </c>
      <c r="B36" s="725" t="s">
        <v>255</v>
      </c>
      <c r="C36" s="726" t="s">
        <v>770</v>
      </c>
      <c r="D36" s="844">
        <v>0</v>
      </c>
      <c r="E36" s="845"/>
      <c r="F36" s="844">
        <v>0</v>
      </c>
      <c r="G36" s="844">
        <v>0</v>
      </c>
      <c r="H36" s="844">
        <v>0</v>
      </c>
      <c r="I36" s="844">
        <v>0</v>
      </c>
      <c r="J36" s="844">
        <f>F36</f>
        <v>0</v>
      </c>
    </row>
    <row r="37" spans="1:10" s="672" customFormat="1" ht="0.75" hidden="1" customHeight="1">
      <c r="A37" s="914">
        <v>1113000</v>
      </c>
      <c r="B37" s="725" t="s">
        <v>771</v>
      </c>
      <c r="C37" s="726" t="s">
        <v>772</v>
      </c>
      <c r="D37" s="844"/>
      <c r="E37" s="845"/>
      <c r="F37" s="844"/>
      <c r="G37" s="844"/>
      <c r="H37" s="844"/>
      <c r="I37" s="844"/>
      <c r="J37" s="954">
        <v>0</v>
      </c>
    </row>
    <row r="38" spans="1:10" s="672" customFormat="1" ht="40.5" hidden="1" customHeight="1">
      <c r="A38" s="914">
        <v>1114000</v>
      </c>
      <c r="B38" s="725" t="s">
        <v>377</v>
      </c>
      <c r="C38" s="726" t="s">
        <v>378</v>
      </c>
      <c r="D38" s="844"/>
      <c r="E38" s="845"/>
      <c r="F38" s="844"/>
      <c r="G38" s="844"/>
      <c r="H38" s="844"/>
      <c r="I38" s="844"/>
      <c r="J38" s="954">
        <v>0</v>
      </c>
    </row>
    <row r="39" spans="1:10" s="672" customFormat="1" ht="12.75" hidden="1" customHeight="1">
      <c r="A39" s="914">
        <v>1115000</v>
      </c>
      <c r="B39" s="725" t="s">
        <v>591</v>
      </c>
      <c r="C39" s="726" t="s">
        <v>367</v>
      </c>
      <c r="D39" s="844"/>
      <c r="E39" s="845"/>
      <c r="F39" s="844"/>
      <c r="G39" s="844"/>
      <c r="H39" s="844"/>
      <c r="I39" s="844"/>
      <c r="J39" s="954">
        <v>0</v>
      </c>
    </row>
    <row r="40" spans="1:10" s="672" customFormat="1" ht="17.25" hidden="1" customHeight="1">
      <c r="A40" s="914">
        <v>1116000</v>
      </c>
      <c r="B40" s="725" t="s">
        <v>981</v>
      </c>
      <c r="C40" s="726" t="s">
        <v>368</v>
      </c>
      <c r="D40" s="844"/>
      <c r="E40" s="845"/>
      <c r="F40" s="844"/>
      <c r="G40" s="844"/>
      <c r="H40" s="844"/>
      <c r="I40" s="844"/>
      <c r="J40" s="954">
        <v>0</v>
      </c>
    </row>
    <row r="41" spans="1:10" s="672" customFormat="1" ht="17.25" hidden="1" customHeight="1">
      <c r="A41" s="916">
        <v>1117000</v>
      </c>
      <c r="B41" s="729" t="s">
        <v>610</v>
      </c>
      <c r="C41" s="730" t="s">
        <v>19</v>
      </c>
      <c r="D41" s="839">
        <v>0</v>
      </c>
      <c r="E41" s="840"/>
      <c r="F41" s="839">
        <v>0</v>
      </c>
      <c r="G41" s="839">
        <v>0</v>
      </c>
      <c r="H41" s="839">
        <v>0</v>
      </c>
      <c r="I41" s="839">
        <v>0</v>
      </c>
      <c r="J41" s="954">
        <f>F41</f>
        <v>0</v>
      </c>
    </row>
    <row r="42" spans="1:10" s="672" customFormat="1" ht="30.75" customHeight="1" thickBot="1">
      <c r="A42" s="917">
        <v>1120000</v>
      </c>
      <c r="B42" s="733" t="s">
        <v>20</v>
      </c>
      <c r="C42" s="712" t="s">
        <v>338</v>
      </c>
      <c r="D42" s="833">
        <f>D43+D55+D66+D69+D51+D64</f>
        <v>37000</v>
      </c>
      <c r="E42" s="1107"/>
      <c r="F42" s="833">
        <f>F43+F55+F66+F69+F51+F64</f>
        <v>37000</v>
      </c>
      <c r="G42" s="833">
        <f>G43+G51+G55+G64+G66+G69</f>
        <v>5000</v>
      </c>
      <c r="H42" s="833">
        <f>H43+H51+H55+H64+H66+H69</f>
        <v>10000</v>
      </c>
      <c r="I42" s="1107">
        <f>I43+I51+I55+I64+I66+I69</f>
        <v>20000</v>
      </c>
      <c r="J42" s="954">
        <f>F42</f>
        <v>37000</v>
      </c>
    </row>
    <row r="43" spans="1:10" s="672" customFormat="1" ht="21.75" customHeight="1">
      <c r="A43" s="912">
        <v>1121000</v>
      </c>
      <c r="B43" s="735" t="s">
        <v>21</v>
      </c>
      <c r="C43" s="736"/>
      <c r="D43" s="834">
        <f>SUM(D44:D49)</f>
        <v>0</v>
      </c>
      <c r="E43" s="846"/>
      <c r="F43" s="834">
        <f>SUM(F44:F49)</f>
        <v>0</v>
      </c>
      <c r="G43" s="834">
        <f>SUM(G44:G49)</f>
        <v>0</v>
      </c>
      <c r="H43" s="834">
        <f>SUM(H44:H49)</f>
        <v>0</v>
      </c>
      <c r="I43" s="834">
        <f>SUM(I44:I49)</f>
        <v>0</v>
      </c>
      <c r="J43" s="954">
        <f>SUM(J44:J49)</f>
        <v>0</v>
      </c>
    </row>
    <row r="44" spans="1:10" s="672" customFormat="1" ht="15" hidden="1" customHeight="1">
      <c r="A44" s="914">
        <v>1121100</v>
      </c>
      <c r="B44" s="737" t="s">
        <v>359</v>
      </c>
      <c r="C44" s="726" t="s">
        <v>360</v>
      </c>
      <c r="D44" s="844"/>
      <c r="E44" s="845"/>
      <c r="F44" s="844"/>
      <c r="G44" s="844"/>
      <c r="H44" s="844"/>
      <c r="I44" s="844"/>
      <c r="J44" s="954">
        <v>0</v>
      </c>
    </row>
    <row r="45" spans="1:10" s="672" customFormat="1" hidden="1">
      <c r="A45" s="914">
        <v>1121200</v>
      </c>
      <c r="B45" s="738" t="s">
        <v>1618</v>
      </c>
      <c r="C45" s="726" t="s">
        <v>362</v>
      </c>
      <c r="D45" s="844">
        <v>0</v>
      </c>
      <c r="E45" s="845"/>
      <c r="F45" s="844">
        <v>0</v>
      </c>
      <c r="G45" s="844">
        <v>0</v>
      </c>
      <c r="H45" s="844">
        <v>0</v>
      </c>
      <c r="I45" s="844">
        <v>0</v>
      </c>
      <c r="J45" s="954">
        <f>F45</f>
        <v>0</v>
      </c>
    </row>
    <row r="46" spans="1:10" s="672" customFormat="1" hidden="1">
      <c r="A46" s="914">
        <v>1121300</v>
      </c>
      <c r="B46" s="737" t="s">
        <v>734</v>
      </c>
      <c r="C46" s="726" t="s">
        <v>363</v>
      </c>
      <c r="D46" s="844">
        <v>0</v>
      </c>
      <c r="E46" s="845"/>
      <c r="F46" s="844">
        <v>0</v>
      </c>
      <c r="G46" s="844">
        <v>0</v>
      </c>
      <c r="H46" s="844">
        <v>0</v>
      </c>
      <c r="I46" s="844">
        <v>0</v>
      </c>
      <c r="J46" s="954">
        <f>F46</f>
        <v>0</v>
      </c>
    </row>
    <row r="47" spans="1:10" s="672" customFormat="1" hidden="1">
      <c r="A47" s="914">
        <v>1121400</v>
      </c>
      <c r="B47" s="737" t="s">
        <v>735</v>
      </c>
      <c r="C47" s="726" t="s">
        <v>364</v>
      </c>
      <c r="D47" s="844">
        <v>0</v>
      </c>
      <c r="E47" s="845"/>
      <c r="F47" s="844">
        <v>0</v>
      </c>
      <c r="G47" s="844">
        <v>0</v>
      </c>
      <c r="H47" s="844">
        <v>0</v>
      </c>
      <c r="I47" s="844">
        <v>0</v>
      </c>
      <c r="J47" s="954">
        <f>F47</f>
        <v>0</v>
      </c>
    </row>
    <row r="48" spans="1:10" s="672" customFormat="1" hidden="1">
      <c r="A48" s="914">
        <v>1121500</v>
      </c>
      <c r="B48" s="737" t="s">
        <v>65</v>
      </c>
      <c r="C48" s="726" t="s">
        <v>365</v>
      </c>
      <c r="D48" s="834"/>
      <c r="E48" s="845"/>
      <c r="F48" s="834"/>
      <c r="G48" s="834"/>
      <c r="H48" s="834"/>
      <c r="I48" s="834"/>
      <c r="J48" s="954">
        <v>0</v>
      </c>
    </row>
    <row r="49" spans="1:10" s="672" customFormat="1" ht="12.75" hidden="1" customHeight="1">
      <c r="A49" s="914">
        <v>1121600</v>
      </c>
      <c r="B49" s="737" t="s">
        <v>66</v>
      </c>
      <c r="C49" s="726" t="s">
        <v>366</v>
      </c>
      <c r="D49" s="844"/>
      <c r="E49" s="845"/>
      <c r="F49" s="844"/>
      <c r="G49" s="844"/>
      <c r="H49" s="844"/>
      <c r="I49" s="844"/>
      <c r="J49" s="954">
        <v>0</v>
      </c>
    </row>
    <row r="50" spans="1:10" s="672" customFormat="1" ht="13.5" hidden="1" thickBot="1">
      <c r="A50" s="918">
        <v>1121700</v>
      </c>
      <c r="B50" s="741" t="s">
        <v>67</v>
      </c>
      <c r="C50" s="730" t="s">
        <v>731</v>
      </c>
      <c r="D50" s="839"/>
      <c r="E50" s="840"/>
      <c r="F50" s="839"/>
      <c r="G50" s="839"/>
      <c r="H50" s="839"/>
      <c r="I50" s="839"/>
      <c r="J50" s="954">
        <v>0</v>
      </c>
    </row>
    <row r="51" spans="1:10" s="672" customFormat="1" ht="29.25" hidden="1" customHeight="1">
      <c r="A51" s="912">
        <v>1122000</v>
      </c>
      <c r="B51" s="742" t="s">
        <v>732</v>
      </c>
      <c r="C51" s="718" t="s">
        <v>338</v>
      </c>
      <c r="D51" s="842">
        <f>D52</f>
        <v>0</v>
      </c>
      <c r="E51" s="843"/>
      <c r="F51" s="842">
        <f>F52</f>
        <v>0</v>
      </c>
      <c r="G51" s="842">
        <f>G52</f>
        <v>0</v>
      </c>
      <c r="H51" s="842">
        <f>H52</f>
        <v>0</v>
      </c>
      <c r="I51" s="842">
        <f>I52</f>
        <v>0</v>
      </c>
      <c r="J51" s="954">
        <f>J52</f>
        <v>0</v>
      </c>
    </row>
    <row r="52" spans="1:10" s="672" customFormat="1" hidden="1">
      <c r="A52" s="919">
        <v>1122100</v>
      </c>
      <c r="B52" s="737" t="s">
        <v>68</v>
      </c>
      <c r="C52" s="722" t="s">
        <v>733</v>
      </c>
      <c r="D52" s="844">
        <v>0</v>
      </c>
      <c r="E52" s="845"/>
      <c r="F52" s="844">
        <v>0</v>
      </c>
      <c r="G52" s="844">
        <v>0</v>
      </c>
      <c r="H52" s="844">
        <v>0</v>
      </c>
      <c r="I52" s="844">
        <v>0</v>
      </c>
      <c r="J52" s="954">
        <f>F52</f>
        <v>0</v>
      </c>
    </row>
    <row r="53" spans="1:10" s="672" customFormat="1" ht="25.5" hidden="1">
      <c r="A53" s="919">
        <v>1122200</v>
      </c>
      <c r="B53" s="737" t="s">
        <v>465</v>
      </c>
      <c r="C53" s="726" t="s">
        <v>978</v>
      </c>
      <c r="D53" s="844"/>
      <c r="E53" s="845"/>
      <c r="F53" s="844"/>
      <c r="G53" s="844"/>
      <c r="H53" s="844"/>
      <c r="I53" s="844"/>
      <c r="J53" s="954">
        <v>0</v>
      </c>
    </row>
    <row r="54" spans="1:10" s="672" customFormat="1" ht="13.5" hidden="1" thickBot="1">
      <c r="A54" s="917">
        <v>1122300</v>
      </c>
      <c r="B54" s="741" t="s">
        <v>136</v>
      </c>
      <c r="C54" s="730" t="s">
        <v>979</v>
      </c>
      <c r="D54" s="839"/>
      <c r="E54" s="840"/>
      <c r="F54" s="839"/>
      <c r="G54" s="839"/>
      <c r="H54" s="839"/>
      <c r="I54" s="839"/>
      <c r="J54" s="954">
        <v>0</v>
      </c>
    </row>
    <row r="55" spans="1:10" s="672" customFormat="1" ht="28.5" hidden="1">
      <c r="A55" s="912">
        <v>1123000</v>
      </c>
      <c r="B55" s="742" t="s">
        <v>52</v>
      </c>
      <c r="C55" s="718" t="s">
        <v>338</v>
      </c>
      <c r="D55" s="842">
        <f>SUM(D56:D63)</f>
        <v>0</v>
      </c>
      <c r="E55" s="843"/>
      <c r="F55" s="842">
        <f>SUM(F56:F63)</f>
        <v>0</v>
      </c>
      <c r="G55" s="842">
        <f>SUM(G56:G63)</f>
        <v>0</v>
      </c>
      <c r="H55" s="842">
        <f>SUM(H56:H63)</f>
        <v>0</v>
      </c>
      <c r="I55" s="842">
        <f>SUM(I56:I63)</f>
        <v>0</v>
      </c>
      <c r="J55" s="954">
        <f>F55</f>
        <v>0</v>
      </c>
    </row>
    <row r="56" spans="1:10" s="672" customFormat="1" hidden="1">
      <c r="A56" s="919">
        <v>1123100</v>
      </c>
      <c r="B56" s="737" t="s">
        <v>137</v>
      </c>
      <c r="C56" s="722" t="s">
        <v>345</v>
      </c>
      <c r="D56" s="844"/>
      <c r="E56" s="845"/>
      <c r="F56" s="844"/>
      <c r="G56" s="844"/>
      <c r="H56" s="844"/>
      <c r="I56" s="844"/>
      <c r="J56" s="954">
        <f>F56</f>
        <v>0</v>
      </c>
    </row>
    <row r="57" spans="1:10" s="672" customFormat="1" hidden="1">
      <c r="A57" s="919">
        <v>1123200</v>
      </c>
      <c r="B57" s="737" t="s">
        <v>138</v>
      </c>
      <c r="C57" s="726" t="s">
        <v>346</v>
      </c>
      <c r="D57" s="844">
        <v>0</v>
      </c>
      <c r="E57" s="845"/>
      <c r="F57" s="844">
        <v>0</v>
      </c>
      <c r="G57" s="844">
        <v>0</v>
      </c>
      <c r="H57" s="844">
        <v>0</v>
      </c>
      <c r="I57" s="844">
        <v>0</v>
      </c>
      <c r="J57" s="954">
        <f>F57</f>
        <v>0</v>
      </c>
    </row>
    <row r="58" spans="1:10" s="672" customFormat="1" ht="25.5" hidden="1">
      <c r="A58" s="919">
        <v>1123300</v>
      </c>
      <c r="B58" s="737" t="s">
        <v>139</v>
      </c>
      <c r="C58" s="726" t="s">
        <v>347</v>
      </c>
      <c r="D58" s="844"/>
      <c r="E58" s="845"/>
      <c r="F58" s="844"/>
      <c r="G58" s="844"/>
      <c r="H58" s="844"/>
      <c r="I58" s="844"/>
      <c r="J58" s="954"/>
    </row>
    <row r="59" spans="1:10" s="672" customFormat="1" ht="14.25" hidden="1" customHeight="1">
      <c r="A59" s="919">
        <v>1123400</v>
      </c>
      <c r="B59" s="737" t="s">
        <v>533</v>
      </c>
      <c r="C59" s="726" t="s">
        <v>348</v>
      </c>
      <c r="D59" s="844">
        <v>0</v>
      </c>
      <c r="E59" s="845"/>
      <c r="F59" s="844">
        <v>0</v>
      </c>
      <c r="G59" s="844">
        <v>0</v>
      </c>
      <c r="H59" s="844">
        <v>0</v>
      </c>
      <c r="I59" s="844">
        <v>0</v>
      </c>
      <c r="J59" s="954">
        <f t="shared" ref="J59:J65" si="0">F59</f>
        <v>0</v>
      </c>
    </row>
    <row r="60" spans="1:10" s="672" customFormat="1" hidden="1">
      <c r="A60" s="919">
        <v>1123500</v>
      </c>
      <c r="B60" s="745" t="s">
        <v>534</v>
      </c>
      <c r="C60" s="746">
        <v>423500</v>
      </c>
      <c r="D60" s="844"/>
      <c r="E60" s="845"/>
      <c r="F60" s="844"/>
      <c r="G60" s="844"/>
      <c r="H60" s="844"/>
      <c r="I60" s="844"/>
      <c r="J60" s="954">
        <f t="shared" si="0"/>
        <v>0</v>
      </c>
    </row>
    <row r="61" spans="1:10" s="672" customFormat="1" ht="16.5" hidden="1" customHeight="1">
      <c r="A61" s="919">
        <v>1123600</v>
      </c>
      <c r="B61" s="737" t="s">
        <v>174</v>
      </c>
      <c r="C61" s="726" t="s">
        <v>349</v>
      </c>
      <c r="D61" s="844"/>
      <c r="E61" s="845"/>
      <c r="F61" s="844"/>
      <c r="G61" s="844"/>
      <c r="H61" s="844"/>
      <c r="I61" s="844"/>
      <c r="J61" s="954">
        <f t="shared" si="0"/>
        <v>0</v>
      </c>
    </row>
    <row r="62" spans="1:10" s="672" customFormat="1" hidden="1">
      <c r="A62" s="919">
        <v>1123700</v>
      </c>
      <c r="B62" s="737" t="s">
        <v>175</v>
      </c>
      <c r="C62" s="726" t="s">
        <v>350</v>
      </c>
      <c r="D62" s="844">
        <v>0</v>
      </c>
      <c r="E62" s="845"/>
      <c r="F62" s="844">
        <v>0</v>
      </c>
      <c r="G62" s="844">
        <v>0</v>
      </c>
      <c r="H62" s="844">
        <v>0</v>
      </c>
      <c r="I62" s="844">
        <v>0</v>
      </c>
      <c r="J62" s="954">
        <f t="shared" si="0"/>
        <v>0</v>
      </c>
    </row>
    <row r="63" spans="1:10" s="672" customFormat="1" ht="13.5" hidden="1" thickBot="1">
      <c r="A63" s="917">
        <v>1123800</v>
      </c>
      <c r="B63" s="741" t="s">
        <v>176</v>
      </c>
      <c r="C63" s="730" t="s">
        <v>351</v>
      </c>
      <c r="D63" s="839">
        <v>0</v>
      </c>
      <c r="E63" s="840"/>
      <c r="F63" s="839">
        <v>0</v>
      </c>
      <c r="G63" s="839">
        <v>0</v>
      </c>
      <c r="H63" s="839">
        <v>0</v>
      </c>
      <c r="I63" s="839">
        <v>0</v>
      </c>
      <c r="J63" s="954">
        <f t="shared" si="0"/>
        <v>0</v>
      </c>
    </row>
    <row r="64" spans="1:10" s="672" customFormat="1" ht="28.5">
      <c r="A64" s="912">
        <v>1124000</v>
      </c>
      <c r="B64" s="742" t="s">
        <v>198</v>
      </c>
      <c r="C64" s="718" t="s">
        <v>338</v>
      </c>
      <c r="D64" s="842">
        <f>D65</f>
        <v>37000</v>
      </c>
      <c r="E64" s="843"/>
      <c r="F64" s="842">
        <f>F65</f>
        <v>37000</v>
      </c>
      <c r="G64" s="842">
        <f>G65</f>
        <v>5000</v>
      </c>
      <c r="H64" s="842">
        <f>H65</f>
        <v>10000</v>
      </c>
      <c r="I64" s="842">
        <f>I65</f>
        <v>20000</v>
      </c>
      <c r="J64" s="954">
        <f t="shared" si="0"/>
        <v>37000</v>
      </c>
    </row>
    <row r="65" spans="1:13" s="672" customFormat="1" ht="21.75" customHeight="1" thickBot="1">
      <c r="A65" s="917">
        <v>1124100</v>
      </c>
      <c r="B65" s="1472" t="s">
        <v>177</v>
      </c>
      <c r="C65" s="730" t="s">
        <v>199</v>
      </c>
      <c r="D65" s="839">
        <v>37000</v>
      </c>
      <c r="E65" s="840">
        <v>0</v>
      </c>
      <c r="F65" s="839">
        <f>D65+E65</f>
        <v>37000</v>
      </c>
      <c r="G65" s="839">
        <v>5000</v>
      </c>
      <c r="H65" s="840">
        <v>10000</v>
      </c>
      <c r="I65" s="840">
        <v>20000</v>
      </c>
      <c r="J65" s="954">
        <f t="shared" si="0"/>
        <v>37000</v>
      </c>
      <c r="K65" s="2472"/>
      <c r="L65" s="2458"/>
      <c r="M65" s="2458"/>
    </row>
    <row r="66" spans="1:13" s="672" customFormat="1" ht="27.75" hidden="1" customHeight="1">
      <c r="A66" s="912">
        <v>1125000</v>
      </c>
      <c r="B66" s="742" t="s">
        <v>878</v>
      </c>
      <c r="C66" s="718" t="s">
        <v>338</v>
      </c>
      <c r="D66" s="842">
        <f>D67+D68</f>
        <v>0</v>
      </c>
      <c r="E66" s="843">
        <f t="shared" ref="E66:J66" si="1">E114</f>
        <v>0</v>
      </c>
      <c r="F66" s="842">
        <f t="shared" si="1"/>
        <v>0</v>
      </c>
      <c r="G66" s="842">
        <f t="shared" si="1"/>
        <v>0</v>
      </c>
      <c r="H66" s="843">
        <f t="shared" si="1"/>
        <v>0</v>
      </c>
      <c r="I66" s="843">
        <f t="shared" si="1"/>
        <v>0</v>
      </c>
      <c r="J66" s="954">
        <f t="shared" si="1"/>
        <v>0</v>
      </c>
    </row>
    <row r="67" spans="1:13" s="672" customFormat="1" ht="25.5" hidden="1">
      <c r="A67" s="919">
        <v>1125100</v>
      </c>
      <c r="B67" s="737" t="s">
        <v>178</v>
      </c>
      <c r="C67" s="722" t="s">
        <v>879</v>
      </c>
      <c r="D67" s="844"/>
      <c r="E67" s="845"/>
      <c r="F67" s="844"/>
      <c r="G67" s="844"/>
      <c r="H67" s="845"/>
      <c r="I67" s="845"/>
      <c r="J67" s="954">
        <f t="shared" ref="J67:J73" si="2">F67</f>
        <v>0</v>
      </c>
    </row>
    <row r="68" spans="1:13" s="672" customFormat="1" ht="26.25" hidden="1" thickBot="1">
      <c r="A68" s="917">
        <v>1125200</v>
      </c>
      <c r="B68" s="741" t="s">
        <v>669</v>
      </c>
      <c r="C68" s="730" t="s">
        <v>988</v>
      </c>
      <c r="D68" s="839">
        <v>0</v>
      </c>
      <c r="E68" s="840"/>
      <c r="F68" s="839">
        <v>0</v>
      </c>
      <c r="G68" s="839">
        <v>0</v>
      </c>
      <c r="H68" s="840">
        <v>0</v>
      </c>
      <c r="I68" s="840">
        <v>0</v>
      </c>
      <c r="J68" s="954">
        <f t="shared" si="2"/>
        <v>0</v>
      </c>
    </row>
    <row r="69" spans="1:13" s="672" customFormat="1" ht="14.25" hidden="1">
      <c r="A69" s="912">
        <v>1126000</v>
      </c>
      <c r="B69" s="742" t="s">
        <v>989</v>
      </c>
      <c r="C69" s="718" t="s">
        <v>338</v>
      </c>
      <c r="D69" s="842">
        <f>SUM(D70:D77)</f>
        <v>0</v>
      </c>
      <c r="E69" s="843"/>
      <c r="F69" s="842">
        <f>SUM(F70:F77)</f>
        <v>0</v>
      </c>
      <c r="G69" s="842">
        <f>SUM(G70:G77)</f>
        <v>0</v>
      </c>
      <c r="H69" s="843">
        <f>SUM(H70:H77)</f>
        <v>0</v>
      </c>
      <c r="I69" s="843">
        <f>SUM(I70:I77)</f>
        <v>0</v>
      </c>
      <c r="J69" s="954">
        <f t="shared" si="2"/>
        <v>0</v>
      </c>
    </row>
    <row r="70" spans="1:13" s="672" customFormat="1" hidden="1">
      <c r="A70" s="912">
        <v>1126100</v>
      </c>
      <c r="B70" s="737" t="s">
        <v>941</v>
      </c>
      <c r="C70" s="722" t="s">
        <v>990</v>
      </c>
      <c r="D70" s="844">
        <v>0</v>
      </c>
      <c r="E70" s="845"/>
      <c r="F70" s="844">
        <v>0</v>
      </c>
      <c r="G70" s="844">
        <v>0</v>
      </c>
      <c r="H70" s="845">
        <v>0</v>
      </c>
      <c r="I70" s="845">
        <v>0</v>
      </c>
      <c r="J70" s="954">
        <f t="shared" si="2"/>
        <v>0</v>
      </c>
    </row>
    <row r="71" spans="1:13" s="672" customFormat="1" hidden="1">
      <c r="A71" s="912">
        <v>1126200</v>
      </c>
      <c r="B71" s="737" t="s">
        <v>942</v>
      </c>
      <c r="C71" s="726" t="s">
        <v>991</v>
      </c>
      <c r="D71" s="844"/>
      <c r="E71" s="845"/>
      <c r="F71" s="844"/>
      <c r="G71" s="844"/>
      <c r="H71" s="845"/>
      <c r="I71" s="845"/>
      <c r="J71" s="954">
        <f t="shared" si="2"/>
        <v>0</v>
      </c>
    </row>
    <row r="72" spans="1:13" s="672" customFormat="1" hidden="1">
      <c r="A72" s="912">
        <v>1126300</v>
      </c>
      <c r="B72" s="737" t="s">
        <v>369</v>
      </c>
      <c r="C72" s="726" t="s">
        <v>370</v>
      </c>
      <c r="D72" s="844"/>
      <c r="E72" s="845"/>
      <c r="F72" s="844"/>
      <c r="G72" s="844"/>
      <c r="H72" s="845"/>
      <c r="I72" s="845"/>
      <c r="J72" s="954">
        <f t="shared" si="2"/>
        <v>0</v>
      </c>
    </row>
    <row r="73" spans="1:13" s="672" customFormat="1" hidden="1">
      <c r="A73" s="914">
        <v>1126400</v>
      </c>
      <c r="B73" s="747" t="s">
        <v>943</v>
      </c>
      <c r="C73" s="726" t="s">
        <v>371</v>
      </c>
      <c r="D73" s="844">
        <v>0</v>
      </c>
      <c r="E73" s="845"/>
      <c r="F73" s="844">
        <v>0</v>
      </c>
      <c r="G73" s="844">
        <v>0</v>
      </c>
      <c r="H73" s="845">
        <v>0</v>
      </c>
      <c r="I73" s="845">
        <v>0</v>
      </c>
      <c r="J73" s="954">
        <f t="shared" si="2"/>
        <v>0</v>
      </c>
    </row>
    <row r="74" spans="1:13" s="672" customFormat="1" ht="25.5" hidden="1">
      <c r="A74" s="916">
        <v>1126500</v>
      </c>
      <c r="B74" s="748" t="s">
        <v>901</v>
      </c>
      <c r="C74" s="726" t="s">
        <v>372</v>
      </c>
      <c r="D74" s="844"/>
      <c r="E74" s="845"/>
      <c r="F74" s="844"/>
      <c r="G74" s="844"/>
      <c r="H74" s="845"/>
      <c r="I74" s="845"/>
      <c r="J74" s="954">
        <v>0</v>
      </c>
    </row>
    <row r="75" spans="1:13" s="672" customFormat="1" hidden="1">
      <c r="A75" s="914">
        <v>1126600</v>
      </c>
      <c r="B75" s="747" t="s">
        <v>214</v>
      </c>
      <c r="C75" s="726" t="s">
        <v>373</v>
      </c>
      <c r="D75" s="844"/>
      <c r="E75" s="845"/>
      <c r="F75" s="844"/>
      <c r="G75" s="844"/>
      <c r="H75" s="845"/>
      <c r="I75" s="845"/>
      <c r="J75" s="954">
        <f>F75</f>
        <v>0</v>
      </c>
    </row>
    <row r="76" spans="1:13" s="672" customFormat="1" hidden="1">
      <c r="A76" s="914">
        <v>1126700</v>
      </c>
      <c r="B76" s="747" t="s">
        <v>215</v>
      </c>
      <c r="C76" s="726" t="s">
        <v>374</v>
      </c>
      <c r="D76" s="844">
        <v>0</v>
      </c>
      <c r="E76" s="845"/>
      <c r="F76" s="844">
        <v>0</v>
      </c>
      <c r="G76" s="844">
        <v>0</v>
      </c>
      <c r="H76" s="845">
        <v>0</v>
      </c>
      <c r="I76" s="845">
        <v>0</v>
      </c>
      <c r="J76" s="954">
        <f>F76</f>
        <v>0</v>
      </c>
    </row>
    <row r="77" spans="1:13" s="672" customFormat="1" ht="13.5" hidden="1" thickBot="1">
      <c r="A77" s="918">
        <v>1126800</v>
      </c>
      <c r="B77" s="749" t="s">
        <v>458</v>
      </c>
      <c r="C77" s="730" t="s">
        <v>375</v>
      </c>
      <c r="D77" s="839">
        <v>0</v>
      </c>
      <c r="E77" s="840"/>
      <c r="F77" s="839">
        <v>0</v>
      </c>
      <c r="G77" s="839">
        <v>0</v>
      </c>
      <c r="H77" s="840">
        <v>0</v>
      </c>
      <c r="I77" s="840">
        <v>0</v>
      </c>
      <c r="J77" s="954">
        <f>F77</f>
        <v>0</v>
      </c>
    </row>
    <row r="78" spans="1:13" s="672" customFormat="1" ht="14.25" hidden="1">
      <c r="A78" s="920">
        <v>1130000</v>
      </c>
      <c r="B78" s="751" t="s">
        <v>274</v>
      </c>
      <c r="C78" s="718" t="s">
        <v>338</v>
      </c>
      <c r="D78" s="842">
        <v>0</v>
      </c>
      <c r="E78" s="843"/>
      <c r="F78" s="842">
        <v>0</v>
      </c>
      <c r="G78" s="842">
        <v>0</v>
      </c>
      <c r="H78" s="843">
        <v>0</v>
      </c>
      <c r="I78" s="843">
        <v>0</v>
      </c>
      <c r="J78" s="954">
        <v>0</v>
      </c>
    </row>
    <row r="79" spans="1:13" s="672" customFormat="1" hidden="1">
      <c r="A79" s="920">
        <v>1130100</v>
      </c>
      <c r="B79" s="747" t="s">
        <v>459</v>
      </c>
      <c r="C79" s="722" t="s">
        <v>275</v>
      </c>
      <c r="D79" s="844"/>
      <c r="E79" s="845"/>
      <c r="F79" s="844"/>
      <c r="G79" s="844"/>
      <c r="H79" s="845"/>
      <c r="I79" s="845"/>
      <c r="J79" s="954">
        <v>0</v>
      </c>
    </row>
    <row r="80" spans="1:13" s="672" customFormat="1" hidden="1">
      <c r="A80" s="920">
        <v>1130200</v>
      </c>
      <c r="B80" s="747" t="s">
        <v>460</v>
      </c>
      <c r="C80" s="726" t="s">
        <v>276</v>
      </c>
      <c r="D80" s="844"/>
      <c r="E80" s="845"/>
      <c r="F80" s="844"/>
      <c r="G80" s="844"/>
      <c r="H80" s="845"/>
      <c r="I80" s="845"/>
      <c r="J80" s="954">
        <v>0</v>
      </c>
    </row>
    <row r="81" spans="1:10" s="672" customFormat="1" hidden="1">
      <c r="A81" s="920">
        <v>1130300</v>
      </c>
      <c r="B81" s="747" t="s">
        <v>461</v>
      </c>
      <c r="C81" s="726" t="s">
        <v>277</v>
      </c>
      <c r="D81" s="844"/>
      <c r="E81" s="845"/>
      <c r="F81" s="844"/>
      <c r="G81" s="844"/>
      <c r="H81" s="845"/>
      <c r="I81" s="845"/>
      <c r="J81" s="954">
        <v>0</v>
      </c>
    </row>
    <row r="82" spans="1:10" s="672" customFormat="1" hidden="1">
      <c r="A82" s="920">
        <v>1130400</v>
      </c>
      <c r="B82" s="752" t="s">
        <v>462</v>
      </c>
      <c r="C82" s="753" t="s">
        <v>278</v>
      </c>
      <c r="D82" s="834"/>
      <c r="E82" s="846"/>
      <c r="F82" s="834"/>
      <c r="G82" s="834"/>
      <c r="H82" s="846"/>
      <c r="I82" s="846"/>
      <c r="J82" s="954">
        <v>0</v>
      </c>
    </row>
    <row r="83" spans="1:10" s="672" customFormat="1" ht="14.25" hidden="1">
      <c r="A83" s="914">
        <v>1131000</v>
      </c>
      <c r="B83" s="754" t="s">
        <v>279</v>
      </c>
      <c r="C83" s="755" t="s">
        <v>338</v>
      </c>
      <c r="D83" s="844"/>
      <c r="E83" s="845"/>
      <c r="F83" s="844"/>
      <c r="G83" s="844"/>
      <c r="H83" s="845"/>
      <c r="I83" s="845"/>
      <c r="J83" s="954">
        <v>0</v>
      </c>
    </row>
    <row r="84" spans="1:10" s="672" customFormat="1" ht="25.5" hidden="1">
      <c r="A84" s="914">
        <v>1131100</v>
      </c>
      <c r="B84" s="747" t="s">
        <v>565</v>
      </c>
      <c r="C84" s="722" t="s">
        <v>280</v>
      </c>
      <c r="D84" s="844"/>
      <c r="E84" s="845"/>
      <c r="F84" s="844"/>
      <c r="G84" s="844"/>
      <c r="H84" s="845"/>
      <c r="I84" s="845"/>
      <c r="J84" s="954">
        <v>0</v>
      </c>
    </row>
    <row r="85" spans="1:10" s="672" customFormat="1" hidden="1">
      <c r="A85" s="914">
        <v>1131200</v>
      </c>
      <c r="B85" s="747" t="s">
        <v>566</v>
      </c>
      <c r="C85" s="726" t="s">
        <v>281</v>
      </c>
      <c r="D85" s="844"/>
      <c r="E85" s="845"/>
      <c r="F85" s="844"/>
      <c r="G85" s="844"/>
      <c r="H85" s="845"/>
      <c r="I85" s="845"/>
      <c r="J85" s="954">
        <v>0</v>
      </c>
    </row>
    <row r="86" spans="1:10" s="672" customFormat="1" ht="13.5" hidden="1" thickBot="1">
      <c r="A86" s="914">
        <v>1131300</v>
      </c>
      <c r="B86" s="749" t="s">
        <v>567</v>
      </c>
      <c r="C86" s="730" t="s">
        <v>282</v>
      </c>
      <c r="D86" s="839"/>
      <c r="E86" s="840"/>
      <c r="F86" s="839"/>
      <c r="G86" s="839"/>
      <c r="H86" s="840"/>
      <c r="I86" s="840"/>
      <c r="J86" s="954">
        <v>0</v>
      </c>
    </row>
    <row r="87" spans="1:10" s="672" customFormat="1" ht="14.25" hidden="1">
      <c r="A87" s="921">
        <v>1140000</v>
      </c>
      <c r="B87" s="751" t="s">
        <v>283</v>
      </c>
      <c r="C87" s="718" t="s">
        <v>338</v>
      </c>
      <c r="D87" s="842">
        <v>0</v>
      </c>
      <c r="E87" s="843"/>
      <c r="F87" s="842">
        <v>0</v>
      </c>
      <c r="G87" s="842">
        <v>0</v>
      </c>
      <c r="H87" s="843">
        <v>0</v>
      </c>
      <c r="I87" s="843">
        <v>0</v>
      </c>
      <c r="J87" s="954">
        <v>0</v>
      </c>
    </row>
    <row r="88" spans="1:10" s="672" customFormat="1" ht="25.5" hidden="1">
      <c r="A88" s="921">
        <v>1141000</v>
      </c>
      <c r="B88" s="747" t="s">
        <v>284</v>
      </c>
      <c r="C88" s="722" t="s">
        <v>960</v>
      </c>
      <c r="D88" s="844"/>
      <c r="E88" s="845"/>
      <c r="F88" s="844"/>
      <c r="G88" s="844"/>
      <c r="H88" s="845"/>
      <c r="I88" s="845"/>
      <c r="J88" s="954">
        <v>0</v>
      </c>
    </row>
    <row r="89" spans="1:10" s="672" customFormat="1" ht="25.5" hidden="1">
      <c r="A89" s="921">
        <v>1142000</v>
      </c>
      <c r="B89" s="747" t="s">
        <v>38</v>
      </c>
      <c r="C89" s="726" t="s">
        <v>39</v>
      </c>
      <c r="D89" s="844"/>
      <c r="E89" s="845"/>
      <c r="F89" s="844"/>
      <c r="G89" s="844"/>
      <c r="H89" s="845"/>
      <c r="I89" s="845"/>
      <c r="J89" s="954">
        <v>0</v>
      </c>
    </row>
    <row r="90" spans="1:10" s="672" customFormat="1" ht="25.5" hidden="1">
      <c r="A90" s="921">
        <v>1143000</v>
      </c>
      <c r="B90" s="747" t="s">
        <v>40</v>
      </c>
      <c r="C90" s="726" t="s">
        <v>41</v>
      </c>
      <c r="D90" s="844"/>
      <c r="E90" s="845"/>
      <c r="F90" s="844"/>
      <c r="G90" s="844"/>
      <c r="H90" s="845"/>
      <c r="I90" s="845"/>
      <c r="J90" s="954">
        <v>0</v>
      </c>
    </row>
    <row r="91" spans="1:10" s="672" customFormat="1" ht="26.25" hidden="1" thickBot="1">
      <c r="A91" s="917">
        <v>1144000</v>
      </c>
      <c r="B91" s="749" t="s">
        <v>42</v>
      </c>
      <c r="C91" s="730" t="s">
        <v>418</v>
      </c>
      <c r="D91" s="839"/>
      <c r="E91" s="840"/>
      <c r="F91" s="839"/>
      <c r="G91" s="839"/>
      <c r="H91" s="840"/>
      <c r="I91" s="840"/>
      <c r="J91" s="954">
        <v>0</v>
      </c>
    </row>
    <row r="92" spans="1:10" s="672" customFormat="1" ht="14.25" hidden="1">
      <c r="A92" s="922">
        <v>1150000</v>
      </c>
      <c r="B92" s="923" t="s">
        <v>694</v>
      </c>
      <c r="C92" s="718" t="s">
        <v>338</v>
      </c>
      <c r="D92" s="842">
        <v>0</v>
      </c>
      <c r="E92" s="843"/>
      <c r="F92" s="842">
        <v>0</v>
      </c>
      <c r="G92" s="842">
        <v>0</v>
      </c>
      <c r="H92" s="843">
        <v>0</v>
      </c>
      <c r="I92" s="843">
        <v>0</v>
      </c>
      <c r="J92" s="954">
        <v>0</v>
      </c>
    </row>
    <row r="93" spans="1:10" s="672" customFormat="1" ht="25.5" hidden="1">
      <c r="A93" s="924">
        <v>1151000</v>
      </c>
      <c r="B93" s="925" t="s">
        <v>649</v>
      </c>
      <c r="C93" s="718" t="s">
        <v>338</v>
      </c>
      <c r="D93" s="847">
        <v>0</v>
      </c>
      <c r="E93" s="848"/>
      <c r="F93" s="847">
        <v>0</v>
      </c>
      <c r="G93" s="847">
        <v>0</v>
      </c>
      <c r="H93" s="848">
        <v>0</v>
      </c>
      <c r="I93" s="848">
        <v>0</v>
      </c>
      <c r="J93" s="954">
        <v>0</v>
      </c>
    </row>
    <row r="94" spans="1:10" s="672" customFormat="1" ht="25.5" hidden="1">
      <c r="A94" s="924">
        <v>1151100</v>
      </c>
      <c r="B94" s="927" t="s">
        <v>250</v>
      </c>
      <c r="C94" s="928">
        <v>461100</v>
      </c>
      <c r="D94" s="847"/>
      <c r="E94" s="848"/>
      <c r="F94" s="847"/>
      <c r="G94" s="847"/>
      <c r="H94" s="848"/>
      <c r="I94" s="848"/>
      <c r="J94" s="954">
        <v>0</v>
      </c>
    </row>
    <row r="95" spans="1:10" s="672" customFormat="1" ht="25.5" hidden="1">
      <c r="A95" s="924">
        <v>1151200</v>
      </c>
      <c r="B95" s="927" t="s">
        <v>607</v>
      </c>
      <c r="C95" s="928">
        <v>461200</v>
      </c>
      <c r="D95" s="847"/>
      <c r="E95" s="848"/>
      <c r="F95" s="847"/>
      <c r="G95" s="847"/>
      <c r="H95" s="848"/>
      <c r="I95" s="848"/>
      <c r="J95" s="954">
        <v>0</v>
      </c>
    </row>
    <row r="96" spans="1:10" s="672" customFormat="1" ht="25.5" hidden="1">
      <c r="A96" s="924">
        <v>1152000</v>
      </c>
      <c r="B96" s="929" t="s">
        <v>495</v>
      </c>
      <c r="C96" s="930" t="s">
        <v>338</v>
      </c>
      <c r="D96" s="931">
        <v>0</v>
      </c>
      <c r="E96" s="1108"/>
      <c r="F96" s="931">
        <v>0</v>
      </c>
      <c r="G96" s="931">
        <v>0</v>
      </c>
      <c r="H96" s="1108">
        <v>0</v>
      </c>
      <c r="I96" s="1108">
        <v>0</v>
      </c>
      <c r="J96" s="954">
        <v>0</v>
      </c>
    </row>
    <row r="97" spans="1:10" s="672" customFormat="1" ht="25.5" hidden="1">
      <c r="A97" s="924">
        <v>1152100</v>
      </c>
      <c r="B97" s="932" t="s">
        <v>518</v>
      </c>
      <c r="C97" s="928">
        <v>462100</v>
      </c>
      <c r="D97" s="844"/>
      <c r="E97" s="845"/>
      <c r="F97" s="844"/>
      <c r="G97" s="844"/>
      <c r="H97" s="845"/>
      <c r="I97" s="845"/>
      <c r="J97" s="954">
        <v>0</v>
      </c>
    </row>
    <row r="98" spans="1:10" s="672" customFormat="1" ht="26.25" hidden="1" thickBot="1">
      <c r="A98" s="934">
        <v>1152200</v>
      </c>
      <c r="B98" s="935" t="s">
        <v>723</v>
      </c>
      <c r="C98" s="936">
        <v>462200</v>
      </c>
      <c r="D98" s="839"/>
      <c r="E98" s="840"/>
      <c r="F98" s="839"/>
      <c r="G98" s="839"/>
      <c r="H98" s="840"/>
      <c r="I98" s="840"/>
      <c r="J98" s="954">
        <v>0</v>
      </c>
    </row>
    <row r="99" spans="1:10" s="672" customFormat="1" ht="25.5" hidden="1">
      <c r="A99" s="922">
        <v>1153000</v>
      </c>
      <c r="B99" s="938" t="s">
        <v>724</v>
      </c>
      <c r="C99" s="939" t="s">
        <v>338</v>
      </c>
      <c r="D99" s="940">
        <v>0</v>
      </c>
      <c r="E99" s="1109"/>
      <c r="F99" s="940">
        <v>0</v>
      </c>
      <c r="G99" s="940">
        <v>0</v>
      </c>
      <c r="H99" s="1109">
        <v>0</v>
      </c>
      <c r="I99" s="1109">
        <v>0</v>
      </c>
      <c r="J99" s="1325">
        <v>0</v>
      </c>
    </row>
    <row r="100" spans="1:10" s="672" customFormat="1" ht="25.5" hidden="1">
      <c r="A100" s="924">
        <v>1153100</v>
      </c>
      <c r="B100" s="932" t="s">
        <v>725</v>
      </c>
      <c r="C100" s="928">
        <v>463100</v>
      </c>
      <c r="D100" s="847"/>
      <c r="E100" s="848"/>
      <c r="F100" s="847"/>
      <c r="G100" s="847"/>
      <c r="H100" s="848"/>
      <c r="I100" s="1326"/>
      <c r="J100" s="844">
        <v>0</v>
      </c>
    </row>
    <row r="101" spans="1:10" s="672" customFormat="1" hidden="1">
      <c r="A101" s="924">
        <v>1153200</v>
      </c>
      <c r="B101" s="932" t="s">
        <v>95</v>
      </c>
      <c r="C101" s="928">
        <v>463200</v>
      </c>
      <c r="D101" s="931"/>
      <c r="E101" s="1108"/>
      <c r="F101" s="931"/>
      <c r="G101" s="931"/>
      <c r="H101" s="1108"/>
      <c r="I101" s="1108"/>
      <c r="J101" s="954">
        <v>0</v>
      </c>
    </row>
    <row r="102" spans="1:10" s="672" customFormat="1" ht="38.25" hidden="1">
      <c r="A102" s="924">
        <v>1153300</v>
      </c>
      <c r="B102" s="932" t="s">
        <v>479</v>
      </c>
      <c r="C102" s="928">
        <v>463300</v>
      </c>
      <c r="D102" s="931"/>
      <c r="E102" s="1108"/>
      <c r="F102" s="931"/>
      <c r="G102" s="931"/>
      <c r="H102" s="1108"/>
      <c r="I102" s="1108"/>
      <c r="J102" s="954">
        <v>0</v>
      </c>
    </row>
    <row r="103" spans="1:10" s="672" customFormat="1" ht="38.25" hidden="1">
      <c r="A103" s="924">
        <v>1153400</v>
      </c>
      <c r="B103" s="932" t="s">
        <v>480</v>
      </c>
      <c r="C103" s="928">
        <v>463400</v>
      </c>
      <c r="D103" s="931"/>
      <c r="E103" s="1108"/>
      <c r="F103" s="931"/>
      <c r="G103" s="931"/>
      <c r="H103" s="1108"/>
      <c r="I103" s="1108"/>
      <c r="J103" s="954">
        <v>0</v>
      </c>
    </row>
    <row r="104" spans="1:10" s="672" customFormat="1" hidden="1">
      <c r="A104" s="924">
        <v>1153500</v>
      </c>
      <c r="B104" s="941" t="s">
        <v>481</v>
      </c>
      <c r="C104" s="928">
        <v>463500</v>
      </c>
      <c r="D104" s="931"/>
      <c r="E104" s="1108"/>
      <c r="F104" s="931"/>
      <c r="G104" s="931"/>
      <c r="H104" s="1108"/>
      <c r="I104" s="1108"/>
      <c r="J104" s="954">
        <v>0</v>
      </c>
    </row>
    <row r="105" spans="1:10" s="672" customFormat="1" ht="38.25" hidden="1">
      <c r="A105" s="924">
        <v>1153700</v>
      </c>
      <c r="B105" s="941" t="s">
        <v>482</v>
      </c>
      <c r="C105" s="928">
        <v>463700</v>
      </c>
      <c r="D105" s="931"/>
      <c r="E105" s="1108"/>
      <c r="F105" s="931"/>
      <c r="G105" s="931"/>
      <c r="H105" s="1108"/>
      <c r="I105" s="1108"/>
      <c r="J105" s="954">
        <v>0</v>
      </c>
    </row>
    <row r="106" spans="1:10" s="672" customFormat="1" ht="38.25" hidden="1">
      <c r="A106" s="924">
        <v>1153800</v>
      </c>
      <c r="B106" s="941" t="s">
        <v>953</v>
      </c>
      <c r="C106" s="928">
        <v>463800</v>
      </c>
      <c r="D106" s="931"/>
      <c r="E106" s="1108"/>
      <c r="F106" s="931"/>
      <c r="G106" s="931"/>
      <c r="H106" s="1108"/>
      <c r="I106" s="1108"/>
      <c r="J106" s="954">
        <v>0</v>
      </c>
    </row>
    <row r="107" spans="1:10" s="672" customFormat="1" hidden="1">
      <c r="A107" s="924">
        <v>1153900</v>
      </c>
      <c r="B107" s="941" t="s">
        <v>954</v>
      </c>
      <c r="C107" s="928">
        <v>463900</v>
      </c>
      <c r="D107" s="931">
        <v>0</v>
      </c>
      <c r="E107" s="1108"/>
      <c r="F107" s="931">
        <v>0</v>
      </c>
      <c r="G107" s="931"/>
      <c r="H107" s="1108"/>
      <c r="I107" s="1108">
        <v>0</v>
      </c>
      <c r="J107" s="954">
        <f>F107</f>
        <v>0</v>
      </c>
    </row>
    <row r="108" spans="1:10" s="672" customFormat="1" ht="25.5" hidden="1">
      <c r="A108" s="924">
        <v>1154000</v>
      </c>
      <c r="B108" s="942" t="s">
        <v>955</v>
      </c>
      <c r="C108" s="930" t="s">
        <v>338</v>
      </c>
      <c r="D108" s="931">
        <v>0</v>
      </c>
      <c r="E108" s="1108"/>
      <c r="F108" s="931">
        <v>0</v>
      </c>
      <c r="G108" s="931">
        <v>0</v>
      </c>
      <c r="H108" s="1108">
        <v>0</v>
      </c>
      <c r="I108" s="1108">
        <v>0</v>
      </c>
      <c r="J108" s="954">
        <v>0</v>
      </c>
    </row>
    <row r="109" spans="1:10" s="672" customFormat="1" ht="25.5" hidden="1">
      <c r="A109" s="924">
        <v>1154100</v>
      </c>
      <c r="B109" s="941" t="s">
        <v>195</v>
      </c>
      <c r="C109" s="928">
        <v>465100</v>
      </c>
      <c r="D109" s="943"/>
      <c r="E109" s="1110"/>
      <c r="F109" s="943"/>
      <c r="G109" s="943"/>
      <c r="H109" s="1110"/>
      <c r="I109" s="1110"/>
      <c r="J109" s="954">
        <v>0</v>
      </c>
    </row>
    <row r="110" spans="1:10" s="672" customFormat="1" hidden="1">
      <c r="A110" s="924">
        <v>1154200</v>
      </c>
      <c r="B110" s="941" t="s">
        <v>196</v>
      </c>
      <c r="C110" s="928">
        <v>465200</v>
      </c>
      <c r="D110" s="943"/>
      <c r="E110" s="1110"/>
      <c r="F110" s="943"/>
      <c r="G110" s="943"/>
      <c r="H110" s="1110"/>
      <c r="I110" s="1110"/>
      <c r="J110" s="954">
        <v>0</v>
      </c>
    </row>
    <row r="111" spans="1:10" s="672" customFormat="1" hidden="1">
      <c r="A111" s="924">
        <v>1154300</v>
      </c>
      <c r="B111" s="941" t="s">
        <v>197</v>
      </c>
      <c r="C111" s="928">
        <v>465300</v>
      </c>
      <c r="D111" s="943"/>
      <c r="E111" s="1110"/>
      <c r="F111" s="943"/>
      <c r="G111" s="943"/>
      <c r="H111" s="1110"/>
      <c r="I111" s="1110"/>
      <c r="J111" s="954">
        <v>0</v>
      </c>
    </row>
    <row r="112" spans="1:10" s="672" customFormat="1" ht="38.25" hidden="1">
      <c r="A112" s="924">
        <v>1154500</v>
      </c>
      <c r="B112" s="941" t="s">
        <v>63</v>
      </c>
      <c r="C112" s="928">
        <v>465500</v>
      </c>
      <c r="D112" s="943"/>
      <c r="E112" s="1110"/>
      <c r="F112" s="943"/>
      <c r="G112" s="943"/>
      <c r="H112" s="1110"/>
      <c r="I112" s="1110"/>
      <c r="J112" s="954">
        <v>0</v>
      </c>
    </row>
    <row r="113" spans="1:10" s="672" customFormat="1" ht="28.5" hidden="1" customHeight="1">
      <c r="A113" s="924">
        <v>1154600</v>
      </c>
      <c r="B113" s="941" t="s">
        <v>64</v>
      </c>
      <c r="C113" s="928">
        <v>465600</v>
      </c>
      <c r="D113" s="844"/>
      <c r="E113" s="845"/>
      <c r="F113" s="844"/>
      <c r="G113" s="844"/>
      <c r="H113" s="845"/>
      <c r="I113" s="845"/>
      <c r="J113" s="954">
        <v>0</v>
      </c>
    </row>
    <row r="114" spans="1:10" s="985" customFormat="1" ht="26.25" hidden="1" customHeight="1" thickBot="1">
      <c r="A114" s="1327">
        <v>1154700</v>
      </c>
      <c r="B114" s="1328" t="s">
        <v>74</v>
      </c>
      <c r="C114" s="1329" t="s">
        <v>75</v>
      </c>
      <c r="D114" s="840">
        <v>0</v>
      </c>
      <c r="E114" s="840">
        <v>0</v>
      </c>
      <c r="F114" s="840">
        <f>D114+E114</f>
        <v>0</v>
      </c>
      <c r="G114" s="840">
        <v>0</v>
      </c>
      <c r="H114" s="840">
        <v>0</v>
      </c>
      <c r="I114" s="840">
        <v>0</v>
      </c>
      <c r="J114" s="1193">
        <f>F114</f>
        <v>0</v>
      </c>
    </row>
    <row r="115" spans="1:10" s="672" customFormat="1" ht="25.5" hidden="1">
      <c r="A115" s="947">
        <v>1160000</v>
      </c>
      <c r="B115" s="764" t="s">
        <v>76</v>
      </c>
      <c r="C115" s="718" t="s">
        <v>338</v>
      </c>
      <c r="D115" s="842">
        <v>0</v>
      </c>
      <c r="E115" s="843"/>
      <c r="F115" s="842">
        <v>0</v>
      </c>
      <c r="G115" s="842">
        <v>0</v>
      </c>
      <c r="H115" s="843">
        <v>0</v>
      </c>
      <c r="I115" s="843">
        <v>0</v>
      </c>
      <c r="J115" s="954">
        <v>0</v>
      </c>
    </row>
    <row r="116" spans="1:10" s="672" customFormat="1" hidden="1">
      <c r="A116" s="919">
        <v>1161000</v>
      </c>
      <c r="B116" s="766" t="s">
        <v>77</v>
      </c>
      <c r="C116" s="767" t="s">
        <v>338</v>
      </c>
      <c r="D116" s="844">
        <v>0</v>
      </c>
      <c r="E116" s="845"/>
      <c r="F116" s="844">
        <v>0</v>
      </c>
      <c r="G116" s="844">
        <v>0</v>
      </c>
      <c r="H116" s="845">
        <v>0</v>
      </c>
      <c r="I116" s="845">
        <v>0</v>
      </c>
      <c r="J116" s="954">
        <v>0</v>
      </c>
    </row>
    <row r="117" spans="1:10" s="672" customFormat="1" ht="25.5" hidden="1">
      <c r="A117" s="919">
        <v>1161100</v>
      </c>
      <c r="B117" s="725" t="s">
        <v>1660</v>
      </c>
      <c r="C117" s="746">
        <v>471100</v>
      </c>
      <c r="D117" s="844"/>
      <c r="E117" s="845"/>
      <c r="F117" s="844"/>
      <c r="G117" s="844"/>
      <c r="H117" s="845"/>
      <c r="I117" s="845"/>
      <c r="J117" s="954">
        <v>0</v>
      </c>
    </row>
    <row r="118" spans="1:10" s="672" customFormat="1" ht="25.5" hidden="1">
      <c r="A118" s="919">
        <v>1161200</v>
      </c>
      <c r="B118" s="760" t="s">
        <v>1622</v>
      </c>
      <c r="C118" s="746">
        <v>471200</v>
      </c>
      <c r="D118" s="844"/>
      <c r="E118" s="845"/>
      <c r="F118" s="844"/>
      <c r="G118" s="844"/>
      <c r="H118" s="845"/>
      <c r="I118" s="845"/>
      <c r="J118" s="954">
        <v>0</v>
      </c>
    </row>
    <row r="119" spans="1:10" s="672" customFormat="1" ht="25.5" hidden="1">
      <c r="A119" s="919">
        <v>1162000</v>
      </c>
      <c r="B119" s="766" t="s">
        <v>1080</v>
      </c>
      <c r="C119" s="767" t="s">
        <v>338</v>
      </c>
      <c r="D119" s="844">
        <v>0</v>
      </c>
      <c r="E119" s="845"/>
      <c r="F119" s="844">
        <v>0</v>
      </c>
      <c r="G119" s="844">
        <v>0</v>
      </c>
      <c r="H119" s="845">
        <v>0</v>
      </c>
      <c r="I119" s="845">
        <v>0</v>
      </c>
      <c r="J119" s="954">
        <v>0</v>
      </c>
    </row>
    <row r="120" spans="1:10" s="672" customFormat="1" ht="25.5" hidden="1">
      <c r="A120" s="919">
        <v>1162100</v>
      </c>
      <c r="B120" s="760" t="s">
        <v>1623</v>
      </c>
      <c r="C120" s="726" t="s">
        <v>122</v>
      </c>
      <c r="D120" s="844"/>
      <c r="E120" s="845"/>
      <c r="F120" s="844"/>
      <c r="G120" s="844"/>
      <c r="H120" s="845"/>
      <c r="I120" s="845"/>
      <c r="J120" s="954">
        <v>0</v>
      </c>
    </row>
    <row r="121" spans="1:10" s="672" customFormat="1" hidden="1">
      <c r="A121" s="919">
        <v>1162200</v>
      </c>
      <c r="B121" s="760" t="s">
        <v>1624</v>
      </c>
      <c r="C121" s="726" t="s">
        <v>23</v>
      </c>
      <c r="D121" s="844"/>
      <c r="E121" s="845"/>
      <c r="F121" s="844"/>
      <c r="G121" s="844"/>
      <c r="H121" s="845"/>
      <c r="I121" s="845"/>
      <c r="J121" s="954">
        <v>0</v>
      </c>
    </row>
    <row r="122" spans="1:10" s="672" customFormat="1" ht="25.5" hidden="1">
      <c r="A122" s="919">
        <v>1162300</v>
      </c>
      <c r="B122" s="760" t="s">
        <v>1625</v>
      </c>
      <c r="C122" s="726" t="s">
        <v>25</v>
      </c>
      <c r="D122" s="844"/>
      <c r="E122" s="845"/>
      <c r="F122" s="844"/>
      <c r="G122" s="844"/>
      <c r="H122" s="845"/>
      <c r="I122" s="845"/>
      <c r="J122" s="954">
        <v>0</v>
      </c>
    </row>
    <row r="123" spans="1:10" s="672" customFormat="1" hidden="1">
      <c r="A123" s="919">
        <v>1162400</v>
      </c>
      <c r="B123" s="760" t="s">
        <v>1626</v>
      </c>
      <c r="C123" s="726" t="s">
        <v>795</v>
      </c>
      <c r="D123" s="844"/>
      <c r="E123" s="845"/>
      <c r="F123" s="844"/>
      <c r="G123" s="844"/>
      <c r="H123" s="845"/>
      <c r="I123" s="845"/>
      <c r="J123" s="954">
        <v>0</v>
      </c>
    </row>
    <row r="124" spans="1:10" s="672" customFormat="1" ht="25.5" hidden="1">
      <c r="A124" s="919">
        <v>1162500</v>
      </c>
      <c r="B124" s="760" t="s">
        <v>1627</v>
      </c>
      <c r="C124" s="726" t="s">
        <v>797</v>
      </c>
      <c r="D124" s="844"/>
      <c r="E124" s="845"/>
      <c r="F124" s="844"/>
      <c r="G124" s="844"/>
      <c r="H124" s="845"/>
      <c r="I124" s="845"/>
      <c r="J124" s="954">
        <v>0</v>
      </c>
    </row>
    <row r="125" spans="1:10" s="672" customFormat="1" hidden="1">
      <c r="A125" s="919">
        <v>1162600</v>
      </c>
      <c r="B125" s="760" t="s">
        <v>1628</v>
      </c>
      <c r="C125" s="726" t="s">
        <v>489</v>
      </c>
      <c r="D125" s="844"/>
      <c r="E125" s="845"/>
      <c r="F125" s="844"/>
      <c r="G125" s="844"/>
      <c r="H125" s="845"/>
      <c r="I125" s="845"/>
      <c r="J125" s="954">
        <v>0</v>
      </c>
    </row>
    <row r="126" spans="1:10" s="672" customFormat="1" ht="25.5" hidden="1">
      <c r="A126" s="919">
        <v>1162700</v>
      </c>
      <c r="B126" s="725" t="s">
        <v>1629</v>
      </c>
      <c r="C126" s="726" t="s">
        <v>491</v>
      </c>
      <c r="D126" s="844"/>
      <c r="E126" s="845"/>
      <c r="F126" s="844"/>
      <c r="G126" s="844"/>
      <c r="H126" s="845"/>
      <c r="I126" s="845"/>
      <c r="J126" s="954">
        <v>0</v>
      </c>
    </row>
    <row r="127" spans="1:10" s="672" customFormat="1" hidden="1">
      <c r="A127" s="919">
        <v>1162800</v>
      </c>
      <c r="B127" s="760" t="s">
        <v>1630</v>
      </c>
      <c r="C127" s="726" t="s">
        <v>833</v>
      </c>
      <c r="D127" s="844"/>
      <c r="E127" s="845"/>
      <c r="F127" s="844"/>
      <c r="G127" s="844"/>
      <c r="H127" s="845"/>
      <c r="I127" s="845"/>
      <c r="J127" s="954">
        <v>0</v>
      </c>
    </row>
    <row r="128" spans="1:10" s="672" customFormat="1" hidden="1">
      <c r="A128" s="948">
        <v>1162900</v>
      </c>
      <c r="B128" s="760" t="s">
        <v>1631</v>
      </c>
      <c r="C128" s="726" t="s">
        <v>835</v>
      </c>
      <c r="D128" s="844"/>
      <c r="E128" s="845"/>
      <c r="F128" s="844"/>
      <c r="G128" s="844"/>
      <c r="H128" s="845"/>
      <c r="I128" s="845"/>
      <c r="J128" s="954">
        <v>0</v>
      </c>
    </row>
    <row r="129" spans="1:11" s="672" customFormat="1" hidden="1">
      <c r="A129" s="948">
        <v>1163000</v>
      </c>
      <c r="B129" s="766" t="s">
        <v>54</v>
      </c>
      <c r="C129" s="755" t="s">
        <v>338</v>
      </c>
      <c r="D129" s="844">
        <v>0</v>
      </c>
      <c r="E129" s="845"/>
      <c r="F129" s="844">
        <v>0</v>
      </c>
      <c r="G129" s="844">
        <v>0</v>
      </c>
      <c r="H129" s="845">
        <v>0</v>
      </c>
      <c r="I129" s="845">
        <v>0</v>
      </c>
      <c r="J129" s="954">
        <v>0</v>
      </c>
    </row>
    <row r="130" spans="1:11" s="672" customFormat="1" ht="21" hidden="1" customHeight="1" thickBot="1">
      <c r="A130" s="949">
        <v>1163100</v>
      </c>
      <c r="B130" s="749" t="s">
        <v>763</v>
      </c>
      <c r="C130" s="730" t="s">
        <v>764</v>
      </c>
      <c r="D130" s="839"/>
      <c r="E130" s="840"/>
      <c r="F130" s="839"/>
      <c r="G130" s="839"/>
      <c r="H130" s="840"/>
      <c r="I130" s="840"/>
      <c r="J130" s="954">
        <v>0</v>
      </c>
    </row>
    <row r="131" spans="1:11" s="672" customFormat="1" ht="23.25" customHeight="1">
      <c r="A131" s="950">
        <v>1170000</v>
      </c>
      <c r="B131" s="772" t="s">
        <v>836</v>
      </c>
      <c r="C131" s="718" t="s">
        <v>338</v>
      </c>
      <c r="D131" s="842">
        <f>D135</f>
        <v>7450</v>
      </c>
      <c r="E131" s="843">
        <f>E138</f>
        <v>0</v>
      </c>
      <c r="F131" s="842">
        <f>F135</f>
        <v>7450</v>
      </c>
      <c r="G131" s="842">
        <f>G135</f>
        <v>2450</v>
      </c>
      <c r="H131" s="843">
        <f>H135</f>
        <v>3450</v>
      </c>
      <c r="I131" s="843">
        <f>I135</f>
        <v>4950</v>
      </c>
      <c r="J131" s="954">
        <f>J135</f>
        <v>7450</v>
      </c>
    </row>
    <row r="132" spans="1:11" s="672" customFormat="1" ht="7.5" hidden="1" customHeight="1">
      <c r="A132" s="948">
        <v>1171000</v>
      </c>
      <c r="B132" s="776" t="s">
        <v>200</v>
      </c>
      <c r="C132" s="718" t="s">
        <v>338</v>
      </c>
      <c r="D132" s="849">
        <v>0</v>
      </c>
      <c r="E132" s="850"/>
      <c r="F132" s="849">
        <v>0</v>
      </c>
      <c r="G132" s="849">
        <v>0</v>
      </c>
      <c r="H132" s="850">
        <v>0</v>
      </c>
      <c r="I132" s="850">
        <v>0</v>
      </c>
      <c r="J132" s="915">
        <v>0</v>
      </c>
    </row>
    <row r="133" spans="1:11" s="672" customFormat="1" ht="38.25" hidden="1">
      <c r="A133" s="948">
        <v>1171100</v>
      </c>
      <c r="B133" s="725" t="s">
        <v>1632</v>
      </c>
      <c r="C133" s="722" t="s">
        <v>457</v>
      </c>
      <c r="D133" s="933"/>
      <c r="E133" s="976"/>
      <c r="F133" s="933"/>
      <c r="G133" s="933"/>
      <c r="H133" s="976"/>
      <c r="I133" s="976"/>
      <c r="J133" s="915">
        <v>0</v>
      </c>
    </row>
    <row r="134" spans="1:11" s="672" customFormat="1" ht="25.5" hidden="1">
      <c r="A134" s="948">
        <v>1171200</v>
      </c>
      <c r="B134" s="760" t="s">
        <v>1633</v>
      </c>
      <c r="C134" s="778" t="s">
        <v>332</v>
      </c>
      <c r="D134" s="933"/>
      <c r="E134" s="976"/>
      <c r="F134" s="933"/>
      <c r="G134" s="933"/>
      <c r="H134" s="976"/>
      <c r="I134" s="976"/>
      <c r="J134" s="915">
        <v>0</v>
      </c>
    </row>
    <row r="135" spans="1:11" s="672" customFormat="1" ht="49.5" customHeight="1">
      <c r="A135" s="919">
        <v>1172000</v>
      </c>
      <c r="B135" s="779" t="s">
        <v>974</v>
      </c>
      <c r="C135" s="755" t="s">
        <v>338</v>
      </c>
      <c r="D135" s="842">
        <f>D137+D138</f>
        <v>7450</v>
      </c>
      <c r="E135" s="843"/>
      <c r="F135" s="842">
        <f>F137+F138</f>
        <v>7450</v>
      </c>
      <c r="G135" s="842">
        <f>G137+G138</f>
        <v>2450</v>
      </c>
      <c r="H135" s="843">
        <f>H137+H138</f>
        <v>3450</v>
      </c>
      <c r="I135" s="843">
        <f>I137+I138</f>
        <v>4950</v>
      </c>
      <c r="J135" s="954">
        <f>F135</f>
        <v>7450</v>
      </c>
    </row>
    <row r="136" spans="1:11" s="672" customFormat="1" hidden="1">
      <c r="A136" s="919">
        <v>1172100</v>
      </c>
      <c r="B136" s="747" t="s">
        <v>1058</v>
      </c>
      <c r="C136" s="722" t="s">
        <v>975</v>
      </c>
      <c r="D136" s="933"/>
      <c r="E136" s="837"/>
      <c r="F136" s="933"/>
      <c r="G136" s="933"/>
      <c r="H136" s="976"/>
      <c r="I136" s="976"/>
      <c r="J136" s="915">
        <v>0</v>
      </c>
    </row>
    <row r="137" spans="1:11" s="672" customFormat="1" ht="37.5" customHeight="1">
      <c r="A137" s="919">
        <v>1172200</v>
      </c>
      <c r="B137" s="747" t="s">
        <v>1059</v>
      </c>
      <c r="C137" s="780">
        <v>482200</v>
      </c>
      <c r="D137" s="844">
        <v>0</v>
      </c>
      <c r="E137" s="845">
        <v>0</v>
      </c>
      <c r="F137" s="844">
        <v>0</v>
      </c>
      <c r="G137" s="844">
        <v>0</v>
      </c>
      <c r="H137" s="845">
        <v>0</v>
      </c>
      <c r="I137" s="845">
        <v>0</v>
      </c>
      <c r="J137" s="954">
        <f>F137</f>
        <v>0</v>
      </c>
    </row>
    <row r="138" spans="1:11" s="672" customFormat="1" ht="27.75" customHeight="1">
      <c r="A138" s="919">
        <v>1172300</v>
      </c>
      <c r="B138" s="760" t="s">
        <v>1634</v>
      </c>
      <c r="C138" s="726" t="s">
        <v>977</v>
      </c>
      <c r="D138" s="845">
        <v>7450</v>
      </c>
      <c r="E138" s="845">
        <v>0</v>
      </c>
      <c r="F138" s="845">
        <f>D138+E138</f>
        <v>7450</v>
      </c>
      <c r="G138" s="845">
        <v>2450</v>
      </c>
      <c r="H138" s="845">
        <v>3450</v>
      </c>
      <c r="I138" s="845">
        <v>4950</v>
      </c>
      <c r="J138" s="1193">
        <f>F138</f>
        <v>7450</v>
      </c>
      <c r="K138" s="985"/>
    </row>
    <row r="139" spans="1:11" s="672" customFormat="1" ht="24.75" customHeight="1">
      <c r="A139" s="919">
        <v>1172400</v>
      </c>
      <c r="B139" s="781" t="s">
        <v>1635</v>
      </c>
      <c r="C139" s="726" t="s">
        <v>117</v>
      </c>
      <c r="D139" s="849"/>
      <c r="E139" s="837"/>
      <c r="F139" s="850"/>
      <c r="G139" s="850"/>
      <c r="H139" s="850"/>
      <c r="I139" s="850"/>
      <c r="J139" s="1330">
        <v>0</v>
      </c>
      <c r="K139" s="985"/>
    </row>
    <row r="140" spans="1:11" s="672" customFormat="1" ht="25.5" hidden="1">
      <c r="A140" s="919">
        <v>1173000</v>
      </c>
      <c r="B140" s="779" t="s">
        <v>118</v>
      </c>
      <c r="C140" s="755" t="s">
        <v>338</v>
      </c>
      <c r="D140" s="849">
        <v>0</v>
      </c>
      <c r="E140" s="850"/>
      <c r="F140" s="850">
        <v>0</v>
      </c>
      <c r="G140" s="850">
        <v>0</v>
      </c>
      <c r="H140" s="850">
        <v>0</v>
      </c>
      <c r="I140" s="850">
        <v>0</v>
      </c>
      <c r="J140" s="1330">
        <v>0</v>
      </c>
      <c r="K140" s="985"/>
    </row>
    <row r="141" spans="1:11" s="672" customFormat="1" ht="32.25" hidden="1" customHeight="1">
      <c r="A141" s="948">
        <v>1173100</v>
      </c>
      <c r="B141" s="782" t="s">
        <v>119</v>
      </c>
      <c r="C141" s="726" t="s">
        <v>1044</v>
      </c>
      <c r="D141" s="849"/>
      <c r="E141" s="837"/>
      <c r="F141" s="850"/>
      <c r="G141" s="850"/>
      <c r="H141" s="850"/>
      <c r="I141" s="850"/>
      <c r="J141" s="1330">
        <v>0</v>
      </c>
      <c r="K141" s="985"/>
    </row>
    <row r="142" spans="1:11" s="672" customFormat="1" ht="38.25" hidden="1">
      <c r="A142" s="948">
        <v>1174000</v>
      </c>
      <c r="B142" s="779" t="s">
        <v>1045</v>
      </c>
      <c r="C142" s="755" t="s">
        <v>338</v>
      </c>
      <c r="D142" s="849">
        <v>0</v>
      </c>
      <c r="E142" s="850"/>
      <c r="F142" s="850">
        <v>0</v>
      </c>
      <c r="G142" s="850">
        <v>0</v>
      </c>
      <c r="H142" s="850">
        <v>0</v>
      </c>
      <c r="I142" s="850">
        <v>0</v>
      </c>
      <c r="J142" s="1330">
        <v>0</v>
      </c>
      <c r="K142" s="985"/>
    </row>
    <row r="143" spans="1:11" s="672" customFormat="1" ht="25.5" hidden="1">
      <c r="A143" s="948">
        <v>1174100</v>
      </c>
      <c r="B143" s="782" t="s">
        <v>1060</v>
      </c>
      <c r="C143" s="726" t="s">
        <v>1046</v>
      </c>
      <c r="D143" s="849"/>
      <c r="E143" s="850"/>
      <c r="F143" s="850"/>
      <c r="G143" s="850"/>
      <c r="H143" s="850"/>
      <c r="I143" s="850"/>
      <c r="J143" s="1330">
        <v>0</v>
      </c>
      <c r="K143" s="985"/>
    </row>
    <row r="144" spans="1:11" s="672" customFormat="1" ht="25.5" hidden="1">
      <c r="A144" s="948">
        <v>1174200</v>
      </c>
      <c r="B144" s="781" t="s">
        <v>1636</v>
      </c>
      <c r="C144" s="726" t="s">
        <v>425</v>
      </c>
      <c r="D144" s="849"/>
      <c r="E144" s="850"/>
      <c r="F144" s="850"/>
      <c r="G144" s="850"/>
      <c r="H144" s="850"/>
      <c r="I144" s="850"/>
      <c r="J144" s="1330">
        <v>0</v>
      </c>
      <c r="K144" s="985"/>
    </row>
    <row r="145" spans="1:11" s="672" customFormat="1" ht="51" hidden="1">
      <c r="A145" s="948">
        <v>1175000</v>
      </c>
      <c r="B145" s="779" t="s">
        <v>535</v>
      </c>
      <c r="C145" s="755" t="s">
        <v>338</v>
      </c>
      <c r="D145" s="849">
        <v>0</v>
      </c>
      <c r="E145" s="850"/>
      <c r="F145" s="850">
        <v>0</v>
      </c>
      <c r="G145" s="850">
        <v>0</v>
      </c>
      <c r="H145" s="850">
        <v>0</v>
      </c>
      <c r="I145" s="850">
        <v>0</v>
      </c>
      <c r="J145" s="1330">
        <v>0</v>
      </c>
      <c r="K145" s="985"/>
    </row>
    <row r="146" spans="1:11" s="672" customFormat="1" ht="38.25" hidden="1">
      <c r="A146" s="948">
        <v>1175100</v>
      </c>
      <c r="B146" s="781" t="s">
        <v>1637</v>
      </c>
      <c r="C146" s="726" t="s">
        <v>212</v>
      </c>
      <c r="D146" s="849"/>
      <c r="E146" s="850"/>
      <c r="F146" s="850"/>
      <c r="G146" s="850"/>
      <c r="H146" s="850"/>
      <c r="I146" s="850"/>
      <c r="J146" s="1330">
        <v>0</v>
      </c>
      <c r="K146" s="985"/>
    </row>
    <row r="147" spans="1:11" s="672" customFormat="1" hidden="1">
      <c r="A147" s="948">
        <v>1176000</v>
      </c>
      <c r="B147" s="779" t="s">
        <v>213</v>
      </c>
      <c r="C147" s="755" t="s">
        <v>338</v>
      </c>
      <c r="D147" s="849">
        <v>0</v>
      </c>
      <c r="E147" s="850"/>
      <c r="F147" s="850">
        <v>0</v>
      </c>
      <c r="G147" s="850">
        <v>0</v>
      </c>
      <c r="H147" s="850">
        <v>0</v>
      </c>
      <c r="I147" s="850">
        <v>0</v>
      </c>
      <c r="J147" s="1330">
        <v>0</v>
      </c>
      <c r="K147" s="985"/>
    </row>
    <row r="148" spans="1:11" s="672" customFormat="1" hidden="1">
      <c r="A148" s="948">
        <v>1176100</v>
      </c>
      <c r="B148" s="781" t="s">
        <v>1638</v>
      </c>
      <c r="C148" s="726" t="s">
        <v>8</v>
      </c>
      <c r="D148" s="849"/>
      <c r="E148" s="837"/>
      <c r="F148" s="850"/>
      <c r="G148" s="850"/>
      <c r="H148" s="850"/>
      <c r="I148" s="850"/>
      <c r="J148" s="1330">
        <v>0</v>
      </c>
      <c r="K148" s="985"/>
    </row>
    <row r="149" spans="1:11" s="672" customFormat="1" hidden="1">
      <c r="A149" s="948">
        <v>1177000</v>
      </c>
      <c r="B149" s="779" t="s">
        <v>564</v>
      </c>
      <c r="C149" s="755" t="s">
        <v>338</v>
      </c>
      <c r="D149" s="849">
        <v>0</v>
      </c>
      <c r="E149" s="850"/>
      <c r="F149" s="850">
        <v>0</v>
      </c>
      <c r="G149" s="850">
        <v>0</v>
      </c>
      <c r="H149" s="850">
        <v>0</v>
      </c>
      <c r="I149" s="850">
        <v>0</v>
      </c>
      <c r="J149" s="1330">
        <v>0</v>
      </c>
      <c r="K149" s="985"/>
    </row>
    <row r="150" spans="1:11" s="672" customFormat="1" ht="13.5" thickBot="1">
      <c r="A150" s="949">
        <v>1177100</v>
      </c>
      <c r="B150" s="783" t="s">
        <v>1639</v>
      </c>
      <c r="C150" s="730" t="s">
        <v>244</v>
      </c>
      <c r="D150" s="937"/>
      <c r="E150" s="977"/>
      <c r="F150" s="977"/>
      <c r="G150" s="977"/>
      <c r="H150" s="977"/>
      <c r="I150" s="977"/>
      <c r="J150" s="1330">
        <v>0</v>
      </c>
      <c r="K150" s="985"/>
    </row>
    <row r="151" spans="1:11" s="672" customFormat="1" ht="26.25" thickBot="1">
      <c r="A151" s="952" t="s">
        <v>247</v>
      </c>
      <c r="B151" s="790" t="s">
        <v>618</v>
      </c>
      <c r="C151" s="791" t="s">
        <v>338</v>
      </c>
      <c r="D151" s="953">
        <f>D152</f>
        <v>35000</v>
      </c>
      <c r="E151" s="1111">
        <f>E162</f>
        <v>-8000</v>
      </c>
      <c r="F151" s="1111">
        <f>D151+E151</f>
        <v>27000</v>
      </c>
      <c r="G151" s="1111">
        <f>G152</f>
        <v>8000</v>
      </c>
      <c r="H151" s="1111">
        <f>H152</f>
        <v>12000</v>
      </c>
      <c r="I151" s="1111">
        <f>I152</f>
        <v>22000</v>
      </c>
      <c r="J151" s="1193">
        <f>F152</f>
        <v>27000</v>
      </c>
      <c r="K151" s="985"/>
    </row>
    <row r="152" spans="1:11" s="672" customFormat="1" ht="20.25" customHeight="1">
      <c r="A152" s="950" t="s">
        <v>620</v>
      </c>
      <c r="B152" s="799" t="s">
        <v>621</v>
      </c>
      <c r="C152" s="718" t="s">
        <v>338</v>
      </c>
      <c r="D152" s="842">
        <f>SUM(D153:D162)</f>
        <v>35000</v>
      </c>
      <c r="E152" s="843">
        <f>E162</f>
        <v>-8000</v>
      </c>
      <c r="F152" s="843">
        <f>D152+E152</f>
        <v>27000</v>
      </c>
      <c r="G152" s="843">
        <f>SUM(G153:G162)</f>
        <v>8000</v>
      </c>
      <c r="H152" s="843">
        <f>SUM(H153:H162)</f>
        <v>12000</v>
      </c>
      <c r="I152" s="843">
        <f>SUM(I153:I162)</f>
        <v>22000</v>
      </c>
      <c r="J152" s="1193">
        <f>F152</f>
        <v>27000</v>
      </c>
      <c r="K152" s="985"/>
    </row>
    <row r="153" spans="1:11" s="672" customFormat="1">
      <c r="A153" s="948" t="s">
        <v>622</v>
      </c>
      <c r="B153" s="781" t="s">
        <v>1640</v>
      </c>
      <c r="C153" s="955" t="s">
        <v>945</v>
      </c>
      <c r="D153" s="849"/>
      <c r="E153" s="837"/>
      <c r="F153" s="978">
        <f t="shared" ref="F153:F174" si="3">D153+E153</f>
        <v>0</v>
      </c>
      <c r="G153" s="850"/>
      <c r="H153" s="850"/>
      <c r="I153" s="850"/>
      <c r="J153" s="1330">
        <f>F153</f>
        <v>0</v>
      </c>
      <c r="K153" s="985"/>
    </row>
    <row r="154" spans="1:11" s="672" customFormat="1" hidden="1">
      <c r="A154" s="948" t="s">
        <v>946</v>
      </c>
      <c r="B154" s="781" t="s">
        <v>1641</v>
      </c>
      <c r="C154" s="955" t="s">
        <v>923</v>
      </c>
      <c r="D154" s="849"/>
      <c r="E154" s="837"/>
      <c r="F154" s="978">
        <f t="shared" si="3"/>
        <v>0</v>
      </c>
      <c r="G154" s="850"/>
      <c r="H154" s="850"/>
      <c r="I154" s="850"/>
      <c r="J154" s="1330">
        <f>F154</f>
        <v>0</v>
      </c>
      <c r="K154" s="985"/>
    </row>
    <row r="155" spans="1:11" s="672" customFormat="1" ht="25.5" hidden="1">
      <c r="A155" s="948" t="s">
        <v>924</v>
      </c>
      <c r="B155" s="781" t="s">
        <v>1642</v>
      </c>
      <c r="C155" s="955" t="s">
        <v>926</v>
      </c>
      <c r="D155" s="1112">
        <v>0</v>
      </c>
      <c r="E155" s="1331"/>
      <c r="F155" s="978">
        <f t="shared" si="3"/>
        <v>0</v>
      </c>
      <c r="G155" s="1332">
        <v>0</v>
      </c>
      <c r="H155" s="1333">
        <v>0</v>
      </c>
      <c r="I155" s="1333">
        <v>0</v>
      </c>
      <c r="J155" s="1334">
        <f>F155</f>
        <v>0</v>
      </c>
      <c r="K155" s="985"/>
    </row>
    <row r="156" spans="1:11" s="672" customFormat="1" hidden="1">
      <c r="A156" s="957" t="s">
        <v>927</v>
      </c>
      <c r="B156" s="781" t="s">
        <v>1643</v>
      </c>
      <c r="C156" s="955" t="s">
        <v>1055</v>
      </c>
      <c r="D156" s="849"/>
      <c r="E156" s="837"/>
      <c r="F156" s="978">
        <f t="shared" si="3"/>
        <v>0</v>
      </c>
      <c r="G156" s="850"/>
      <c r="H156" s="850"/>
      <c r="I156" s="850"/>
      <c r="J156" s="1330">
        <v>0</v>
      </c>
      <c r="K156" s="985"/>
    </row>
    <row r="157" spans="1:11" s="672" customFormat="1" hidden="1">
      <c r="A157" s="957" t="s">
        <v>127</v>
      </c>
      <c r="B157" s="782" t="s">
        <v>128</v>
      </c>
      <c r="C157" s="955" t="s">
        <v>129</v>
      </c>
      <c r="D157" s="849">
        <v>0</v>
      </c>
      <c r="E157" s="837"/>
      <c r="F157" s="978">
        <f t="shared" si="3"/>
        <v>0</v>
      </c>
      <c r="G157" s="850"/>
      <c r="H157" s="850"/>
      <c r="I157" s="850">
        <v>0</v>
      </c>
      <c r="J157" s="1330">
        <f>F157</f>
        <v>0</v>
      </c>
      <c r="K157" s="985"/>
    </row>
    <row r="158" spans="1:11" s="672" customFormat="1" hidden="1">
      <c r="A158" s="957" t="s">
        <v>130</v>
      </c>
      <c r="B158" s="781" t="s">
        <v>1644</v>
      </c>
      <c r="C158" s="955" t="s">
        <v>857</v>
      </c>
      <c r="D158" s="849"/>
      <c r="E158" s="837"/>
      <c r="F158" s="978">
        <f t="shared" si="3"/>
        <v>0</v>
      </c>
      <c r="G158" s="850"/>
      <c r="H158" s="850"/>
      <c r="I158" s="850"/>
      <c r="J158" s="1330">
        <v>0</v>
      </c>
      <c r="K158" s="985"/>
    </row>
    <row r="159" spans="1:11" s="672" customFormat="1" hidden="1">
      <c r="A159" s="957" t="s">
        <v>858</v>
      </c>
      <c r="B159" s="781" t="s">
        <v>1645</v>
      </c>
      <c r="C159" s="955" t="s">
        <v>860</v>
      </c>
      <c r="D159" s="849"/>
      <c r="E159" s="837"/>
      <c r="F159" s="978">
        <f t="shared" si="3"/>
        <v>0</v>
      </c>
      <c r="G159" s="850"/>
      <c r="H159" s="850"/>
      <c r="I159" s="850"/>
      <c r="J159" s="1330">
        <v>0</v>
      </c>
      <c r="K159" s="985"/>
    </row>
    <row r="160" spans="1:11" s="672" customFormat="1">
      <c r="A160" s="958" t="s">
        <v>765</v>
      </c>
      <c r="B160" s="959" t="s">
        <v>1646</v>
      </c>
      <c r="C160" s="960" t="s">
        <v>627</v>
      </c>
      <c r="D160" s="849"/>
      <c r="E160" s="837"/>
      <c r="F160" s="978">
        <f t="shared" si="3"/>
        <v>0</v>
      </c>
      <c r="G160" s="850"/>
      <c r="H160" s="850"/>
      <c r="I160" s="850"/>
      <c r="J160" s="1330">
        <v>0</v>
      </c>
      <c r="K160" s="985"/>
    </row>
    <row r="161" spans="1:11" s="672" customFormat="1">
      <c r="A161" s="924" t="s">
        <v>766</v>
      </c>
      <c r="B161" s="961" t="s">
        <v>1020</v>
      </c>
      <c r="C161" s="928" t="s">
        <v>1021</v>
      </c>
      <c r="D161" s="849"/>
      <c r="E161" s="837"/>
      <c r="F161" s="978">
        <f t="shared" si="3"/>
        <v>0</v>
      </c>
      <c r="G161" s="850"/>
      <c r="H161" s="850"/>
      <c r="I161" s="850"/>
      <c r="J161" s="1330">
        <v>0</v>
      </c>
      <c r="K161" s="985"/>
    </row>
    <row r="162" spans="1:11" s="672" customFormat="1" ht="18.75" customHeight="1">
      <c r="A162" s="924" t="s">
        <v>1022</v>
      </c>
      <c r="B162" s="961" t="s">
        <v>1023</v>
      </c>
      <c r="C162" s="928" t="s">
        <v>1024</v>
      </c>
      <c r="D162" s="848">
        <v>35000</v>
      </c>
      <c r="E162" s="2123">
        <v>-8000</v>
      </c>
      <c r="F162" s="843">
        <f t="shared" si="3"/>
        <v>27000</v>
      </c>
      <c r="G162" s="848">
        <v>8000</v>
      </c>
      <c r="H162" s="848">
        <v>12000</v>
      </c>
      <c r="I162" s="848">
        <v>22000</v>
      </c>
      <c r="J162" s="1193">
        <f>F162</f>
        <v>27000</v>
      </c>
      <c r="K162" s="985"/>
    </row>
    <row r="163" spans="1:11" s="672" customFormat="1" ht="19.5" customHeight="1" thickBot="1">
      <c r="A163" s="962" t="s">
        <v>628</v>
      </c>
      <c r="B163" s="963" t="s">
        <v>629</v>
      </c>
      <c r="C163" s="964" t="s">
        <v>338</v>
      </c>
      <c r="D163" s="847">
        <v>0</v>
      </c>
      <c r="E163" s="848"/>
      <c r="F163" s="842">
        <f t="shared" si="3"/>
        <v>0</v>
      </c>
      <c r="G163" s="847">
        <v>0</v>
      </c>
      <c r="H163" s="847">
        <v>0</v>
      </c>
      <c r="I163" s="847">
        <v>0</v>
      </c>
      <c r="J163" s="954">
        <v>0</v>
      </c>
    </row>
    <row r="164" spans="1:11" ht="15" hidden="1" customHeight="1" thickBot="1">
      <c r="A164" s="957" t="s">
        <v>630</v>
      </c>
      <c r="B164" s="782" t="s">
        <v>631</v>
      </c>
      <c r="C164" s="955" t="s">
        <v>632</v>
      </c>
      <c r="D164" s="849"/>
      <c r="E164" s="837"/>
      <c r="F164" s="951">
        <f t="shared" si="3"/>
        <v>0</v>
      </c>
      <c r="G164" s="849"/>
      <c r="H164" s="849"/>
      <c r="I164" s="849"/>
      <c r="J164" s="915">
        <v>0</v>
      </c>
    </row>
    <row r="165" spans="1:11" hidden="1">
      <c r="A165" s="957" t="s">
        <v>633</v>
      </c>
      <c r="B165" s="782" t="s">
        <v>634</v>
      </c>
      <c r="C165" s="955" t="s">
        <v>635</v>
      </c>
      <c r="D165" s="849"/>
      <c r="E165" s="837"/>
      <c r="F165" s="951">
        <f t="shared" si="3"/>
        <v>0</v>
      </c>
      <c r="G165" s="849"/>
      <c r="H165" s="849"/>
      <c r="I165" s="849"/>
      <c r="J165" s="915">
        <v>0</v>
      </c>
    </row>
    <row r="166" spans="1:11" ht="25.5" hidden="1">
      <c r="A166" s="957" t="s">
        <v>636</v>
      </c>
      <c r="B166" s="781" t="s">
        <v>1647</v>
      </c>
      <c r="C166" s="955" t="s">
        <v>294</v>
      </c>
      <c r="D166" s="849"/>
      <c r="E166" s="837"/>
      <c r="F166" s="951">
        <f t="shared" si="3"/>
        <v>0</v>
      </c>
      <c r="G166" s="849"/>
      <c r="H166" s="849"/>
      <c r="I166" s="849"/>
      <c r="J166" s="915">
        <v>0</v>
      </c>
    </row>
    <row r="167" spans="1:11" hidden="1">
      <c r="A167" s="957" t="s">
        <v>295</v>
      </c>
      <c r="B167" s="781" t="s">
        <v>1648</v>
      </c>
      <c r="C167" s="955" t="s">
        <v>297</v>
      </c>
      <c r="D167" s="849"/>
      <c r="E167" s="837"/>
      <c r="F167" s="951">
        <f t="shared" si="3"/>
        <v>0</v>
      </c>
      <c r="G167" s="849"/>
      <c r="H167" s="849"/>
      <c r="I167" s="849"/>
      <c r="J167" s="915">
        <v>0</v>
      </c>
    </row>
    <row r="168" spans="1:11" hidden="1">
      <c r="A168" s="957" t="s">
        <v>298</v>
      </c>
      <c r="B168" s="779" t="s">
        <v>299</v>
      </c>
      <c r="C168" s="767" t="s">
        <v>338</v>
      </c>
      <c r="D168" s="849">
        <v>0</v>
      </c>
      <c r="E168" s="850"/>
      <c r="F168" s="951">
        <f t="shared" si="3"/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1" hidden="1">
      <c r="A169" s="957" t="s">
        <v>300</v>
      </c>
      <c r="B169" s="782" t="s">
        <v>1061</v>
      </c>
      <c r="C169" s="955" t="s">
        <v>301</v>
      </c>
      <c r="D169" s="849"/>
      <c r="E169" s="837"/>
      <c r="F169" s="951">
        <f t="shared" si="3"/>
        <v>0</v>
      </c>
      <c r="G169" s="849"/>
      <c r="H169" s="849"/>
      <c r="I169" s="849"/>
      <c r="J169" s="915">
        <v>0</v>
      </c>
    </row>
    <row r="170" spans="1:11" hidden="1">
      <c r="A170" s="965" t="s">
        <v>302</v>
      </c>
      <c r="B170" s="806" t="s">
        <v>1025</v>
      </c>
      <c r="C170" s="767" t="s">
        <v>338</v>
      </c>
      <c r="D170" s="849">
        <v>0</v>
      </c>
      <c r="E170" s="850"/>
      <c r="F170" s="951">
        <f t="shared" si="3"/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1" hidden="1">
      <c r="A171" s="957" t="s">
        <v>304</v>
      </c>
      <c r="B171" s="782" t="s">
        <v>1062</v>
      </c>
      <c r="C171" s="955" t="s">
        <v>305</v>
      </c>
      <c r="D171" s="849"/>
      <c r="E171" s="850"/>
      <c r="F171" s="951">
        <f t="shared" si="3"/>
        <v>0</v>
      </c>
      <c r="G171" s="849"/>
      <c r="H171" s="849"/>
      <c r="I171" s="849"/>
      <c r="J171" s="915">
        <v>0</v>
      </c>
    </row>
    <row r="172" spans="1:11" hidden="1">
      <c r="A172" s="957" t="s">
        <v>306</v>
      </c>
      <c r="B172" s="782" t="s">
        <v>1063</v>
      </c>
      <c r="C172" s="955" t="s">
        <v>307</v>
      </c>
      <c r="D172" s="849"/>
      <c r="E172" s="850"/>
      <c r="F172" s="951">
        <f t="shared" si="3"/>
        <v>0</v>
      </c>
      <c r="G172" s="849"/>
      <c r="H172" s="849"/>
      <c r="I172" s="849"/>
      <c r="J172" s="849"/>
    </row>
    <row r="173" spans="1:11" ht="16.5" hidden="1" customHeight="1" thickBot="1">
      <c r="A173" s="957" t="s">
        <v>308</v>
      </c>
      <c r="B173" s="781" t="s">
        <v>1649</v>
      </c>
      <c r="C173" s="955" t="s">
        <v>310</v>
      </c>
      <c r="D173" s="849"/>
      <c r="E173" s="850"/>
      <c r="F173" s="951">
        <f t="shared" si="3"/>
        <v>0</v>
      </c>
      <c r="G173" s="849"/>
      <c r="H173" s="849"/>
      <c r="I173" s="849"/>
      <c r="J173" s="849"/>
    </row>
    <row r="174" spans="1:11" ht="18" hidden="1" customHeight="1" thickBot="1">
      <c r="A174" s="966">
        <v>1244000</v>
      </c>
      <c r="B174" s="967" t="s">
        <v>1661</v>
      </c>
      <c r="C174" s="960" t="s">
        <v>1089</v>
      </c>
      <c r="D174" s="867"/>
      <c r="E174" s="1312"/>
      <c r="F174" s="951">
        <f t="shared" si="3"/>
        <v>0</v>
      </c>
      <c r="G174" s="867"/>
      <c r="H174" s="867"/>
      <c r="I174" s="867"/>
      <c r="J174" s="867"/>
    </row>
    <row r="175" spans="1:11" ht="27.75" customHeight="1" thickBot="1">
      <c r="A175" s="968">
        <v>1000000</v>
      </c>
      <c r="B175" s="969" t="s">
        <v>1027</v>
      </c>
      <c r="C175" s="970" t="s">
        <v>338</v>
      </c>
      <c r="D175" s="953">
        <f t="shared" ref="D175:J175" si="4">D32+D151</f>
        <v>79450</v>
      </c>
      <c r="E175" s="1111">
        <f t="shared" si="4"/>
        <v>-8000</v>
      </c>
      <c r="F175" s="953">
        <f t="shared" si="4"/>
        <v>71450</v>
      </c>
      <c r="G175" s="953">
        <f t="shared" si="4"/>
        <v>15450</v>
      </c>
      <c r="H175" s="953">
        <f t="shared" si="4"/>
        <v>25450</v>
      </c>
      <c r="I175" s="953">
        <f t="shared" si="4"/>
        <v>46950</v>
      </c>
      <c r="J175" s="1111">
        <f t="shared" si="4"/>
        <v>71450</v>
      </c>
    </row>
    <row r="176" spans="1:11" ht="18" customHeight="1">
      <c r="A176" s="2443"/>
      <c r="B176" s="2443"/>
      <c r="C176" s="2443"/>
      <c r="D176" s="2443"/>
      <c r="E176" s="2443"/>
      <c r="F176" s="2443"/>
      <c r="G176" s="2443"/>
      <c r="H176" s="2443"/>
      <c r="I176" s="2443"/>
      <c r="J176" s="2443"/>
    </row>
    <row r="177" spans="1:10" ht="26.25" customHeight="1">
      <c r="A177" s="2422" t="s">
        <v>2273</v>
      </c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>
      <c r="A178" s="2422" t="s">
        <v>1070</v>
      </c>
      <c r="B178" s="2422"/>
      <c r="C178" s="2422"/>
      <c r="D178" s="2422"/>
      <c r="E178" s="2422"/>
      <c r="F178" s="2422"/>
      <c r="G178" s="2422"/>
      <c r="H178" s="2422"/>
      <c r="I178" s="2422"/>
      <c r="J178" s="2422"/>
    </row>
    <row r="179" spans="1:10" ht="14.25">
      <c r="A179" s="2422" t="s">
        <v>1672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>
      <c r="A180" s="2461" t="s">
        <v>950</v>
      </c>
      <c r="B180" s="2461"/>
      <c r="C180" s="2461"/>
      <c r="D180" s="2461"/>
      <c r="E180" s="2461"/>
      <c r="F180" s="2461"/>
      <c r="G180" s="2461"/>
      <c r="H180" s="2461"/>
      <c r="I180" s="2461"/>
      <c r="J180" s="2461"/>
    </row>
    <row r="181" spans="1:10" ht="14.25">
      <c r="A181" s="2466" t="s">
        <v>1653</v>
      </c>
      <c r="B181" s="2466"/>
      <c r="C181" s="2466"/>
      <c r="D181" s="2466"/>
      <c r="E181" s="2466"/>
      <c r="F181" s="2466"/>
      <c r="G181" s="2466"/>
      <c r="H181" s="2466"/>
      <c r="I181" s="2466"/>
      <c r="J181" s="2466"/>
    </row>
    <row r="182" spans="1:10" s="626" customFormat="1" ht="14.25">
      <c r="A182" s="816" t="s">
        <v>1654</v>
      </c>
      <c r="B182" s="816"/>
      <c r="C182" s="817"/>
      <c r="D182" s="816"/>
      <c r="E182" s="1613"/>
      <c r="F182" s="816"/>
      <c r="G182" s="816" t="s">
        <v>1102</v>
      </c>
      <c r="H182" s="816"/>
      <c r="I182" s="816"/>
      <c r="J182" s="816"/>
    </row>
    <row r="183" spans="1:10" s="626" customFormat="1" ht="14.25">
      <c r="A183" s="818" t="s">
        <v>1655</v>
      </c>
      <c r="B183" s="817" t="s">
        <v>612</v>
      </c>
      <c r="C183" s="820"/>
      <c r="D183" s="662"/>
      <c r="E183" s="1614" t="s">
        <v>289</v>
      </c>
      <c r="F183" s="662"/>
      <c r="G183" s="661" t="s">
        <v>290</v>
      </c>
      <c r="H183" s="662"/>
      <c r="I183" s="662"/>
      <c r="J183" s="818"/>
    </row>
    <row r="184" spans="1:10">
      <c r="A184" s="2455"/>
      <c r="B184" s="2455"/>
      <c r="C184" s="2455"/>
      <c r="D184" s="2455"/>
      <c r="E184" s="2455"/>
      <c r="F184" s="2455"/>
      <c r="G184" s="2455"/>
      <c r="H184" s="2455"/>
      <c r="I184" s="2455"/>
      <c r="J184" s="2455"/>
    </row>
    <row r="185" spans="1:10">
      <c r="A185" s="2464"/>
      <c r="B185" s="2464"/>
      <c r="C185" s="2464"/>
      <c r="D185" s="2464"/>
      <c r="E185" s="2464"/>
      <c r="F185" s="2464"/>
      <c r="G185" s="2464"/>
      <c r="H185" s="2464"/>
      <c r="I185" s="2464"/>
      <c r="J185" s="2464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971"/>
      <c r="B189" s="971"/>
      <c r="C189" s="971"/>
      <c r="D189" s="971"/>
      <c r="E189" s="1458"/>
      <c r="F189" s="971"/>
      <c r="G189" s="971"/>
      <c r="H189" s="971"/>
      <c r="I189" s="971"/>
      <c r="J189" s="972"/>
    </row>
    <row r="190" spans="1:10">
      <c r="A190" s="2464"/>
      <c r="B190" s="2464"/>
      <c r="C190" s="2464"/>
      <c r="D190" s="2464"/>
      <c r="E190" s="2464"/>
      <c r="F190" s="2464"/>
      <c r="G190" s="2464"/>
      <c r="H190" s="2464"/>
      <c r="I190" s="2464"/>
      <c r="J190" s="2464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>
      <c r="A194" s="971"/>
      <c r="B194" s="971"/>
      <c r="C194" s="971"/>
      <c r="D194" s="971"/>
      <c r="E194" s="1458"/>
      <c r="F194" s="971"/>
      <c r="G194" s="971"/>
      <c r="H194" s="971"/>
      <c r="I194" s="971"/>
      <c r="J194" s="971"/>
    </row>
    <row r="195" spans="1:10">
      <c r="A195" s="2464"/>
      <c r="B195" s="2464"/>
      <c r="C195" s="2464"/>
      <c r="D195" s="2464"/>
      <c r="E195" s="2464"/>
      <c r="F195" s="2464"/>
      <c r="G195" s="2464"/>
      <c r="H195" s="2464"/>
      <c r="I195" s="2464"/>
      <c r="J195" s="2464"/>
    </row>
    <row r="196" spans="1:10">
      <c r="A196" s="971"/>
      <c r="B196" s="971"/>
      <c r="C196" s="971"/>
      <c r="D196" s="971"/>
      <c r="E196" s="1458"/>
      <c r="F196" s="973"/>
      <c r="G196" s="973"/>
      <c r="H196" s="973"/>
      <c r="I196" s="973"/>
      <c r="J196" s="973"/>
    </row>
    <row r="197" spans="1:10">
      <c r="A197" s="2464"/>
      <c r="B197" s="2464"/>
      <c r="C197" s="2464"/>
      <c r="D197" s="2464"/>
      <c r="E197" s="2464"/>
      <c r="F197" s="2464"/>
      <c r="G197" s="2464"/>
      <c r="H197" s="2464"/>
      <c r="I197" s="2464"/>
      <c r="J197" s="2464"/>
    </row>
    <row r="198" spans="1:10">
      <c r="A198" s="971"/>
      <c r="B198" s="971"/>
      <c r="C198" s="971"/>
      <c r="D198" s="971"/>
      <c r="E198" s="1458"/>
      <c r="F198" s="971"/>
      <c r="G198" s="971"/>
      <c r="H198" s="971"/>
      <c r="I198" s="971"/>
      <c r="J198" s="971"/>
    </row>
    <row r="199" spans="1:10" ht="177.75" customHeight="1">
      <c r="A199" s="2464"/>
      <c r="B199" s="2464"/>
      <c r="C199" s="2464"/>
      <c r="D199" s="2464"/>
      <c r="E199" s="2464"/>
      <c r="F199" s="2464"/>
      <c r="G199" s="2464"/>
      <c r="H199" s="2464"/>
      <c r="I199" s="2464"/>
      <c r="J199" s="2464"/>
    </row>
    <row r="200" spans="1:10">
      <c r="A200" s="971"/>
      <c r="B200" s="971"/>
      <c r="C200" s="971"/>
      <c r="D200" s="971"/>
      <c r="E200" s="1458"/>
      <c r="F200" s="971"/>
      <c r="G200" s="971"/>
      <c r="H200" s="971"/>
      <c r="I200" s="971"/>
      <c r="J200" s="971"/>
    </row>
    <row r="201" spans="1:10">
      <c r="A201" s="2464" t="s">
        <v>49</v>
      </c>
      <c r="B201" s="2464"/>
      <c r="C201" s="2464"/>
      <c r="D201" s="2464"/>
      <c r="E201" s="2464"/>
      <c r="F201" s="2464"/>
      <c r="G201" s="2464"/>
      <c r="H201" s="2464"/>
      <c r="I201" s="2464"/>
      <c r="J201" s="2464"/>
    </row>
    <row r="202" spans="1:10">
      <c r="A202" s="2463" t="s">
        <v>1664</v>
      </c>
      <c r="B202" s="2463"/>
      <c r="C202" s="2463"/>
      <c r="D202" s="2463"/>
      <c r="E202" s="2463"/>
      <c r="F202" s="2463"/>
      <c r="G202" s="2463"/>
      <c r="H202" s="2463"/>
      <c r="I202" s="2463"/>
      <c r="J202" s="2463"/>
    </row>
    <row r="203" spans="1:10">
      <c r="A203" s="2463" t="s">
        <v>1665</v>
      </c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2463" t="s">
        <v>1666</v>
      </c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971" t="s">
        <v>890</v>
      </c>
      <c r="B205" s="974"/>
      <c r="C205" s="974"/>
      <c r="D205" s="974"/>
      <c r="E205" s="1396"/>
      <c r="F205" s="974"/>
      <c r="G205" s="974"/>
      <c r="H205" s="974"/>
      <c r="I205" s="974"/>
      <c r="J205" s="974"/>
    </row>
    <row r="206" spans="1:10">
      <c r="A206" s="2463" t="s">
        <v>1667</v>
      </c>
      <c r="B206" s="2463"/>
      <c r="C206" s="2463"/>
      <c r="D206" s="2463"/>
      <c r="E206" s="2463"/>
      <c r="F206" s="2463"/>
      <c r="G206" s="2463"/>
      <c r="H206" s="2463"/>
      <c r="I206" s="2463"/>
      <c r="J206" s="2463"/>
    </row>
    <row r="207" spans="1:10">
      <c r="A207" s="2422" t="s">
        <v>645</v>
      </c>
      <c r="B207" s="2422"/>
      <c r="C207" s="2422"/>
      <c r="D207" s="2422"/>
      <c r="E207" s="2422"/>
      <c r="F207" s="2422"/>
      <c r="G207" s="2422"/>
      <c r="H207" s="2422"/>
      <c r="I207" s="2422"/>
      <c r="J207" s="2422"/>
    </row>
    <row r="208" spans="1:10">
      <c r="A208" s="2459" t="s">
        <v>1070</v>
      </c>
      <c r="B208" s="2459"/>
      <c r="C208" s="2459"/>
      <c r="D208" s="2459"/>
      <c r="E208" s="2459"/>
      <c r="F208" s="2459"/>
      <c r="G208" s="2459"/>
      <c r="H208" s="2459"/>
      <c r="I208" s="2459"/>
      <c r="J208" s="2459"/>
    </row>
    <row r="209" spans="1:10" ht="14.25">
      <c r="A209" s="2459" t="s">
        <v>1668</v>
      </c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>
      <c r="A210" s="2461" t="s">
        <v>950</v>
      </c>
      <c r="B210" s="2461"/>
      <c r="C210" s="2461"/>
      <c r="D210" s="2461"/>
      <c r="E210" s="2461"/>
      <c r="F210" s="2461"/>
      <c r="G210" s="2461"/>
      <c r="H210" s="2461"/>
      <c r="I210" s="2461"/>
      <c r="J210" s="2461"/>
    </row>
    <row r="211" spans="1:10" ht="14.25">
      <c r="A211" s="2462" t="s">
        <v>1669</v>
      </c>
      <c r="B211" s="2462"/>
      <c r="C211" s="2462"/>
      <c r="D211" s="2462"/>
      <c r="E211" s="2462"/>
      <c r="F211" s="2462"/>
      <c r="G211" s="2462"/>
      <c r="H211" s="2462"/>
      <c r="I211" s="2462"/>
      <c r="J211" s="2462"/>
    </row>
    <row r="212" spans="1:10">
      <c r="A212" s="2459" t="s">
        <v>951</v>
      </c>
      <c r="B212" s="2459"/>
      <c r="C212" s="2459"/>
      <c r="D212" s="2459"/>
      <c r="E212" s="2459"/>
      <c r="F212" s="2459"/>
      <c r="G212" s="2459"/>
      <c r="H212" s="2459"/>
      <c r="I212" s="2459"/>
      <c r="J212" s="2459"/>
    </row>
    <row r="213" spans="1:10">
      <c r="A213" s="2459" t="s">
        <v>952</v>
      </c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 ht="14.25">
      <c r="A214" s="2460" t="s">
        <v>1663</v>
      </c>
      <c r="B214" s="2460"/>
      <c r="C214" s="2460"/>
      <c r="D214" s="2460"/>
      <c r="E214" s="2460"/>
      <c r="F214" s="2460"/>
      <c r="G214" s="2460"/>
      <c r="H214" s="2460"/>
      <c r="I214" s="2460"/>
      <c r="J214" s="2460"/>
    </row>
    <row r="215" spans="1:10">
      <c r="A215" s="2455"/>
      <c r="B215" s="2455"/>
      <c r="C215" s="2455"/>
      <c r="D215" s="2455"/>
      <c r="E215" s="2455"/>
      <c r="F215" s="2455"/>
      <c r="G215" s="2455"/>
      <c r="H215" s="2455"/>
      <c r="I215" s="2455"/>
      <c r="J215" s="2455"/>
    </row>
  </sheetData>
  <mergeCells count="41">
    <mergeCell ref="K65:M65"/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  <mergeCell ref="A191:J191"/>
    <mergeCell ref="A192:J192"/>
    <mergeCell ref="A193:J193"/>
    <mergeCell ref="A195:J195"/>
    <mergeCell ref="A197:J197"/>
    <mergeCell ref="A185:J185"/>
    <mergeCell ref="A186:J186"/>
    <mergeCell ref="A187:J187"/>
    <mergeCell ref="A188:J188"/>
    <mergeCell ref="A190:J190"/>
    <mergeCell ref="A181:J181"/>
    <mergeCell ref="A184:J184"/>
    <mergeCell ref="A176:J176"/>
    <mergeCell ref="A177:J177"/>
    <mergeCell ref="A178:J178"/>
    <mergeCell ref="A179:J179"/>
    <mergeCell ref="A180:J180"/>
    <mergeCell ref="A9:E9"/>
    <mergeCell ref="B15:E15"/>
    <mergeCell ref="F29:F30"/>
    <mergeCell ref="G29:J29"/>
    <mergeCell ref="A17:E18"/>
    <mergeCell ref="A14:B14"/>
    <mergeCell ref="B16:G16"/>
    <mergeCell ref="H28:J28"/>
  </mergeCells>
  <phoneticPr fontId="5" type="noConversion"/>
  <pageMargins left="0.21" right="0.17" top="0.17" bottom="0.18" header="0.17" footer="0.17"/>
  <pageSetup orientation="landscape" horizontalDpi="4294967294" verticalDpi="4294967294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N217"/>
  <sheetViews>
    <sheetView topLeftCell="A29" workbookViewId="0">
      <selection activeCell="N150" sqref="N150"/>
    </sheetView>
  </sheetViews>
  <sheetFormatPr defaultRowHeight="12.75"/>
  <cols>
    <col min="1" max="1" width="6.7109375" style="672" customWidth="1"/>
    <col min="2" max="2" width="46.28515625" style="663" customWidth="1"/>
    <col min="3" max="3" width="8.7109375" style="673" customWidth="1"/>
    <col min="4" max="4" width="10.140625" style="662" customWidth="1"/>
    <col min="5" max="5" width="7.85546875" style="662" customWidth="1"/>
    <col min="6" max="6" width="11.28515625" style="662" customWidth="1"/>
    <col min="7" max="7" width="10.42578125" style="662" customWidth="1"/>
    <col min="8" max="8" width="9.85546875" style="662" customWidth="1"/>
    <col min="9" max="9" width="11.85546875" style="662" customWidth="1"/>
    <col min="10" max="10" width="11.28515625" style="662" customWidth="1"/>
    <col min="11" max="16384" width="9.140625" style="662"/>
  </cols>
  <sheetData>
    <row r="1" spans="1:10">
      <c r="I1" s="868" t="s">
        <v>889</v>
      </c>
    </row>
    <row r="2" spans="1:10">
      <c r="F2" s="869"/>
      <c r="G2" s="869"/>
      <c r="H2" s="869"/>
      <c r="I2" s="869"/>
    </row>
    <row r="3" spans="1:10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5.75">
      <c r="B6" s="2011" t="s">
        <v>31</v>
      </c>
      <c r="C6" s="872"/>
      <c r="D6" s="871"/>
      <c r="E6" s="871"/>
      <c r="G6" s="873" t="s">
        <v>971</v>
      </c>
      <c r="H6" s="820"/>
    </row>
    <row r="7" spans="1:10">
      <c r="B7" s="662"/>
      <c r="C7" s="874"/>
    </row>
    <row r="8" spans="1:10">
      <c r="A8" s="672" t="s">
        <v>2268</v>
      </c>
      <c r="F8" s="665"/>
      <c r="G8" s="665"/>
    </row>
    <row r="9" spans="1:10" s="672" customFormat="1" ht="10.5">
      <c r="A9" s="2455" t="s">
        <v>1073</v>
      </c>
      <c r="B9" s="2455"/>
      <c r="C9" s="2455"/>
      <c r="D9" s="2455"/>
      <c r="E9" s="2455"/>
    </row>
    <row r="10" spans="1:10">
      <c r="A10" s="672" t="s">
        <v>451</v>
      </c>
      <c r="B10" s="875"/>
      <c r="C10" s="876"/>
      <c r="D10" s="824"/>
      <c r="E10" s="824"/>
    </row>
    <row r="11" spans="1:10">
      <c r="B11" s="877"/>
      <c r="C11" s="878"/>
      <c r="D11" s="877"/>
      <c r="E11" s="877"/>
      <c r="F11" s="877"/>
      <c r="G11" s="877"/>
      <c r="H11" s="879"/>
    </row>
    <row r="12" spans="1:10">
      <c r="A12" s="880" t="s">
        <v>452</v>
      </c>
      <c r="B12" s="873" t="s">
        <v>1100</v>
      </c>
      <c r="C12" s="874"/>
      <c r="D12" s="873"/>
      <c r="E12" s="873"/>
      <c r="F12" s="873"/>
      <c r="G12" s="820"/>
      <c r="H12" s="881" t="s">
        <v>193</v>
      </c>
    </row>
    <row r="13" spans="1:10" ht="21.75">
      <c r="A13" s="882" t="s">
        <v>587</v>
      </c>
      <c r="B13" s="882"/>
      <c r="C13" s="878"/>
      <c r="D13" s="882"/>
      <c r="E13" s="882"/>
      <c r="F13" s="882"/>
      <c r="G13" s="883"/>
    </row>
    <row r="14" spans="1:10" s="841" customFormat="1">
      <c r="A14" s="2445" t="s">
        <v>2269</v>
      </c>
      <c r="B14" s="2446"/>
      <c r="C14" s="1460"/>
      <c r="F14" s="1461"/>
      <c r="G14" s="1461"/>
    </row>
    <row r="15" spans="1:10" ht="18">
      <c r="A15" s="884"/>
      <c r="B15" s="2471" t="s">
        <v>588</v>
      </c>
      <c r="C15" s="2471"/>
      <c r="D15" s="2471"/>
      <c r="E15" s="2471"/>
      <c r="F15" s="884"/>
      <c r="G15" s="885"/>
      <c r="H15" s="885"/>
      <c r="I15" s="885"/>
      <c r="J15" s="885"/>
    </row>
    <row r="16" spans="1:10" ht="14.25">
      <c r="A16" s="662"/>
      <c r="B16" s="2470" t="s">
        <v>243</v>
      </c>
      <c r="C16" s="2470"/>
      <c r="D16" s="2470"/>
      <c r="E16" s="2470"/>
      <c r="F16" s="2470"/>
      <c r="G16" s="675"/>
      <c r="H16" s="886"/>
      <c r="I16" s="886"/>
      <c r="J16" s="886"/>
    </row>
    <row r="17" spans="1:10" s="672" customFormat="1" ht="12.75" customHeight="1">
      <c r="A17" s="882"/>
      <c r="B17" s="2467" t="s">
        <v>2249</v>
      </c>
      <c r="C17" s="2467"/>
      <c r="D17" s="2467"/>
      <c r="E17" s="2467"/>
      <c r="F17" s="2467"/>
      <c r="G17" s="887"/>
      <c r="H17" s="887"/>
      <c r="I17" s="887"/>
      <c r="J17" s="887"/>
    </row>
    <row r="18" spans="1:10" s="672" customFormat="1" ht="14.25">
      <c r="A18" s="883"/>
      <c r="B18" s="2467"/>
      <c r="C18" s="2467"/>
      <c r="D18" s="2467"/>
      <c r="E18" s="2467"/>
      <c r="F18" s="2467"/>
      <c r="G18" s="676"/>
      <c r="H18" s="676"/>
      <c r="I18" s="675"/>
      <c r="J18" s="675"/>
    </row>
    <row r="19" spans="1:10" s="667" customFormat="1" thickBot="1">
      <c r="A19" s="677" t="s">
        <v>520</v>
      </c>
      <c r="B19" s="888"/>
      <c r="C19" s="889"/>
      <c r="D19" s="669"/>
      <c r="E19" s="669"/>
      <c r="G19" s="890" t="s">
        <v>1143</v>
      </c>
      <c r="H19" s="891"/>
      <c r="I19" s="891"/>
      <c r="J19" s="891"/>
    </row>
    <row r="20" spans="1:10" s="869" customFormat="1" thickBot="1">
      <c r="A20" s="677" t="s">
        <v>84</v>
      </c>
      <c r="B20" s="892"/>
      <c r="C20" s="889"/>
      <c r="G20" s="892" t="s">
        <v>313</v>
      </c>
      <c r="H20" s="893">
        <v>1</v>
      </c>
      <c r="I20" s="894">
        <v>6</v>
      </c>
      <c r="J20" s="895">
        <v>1</v>
      </c>
    </row>
    <row r="21" spans="1:10" s="892" customFormat="1" thickBot="1">
      <c r="A21" s="677" t="s">
        <v>600</v>
      </c>
      <c r="C21" s="889"/>
      <c r="G21" s="892" t="s">
        <v>1142</v>
      </c>
    </row>
    <row r="22" spans="1:10" s="892" customFormat="1" thickBot="1">
      <c r="A22" s="677" t="s">
        <v>531</v>
      </c>
      <c r="C22" s="896"/>
      <c r="D22" s="897"/>
      <c r="G22" s="892" t="s">
        <v>532</v>
      </c>
    </row>
    <row r="23" spans="1:10" s="869" customFormat="1" thickBot="1">
      <c r="A23" s="677" t="s">
        <v>693</v>
      </c>
      <c r="B23" s="892"/>
      <c r="C23" s="889"/>
      <c r="G23" s="892" t="s">
        <v>902</v>
      </c>
      <c r="I23" s="898"/>
    </row>
    <row r="24" spans="1:10" s="869" customFormat="1" ht="12">
      <c r="A24" s="677" t="s">
        <v>287</v>
      </c>
      <c r="B24" s="899"/>
      <c r="C24" s="900"/>
      <c r="F24" s="901"/>
      <c r="G24" s="892" t="s">
        <v>904</v>
      </c>
    </row>
    <row r="25" spans="1:10" s="869" customFormat="1" thickBot="1">
      <c r="A25" s="679" t="s">
        <v>286</v>
      </c>
      <c r="B25" s="890"/>
      <c r="C25" s="900"/>
      <c r="D25" s="902"/>
      <c r="E25" s="902"/>
      <c r="G25" s="892" t="s">
        <v>218</v>
      </c>
      <c r="I25" s="901"/>
    </row>
    <row r="26" spans="1:10" s="901" customFormat="1" thickBot="1">
      <c r="A26" s="677" t="s">
        <v>110</v>
      </c>
      <c r="B26" s="892"/>
      <c r="C26" s="900"/>
      <c r="D26" s="903"/>
      <c r="E26" s="869"/>
      <c r="G26" s="901" t="s">
        <v>1658</v>
      </c>
      <c r="H26" s="904"/>
      <c r="I26" s="905"/>
      <c r="J26" s="906"/>
    </row>
    <row r="27" spans="1:10" s="901" customFormat="1" thickBot="1">
      <c r="A27" s="677" t="s">
        <v>608</v>
      </c>
      <c r="B27" s="892"/>
      <c r="C27" s="900"/>
      <c r="E27" s="907" t="s">
        <v>704</v>
      </c>
      <c r="G27" s="892" t="s">
        <v>398</v>
      </c>
      <c r="I27" s="869"/>
      <c r="J27" s="869"/>
    </row>
    <row r="28" spans="1:10" s="901" customFormat="1" ht="12">
      <c r="A28" s="680"/>
      <c r="B28" s="869"/>
      <c r="C28" s="908"/>
      <c r="E28" s="909"/>
      <c r="F28" s="869"/>
      <c r="G28" s="869"/>
    </row>
    <row r="29" spans="1:10" s="901" customFormat="1" thickBot="1">
      <c r="A29" s="680"/>
      <c r="B29" s="869"/>
      <c r="C29" s="908"/>
      <c r="E29" s="909"/>
      <c r="F29" s="869"/>
      <c r="G29" s="869"/>
      <c r="H29" s="2469">
        <v>900272000556</v>
      </c>
      <c r="I29" s="2469"/>
      <c r="J29" s="2469"/>
    </row>
    <row r="30" spans="1:10" s="672" customFormat="1" ht="63.75" thickBot="1">
      <c r="A30" s="695" t="s">
        <v>385</v>
      </c>
      <c r="B30" s="696" t="s">
        <v>609</v>
      </c>
      <c r="C30" s="697"/>
      <c r="D30" s="696" t="s">
        <v>401</v>
      </c>
      <c r="E30" s="698"/>
      <c r="F30" s="2438" t="s">
        <v>342</v>
      </c>
      <c r="G30" s="2440" t="s">
        <v>343</v>
      </c>
      <c r="H30" s="2441"/>
      <c r="I30" s="2441"/>
      <c r="J30" s="2442"/>
    </row>
    <row r="31" spans="1:10" s="672" customFormat="1" ht="53.25" customHeight="1" thickBot="1">
      <c r="A31" s="699"/>
      <c r="B31" s="700" t="s">
        <v>329</v>
      </c>
      <c r="C31" s="701" t="s">
        <v>641</v>
      </c>
      <c r="D31" s="702" t="s">
        <v>761</v>
      </c>
      <c r="E31" s="703" t="s">
        <v>929</v>
      </c>
      <c r="F31" s="2439"/>
      <c r="G31" s="702" t="s">
        <v>930</v>
      </c>
      <c r="H31" s="702" t="s">
        <v>931</v>
      </c>
      <c r="I31" s="702" t="s">
        <v>932</v>
      </c>
      <c r="J31" s="1775" t="s">
        <v>933</v>
      </c>
    </row>
    <row r="32" spans="1:10" s="910" customFormat="1" ht="11.25" thickBot="1">
      <c r="A32" s="704" t="s">
        <v>934</v>
      </c>
      <c r="B32" s="705" t="s">
        <v>935</v>
      </c>
      <c r="C32" s="706" t="s">
        <v>936</v>
      </c>
      <c r="D32" s="707" t="s">
        <v>703</v>
      </c>
      <c r="E32" s="707" t="s">
        <v>704</v>
      </c>
      <c r="F32" s="707" t="s">
        <v>642</v>
      </c>
      <c r="G32" s="708">
        <v>4</v>
      </c>
      <c r="H32" s="709">
        <v>5</v>
      </c>
      <c r="I32" s="710">
        <v>6</v>
      </c>
      <c r="J32" s="709">
        <v>7</v>
      </c>
    </row>
    <row r="33" spans="1:10" s="813" customFormat="1" ht="33.75" customHeight="1" thickBot="1">
      <c r="A33" s="911">
        <v>1100000</v>
      </c>
      <c r="B33" s="711" t="s">
        <v>1659</v>
      </c>
      <c r="C33" s="712" t="s">
        <v>338</v>
      </c>
      <c r="D33" s="826">
        <f>D108+D132+D99</f>
        <v>0</v>
      </c>
      <c r="E33" s="826">
        <f>E99</f>
        <v>0</v>
      </c>
      <c r="F33" s="826">
        <f>D33+E33</f>
        <v>0</v>
      </c>
      <c r="G33" s="826">
        <f>G100+G132</f>
        <v>0</v>
      </c>
      <c r="H33" s="826">
        <f>H100+H132+H43+H115</f>
        <v>0</v>
      </c>
      <c r="I33" s="826">
        <f>I100+I132+I43+I99+I115</f>
        <v>0</v>
      </c>
      <c r="J33" s="826">
        <f>F33</f>
        <v>0</v>
      </c>
    </row>
    <row r="34" spans="1:10" s="672" customFormat="1" ht="54" hidden="1" customHeight="1" thickBot="1">
      <c r="A34" s="911">
        <v>1110000</v>
      </c>
      <c r="B34" s="714" t="s">
        <v>1617</v>
      </c>
      <c r="C34" s="712" t="s">
        <v>338</v>
      </c>
      <c r="D34" s="827">
        <f>D35</f>
        <v>0</v>
      </c>
      <c r="E34" s="827"/>
      <c r="F34" s="827">
        <f>F35</f>
        <v>0</v>
      </c>
      <c r="G34" s="827">
        <f>G35</f>
        <v>0</v>
      </c>
      <c r="H34" s="827">
        <f>H35</f>
        <v>0</v>
      </c>
      <c r="I34" s="827">
        <f>I35</f>
        <v>0</v>
      </c>
      <c r="J34" s="827">
        <f>J35</f>
        <v>0</v>
      </c>
    </row>
    <row r="35" spans="1:10" s="672" customFormat="1" ht="1.5" customHeight="1">
      <c r="A35" s="912">
        <v>1110000</v>
      </c>
      <c r="B35" s="717" t="s">
        <v>768</v>
      </c>
      <c r="C35" s="718" t="s">
        <v>338</v>
      </c>
      <c r="D35" s="828">
        <f>SUM(D36:D42)</f>
        <v>0</v>
      </c>
      <c r="E35" s="828"/>
      <c r="F35" s="828">
        <f>SUM(F36:F42)</f>
        <v>0</v>
      </c>
      <c r="G35" s="828">
        <f>SUM(G36:G42)</f>
        <v>0</v>
      </c>
      <c r="H35" s="828">
        <f>SUM(H36:H42)</f>
        <v>0</v>
      </c>
      <c r="I35" s="828">
        <f>SUM(I36:I42)</f>
        <v>0</v>
      </c>
      <c r="J35" s="828">
        <f>SUM(J36:J42)</f>
        <v>0</v>
      </c>
    </row>
    <row r="36" spans="1:10" s="672" customFormat="1" ht="25.5" hidden="1">
      <c r="A36" s="913">
        <v>1111000</v>
      </c>
      <c r="B36" s="721" t="s">
        <v>643</v>
      </c>
      <c r="C36" s="722" t="s">
        <v>769</v>
      </c>
      <c r="D36" s="1116">
        <v>0</v>
      </c>
      <c r="E36" s="835"/>
      <c r="F36" s="1116">
        <v>0</v>
      </c>
      <c r="G36" s="829">
        <v>0</v>
      </c>
      <c r="H36" s="829">
        <v>0</v>
      </c>
      <c r="I36" s="829">
        <v>0</v>
      </c>
      <c r="J36" s="829">
        <f>F36</f>
        <v>0</v>
      </c>
    </row>
    <row r="37" spans="1:10" s="672" customFormat="1" ht="25.5" hidden="1">
      <c r="A37" s="914">
        <v>1112000</v>
      </c>
      <c r="B37" s="725" t="s">
        <v>255</v>
      </c>
      <c r="C37" s="726" t="s">
        <v>770</v>
      </c>
      <c r="D37" s="830">
        <v>0</v>
      </c>
      <c r="E37" s="830"/>
      <c r="F37" s="830">
        <v>0</v>
      </c>
      <c r="G37" s="830">
        <v>0</v>
      </c>
      <c r="H37" s="830">
        <v>0</v>
      </c>
      <c r="I37" s="830">
        <v>0</v>
      </c>
      <c r="J37" s="830">
        <f>F37</f>
        <v>0</v>
      </c>
    </row>
    <row r="38" spans="1:10" s="672" customFormat="1" ht="25.5" hidden="1">
      <c r="A38" s="914">
        <v>1113000</v>
      </c>
      <c r="B38" s="725" t="s">
        <v>771</v>
      </c>
      <c r="C38" s="726" t="s">
        <v>772</v>
      </c>
      <c r="D38" s="830"/>
      <c r="E38" s="830"/>
      <c r="F38" s="830"/>
      <c r="G38" s="830"/>
      <c r="H38" s="830"/>
      <c r="I38" s="830"/>
      <c r="J38" s="915">
        <v>0</v>
      </c>
    </row>
    <row r="39" spans="1:10" s="672" customFormat="1" ht="38.25" hidden="1">
      <c r="A39" s="914">
        <v>1114000</v>
      </c>
      <c r="B39" s="725" t="s">
        <v>377</v>
      </c>
      <c r="C39" s="726" t="s">
        <v>378</v>
      </c>
      <c r="D39" s="830"/>
      <c r="E39" s="830"/>
      <c r="F39" s="830"/>
      <c r="G39" s="830"/>
      <c r="H39" s="830"/>
      <c r="I39" s="830"/>
      <c r="J39" s="915">
        <v>0</v>
      </c>
    </row>
    <row r="40" spans="1:10" s="672" customFormat="1" hidden="1">
      <c r="A40" s="914">
        <v>1115000</v>
      </c>
      <c r="B40" s="725" t="s">
        <v>591</v>
      </c>
      <c r="C40" s="726" t="s">
        <v>367</v>
      </c>
      <c r="D40" s="830"/>
      <c r="E40" s="830"/>
      <c r="F40" s="830"/>
      <c r="G40" s="830"/>
      <c r="H40" s="830"/>
      <c r="I40" s="830"/>
      <c r="J40" s="915">
        <v>0</v>
      </c>
    </row>
    <row r="41" spans="1:10" s="672" customFormat="1" ht="25.5" hidden="1">
      <c r="A41" s="914">
        <v>1116000</v>
      </c>
      <c r="B41" s="725" t="s">
        <v>981</v>
      </c>
      <c r="C41" s="726" t="s">
        <v>368</v>
      </c>
      <c r="D41" s="830"/>
      <c r="E41" s="830"/>
      <c r="F41" s="830"/>
      <c r="G41" s="830"/>
      <c r="H41" s="830"/>
      <c r="I41" s="830"/>
      <c r="J41" s="915">
        <v>0</v>
      </c>
    </row>
    <row r="42" spans="1:10" s="672" customFormat="1" ht="13.5" hidden="1" thickBot="1">
      <c r="A42" s="916">
        <v>1117000</v>
      </c>
      <c r="B42" s="729" t="s">
        <v>610</v>
      </c>
      <c r="C42" s="730" t="s">
        <v>19</v>
      </c>
      <c r="D42" s="831">
        <v>0</v>
      </c>
      <c r="E42" s="831"/>
      <c r="F42" s="831">
        <v>0</v>
      </c>
      <c r="G42" s="831">
        <v>0</v>
      </c>
      <c r="H42" s="831">
        <v>0</v>
      </c>
      <c r="I42" s="831">
        <v>0</v>
      </c>
      <c r="J42" s="915">
        <f>F42</f>
        <v>0</v>
      </c>
    </row>
    <row r="43" spans="1:10" s="672" customFormat="1" ht="29.25" hidden="1" thickBot="1">
      <c r="A43" s="917">
        <v>1120000</v>
      </c>
      <c r="B43" s="733" t="s">
        <v>20</v>
      </c>
      <c r="C43" s="712" t="s">
        <v>338</v>
      </c>
      <c r="D43" s="832">
        <f>D44+D56+D67+D70+D52+D65</f>
        <v>0</v>
      </c>
      <c r="E43" s="832"/>
      <c r="F43" s="832">
        <f>F44+F56+F67+F70+F52+F65</f>
        <v>0</v>
      </c>
      <c r="G43" s="832">
        <f>G44+G52+G56+G65+G67+G70</f>
        <v>0</v>
      </c>
      <c r="H43" s="832">
        <f>H44+H52+H56+H65+H67+H70</f>
        <v>0</v>
      </c>
      <c r="I43" s="832">
        <f>I44+I52+I56+I65+I67+I70</f>
        <v>0</v>
      </c>
      <c r="J43" s="915">
        <f>F43</f>
        <v>0</v>
      </c>
    </row>
    <row r="44" spans="1:10" s="672" customFormat="1" ht="14.25" hidden="1">
      <c r="A44" s="912">
        <v>1121000</v>
      </c>
      <c r="B44" s="735" t="s">
        <v>21</v>
      </c>
      <c r="C44" s="736"/>
      <c r="D44" s="829">
        <f>SUM(D45:D50)</f>
        <v>0</v>
      </c>
      <c r="E44" s="829"/>
      <c r="F44" s="829">
        <f>SUM(F45:F50)</f>
        <v>0</v>
      </c>
      <c r="G44" s="829">
        <f>SUM(G45:G50)</f>
        <v>0</v>
      </c>
      <c r="H44" s="829">
        <f>SUM(H45:H50)</f>
        <v>0</v>
      </c>
      <c r="I44" s="829">
        <f>SUM(I45:I50)</f>
        <v>0</v>
      </c>
      <c r="J44" s="915">
        <f>SUM(J45:J50)</f>
        <v>0</v>
      </c>
    </row>
    <row r="45" spans="1:10" s="672" customFormat="1" ht="25.5" hidden="1">
      <c r="A45" s="914">
        <v>1121100</v>
      </c>
      <c r="B45" s="737" t="s">
        <v>359</v>
      </c>
      <c r="C45" s="726" t="s">
        <v>360</v>
      </c>
      <c r="D45" s="830"/>
      <c r="E45" s="830"/>
      <c r="F45" s="830"/>
      <c r="G45" s="830"/>
      <c r="H45" s="830"/>
      <c r="I45" s="830"/>
      <c r="J45" s="915">
        <v>0</v>
      </c>
    </row>
    <row r="46" spans="1:10" s="672" customFormat="1" hidden="1">
      <c r="A46" s="914">
        <v>1121200</v>
      </c>
      <c r="B46" s="738" t="s">
        <v>1618</v>
      </c>
      <c r="C46" s="726" t="s">
        <v>362</v>
      </c>
      <c r="D46" s="830">
        <v>0</v>
      </c>
      <c r="E46" s="830"/>
      <c r="F46" s="830"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idden="1">
      <c r="A47" s="914">
        <v>1121300</v>
      </c>
      <c r="B47" s="737" t="s">
        <v>734</v>
      </c>
      <c r="C47" s="726" t="s">
        <v>363</v>
      </c>
      <c r="D47" s="830">
        <v>0</v>
      </c>
      <c r="E47" s="830"/>
      <c r="F47" s="830"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1121400</v>
      </c>
      <c r="B48" s="737" t="s">
        <v>735</v>
      </c>
      <c r="C48" s="726" t="s">
        <v>364</v>
      </c>
      <c r="D48" s="830">
        <v>0</v>
      </c>
      <c r="E48" s="830"/>
      <c r="F48" s="830">
        <v>0</v>
      </c>
      <c r="G48" s="830">
        <v>0</v>
      </c>
      <c r="H48" s="830">
        <v>0</v>
      </c>
      <c r="I48" s="830">
        <v>0</v>
      </c>
      <c r="J48" s="915">
        <f>F48</f>
        <v>0</v>
      </c>
    </row>
    <row r="49" spans="1:10" s="672" customFormat="1" hidden="1">
      <c r="A49" s="914">
        <v>1121500</v>
      </c>
      <c r="B49" s="737" t="s">
        <v>65</v>
      </c>
      <c r="C49" s="726" t="s">
        <v>365</v>
      </c>
      <c r="D49" s="829"/>
      <c r="E49" s="830"/>
      <c r="F49" s="829"/>
      <c r="G49" s="829"/>
      <c r="H49" s="829"/>
      <c r="I49" s="829"/>
      <c r="J49" s="915">
        <v>0</v>
      </c>
    </row>
    <row r="50" spans="1:10" s="672" customFormat="1" hidden="1">
      <c r="A50" s="914">
        <v>1121600</v>
      </c>
      <c r="B50" s="737" t="s">
        <v>66</v>
      </c>
      <c r="C50" s="726" t="s">
        <v>366</v>
      </c>
      <c r="D50" s="830"/>
      <c r="E50" s="830"/>
      <c r="F50" s="830"/>
      <c r="G50" s="830"/>
      <c r="H50" s="830"/>
      <c r="I50" s="830"/>
      <c r="J50" s="915">
        <v>0</v>
      </c>
    </row>
    <row r="51" spans="1:10" s="672" customFormat="1" ht="13.5" hidden="1" thickBot="1">
      <c r="A51" s="918">
        <v>1121700</v>
      </c>
      <c r="B51" s="741" t="s">
        <v>67</v>
      </c>
      <c r="C51" s="730" t="s">
        <v>731</v>
      </c>
      <c r="D51" s="831"/>
      <c r="E51" s="831"/>
      <c r="F51" s="831"/>
      <c r="G51" s="831"/>
      <c r="H51" s="831"/>
      <c r="I51" s="831"/>
      <c r="J51" s="915">
        <v>0</v>
      </c>
    </row>
    <row r="52" spans="1:10" s="672" customFormat="1" ht="28.5" hidden="1">
      <c r="A52" s="912">
        <v>1122000</v>
      </c>
      <c r="B52" s="742" t="s">
        <v>732</v>
      </c>
      <c r="C52" s="718" t="s">
        <v>338</v>
      </c>
      <c r="D52" s="835">
        <f>D53</f>
        <v>0</v>
      </c>
      <c r="E52" s="835"/>
      <c r="F52" s="835">
        <f>F53</f>
        <v>0</v>
      </c>
      <c r="G52" s="835">
        <f>G53</f>
        <v>0</v>
      </c>
      <c r="H52" s="835">
        <f>H53</f>
        <v>0</v>
      </c>
      <c r="I52" s="835">
        <f>I53</f>
        <v>0</v>
      </c>
      <c r="J52" s="915">
        <f>J53</f>
        <v>0</v>
      </c>
    </row>
    <row r="53" spans="1:10" s="672" customFormat="1" hidden="1">
      <c r="A53" s="919">
        <v>1122100</v>
      </c>
      <c r="B53" s="737" t="s">
        <v>68</v>
      </c>
      <c r="C53" s="722" t="s">
        <v>733</v>
      </c>
      <c r="D53" s="830">
        <v>0</v>
      </c>
      <c r="E53" s="830"/>
      <c r="F53" s="830">
        <v>0</v>
      </c>
      <c r="G53" s="830">
        <v>0</v>
      </c>
      <c r="H53" s="830">
        <v>0</v>
      </c>
      <c r="I53" s="830">
        <v>0</v>
      </c>
      <c r="J53" s="915">
        <f>F53</f>
        <v>0</v>
      </c>
    </row>
    <row r="54" spans="1:10" s="672" customFormat="1" hidden="1">
      <c r="A54" s="919">
        <v>1122200</v>
      </c>
      <c r="B54" s="737" t="s">
        <v>465</v>
      </c>
      <c r="C54" s="726" t="s">
        <v>978</v>
      </c>
      <c r="D54" s="830"/>
      <c r="E54" s="830"/>
      <c r="F54" s="830"/>
      <c r="G54" s="830"/>
      <c r="H54" s="830"/>
      <c r="I54" s="830"/>
      <c r="J54" s="915">
        <v>0</v>
      </c>
    </row>
    <row r="55" spans="1:10" s="672" customFormat="1" ht="13.5" hidden="1" thickBot="1">
      <c r="A55" s="917">
        <v>1122300</v>
      </c>
      <c r="B55" s="741" t="s">
        <v>136</v>
      </c>
      <c r="C55" s="730" t="s">
        <v>979</v>
      </c>
      <c r="D55" s="831"/>
      <c r="E55" s="831"/>
      <c r="F55" s="831"/>
      <c r="G55" s="831"/>
      <c r="H55" s="831"/>
      <c r="I55" s="831"/>
      <c r="J55" s="915">
        <v>0</v>
      </c>
    </row>
    <row r="56" spans="1:10" s="672" customFormat="1" ht="28.5" hidden="1">
      <c r="A56" s="912">
        <v>1123000</v>
      </c>
      <c r="B56" s="742" t="s">
        <v>52</v>
      </c>
      <c r="C56" s="718" t="s">
        <v>338</v>
      </c>
      <c r="D56" s="835">
        <f>SUM(D57:D64)</f>
        <v>0</v>
      </c>
      <c r="E56" s="835"/>
      <c r="F56" s="835">
        <f>SUM(F57:F64)</f>
        <v>0</v>
      </c>
      <c r="G56" s="835">
        <f>SUM(G57:G64)</f>
        <v>0</v>
      </c>
      <c r="H56" s="835">
        <f>SUM(H57:H64)</f>
        <v>0</v>
      </c>
      <c r="I56" s="835">
        <f>SUM(I57:I64)</f>
        <v>0</v>
      </c>
      <c r="J56" s="915">
        <f>F56</f>
        <v>0</v>
      </c>
    </row>
    <row r="57" spans="1:10" s="672" customFormat="1" ht="0.75" hidden="1" customHeight="1">
      <c r="A57" s="919">
        <v>1123100</v>
      </c>
      <c r="B57" s="737" t="s">
        <v>137</v>
      </c>
      <c r="C57" s="722" t="s">
        <v>345</v>
      </c>
      <c r="D57" s="830"/>
      <c r="E57" s="830"/>
      <c r="F57" s="830"/>
      <c r="G57" s="830"/>
      <c r="H57" s="830"/>
      <c r="I57" s="830"/>
      <c r="J57" s="915">
        <f>F57</f>
        <v>0</v>
      </c>
    </row>
    <row r="58" spans="1:10" s="672" customFormat="1" hidden="1">
      <c r="A58" s="919">
        <v>1123200</v>
      </c>
      <c r="B58" s="737" t="s">
        <v>138</v>
      </c>
      <c r="C58" s="726" t="s">
        <v>346</v>
      </c>
      <c r="D58" s="830">
        <v>0</v>
      </c>
      <c r="E58" s="830"/>
      <c r="F58" s="830">
        <v>0</v>
      </c>
      <c r="G58" s="830">
        <v>0</v>
      </c>
      <c r="H58" s="830">
        <v>0</v>
      </c>
      <c r="I58" s="830">
        <v>0</v>
      </c>
      <c r="J58" s="915">
        <f>F58</f>
        <v>0</v>
      </c>
    </row>
    <row r="59" spans="1:10" s="672" customFormat="1" ht="25.5" hidden="1">
      <c r="A59" s="919">
        <v>1123300</v>
      </c>
      <c r="B59" s="737" t="s">
        <v>139</v>
      </c>
      <c r="C59" s="726" t="s">
        <v>347</v>
      </c>
      <c r="D59" s="830"/>
      <c r="E59" s="830"/>
      <c r="F59" s="830"/>
      <c r="G59" s="830"/>
      <c r="H59" s="830"/>
      <c r="I59" s="830"/>
      <c r="J59" s="915"/>
    </row>
    <row r="60" spans="1:10" s="672" customFormat="1" hidden="1">
      <c r="A60" s="919">
        <v>1123400</v>
      </c>
      <c r="B60" s="737" t="s">
        <v>533</v>
      </c>
      <c r="C60" s="726" t="s">
        <v>348</v>
      </c>
      <c r="D60" s="830">
        <v>0</v>
      </c>
      <c r="E60" s="830"/>
      <c r="F60" s="830">
        <v>0</v>
      </c>
      <c r="G60" s="830">
        <v>0</v>
      </c>
      <c r="H60" s="830">
        <v>0</v>
      </c>
      <c r="I60" s="830">
        <v>0</v>
      </c>
      <c r="J60" s="915">
        <f t="shared" ref="J60:J66" si="0">F60</f>
        <v>0</v>
      </c>
    </row>
    <row r="61" spans="1:10" s="672" customFormat="1" hidden="1">
      <c r="A61" s="919">
        <v>1123500</v>
      </c>
      <c r="B61" s="745" t="s">
        <v>534</v>
      </c>
      <c r="C61" s="746">
        <v>423500</v>
      </c>
      <c r="D61" s="830"/>
      <c r="E61" s="830">
        <v>0</v>
      </c>
      <c r="F61" s="830">
        <f>D61+E61</f>
        <v>0</v>
      </c>
      <c r="G61" s="830"/>
      <c r="H61" s="830"/>
      <c r="I61" s="830">
        <v>0</v>
      </c>
      <c r="J61" s="915">
        <f t="shared" si="0"/>
        <v>0</v>
      </c>
    </row>
    <row r="62" spans="1:10" s="672" customFormat="1" hidden="1">
      <c r="A62" s="919">
        <v>1123600</v>
      </c>
      <c r="B62" s="737" t="s">
        <v>174</v>
      </c>
      <c r="C62" s="726" t="s">
        <v>349</v>
      </c>
      <c r="D62" s="830"/>
      <c r="E62" s="830"/>
      <c r="F62" s="830"/>
      <c r="G62" s="830"/>
      <c r="H62" s="830"/>
      <c r="I62" s="830"/>
      <c r="J62" s="915">
        <f t="shared" si="0"/>
        <v>0</v>
      </c>
    </row>
    <row r="63" spans="1:10" s="672" customFormat="1" hidden="1">
      <c r="A63" s="919">
        <v>1123700</v>
      </c>
      <c r="B63" s="737" t="s">
        <v>175</v>
      </c>
      <c r="C63" s="726" t="s">
        <v>350</v>
      </c>
      <c r="D63" s="830">
        <v>0</v>
      </c>
      <c r="E63" s="830"/>
      <c r="F63" s="830">
        <v>0</v>
      </c>
      <c r="G63" s="830">
        <v>0</v>
      </c>
      <c r="H63" s="830">
        <v>0</v>
      </c>
      <c r="I63" s="830">
        <v>0</v>
      </c>
      <c r="J63" s="915">
        <f t="shared" si="0"/>
        <v>0</v>
      </c>
    </row>
    <row r="64" spans="1:10" s="672" customFormat="1" ht="13.5" hidden="1" thickBot="1">
      <c r="A64" s="917">
        <v>1123800</v>
      </c>
      <c r="B64" s="741" t="s">
        <v>176</v>
      </c>
      <c r="C64" s="730" t="s">
        <v>351</v>
      </c>
      <c r="D64" s="831">
        <v>0</v>
      </c>
      <c r="E64" s="831"/>
      <c r="F64" s="831">
        <f>D64</f>
        <v>0</v>
      </c>
      <c r="G64" s="831">
        <v>0</v>
      </c>
      <c r="H64" s="831">
        <v>0</v>
      </c>
      <c r="I64" s="831">
        <v>0</v>
      </c>
      <c r="J64" s="915">
        <f t="shared" si="0"/>
        <v>0</v>
      </c>
    </row>
    <row r="65" spans="1:10" s="672" customFormat="1" ht="28.5" hidden="1">
      <c r="A65" s="912">
        <v>1124000</v>
      </c>
      <c r="B65" s="742" t="s">
        <v>198</v>
      </c>
      <c r="C65" s="718" t="s">
        <v>338</v>
      </c>
      <c r="D65" s="835">
        <f>D66</f>
        <v>0</v>
      </c>
      <c r="E65" s="835"/>
      <c r="F65" s="835">
        <f>F66</f>
        <v>0</v>
      </c>
      <c r="G65" s="835">
        <f>G66</f>
        <v>0</v>
      </c>
      <c r="H65" s="835">
        <f>H66</f>
        <v>0</v>
      </c>
      <c r="I65" s="835">
        <f>I66</f>
        <v>0</v>
      </c>
      <c r="J65" s="915">
        <f t="shared" si="0"/>
        <v>0</v>
      </c>
    </row>
    <row r="66" spans="1:10" s="672" customFormat="1" ht="13.5" hidden="1" thickBot="1">
      <c r="A66" s="917">
        <v>1124100</v>
      </c>
      <c r="B66" s="741" t="s">
        <v>177</v>
      </c>
      <c r="C66" s="730" t="s">
        <v>199</v>
      </c>
      <c r="D66" s="831"/>
      <c r="E66" s="831"/>
      <c r="F66" s="831">
        <v>0</v>
      </c>
      <c r="G66" s="831">
        <v>0</v>
      </c>
      <c r="H66" s="831">
        <v>0</v>
      </c>
      <c r="I66" s="831">
        <v>0</v>
      </c>
      <c r="J66" s="915">
        <f t="shared" si="0"/>
        <v>0</v>
      </c>
    </row>
    <row r="67" spans="1:10" s="672" customFormat="1" ht="28.5" hidden="1">
      <c r="A67" s="912">
        <v>1125000</v>
      </c>
      <c r="B67" s="742" t="s">
        <v>878</v>
      </c>
      <c r="C67" s="718" t="s">
        <v>338</v>
      </c>
      <c r="D67" s="835">
        <f>D68+D69</f>
        <v>0</v>
      </c>
      <c r="E67" s="835"/>
      <c r="F67" s="835">
        <f>F68+F69</f>
        <v>0</v>
      </c>
      <c r="G67" s="835">
        <f>G68+G69</f>
        <v>0</v>
      </c>
      <c r="H67" s="835">
        <f>H68+H69</f>
        <v>0</v>
      </c>
      <c r="I67" s="835">
        <f>I68+I69</f>
        <v>0</v>
      </c>
      <c r="J67" s="915">
        <f>J68+J69</f>
        <v>0</v>
      </c>
    </row>
    <row r="68" spans="1:10" s="672" customFormat="1" ht="25.5" hidden="1">
      <c r="A68" s="919">
        <v>1125100</v>
      </c>
      <c r="B68" s="737" t="s">
        <v>178</v>
      </c>
      <c r="C68" s="722" t="s">
        <v>879</v>
      </c>
      <c r="D68" s="830"/>
      <c r="E68" s="830"/>
      <c r="F68" s="830"/>
      <c r="G68" s="830"/>
      <c r="H68" s="830"/>
      <c r="I68" s="830"/>
      <c r="J68" s="915">
        <f t="shared" ref="J68:J74" si="1">F68</f>
        <v>0</v>
      </c>
    </row>
    <row r="69" spans="1:10" s="672" customFormat="1" ht="26.25" hidden="1" thickBot="1">
      <c r="A69" s="917">
        <v>1125200</v>
      </c>
      <c r="B69" s="741" t="s">
        <v>669</v>
      </c>
      <c r="C69" s="730" t="s">
        <v>988</v>
      </c>
      <c r="D69" s="831">
        <v>0</v>
      </c>
      <c r="E69" s="831"/>
      <c r="F69" s="831">
        <v>0</v>
      </c>
      <c r="G69" s="831">
        <v>0</v>
      </c>
      <c r="H69" s="831">
        <v>0</v>
      </c>
      <c r="I69" s="831">
        <v>0</v>
      </c>
      <c r="J69" s="915">
        <f t="shared" si="1"/>
        <v>0</v>
      </c>
    </row>
    <row r="70" spans="1:10" s="672" customFormat="1" ht="14.25" hidden="1">
      <c r="A70" s="912">
        <v>1126000</v>
      </c>
      <c r="B70" s="742" t="s">
        <v>989</v>
      </c>
      <c r="C70" s="718" t="s">
        <v>338</v>
      </c>
      <c r="D70" s="835">
        <f>SUM(D71:D78)</f>
        <v>0</v>
      </c>
      <c r="E70" s="835"/>
      <c r="F70" s="835">
        <f>SUM(F71:F78)</f>
        <v>0</v>
      </c>
      <c r="G70" s="835">
        <f>SUM(G71:G78)</f>
        <v>0</v>
      </c>
      <c r="H70" s="835">
        <f>SUM(H71:H78)</f>
        <v>0</v>
      </c>
      <c r="I70" s="835">
        <f>SUM(I71:I78)</f>
        <v>0</v>
      </c>
      <c r="J70" s="915">
        <f t="shared" si="1"/>
        <v>0</v>
      </c>
    </row>
    <row r="71" spans="1:10" s="672" customFormat="1" hidden="1">
      <c r="A71" s="912">
        <v>1126100</v>
      </c>
      <c r="B71" s="737" t="s">
        <v>941</v>
      </c>
      <c r="C71" s="722" t="s">
        <v>990</v>
      </c>
      <c r="D71" s="830">
        <v>0</v>
      </c>
      <c r="E71" s="830"/>
      <c r="F71" s="830">
        <v>0</v>
      </c>
      <c r="G71" s="830">
        <v>0</v>
      </c>
      <c r="H71" s="830">
        <v>0</v>
      </c>
      <c r="I71" s="830">
        <v>0</v>
      </c>
      <c r="J71" s="915">
        <f t="shared" si="1"/>
        <v>0</v>
      </c>
    </row>
    <row r="72" spans="1:10" s="672" customFormat="1" hidden="1">
      <c r="A72" s="912">
        <v>1126200</v>
      </c>
      <c r="B72" s="737" t="s">
        <v>942</v>
      </c>
      <c r="C72" s="726" t="s">
        <v>991</v>
      </c>
      <c r="D72" s="830"/>
      <c r="E72" s="830"/>
      <c r="F72" s="830"/>
      <c r="G72" s="830"/>
      <c r="H72" s="830"/>
      <c r="I72" s="830"/>
      <c r="J72" s="915">
        <f t="shared" si="1"/>
        <v>0</v>
      </c>
    </row>
    <row r="73" spans="1:10" s="672" customFormat="1" hidden="1">
      <c r="A73" s="912">
        <v>1126300</v>
      </c>
      <c r="B73" s="737" t="s">
        <v>369</v>
      </c>
      <c r="C73" s="726" t="s">
        <v>370</v>
      </c>
      <c r="D73" s="830"/>
      <c r="E73" s="830"/>
      <c r="F73" s="830"/>
      <c r="G73" s="830"/>
      <c r="H73" s="830"/>
      <c r="I73" s="830"/>
      <c r="J73" s="915">
        <f t="shared" si="1"/>
        <v>0</v>
      </c>
    </row>
    <row r="74" spans="1:10" s="672" customFormat="1" hidden="1">
      <c r="A74" s="914">
        <v>1126400</v>
      </c>
      <c r="B74" s="747" t="s">
        <v>943</v>
      </c>
      <c r="C74" s="726" t="s">
        <v>371</v>
      </c>
      <c r="D74" s="830">
        <v>0</v>
      </c>
      <c r="E74" s="830"/>
      <c r="F74" s="830">
        <v>0</v>
      </c>
      <c r="G74" s="830">
        <v>0</v>
      </c>
      <c r="H74" s="830">
        <v>0</v>
      </c>
      <c r="I74" s="830">
        <v>0</v>
      </c>
      <c r="J74" s="915">
        <f t="shared" si="1"/>
        <v>0</v>
      </c>
    </row>
    <row r="75" spans="1:10" s="672" customFormat="1" ht="25.5" hidden="1">
      <c r="A75" s="916">
        <v>1126500</v>
      </c>
      <c r="B75" s="748" t="s">
        <v>901</v>
      </c>
      <c r="C75" s="726" t="s">
        <v>372</v>
      </c>
      <c r="D75" s="830"/>
      <c r="E75" s="830"/>
      <c r="F75" s="830"/>
      <c r="G75" s="830"/>
      <c r="H75" s="830"/>
      <c r="I75" s="830"/>
      <c r="J75" s="915">
        <v>0</v>
      </c>
    </row>
    <row r="76" spans="1:10" s="672" customFormat="1" hidden="1">
      <c r="A76" s="914">
        <v>1126600</v>
      </c>
      <c r="B76" s="747" t="s">
        <v>214</v>
      </c>
      <c r="C76" s="726" t="s">
        <v>373</v>
      </c>
      <c r="D76" s="830"/>
      <c r="E76" s="830"/>
      <c r="F76" s="830"/>
      <c r="G76" s="830"/>
      <c r="H76" s="830"/>
      <c r="I76" s="830"/>
      <c r="J76" s="915">
        <f>F76</f>
        <v>0</v>
      </c>
    </row>
    <row r="77" spans="1:10" s="672" customFormat="1" hidden="1">
      <c r="A77" s="914">
        <v>1126700</v>
      </c>
      <c r="B77" s="747" t="s">
        <v>215</v>
      </c>
      <c r="C77" s="726" t="s">
        <v>374</v>
      </c>
      <c r="D77" s="830">
        <v>0</v>
      </c>
      <c r="E77" s="830">
        <v>0</v>
      </c>
      <c r="F77" s="830">
        <f>E77+D77</f>
        <v>0</v>
      </c>
      <c r="G77" s="830">
        <v>0</v>
      </c>
      <c r="H77" s="830">
        <v>0</v>
      </c>
      <c r="I77" s="830">
        <v>0</v>
      </c>
      <c r="J77" s="915">
        <f>F77</f>
        <v>0</v>
      </c>
    </row>
    <row r="78" spans="1:10" s="672" customFormat="1" ht="13.5" hidden="1" thickBot="1">
      <c r="A78" s="918">
        <v>1126800</v>
      </c>
      <c r="B78" s="749" t="s">
        <v>458</v>
      </c>
      <c r="C78" s="730" t="s">
        <v>375</v>
      </c>
      <c r="D78" s="831">
        <v>0</v>
      </c>
      <c r="E78" s="831"/>
      <c r="F78" s="831">
        <v>0</v>
      </c>
      <c r="G78" s="831">
        <v>0</v>
      </c>
      <c r="H78" s="831">
        <v>0</v>
      </c>
      <c r="I78" s="831">
        <v>0</v>
      </c>
      <c r="J78" s="915">
        <f>F78</f>
        <v>0</v>
      </c>
    </row>
    <row r="79" spans="1:10" s="672" customFormat="1" ht="14.25" hidden="1">
      <c r="A79" s="920">
        <v>1130000</v>
      </c>
      <c r="B79" s="751" t="s">
        <v>274</v>
      </c>
      <c r="C79" s="718" t="s">
        <v>338</v>
      </c>
      <c r="D79" s="835">
        <v>0</v>
      </c>
      <c r="E79" s="835"/>
      <c r="F79" s="835">
        <v>0</v>
      </c>
      <c r="G79" s="835">
        <v>0</v>
      </c>
      <c r="H79" s="835">
        <v>0</v>
      </c>
      <c r="I79" s="835">
        <v>0</v>
      </c>
      <c r="J79" s="915">
        <v>0</v>
      </c>
    </row>
    <row r="80" spans="1:10" s="672" customFormat="1" hidden="1">
      <c r="A80" s="920">
        <v>1130100</v>
      </c>
      <c r="B80" s="747" t="s">
        <v>459</v>
      </c>
      <c r="C80" s="722" t="s">
        <v>275</v>
      </c>
      <c r="D80" s="830"/>
      <c r="E80" s="830"/>
      <c r="F80" s="830"/>
      <c r="G80" s="830"/>
      <c r="H80" s="830"/>
      <c r="I80" s="830"/>
      <c r="J80" s="915">
        <v>0</v>
      </c>
    </row>
    <row r="81" spans="1:10" s="672" customFormat="1" hidden="1">
      <c r="A81" s="920">
        <v>1130200</v>
      </c>
      <c r="B81" s="747" t="s">
        <v>460</v>
      </c>
      <c r="C81" s="726" t="s">
        <v>276</v>
      </c>
      <c r="D81" s="830"/>
      <c r="E81" s="830"/>
      <c r="F81" s="830"/>
      <c r="G81" s="830"/>
      <c r="H81" s="830"/>
      <c r="I81" s="830"/>
      <c r="J81" s="915">
        <v>0</v>
      </c>
    </row>
    <row r="82" spans="1:10" s="672" customFormat="1" hidden="1">
      <c r="A82" s="920">
        <v>1130300</v>
      </c>
      <c r="B82" s="747" t="s">
        <v>461</v>
      </c>
      <c r="C82" s="726" t="s">
        <v>277</v>
      </c>
      <c r="D82" s="830"/>
      <c r="E82" s="830"/>
      <c r="F82" s="830"/>
      <c r="G82" s="830"/>
      <c r="H82" s="830"/>
      <c r="I82" s="830"/>
      <c r="J82" s="915">
        <v>0</v>
      </c>
    </row>
    <row r="83" spans="1:10" s="672" customFormat="1" hidden="1">
      <c r="A83" s="920">
        <v>1130400</v>
      </c>
      <c r="B83" s="752" t="s">
        <v>462</v>
      </c>
      <c r="C83" s="753" t="s">
        <v>278</v>
      </c>
      <c r="D83" s="829"/>
      <c r="E83" s="829"/>
      <c r="F83" s="829"/>
      <c r="G83" s="829"/>
      <c r="H83" s="829"/>
      <c r="I83" s="829"/>
      <c r="J83" s="915">
        <v>0</v>
      </c>
    </row>
    <row r="84" spans="1:10" s="672" customFormat="1" ht="14.25" hidden="1">
      <c r="A84" s="914">
        <v>1131000</v>
      </c>
      <c r="B84" s="754" t="s">
        <v>279</v>
      </c>
      <c r="C84" s="755" t="s">
        <v>338</v>
      </c>
      <c r="D84" s="830"/>
      <c r="E84" s="830"/>
      <c r="F84" s="830"/>
      <c r="G84" s="830"/>
      <c r="H84" s="830"/>
      <c r="I84" s="830"/>
      <c r="J84" s="915">
        <v>0</v>
      </c>
    </row>
    <row r="85" spans="1:10" s="672" customFormat="1" ht="25.5" hidden="1">
      <c r="A85" s="914">
        <v>1131100</v>
      </c>
      <c r="B85" s="747" t="s">
        <v>565</v>
      </c>
      <c r="C85" s="722" t="s">
        <v>280</v>
      </c>
      <c r="D85" s="830"/>
      <c r="E85" s="830"/>
      <c r="F85" s="830"/>
      <c r="G85" s="830"/>
      <c r="H85" s="830"/>
      <c r="I85" s="830"/>
      <c r="J85" s="915">
        <v>0</v>
      </c>
    </row>
    <row r="86" spans="1:10" s="672" customFormat="1" hidden="1">
      <c r="A86" s="914">
        <v>1131200</v>
      </c>
      <c r="B86" s="747" t="s">
        <v>566</v>
      </c>
      <c r="C86" s="726" t="s">
        <v>281</v>
      </c>
      <c r="D86" s="830"/>
      <c r="E86" s="830"/>
      <c r="F86" s="830"/>
      <c r="G86" s="830"/>
      <c r="H86" s="830"/>
      <c r="I86" s="830"/>
      <c r="J86" s="915">
        <v>0</v>
      </c>
    </row>
    <row r="87" spans="1:10" s="672" customFormat="1" ht="13.5" hidden="1" thickBot="1">
      <c r="A87" s="914">
        <v>1131300</v>
      </c>
      <c r="B87" s="749" t="s">
        <v>567</v>
      </c>
      <c r="C87" s="730" t="s">
        <v>282</v>
      </c>
      <c r="D87" s="831"/>
      <c r="E87" s="831"/>
      <c r="F87" s="831"/>
      <c r="G87" s="831"/>
      <c r="H87" s="831"/>
      <c r="I87" s="831"/>
      <c r="J87" s="915">
        <v>0</v>
      </c>
    </row>
    <row r="88" spans="1:10" s="672" customFormat="1" ht="14.25" hidden="1">
      <c r="A88" s="921">
        <v>1140000</v>
      </c>
      <c r="B88" s="751" t="s">
        <v>283</v>
      </c>
      <c r="C88" s="718" t="s">
        <v>338</v>
      </c>
      <c r="D88" s="835">
        <v>0</v>
      </c>
      <c r="E88" s="835"/>
      <c r="F88" s="835">
        <v>0</v>
      </c>
      <c r="G88" s="835">
        <v>0</v>
      </c>
      <c r="H88" s="835">
        <v>0</v>
      </c>
      <c r="I88" s="835">
        <v>0</v>
      </c>
      <c r="J88" s="915">
        <v>0</v>
      </c>
    </row>
    <row r="89" spans="1:10" s="672" customFormat="1" ht="25.5" hidden="1">
      <c r="A89" s="921">
        <v>1141000</v>
      </c>
      <c r="B89" s="747" t="s">
        <v>284</v>
      </c>
      <c r="C89" s="722" t="s">
        <v>960</v>
      </c>
      <c r="D89" s="830"/>
      <c r="E89" s="830"/>
      <c r="F89" s="830"/>
      <c r="G89" s="830"/>
      <c r="H89" s="830"/>
      <c r="I89" s="830"/>
      <c r="J89" s="915">
        <v>0</v>
      </c>
    </row>
    <row r="90" spans="1:10" s="672" customFormat="1" ht="25.5" hidden="1">
      <c r="A90" s="921">
        <v>1142000</v>
      </c>
      <c r="B90" s="747" t="s">
        <v>38</v>
      </c>
      <c r="C90" s="726" t="s">
        <v>39</v>
      </c>
      <c r="D90" s="830"/>
      <c r="E90" s="830"/>
      <c r="F90" s="830"/>
      <c r="G90" s="830"/>
      <c r="H90" s="830"/>
      <c r="I90" s="830"/>
      <c r="J90" s="915">
        <v>0</v>
      </c>
    </row>
    <row r="91" spans="1:10" s="672" customFormat="1" ht="25.5" hidden="1">
      <c r="A91" s="921">
        <v>1143000</v>
      </c>
      <c r="B91" s="747" t="s">
        <v>40</v>
      </c>
      <c r="C91" s="726" t="s">
        <v>41</v>
      </c>
      <c r="D91" s="830"/>
      <c r="E91" s="830"/>
      <c r="F91" s="830"/>
      <c r="G91" s="830"/>
      <c r="H91" s="830"/>
      <c r="I91" s="830"/>
      <c r="J91" s="915">
        <v>0</v>
      </c>
    </row>
    <row r="92" spans="1:10" s="672" customFormat="1" ht="26.25" hidden="1" thickBot="1">
      <c r="A92" s="917">
        <v>1144000</v>
      </c>
      <c r="B92" s="749" t="s">
        <v>42</v>
      </c>
      <c r="C92" s="730" t="s">
        <v>418</v>
      </c>
      <c r="D92" s="831"/>
      <c r="E92" s="831"/>
      <c r="F92" s="831"/>
      <c r="G92" s="831"/>
      <c r="H92" s="831"/>
      <c r="I92" s="831"/>
      <c r="J92" s="915">
        <v>0</v>
      </c>
    </row>
    <row r="93" spans="1:10" s="672" customFormat="1" ht="14.25" hidden="1">
      <c r="A93" s="922">
        <v>1150000</v>
      </c>
      <c r="B93" s="923" t="s">
        <v>694</v>
      </c>
      <c r="C93" s="718" t="s">
        <v>338</v>
      </c>
      <c r="D93" s="835">
        <v>0</v>
      </c>
      <c r="E93" s="835"/>
      <c r="F93" s="835">
        <v>0</v>
      </c>
      <c r="G93" s="835">
        <v>0</v>
      </c>
      <c r="H93" s="835">
        <v>0</v>
      </c>
      <c r="I93" s="835">
        <v>0</v>
      </c>
      <c r="J93" s="915">
        <v>0</v>
      </c>
    </row>
    <row r="94" spans="1:10" s="672" customFormat="1" ht="25.5" hidden="1">
      <c r="A94" s="924">
        <v>1151000</v>
      </c>
      <c r="B94" s="925" t="s">
        <v>649</v>
      </c>
      <c r="C94" s="718" t="s">
        <v>338</v>
      </c>
      <c r="D94" s="926">
        <v>0</v>
      </c>
      <c r="E94" s="926"/>
      <c r="F94" s="926">
        <v>0</v>
      </c>
      <c r="G94" s="926">
        <v>0</v>
      </c>
      <c r="H94" s="926">
        <v>0</v>
      </c>
      <c r="I94" s="926">
        <v>0</v>
      </c>
      <c r="J94" s="915">
        <v>0</v>
      </c>
    </row>
    <row r="95" spans="1:10" s="672" customFormat="1" ht="25.5" hidden="1">
      <c r="A95" s="924">
        <v>1151100</v>
      </c>
      <c r="B95" s="927" t="s">
        <v>250</v>
      </c>
      <c r="C95" s="928">
        <v>461100</v>
      </c>
      <c r="D95" s="926"/>
      <c r="E95" s="926"/>
      <c r="F95" s="926"/>
      <c r="G95" s="926"/>
      <c r="H95" s="926"/>
      <c r="I95" s="926"/>
      <c r="J95" s="915">
        <v>0</v>
      </c>
    </row>
    <row r="96" spans="1:10" s="672" customFormat="1" ht="25.5" hidden="1">
      <c r="A96" s="924">
        <v>1151200</v>
      </c>
      <c r="B96" s="927" t="s">
        <v>607</v>
      </c>
      <c r="C96" s="928">
        <v>461200</v>
      </c>
      <c r="D96" s="847"/>
      <c r="E96" s="847"/>
      <c r="F96" s="847"/>
      <c r="G96" s="847"/>
      <c r="H96" s="847"/>
      <c r="I96" s="847"/>
      <c r="J96" s="915">
        <v>0</v>
      </c>
    </row>
    <row r="97" spans="1:11" s="672" customFormat="1" ht="25.5" hidden="1">
      <c r="A97" s="924">
        <v>1152000</v>
      </c>
      <c r="B97" s="929" t="s">
        <v>495</v>
      </c>
      <c r="C97" s="930" t="s">
        <v>338</v>
      </c>
      <c r="D97" s="931">
        <v>0</v>
      </c>
      <c r="E97" s="931"/>
      <c r="F97" s="931">
        <v>0</v>
      </c>
      <c r="G97" s="931">
        <v>0</v>
      </c>
      <c r="H97" s="931">
        <v>0</v>
      </c>
      <c r="I97" s="931">
        <v>0</v>
      </c>
      <c r="J97" s="915">
        <v>0</v>
      </c>
    </row>
    <row r="98" spans="1:11" s="672" customFormat="1" ht="25.5" hidden="1">
      <c r="A98" s="924">
        <v>1152100</v>
      </c>
      <c r="B98" s="932" t="s">
        <v>518</v>
      </c>
      <c r="C98" s="928">
        <v>462100</v>
      </c>
      <c r="D98" s="844"/>
      <c r="E98" s="844"/>
      <c r="F98" s="844"/>
      <c r="G98" s="933"/>
      <c r="H98" s="933"/>
      <c r="I98" s="830"/>
      <c r="J98" s="915">
        <v>0</v>
      </c>
    </row>
    <row r="99" spans="1:11" s="672" customFormat="1" ht="27" hidden="1" customHeight="1" thickBot="1">
      <c r="A99" s="934">
        <v>1152200</v>
      </c>
      <c r="B99" s="935" t="s">
        <v>723</v>
      </c>
      <c r="C99" s="936">
        <v>462200</v>
      </c>
      <c r="D99" s="839">
        <v>0</v>
      </c>
      <c r="E99" s="839">
        <v>0</v>
      </c>
      <c r="F99" s="839">
        <f>D99+E99</f>
        <v>0</v>
      </c>
      <c r="G99" s="937"/>
      <c r="H99" s="937"/>
      <c r="I99" s="831">
        <v>0</v>
      </c>
      <c r="J99" s="915">
        <f>F99</f>
        <v>0</v>
      </c>
      <c r="K99" s="672" t="s">
        <v>1777</v>
      </c>
    </row>
    <row r="100" spans="1:11" s="672" customFormat="1" ht="25.5" hidden="1">
      <c r="A100" s="922">
        <v>1153000</v>
      </c>
      <c r="B100" s="938" t="s">
        <v>724</v>
      </c>
      <c r="C100" s="939" t="s">
        <v>338</v>
      </c>
      <c r="D100" s="940">
        <v>0</v>
      </c>
      <c r="E100" s="940"/>
      <c r="F100" s="940">
        <f>F108</f>
        <v>0</v>
      </c>
      <c r="G100" s="940">
        <f>G108</f>
        <v>0</v>
      </c>
      <c r="H100" s="940">
        <f>H108</f>
        <v>0</v>
      </c>
      <c r="I100" s="940">
        <f>I108</f>
        <v>0</v>
      </c>
      <c r="J100" s="954">
        <f>J108</f>
        <v>0</v>
      </c>
    </row>
    <row r="101" spans="1:11" s="672" customFormat="1" ht="25.5" hidden="1">
      <c r="A101" s="924">
        <v>1153100</v>
      </c>
      <c r="B101" s="932" t="s">
        <v>725</v>
      </c>
      <c r="C101" s="928">
        <v>463100</v>
      </c>
      <c r="D101" s="931"/>
      <c r="E101" s="931"/>
      <c r="F101" s="931"/>
      <c r="G101" s="931"/>
      <c r="H101" s="931"/>
      <c r="I101" s="931"/>
      <c r="J101" s="915">
        <v>0</v>
      </c>
    </row>
    <row r="102" spans="1:11" s="672" customFormat="1" hidden="1">
      <c r="A102" s="924">
        <v>1153200</v>
      </c>
      <c r="B102" s="932" t="s">
        <v>95</v>
      </c>
      <c r="C102" s="928">
        <v>463200</v>
      </c>
      <c r="D102" s="931"/>
      <c r="E102" s="931"/>
      <c r="F102" s="931"/>
      <c r="G102" s="931"/>
      <c r="H102" s="931"/>
      <c r="I102" s="931"/>
      <c r="J102" s="915">
        <v>0</v>
      </c>
    </row>
    <row r="103" spans="1:11" s="672" customFormat="1" ht="38.25" hidden="1">
      <c r="A103" s="924">
        <v>1153300</v>
      </c>
      <c r="B103" s="932" t="s">
        <v>479</v>
      </c>
      <c r="C103" s="928">
        <v>463300</v>
      </c>
      <c r="D103" s="931"/>
      <c r="E103" s="931"/>
      <c r="F103" s="931"/>
      <c r="G103" s="931"/>
      <c r="H103" s="931"/>
      <c r="I103" s="931"/>
      <c r="J103" s="915">
        <v>0</v>
      </c>
    </row>
    <row r="104" spans="1:11" s="672" customFormat="1" ht="38.25" hidden="1">
      <c r="A104" s="924">
        <v>1153400</v>
      </c>
      <c r="B104" s="932" t="s">
        <v>480</v>
      </c>
      <c r="C104" s="928">
        <v>463400</v>
      </c>
      <c r="D104" s="931"/>
      <c r="E104" s="931"/>
      <c r="F104" s="931"/>
      <c r="G104" s="931"/>
      <c r="H104" s="931"/>
      <c r="I104" s="931"/>
      <c r="J104" s="915">
        <v>0</v>
      </c>
    </row>
    <row r="105" spans="1:11" s="672" customFormat="1" hidden="1">
      <c r="A105" s="924">
        <v>1153500</v>
      </c>
      <c r="B105" s="941" t="s">
        <v>481</v>
      </c>
      <c r="C105" s="928">
        <v>463500</v>
      </c>
      <c r="D105" s="931"/>
      <c r="E105" s="931"/>
      <c r="F105" s="931"/>
      <c r="G105" s="931"/>
      <c r="H105" s="931"/>
      <c r="I105" s="931"/>
      <c r="J105" s="915">
        <v>0</v>
      </c>
    </row>
    <row r="106" spans="1:11" s="672" customFormat="1" ht="38.25" hidden="1">
      <c r="A106" s="924">
        <v>1153700</v>
      </c>
      <c r="B106" s="941" t="s">
        <v>482</v>
      </c>
      <c r="C106" s="928">
        <v>463700</v>
      </c>
      <c r="D106" s="931"/>
      <c r="E106" s="931"/>
      <c r="F106" s="931"/>
      <c r="G106" s="931"/>
      <c r="H106" s="931"/>
      <c r="I106" s="931"/>
      <c r="J106" s="915">
        <v>0</v>
      </c>
    </row>
    <row r="107" spans="1:11" s="672" customFormat="1" ht="24.75" hidden="1" customHeight="1">
      <c r="A107" s="924">
        <v>1153800</v>
      </c>
      <c r="B107" s="941" t="s">
        <v>953</v>
      </c>
      <c r="C107" s="1378">
        <v>463800</v>
      </c>
      <c r="D107" s="931"/>
      <c r="E107" s="931"/>
      <c r="F107" s="931"/>
      <c r="G107" s="931"/>
      <c r="H107" s="931"/>
      <c r="I107" s="931"/>
      <c r="J107" s="915">
        <v>0</v>
      </c>
    </row>
    <row r="108" spans="1:11" s="672" customFormat="1" ht="21.75" hidden="1" customHeight="1">
      <c r="A108" s="924">
        <v>1153900</v>
      </c>
      <c r="B108" s="941" t="s">
        <v>954</v>
      </c>
      <c r="C108" s="1378">
        <v>463900</v>
      </c>
      <c r="D108" s="931">
        <v>0</v>
      </c>
      <c r="E108" s="1108">
        <v>0</v>
      </c>
      <c r="F108" s="931">
        <f>D108</f>
        <v>0</v>
      </c>
      <c r="G108" s="931">
        <v>0</v>
      </c>
      <c r="H108" s="931">
        <v>0</v>
      </c>
      <c r="I108" s="931">
        <v>0</v>
      </c>
      <c r="J108" s="954">
        <f>F108</f>
        <v>0</v>
      </c>
    </row>
    <row r="109" spans="1:11" s="672" customFormat="1" ht="25.5">
      <c r="A109" s="924">
        <v>1154000</v>
      </c>
      <c r="B109" s="942" t="s">
        <v>955</v>
      </c>
      <c r="C109" s="930" t="s">
        <v>338</v>
      </c>
      <c r="D109" s="931">
        <v>0</v>
      </c>
      <c r="E109" s="1108"/>
      <c r="F109" s="931">
        <v>0</v>
      </c>
      <c r="G109" s="931">
        <v>0</v>
      </c>
      <c r="H109" s="931">
        <v>0</v>
      </c>
      <c r="I109" s="931">
        <v>0</v>
      </c>
      <c r="J109" s="915">
        <v>0</v>
      </c>
    </row>
    <row r="110" spans="1:11" s="672" customFormat="1" ht="25.5" hidden="1">
      <c r="A110" s="924">
        <v>1154100</v>
      </c>
      <c r="B110" s="941" t="s">
        <v>195</v>
      </c>
      <c r="C110" s="928">
        <v>465100</v>
      </c>
      <c r="D110" s="943"/>
      <c r="E110" s="1110"/>
      <c r="F110" s="943"/>
      <c r="G110" s="944"/>
      <c r="H110" s="944"/>
      <c r="I110" s="945"/>
      <c r="J110" s="915">
        <v>0</v>
      </c>
    </row>
    <row r="111" spans="1:11" s="672" customFormat="1" hidden="1">
      <c r="A111" s="924">
        <v>1154200</v>
      </c>
      <c r="B111" s="941" t="s">
        <v>196</v>
      </c>
      <c r="C111" s="928">
        <v>465200</v>
      </c>
      <c r="D111" s="943"/>
      <c r="E111" s="1110"/>
      <c r="F111" s="943"/>
      <c r="G111" s="944"/>
      <c r="H111" s="944"/>
      <c r="I111" s="945"/>
      <c r="J111" s="915">
        <v>0</v>
      </c>
    </row>
    <row r="112" spans="1:11" s="672" customFormat="1" hidden="1">
      <c r="A112" s="924">
        <v>1154300</v>
      </c>
      <c r="B112" s="941" t="s">
        <v>197</v>
      </c>
      <c r="C112" s="928">
        <v>465300</v>
      </c>
      <c r="D112" s="943"/>
      <c r="E112" s="1110"/>
      <c r="F112" s="943"/>
      <c r="G112" s="944"/>
      <c r="H112" s="944"/>
      <c r="I112" s="945"/>
      <c r="J112" s="915">
        <v>0</v>
      </c>
    </row>
    <row r="113" spans="1:11" s="672" customFormat="1" ht="38.25" hidden="1">
      <c r="A113" s="924">
        <v>1154500</v>
      </c>
      <c r="B113" s="941" t="s">
        <v>63</v>
      </c>
      <c r="C113" s="928">
        <v>465500</v>
      </c>
      <c r="D113" s="943"/>
      <c r="E113" s="1110"/>
      <c r="F113" s="943"/>
      <c r="G113" s="944"/>
      <c r="H113" s="944"/>
      <c r="I113" s="945"/>
      <c r="J113" s="915">
        <v>0</v>
      </c>
    </row>
    <row r="114" spans="1:11" s="672" customFormat="1" ht="38.25" hidden="1">
      <c r="A114" s="924">
        <v>1154600</v>
      </c>
      <c r="B114" s="941" t="s">
        <v>64</v>
      </c>
      <c r="C114" s="928">
        <v>465600</v>
      </c>
      <c r="D114" s="844"/>
      <c r="E114" s="845"/>
      <c r="F114" s="844"/>
      <c r="G114" s="933"/>
      <c r="H114" s="933"/>
      <c r="I114" s="830"/>
      <c r="J114" s="915">
        <v>0</v>
      </c>
    </row>
    <row r="115" spans="1:11" s="672" customFormat="1" ht="14.25" customHeight="1" thickBot="1">
      <c r="A115" s="934">
        <v>1154700</v>
      </c>
      <c r="B115" s="946" t="s">
        <v>74</v>
      </c>
      <c r="C115" s="730" t="s">
        <v>75</v>
      </c>
      <c r="D115" s="839">
        <v>0</v>
      </c>
      <c r="E115" s="840">
        <v>0</v>
      </c>
      <c r="F115" s="840">
        <f>D115+E115</f>
        <v>0</v>
      </c>
      <c r="G115" s="840">
        <v>0</v>
      </c>
      <c r="H115" s="840">
        <v>0</v>
      </c>
      <c r="I115" s="840">
        <v>0</v>
      </c>
      <c r="J115" s="1193">
        <f>F115</f>
        <v>0</v>
      </c>
    </row>
    <row r="116" spans="1:11" s="672" customFormat="1" ht="25.5" hidden="1">
      <c r="A116" s="947">
        <v>1160000</v>
      </c>
      <c r="B116" s="764" t="s">
        <v>76</v>
      </c>
      <c r="C116" s="718" t="s">
        <v>338</v>
      </c>
      <c r="D116" s="842">
        <v>0</v>
      </c>
      <c r="E116" s="843"/>
      <c r="F116" s="842">
        <v>0</v>
      </c>
      <c r="G116" s="842">
        <v>0</v>
      </c>
      <c r="H116" s="842">
        <v>0</v>
      </c>
      <c r="I116" s="842">
        <v>0</v>
      </c>
      <c r="J116" s="915">
        <v>0</v>
      </c>
      <c r="K116" s="672" t="s">
        <v>1776</v>
      </c>
    </row>
    <row r="117" spans="1:11" s="672" customFormat="1" hidden="1">
      <c r="A117" s="919">
        <v>1161000</v>
      </c>
      <c r="B117" s="766" t="s">
        <v>77</v>
      </c>
      <c r="C117" s="767" t="s">
        <v>338</v>
      </c>
      <c r="D117" s="844">
        <v>0</v>
      </c>
      <c r="E117" s="845"/>
      <c r="F117" s="844">
        <v>0</v>
      </c>
      <c r="G117" s="844">
        <v>0</v>
      </c>
      <c r="H117" s="844">
        <v>0</v>
      </c>
      <c r="I117" s="844">
        <v>0</v>
      </c>
      <c r="J117" s="915">
        <v>0</v>
      </c>
    </row>
    <row r="118" spans="1:11" s="672" customFormat="1" ht="25.5" hidden="1">
      <c r="A118" s="919">
        <v>1161100</v>
      </c>
      <c r="B118" s="725" t="s">
        <v>1660</v>
      </c>
      <c r="C118" s="746">
        <v>471100</v>
      </c>
      <c r="D118" s="844"/>
      <c r="E118" s="845"/>
      <c r="F118" s="844"/>
      <c r="G118" s="844"/>
      <c r="H118" s="844"/>
      <c r="I118" s="844"/>
      <c r="J118" s="915">
        <v>0</v>
      </c>
    </row>
    <row r="119" spans="1:11" s="672" customFormat="1" ht="25.5" hidden="1">
      <c r="A119" s="919">
        <v>1161200</v>
      </c>
      <c r="B119" s="760" t="s">
        <v>1622</v>
      </c>
      <c r="C119" s="746">
        <v>471200</v>
      </c>
      <c r="D119" s="844"/>
      <c r="E119" s="845"/>
      <c r="F119" s="844"/>
      <c r="G119" s="844"/>
      <c r="H119" s="844"/>
      <c r="I119" s="844"/>
      <c r="J119" s="915">
        <v>0</v>
      </c>
    </row>
    <row r="120" spans="1:11" s="672" customFormat="1" ht="25.5" hidden="1">
      <c r="A120" s="919">
        <v>1162000</v>
      </c>
      <c r="B120" s="766" t="s">
        <v>1080</v>
      </c>
      <c r="C120" s="767" t="s">
        <v>338</v>
      </c>
      <c r="D120" s="844">
        <v>0</v>
      </c>
      <c r="E120" s="845"/>
      <c r="F120" s="844">
        <v>0</v>
      </c>
      <c r="G120" s="844">
        <v>0</v>
      </c>
      <c r="H120" s="844">
        <v>0</v>
      </c>
      <c r="I120" s="844">
        <v>0</v>
      </c>
      <c r="J120" s="915">
        <v>0</v>
      </c>
    </row>
    <row r="121" spans="1:11" s="672" customFormat="1" ht="25.5" hidden="1">
      <c r="A121" s="919">
        <v>1162100</v>
      </c>
      <c r="B121" s="760" t="s">
        <v>1623</v>
      </c>
      <c r="C121" s="726" t="s">
        <v>122</v>
      </c>
      <c r="D121" s="844"/>
      <c r="E121" s="845"/>
      <c r="F121" s="844"/>
      <c r="G121" s="844"/>
      <c r="H121" s="844"/>
      <c r="I121" s="844"/>
      <c r="J121" s="915">
        <v>0</v>
      </c>
    </row>
    <row r="122" spans="1:11" s="672" customFormat="1" hidden="1">
      <c r="A122" s="919">
        <v>1162200</v>
      </c>
      <c r="B122" s="760" t="s">
        <v>1624</v>
      </c>
      <c r="C122" s="726" t="s">
        <v>23</v>
      </c>
      <c r="D122" s="844"/>
      <c r="E122" s="845"/>
      <c r="F122" s="844"/>
      <c r="G122" s="844"/>
      <c r="H122" s="844"/>
      <c r="I122" s="844"/>
      <c r="J122" s="915">
        <v>0</v>
      </c>
    </row>
    <row r="123" spans="1:11" s="672" customFormat="1" ht="25.5" hidden="1">
      <c r="A123" s="919">
        <v>1162300</v>
      </c>
      <c r="B123" s="760" t="s">
        <v>1625</v>
      </c>
      <c r="C123" s="726" t="s">
        <v>25</v>
      </c>
      <c r="D123" s="844"/>
      <c r="E123" s="845"/>
      <c r="F123" s="844"/>
      <c r="G123" s="844"/>
      <c r="H123" s="844"/>
      <c r="I123" s="844"/>
      <c r="J123" s="915">
        <v>0</v>
      </c>
    </row>
    <row r="124" spans="1:11" s="672" customFormat="1" hidden="1">
      <c r="A124" s="919">
        <v>1162400</v>
      </c>
      <c r="B124" s="760" t="s">
        <v>1626</v>
      </c>
      <c r="C124" s="726" t="s">
        <v>795</v>
      </c>
      <c r="D124" s="844"/>
      <c r="E124" s="845"/>
      <c r="F124" s="844"/>
      <c r="G124" s="844"/>
      <c r="H124" s="844"/>
      <c r="I124" s="844"/>
      <c r="J124" s="915">
        <v>0</v>
      </c>
    </row>
    <row r="125" spans="1:11" s="672" customFormat="1" ht="25.5" hidden="1">
      <c r="A125" s="919">
        <v>1162500</v>
      </c>
      <c r="B125" s="760" t="s">
        <v>1627</v>
      </c>
      <c r="C125" s="726" t="s">
        <v>797</v>
      </c>
      <c r="D125" s="844"/>
      <c r="E125" s="845"/>
      <c r="F125" s="844"/>
      <c r="G125" s="844"/>
      <c r="H125" s="844"/>
      <c r="I125" s="844"/>
      <c r="J125" s="915">
        <v>0</v>
      </c>
    </row>
    <row r="126" spans="1:11" s="672" customFormat="1" hidden="1">
      <c r="A126" s="919">
        <v>1162600</v>
      </c>
      <c r="B126" s="760" t="s">
        <v>1628</v>
      </c>
      <c r="C126" s="726" t="s">
        <v>489</v>
      </c>
      <c r="D126" s="844"/>
      <c r="E126" s="845"/>
      <c r="F126" s="844"/>
      <c r="G126" s="844"/>
      <c r="H126" s="844"/>
      <c r="I126" s="844"/>
      <c r="J126" s="915">
        <v>0</v>
      </c>
    </row>
    <row r="127" spans="1:11" s="672" customFormat="1" ht="25.5" hidden="1">
      <c r="A127" s="919">
        <v>1162700</v>
      </c>
      <c r="B127" s="725" t="s">
        <v>1629</v>
      </c>
      <c r="C127" s="726" t="s">
        <v>491</v>
      </c>
      <c r="D127" s="844"/>
      <c r="E127" s="845"/>
      <c r="F127" s="844"/>
      <c r="G127" s="844"/>
      <c r="H127" s="844"/>
      <c r="I127" s="844"/>
      <c r="J127" s="915">
        <v>0</v>
      </c>
    </row>
    <row r="128" spans="1:11" s="672" customFormat="1" hidden="1">
      <c r="A128" s="919">
        <v>1162800</v>
      </c>
      <c r="B128" s="760" t="s">
        <v>1630</v>
      </c>
      <c r="C128" s="726" t="s">
        <v>833</v>
      </c>
      <c r="D128" s="933"/>
      <c r="E128" s="976"/>
      <c r="F128" s="933"/>
      <c r="G128" s="933"/>
      <c r="H128" s="933"/>
      <c r="I128" s="933"/>
      <c r="J128" s="915">
        <v>0</v>
      </c>
    </row>
    <row r="129" spans="1:11" s="672" customFormat="1" hidden="1">
      <c r="A129" s="948">
        <v>1162900</v>
      </c>
      <c r="B129" s="760" t="s">
        <v>1631</v>
      </c>
      <c r="C129" s="726" t="s">
        <v>835</v>
      </c>
      <c r="D129" s="933"/>
      <c r="E129" s="976"/>
      <c r="F129" s="933"/>
      <c r="G129" s="933"/>
      <c r="H129" s="933"/>
      <c r="I129" s="933"/>
      <c r="J129" s="915">
        <v>0</v>
      </c>
    </row>
    <row r="130" spans="1:11" s="672" customFormat="1" hidden="1">
      <c r="A130" s="948">
        <v>1163000</v>
      </c>
      <c r="B130" s="766" t="s">
        <v>54</v>
      </c>
      <c r="C130" s="755" t="s">
        <v>338</v>
      </c>
      <c r="D130" s="933">
        <v>0</v>
      </c>
      <c r="E130" s="976"/>
      <c r="F130" s="933">
        <v>0</v>
      </c>
      <c r="G130" s="933">
        <v>0</v>
      </c>
      <c r="H130" s="933">
        <v>0</v>
      </c>
      <c r="I130" s="933">
        <v>0</v>
      </c>
      <c r="J130" s="915">
        <v>0</v>
      </c>
    </row>
    <row r="131" spans="1:11" s="672" customFormat="1" ht="13.5" hidden="1" thickBot="1">
      <c r="A131" s="949">
        <v>1163100</v>
      </c>
      <c r="B131" s="749" t="s">
        <v>763</v>
      </c>
      <c r="C131" s="730" t="s">
        <v>764</v>
      </c>
      <c r="D131" s="937"/>
      <c r="E131" s="977"/>
      <c r="F131" s="937"/>
      <c r="G131" s="937"/>
      <c r="H131" s="937"/>
      <c r="I131" s="937"/>
      <c r="J131" s="915">
        <v>0</v>
      </c>
    </row>
    <row r="132" spans="1:11" s="672" customFormat="1" ht="22.5" hidden="1" customHeight="1">
      <c r="A132" s="950">
        <v>1170000</v>
      </c>
      <c r="B132" s="772" t="s">
        <v>836</v>
      </c>
      <c r="C132" s="718" t="s">
        <v>338</v>
      </c>
      <c r="D132" s="842">
        <f>D133</f>
        <v>0</v>
      </c>
      <c r="E132" s="843"/>
      <c r="F132" s="842">
        <f>F133</f>
        <v>0</v>
      </c>
      <c r="G132" s="842">
        <f>G133</f>
        <v>0</v>
      </c>
      <c r="H132" s="842">
        <f>H133</f>
        <v>0</v>
      </c>
      <c r="I132" s="842">
        <f>I133</f>
        <v>0</v>
      </c>
      <c r="J132" s="954">
        <f>J133</f>
        <v>0</v>
      </c>
    </row>
    <row r="133" spans="1:11" s="672" customFormat="1" ht="25.5" hidden="1" customHeight="1">
      <c r="A133" s="948">
        <v>1171000</v>
      </c>
      <c r="B133" s="776" t="s">
        <v>200</v>
      </c>
      <c r="C133" s="718" t="s">
        <v>338</v>
      </c>
      <c r="D133" s="847">
        <f>D135</f>
        <v>0</v>
      </c>
      <c r="E133" s="848"/>
      <c r="F133" s="847">
        <f>F135</f>
        <v>0</v>
      </c>
      <c r="G133" s="847">
        <f>G135</f>
        <v>0</v>
      </c>
      <c r="H133" s="847">
        <f>H135</f>
        <v>0</v>
      </c>
      <c r="I133" s="847">
        <f>I135</f>
        <v>0</v>
      </c>
      <c r="J133" s="954">
        <f>F133</f>
        <v>0</v>
      </c>
    </row>
    <row r="134" spans="1:11" s="672" customFormat="1" ht="0.75" customHeight="1">
      <c r="A134" s="948">
        <v>1171100</v>
      </c>
      <c r="B134" s="725" t="s">
        <v>1632</v>
      </c>
      <c r="C134" s="722" t="s">
        <v>457</v>
      </c>
      <c r="D134" s="844"/>
      <c r="E134" s="845"/>
      <c r="F134" s="844"/>
      <c r="G134" s="844"/>
      <c r="H134" s="844"/>
      <c r="I134" s="844"/>
      <c r="J134" s="954">
        <v>0</v>
      </c>
    </row>
    <row r="135" spans="1:11" s="672" customFormat="1" ht="30" customHeight="1">
      <c r="A135" s="948">
        <v>1171200</v>
      </c>
      <c r="B135" s="760" t="s">
        <v>1633</v>
      </c>
      <c r="C135" s="778" t="s">
        <v>332</v>
      </c>
      <c r="D135" s="844">
        <v>0</v>
      </c>
      <c r="E135" s="845">
        <v>0</v>
      </c>
      <c r="F135" s="845">
        <f>D135+E135</f>
        <v>0</v>
      </c>
      <c r="G135" s="845">
        <v>0</v>
      </c>
      <c r="H135" s="845">
        <v>0</v>
      </c>
      <c r="I135" s="845">
        <v>0</v>
      </c>
      <c r="J135" s="1193">
        <f>F135</f>
        <v>0</v>
      </c>
      <c r="K135" s="985"/>
    </row>
    <row r="136" spans="1:11" s="672" customFormat="1" ht="0.75" hidden="1" customHeight="1">
      <c r="A136" s="919">
        <v>1172000</v>
      </c>
      <c r="B136" s="779" t="s">
        <v>974</v>
      </c>
      <c r="C136" s="755" t="s">
        <v>338</v>
      </c>
      <c r="D136" s="951">
        <f>D138+D139</f>
        <v>0</v>
      </c>
      <c r="E136" s="978"/>
      <c r="F136" s="978">
        <f>F138+F139</f>
        <v>0</v>
      </c>
      <c r="G136" s="978">
        <f>G138+G139</f>
        <v>0</v>
      </c>
      <c r="H136" s="978">
        <f>H138+H139</f>
        <v>0</v>
      </c>
      <c r="I136" s="978">
        <f>I138+I139</f>
        <v>0</v>
      </c>
      <c r="J136" s="1330">
        <f>F136</f>
        <v>0</v>
      </c>
      <c r="K136" s="985"/>
    </row>
    <row r="137" spans="1:11" s="672" customFormat="1" hidden="1">
      <c r="A137" s="919">
        <v>1172100</v>
      </c>
      <c r="B137" s="747" t="s">
        <v>1058</v>
      </c>
      <c r="C137" s="722" t="s">
        <v>975</v>
      </c>
      <c r="D137" s="933"/>
      <c r="E137" s="837"/>
      <c r="F137" s="976"/>
      <c r="G137" s="976"/>
      <c r="H137" s="976"/>
      <c r="I137" s="976"/>
      <c r="J137" s="1330">
        <v>0</v>
      </c>
      <c r="K137" s="985"/>
    </row>
    <row r="138" spans="1:11" s="672" customFormat="1" hidden="1">
      <c r="A138" s="919">
        <v>1172200</v>
      </c>
      <c r="B138" s="747" t="s">
        <v>1059</v>
      </c>
      <c r="C138" s="780">
        <v>482200</v>
      </c>
      <c r="D138" s="933">
        <v>0</v>
      </c>
      <c r="E138" s="837"/>
      <c r="F138" s="976">
        <v>0</v>
      </c>
      <c r="G138" s="976">
        <v>0</v>
      </c>
      <c r="H138" s="976">
        <v>0</v>
      </c>
      <c r="I138" s="976">
        <v>0</v>
      </c>
      <c r="J138" s="1330">
        <f>F138</f>
        <v>0</v>
      </c>
      <c r="K138" s="985"/>
    </row>
    <row r="139" spans="1:11" s="672" customFormat="1" hidden="1">
      <c r="A139" s="919">
        <v>1172300</v>
      </c>
      <c r="B139" s="760" t="s">
        <v>1634</v>
      </c>
      <c r="C139" s="726" t="s">
        <v>977</v>
      </c>
      <c r="D139" s="933">
        <v>0</v>
      </c>
      <c r="E139" s="837"/>
      <c r="F139" s="976">
        <v>0</v>
      </c>
      <c r="G139" s="976">
        <v>0</v>
      </c>
      <c r="H139" s="976">
        <v>0</v>
      </c>
      <c r="I139" s="976">
        <v>0</v>
      </c>
      <c r="J139" s="1330">
        <f>F139</f>
        <v>0</v>
      </c>
      <c r="K139" s="985"/>
    </row>
    <row r="140" spans="1:11" s="672" customFormat="1" ht="25.5" hidden="1">
      <c r="A140" s="919">
        <v>1172400</v>
      </c>
      <c r="B140" s="781" t="s">
        <v>1635</v>
      </c>
      <c r="C140" s="726" t="s">
        <v>117</v>
      </c>
      <c r="D140" s="849"/>
      <c r="E140" s="837"/>
      <c r="F140" s="850"/>
      <c r="G140" s="850"/>
      <c r="H140" s="850"/>
      <c r="I140" s="850"/>
      <c r="J140" s="1330">
        <v>0</v>
      </c>
      <c r="K140" s="985"/>
    </row>
    <row r="141" spans="1:11" s="672" customFormat="1" ht="25.5" hidden="1">
      <c r="A141" s="919">
        <v>1173000</v>
      </c>
      <c r="B141" s="779" t="s">
        <v>118</v>
      </c>
      <c r="C141" s="755" t="s">
        <v>338</v>
      </c>
      <c r="D141" s="849">
        <v>0</v>
      </c>
      <c r="E141" s="850"/>
      <c r="F141" s="850">
        <v>0</v>
      </c>
      <c r="G141" s="850">
        <v>0</v>
      </c>
      <c r="H141" s="850">
        <v>0</v>
      </c>
      <c r="I141" s="850">
        <v>0</v>
      </c>
      <c r="J141" s="1330">
        <v>0</v>
      </c>
      <c r="K141" s="985"/>
    </row>
    <row r="142" spans="1:11" s="672" customFormat="1" ht="25.5" hidden="1">
      <c r="A142" s="948">
        <v>1173100</v>
      </c>
      <c r="B142" s="782" t="s">
        <v>119</v>
      </c>
      <c r="C142" s="726" t="s">
        <v>1044</v>
      </c>
      <c r="D142" s="849"/>
      <c r="E142" s="837"/>
      <c r="F142" s="850"/>
      <c r="G142" s="850"/>
      <c r="H142" s="850"/>
      <c r="I142" s="850"/>
      <c r="J142" s="1330">
        <v>0</v>
      </c>
      <c r="K142" s="985"/>
    </row>
    <row r="143" spans="1:11" s="672" customFormat="1" ht="38.25" hidden="1">
      <c r="A143" s="948">
        <v>1174000</v>
      </c>
      <c r="B143" s="779" t="s">
        <v>1045</v>
      </c>
      <c r="C143" s="755" t="s">
        <v>338</v>
      </c>
      <c r="D143" s="849">
        <v>0</v>
      </c>
      <c r="E143" s="850"/>
      <c r="F143" s="850">
        <v>0</v>
      </c>
      <c r="G143" s="850">
        <v>0</v>
      </c>
      <c r="H143" s="850">
        <v>0</v>
      </c>
      <c r="I143" s="850">
        <v>0</v>
      </c>
      <c r="J143" s="1330">
        <v>0</v>
      </c>
      <c r="K143" s="985"/>
    </row>
    <row r="144" spans="1:11" s="672" customFormat="1" ht="25.5" hidden="1">
      <c r="A144" s="948">
        <v>1174100</v>
      </c>
      <c r="B144" s="782" t="s">
        <v>1060</v>
      </c>
      <c r="C144" s="726" t="s">
        <v>1046</v>
      </c>
      <c r="D144" s="849"/>
      <c r="E144" s="850"/>
      <c r="F144" s="850"/>
      <c r="G144" s="850"/>
      <c r="H144" s="850"/>
      <c r="I144" s="850"/>
      <c r="J144" s="1330">
        <v>0</v>
      </c>
      <c r="K144" s="985"/>
    </row>
    <row r="145" spans="1:14" s="672" customFormat="1" ht="25.5" hidden="1">
      <c r="A145" s="948">
        <v>1174200</v>
      </c>
      <c r="B145" s="781" t="s">
        <v>1636</v>
      </c>
      <c r="C145" s="726" t="s">
        <v>425</v>
      </c>
      <c r="D145" s="849"/>
      <c r="E145" s="850"/>
      <c r="F145" s="850"/>
      <c r="G145" s="850"/>
      <c r="H145" s="850"/>
      <c r="I145" s="850"/>
      <c r="J145" s="1330">
        <v>0</v>
      </c>
      <c r="K145" s="985"/>
    </row>
    <row r="146" spans="1:14" s="672" customFormat="1" ht="51" hidden="1">
      <c r="A146" s="948">
        <v>1175000</v>
      </c>
      <c r="B146" s="779" t="s">
        <v>535</v>
      </c>
      <c r="C146" s="755" t="s">
        <v>338</v>
      </c>
      <c r="D146" s="849">
        <v>0</v>
      </c>
      <c r="E146" s="850"/>
      <c r="F146" s="850">
        <v>0</v>
      </c>
      <c r="G146" s="850">
        <v>0</v>
      </c>
      <c r="H146" s="850">
        <v>0</v>
      </c>
      <c r="I146" s="850">
        <v>0</v>
      </c>
      <c r="J146" s="1330">
        <v>0</v>
      </c>
      <c r="K146" s="985"/>
    </row>
    <row r="147" spans="1:14" s="672" customFormat="1" ht="38.25" hidden="1">
      <c r="A147" s="948">
        <v>1175100</v>
      </c>
      <c r="B147" s="781" t="s">
        <v>1637</v>
      </c>
      <c r="C147" s="726" t="s">
        <v>212</v>
      </c>
      <c r="D147" s="849"/>
      <c r="E147" s="850"/>
      <c r="F147" s="850"/>
      <c r="G147" s="850"/>
      <c r="H147" s="850"/>
      <c r="I147" s="850"/>
      <c r="J147" s="1330">
        <v>0</v>
      </c>
      <c r="K147" s="985"/>
    </row>
    <row r="148" spans="1:14" s="672" customFormat="1" hidden="1">
      <c r="A148" s="948">
        <v>1176000</v>
      </c>
      <c r="B148" s="779" t="s">
        <v>213</v>
      </c>
      <c r="C148" s="755" t="s">
        <v>338</v>
      </c>
      <c r="D148" s="849">
        <v>0</v>
      </c>
      <c r="E148" s="850"/>
      <c r="F148" s="850">
        <v>0</v>
      </c>
      <c r="G148" s="850">
        <v>0</v>
      </c>
      <c r="H148" s="850">
        <v>0</v>
      </c>
      <c r="I148" s="850">
        <v>0</v>
      </c>
      <c r="J148" s="1330">
        <v>0</v>
      </c>
      <c r="K148" s="985"/>
    </row>
    <row r="149" spans="1:14" s="672" customFormat="1" hidden="1">
      <c r="A149" s="948">
        <v>1176100</v>
      </c>
      <c r="B149" s="781" t="s">
        <v>1638</v>
      </c>
      <c r="C149" s="726" t="s">
        <v>8</v>
      </c>
      <c r="D149" s="849"/>
      <c r="E149" s="837"/>
      <c r="F149" s="850"/>
      <c r="G149" s="850"/>
      <c r="H149" s="850"/>
      <c r="I149" s="850"/>
      <c r="J149" s="1330">
        <v>0</v>
      </c>
      <c r="K149" s="985"/>
    </row>
    <row r="150" spans="1:14" s="672" customFormat="1">
      <c r="A150" s="948">
        <v>1177000</v>
      </c>
      <c r="B150" s="779" t="s">
        <v>564</v>
      </c>
      <c r="C150" s="755" t="s">
        <v>338</v>
      </c>
      <c r="D150" s="849">
        <v>0</v>
      </c>
      <c r="E150" s="850"/>
      <c r="F150" s="850">
        <v>0</v>
      </c>
      <c r="G150" s="850">
        <v>0</v>
      </c>
      <c r="H150" s="850">
        <v>0</v>
      </c>
      <c r="I150" s="850">
        <v>0</v>
      </c>
      <c r="J150" s="1330">
        <v>0</v>
      </c>
      <c r="K150" s="985"/>
    </row>
    <row r="151" spans="1:14" s="672" customFormat="1" ht="13.5" thickBot="1">
      <c r="A151" s="949">
        <v>1177100</v>
      </c>
      <c r="B151" s="783" t="s">
        <v>1639</v>
      </c>
      <c r="C151" s="730" t="s">
        <v>244</v>
      </c>
      <c r="D151" s="937"/>
      <c r="E151" s="937"/>
      <c r="F151" s="937"/>
      <c r="G151" s="937"/>
      <c r="H151" s="937"/>
      <c r="I151" s="937"/>
      <c r="J151" s="915">
        <v>0</v>
      </c>
    </row>
    <row r="152" spans="1:14" s="672" customFormat="1" ht="26.25" thickBot="1">
      <c r="A152" s="952" t="s">
        <v>247</v>
      </c>
      <c r="B152" s="790" t="s">
        <v>618</v>
      </c>
      <c r="C152" s="791" t="s">
        <v>338</v>
      </c>
      <c r="D152" s="953">
        <f>D153</f>
        <v>0</v>
      </c>
      <c r="E152" s="953">
        <f>E155</f>
        <v>0</v>
      </c>
      <c r="F152" s="953">
        <f>F153</f>
        <v>0</v>
      </c>
      <c r="G152" s="953">
        <f>G153</f>
        <v>0</v>
      </c>
      <c r="H152" s="953">
        <f>H153</f>
        <v>0</v>
      </c>
      <c r="I152" s="953">
        <f>I153</f>
        <v>0</v>
      </c>
      <c r="J152" s="954">
        <f>F153</f>
        <v>0</v>
      </c>
    </row>
    <row r="153" spans="1:14" s="672" customFormat="1" ht="19.5" customHeight="1">
      <c r="A153" s="950" t="s">
        <v>620</v>
      </c>
      <c r="B153" s="799" t="s">
        <v>621</v>
      </c>
      <c r="C153" s="718" t="s">
        <v>338</v>
      </c>
      <c r="D153" s="951">
        <f>SUM(D154:D156)</f>
        <v>0</v>
      </c>
      <c r="E153" s="951"/>
      <c r="F153" s="842">
        <f>SUM(F154:F163)</f>
        <v>0</v>
      </c>
      <c r="G153" s="842">
        <f>SUM(G154:G163)</f>
        <v>0</v>
      </c>
      <c r="H153" s="842">
        <f>SUM(H154:H163)</f>
        <v>0</v>
      </c>
      <c r="I153" s="842">
        <f>SUM(I154:I163)</f>
        <v>0</v>
      </c>
      <c r="J153" s="954">
        <f>F153</f>
        <v>0</v>
      </c>
    </row>
    <row r="154" spans="1:14" s="672" customFormat="1">
      <c r="A154" s="948" t="s">
        <v>622</v>
      </c>
      <c r="B154" s="781" t="s">
        <v>1640</v>
      </c>
      <c r="C154" s="955" t="s">
        <v>945</v>
      </c>
      <c r="D154" s="849"/>
      <c r="E154" s="830"/>
      <c r="F154" s="847"/>
      <c r="G154" s="847"/>
      <c r="H154" s="847"/>
      <c r="I154" s="847"/>
      <c r="J154" s="954">
        <f>F154</f>
        <v>0</v>
      </c>
    </row>
    <row r="155" spans="1:14" s="672" customFormat="1" ht="24" customHeight="1">
      <c r="A155" s="948" t="s">
        <v>946</v>
      </c>
      <c r="B155" s="781" t="s">
        <v>1641</v>
      </c>
      <c r="C155" s="955" t="s">
        <v>923</v>
      </c>
      <c r="D155" s="1409">
        <v>0</v>
      </c>
      <c r="E155" s="844">
        <v>0</v>
      </c>
      <c r="F155" s="1964">
        <f>D155+E155</f>
        <v>0</v>
      </c>
      <c r="G155" s="1964"/>
      <c r="H155" s="1964"/>
      <c r="I155" s="1964"/>
      <c r="J155" s="1965">
        <f>F155</f>
        <v>0</v>
      </c>
      <c r="K155" s="2475"/>
      <c r="L155" s="2455"/>
      <c r="M155" s="2455"/>
      <c r="N155" s="2455"/>
    </row>
    <row r="156" spans="1:14" s="672" customFormat="1" ht="25.5">
      <c r="A156" s="948" t="s">
        <v>924</v>
      </c>
      <c r="B156" s="781" t="s">
        <v>1642</v>
      </c>
      <c r="C156" s="955" t="s">
        <v>926</v>
      </c>
      <c r="D156" s="1924">
        <v>0</v>
      </c>
      <c r="E156" s="1196"/>
      <c r="F156" s="1302">
        <f>D156+E156</f>
        <v>0</v>
      </c>
      <c r="G156" s="1197"/>
      <c r="H156" s="1303"/>
      <c r="I156" s="1303"/>
      <c r="J156" s="1199">
        <f>F156</f>
        <v>0</v>
      </c>
      <c r="K156" s="2473"/>
      <c r="L156" s="2474"/>
      <c r="M156" s="2474"/>
      <c r="N156" s="2474"/>
    </row>
    <row r="157" spans="1:14" s="672" customFormat="1" ht="12" customHeight="1">
      <c r="A157" s="957" t="s">
        <v>927</v>
      </c>
      <c r="B157" s="781" t="s">
        <v>1643</v>
      </c>
      <c r="C157" s="955" t="s">
        <v>1055</v>
      </c>
      <c r="D157" s="849"/>
      <c r="E157" s="830"/>
      <c r="F157" s="849"/>
      <c r="G157" s="849"/>
      <c r="H157" s="849"/>
      <c r="I157" s="849"/>
      <c r="J157" s="915">
        <v>0</v>
      </c>
    </row>
    <row r="158" spans="1:14" s="672" customFormat="1" ht="1.5" hidden="1" customHeight="1">
      <c r="A158" s="957" t="s">
        <v>127</v>
      </c>
      <c r="B158" s="782" t="s">
        <v>128</v>
      </c>
      <c r="C158" s="955" t="s">
        <v>129</v>
      </c>
      <c r="D158" s="849"/>
      <c r="E158" s="830"/>
      <c r="F158" s="849">
        <v>0</v>
      </c>
      <c r="G158" s="849"/>
      <c r="H158" s="849"/>
      <c r="I158" s="849">
        <v>0</v>
      </c>
      <c r="J158" s="915">
        <f>F158</f>
        <v>0</v>
      </c>
    </row>
    <row r="159" spans="1:14" s="672" customFormat="1" hidden="1">
      <c r="A159" s="957" t="s">
        <v>130</v>
      </c>
      <c r="B159" s="781" t="s">
        <v>1644</v>
      </c>
      <c r="C159" s="955" t="s">
        <v>857</v>
      </c>
      <c r="D159" s="849"/>
      <c r="E159" s="830"/>
      <c r="F159" s="849"/>
      <c r="G159" s="849"/>
      <c r="H159" s="849"/>
      <c r="I159" s="849"/>
      <c r="J159" s="915">
        <v>0</v>
      </c>
    </row>
    <row r="160" spans="1:14" s="672" customFormat="1" hidden="1">
      <c r="A160" s="957" t="s">
        <v>858</v>
      </c>
      <c r="B160" s="781" t="s">
        <v>1645</v>
      </c>
      <c r="C160" s="955" t="s">
        <v>860</v>
      </c>
      <c r="D160" s="849"/>
      <c r="E160" s="830"/>
      <c r="F160" s="849"/>
      <c r="G160" s="849"/>
      <c r="H160" s="849"/>
      <c r="I160" s="849"/>
      <c r="J160" s="915">
        <v>0</v>
      </c>
    </row>
    <row r="161" spans="1:10" s="672" customFormat="1" hidden="1">
      <c r="A161" s="958" t="s">
        <v>765</v>
      </c>
      <c r="B161" s="959" t="s">
        <v>1646</v>
      </c>
      <c r="C161" s="960" t="s">
        <v>627</v>
      </c>
      <c r="D161" s="849"/>
      <c r="E161" s="830"/>
      <c r="F161" s="849"/>
      <c r="G161" s="849"/>
      <c r="H161" s="849"/>
      <c r="I161" s="849"/>
      <c r="J161" s="915">
        <v>0</v>
      </c>
    </row>
    <row r="162" spans="1:10" s="672" customFormat="1" hidden="1">
      <c r="A162" s="924" t="s">
        <v>766</v>
      </c>
      <c r="B162" s="961" t="s">
        <v>1020</v>
      </c>
      <c r="C162" s="928" t="s">
        <v>1021</v>
      </c>
      <c r="D162" s="849"/>
      <c r="E162" s="830"/>
      <c r="F162" s="849"/>
      <c r="G162" s="849"/>
      <c r="H162" s="849"/>
      <c r="I162" s="849"/>
      <c r="J162" s="915">
        <v>0</v>
      </c>
    </row>
    <row r="163" spans="1:10" s="672" customFormat="1" hidden="1">
      <c r="A163" s="924" t="s">
        <v>1022</v>
      </c>
      <c r="B163" s="961" t="s">
        <v>1023</v>
      </c>
      <c r="C163" s="928" t="s">
        <v>1024</v>
      </c>
      <c r="D163" s="849"/>
      <c r="E163" s="830"/>
      <c r="F163" s="849"/>
      <c r="G163" s="849"/>
      <c r="H163" s="849"/>
      <c r="I163" s="849"/>
      <c r="J163" s="915">
        <v>0</v>
      </c>
    </row>
    <row r="164" spans="1:10" s="672" customFormat="1" hidden="1">
      <c r="A164" s="962" t="s">
        <v>628</v>
      </c>
      <c r="B164" s="963" t="s">
        <v>629</v>
      </c>
      <c r="C164" s="964" t="s">
        <v>338</v>
      </c>
      <c r="D164" s="849">
        <v>0</v>
      </c>
      <c r="E164" s="849"/>
      <c r="F164" s="849">
        <v>0</v>
      </c>
      <c r="G164" s="849">
        <v>0</v>
      </c>
      <c r="H164" s="849">
        <v>0</v>
      </c>
      <c r="I164" s="849">
        <v>0</v>
      </c>
      <c r="J164" s="915">
        <v>0</v>
      </c>
    </row>
    <row r="165" spans="1:10" hidden="1">
      <c r="A165" s="957" t="s">
        <v>630</v>
      </c>
      <c r="B165" s="782" t="s">
        <v>631</v>
      </c>
      <c r="C165" s="955" t="s">
        <v>632</v>
      </c>
      <c r="D165" s="849"/>
      <c r="E165" s="830"/>
      <c r="F165" s="849"/>
      <c r="G165" s="849"/>
      <c r="H165" s="849"/>
      <c r="I165" s="849"/>
      <c r="J165" s="915">
        <v>0</v>
      </c>
    </row>
    <row r="166" spans="1:10" ht="12" hidden="1" customHeight="1">
      <c r="A166" s="957" t="s">
        <v>633</v>
      </c>
      <c r="B166" s="782" t="s">
        <v>634</v>
      </c>
      <c r="C166" s="955" t="s">
        <v>635</v>
      </c>
      <c r="D166" s="849"/>
      <c r="E166" s="830"/>
      <c r="F166" s="849"/>
      <c r="G166" s="849"/>
      <c r="H166" s="849"/>
      <c r="I166" s="849"/>
      <c r="J166" s="915">
        <v>0</v>
      </c>
    </row>
    <row r="167" spans="1:10" ht="25.5" hidden="1">
      <c r="A167" s="957" t="s">
        <v>636</v>
      </c>
      <c r="B167" s="781" t="s">
        <v>1647</v>
      </c>
      <c r="C167" s="955" t="s">
        <v>294</v>
      </c>
      <c r="D167" s="849"/>
      <c r="E167" s="830"/>
      <c r="F167" s="849"/>
      <c r="G167" s="849"/>
      <c r="H167" s="849"/>
      <c r="I167" s="849"/>
      <c r="J167" s="915">
        <v>0</v>
      </c>
    </row>
    <row r="168" spans="1:10" hidden="1">
      <c r="A168" s="957" t="s">
        <v>295</v>
      </c>
      <c r="B168" s="781" t="s">
        <v>1648</v>
      </c>
      <c r="C168" s="955" t="s">
        <v>297</v>
      </c>
      <c r="D168" s="849"/>
      <c r="E168" s="830"/>
      <c r="F168" s="849"/>
      <c r="G168" s="849"/>
      <c r="H168" s="849"/>
      <c r="I168" s="849"/>
      <c r="J168" s="915">
        <v>0</v>
      </c>
    </row>
    <row r="169" spans="1:10" hidden="1">
      <c r="A169" s="957" t="s">
        <v>298</v>
      </c>
      <c r="B169" s="779" t="s">
        <v>299</v>
      </c>
      <c r="C169" s="767" t="s">
        <v>338</v>
      </c>
      <c r="D169" s="849">
        <v>0</v>
      </c>
      <c r="E169" s="849"/>
      <c r="F169" s="849">
        <v>0</v>
      </c>
      <c r="G169" s="849">
        <v>0</v>
      </c>
      <c r="H169" s="849">
        <v>0</v>
      </c>
      <c r="I169" s="849">
        <v>0</v>
      </c>
      <c r="J169" s="915">
        <v>0</v>
      </c>
    </row>
    <row r="170" spans="1:10" hidden="1">
      <c r="A170" s="957" t="s">
        <v>300</v>
      </c>
      <c r="B170" s="782" t="s">
        <v>1061</v>
      </c>
      <c r="C170" s="955" t="s">
        <v>301</v>
      </c>
      <c r="D170" s="849"/>
      <c r="E170" s="830"/>
      <c r="F170" s="849"/>
      <c r="G170" s="849"/>
      <c r="H170" s="849"/>
      <c r="I170" s="849"/>
      <c r="J170" s="915">
        <v>0</v>
      </c>
    </row>
    <row r="171" spans="1:10" hidden="1">
      <c r="A171" s="965" t="s">
        <v>302</v>
      </c>
      <c r="B171" s="806" t="s">
        <v>1025</v>
      </c>
      <c r="C171" s="767" t="s">
        <v>338</v>
      </c>
      <c r="D171" s="849">
        <v>0</v>
      </c>
      <c r="E171" s="849"/>
      <c r="F171" s="849">
        <v>0</v>
      </c>
      <c r="G171" s="849">
        <v>0</v>
      </c>
      <c r="H171" s="849">
        <v>0</v>
      </c>
      <c r="I171" s="849">
        <v>0</v>
      </c>
      <c r="J171" s="915">
        <v>0</v>
      </c>
    </row>
    <row r="172" spans="1:10" hidden="1">
      <c r="A172" s="957" t="s">
        <v>304</v>
      </c>
      <c r="B172" s="782" t="s">
        <v>1062</v>
      </c>
      <c r="C172" s="955" t="s">
        <v>305</v>
      </c>
      <c r="D172" s="849"/>
      <c r="E172" s="849"/>
      <c r="F172" s="849"/>
      <c r="G172" s="849"/>
      <c r="H172" s="849"/>
      <c r="I172" s="849"/>
      <c r="J172" s="915">
        <v>0</v>
      </c>
    </row>
    <row r="173" spans="1:10" hidden="1">
      <c r="A173" s="957" t="s">
        <v>306</v>
      </c>
      <c r="B173" s="782" t="s">
        <v>1063</v>
      </c>
      <c r="C173" s="955" t="s">
        <v>307</v>
      </c>
      <c r="D173" s="849"/>
      <c r="E173" s="849"/>
      <c r="F173" s="849"/>
      <c r="G173" s="849"/>
      <c r="H173" s="849"/>
      <c r="I173" s="849"/>
      <c r="J173" s="849"/>
    </row>
    <row r="174" spans="1:10" hidden="1">
      <c r="A174" s="957" t="s">
        <v>308</v>
      </c>
      <c r="B174" s="781" t="s">
        <v>1649</v>
      </c>
      <c r="C174" s="955" t="s">
        <v>310</v>
      </c>
      <c r="D174" s="849"/>
      <c r="E174" s="849"/>
      <c r="F174" s="849"/>
      <c r="G174" s="849"/>
      <c r="H174" s="849"/>
      <c r="I174" s="849"/>
      <c r="J174" s="849"/>
    </row>
    <row r="175" spans="1:10" ht="13.5" thickBot="1">
      <c r="A175" s="966">
        <v>1244000</v>
      </c>
      <c r="B175" s="967" t="s">
        <v>1661</v>
      </c>
      <c r="C175" s="960" t="s">
        <v>1089</v>
      </c>
      <c r="D175" s="867"/>
      <c r="E175" s="867"/>
      <c r="F175" s="867"/>
      <c r="G175" s="867"/>
      <c r="H175" s="867"/>
      <c r="I175" s="867"/>
      <c r="J175" s="867"/>
    </row>
    <row r="176" spans="1:10" ht="26.25" customHeight="1" thickBot="1">
      <c r="A176" s="968">
        <v>1000000</v>
      </c>
      <c r="B176" s="969" t="s">
        <v>1027</v>
      </c>
      <c r="C176" s="970" t="s">
        <v>338</v>
      </c>
      <c r="D176" s="1123">
        <f t="shared" ref="D176:J176" si="2">D33+D152</f>
        <v>0</v>
      </c>
      <c r="E176" s="1123">
        <f t="shared" si="2"/>
        <v>0</v>
      </c>
      <c r="F176" s="1123">
        <f t="shared" si="2"/>
        <v>0</v>
      </c>
      <c r="G176" s="1123">
        <f t="shared" si="2"/>
        <v>0</v>
      </c>
      <c r="H176" s="1123">
        <f t="shared" si="2"/>
        <v>0</v>
      </c>
      <c r="I176" s="1123">
        <f t="shared" si="2"/>
        <v>0</v>
      </c>
      <c r="J176" s="1123">
        <f t="shared" si="2"/>
        <v>0</v>
      </c>
    </row>
    <row r="177" spans="1:10" ht="14.25">
      <c r="A177" s="2443"/>
      <c r="B177" s="2443"/>
      <c r="C177" s="2443"/>
      <c r="D177" s="2443"/>
      <c r="E177" s="2443"/>
      <c r="F177" s="2443"/>
      <c r="G177" s="2443"/>
      <c r="H177" s="2443"/>
      <c r="I177" s="2443"/>
      <c r="J177" s="2443"/>
    </row>
    <row r="178" spans="1:10" ht="15.75" customHeight="1">
      <c r="A178" s="2422" t="s">
        <v>2264</v>
      </c>
      <c r="B178" s="2422"/>
      <c r="C178" s="2422"/>
      <c r="D178" s="2422"/>
      <c r="E178" s="2422"/>
      <c r="F178" s="2422"/>
      <c r="G178" s="2422"/>
      <c r="H178" s="2422"/>
      <c r="I178" s="2422"/>
      <c r="J178" s="2422"/>
    </row>
    <row r="179" spans="1:10">
      <c r="A179" s="2459" t="s">
        <v>1070</v>
      </c>
      <c r="B179" s="2459"/>
      <c r="C179" s="2459"/>
      <c r="D179" s="2459"/>
      <c r="E179" s="2459"/>
      <c r="F179" s="2459"/>
      <c r="G179" s="2459"/>
      <c r="H179" s="2459"/>
      <c r="I179" s="2459"/>
      <c r="J179" s="2459"/>
    </row>
    <row r="180" spans="1:10" ht="14.25">
      <c r="A180" s="2422" t="s">
        <v>1672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>
      <c r="A181" s="2461" t="s">
        <v>950</v>
      </c>
      <c r="B181" s="2461"/>
      <c r="C181" s="2461"/>
      <c r="D181" s="2461"/>
      <c r="E181" s="2461"/>
      <c r="F181" s="2461"/>
      <c r="G181" s="2461"/>
      <c r="H181" s="2461"/>
      <c r="I181" s="2461"/>
      <c r="J181" s="2461"/>
    </row>
    <row r="182" spans="1:10" ht="14.25">
      <c r="A182" s="2466" t="s">
        <v>1653</v>
      </c>
      <c r="B182" s="2466"/>
      <c r="C182" s="2466"/>
      <c r="D182" s="2466"/>
      <c r="E182" s="2466"/>
      <c r="F182" s="2466"/>
      <c r="G182" s="2466"/>
      <c r="H182" s="2466"/>
      <c r="I182" s="2466"/>
      <c r="J182" s="2466"/>
    </row>
    <row r="183" spans="1:10">
      <c r="A183" s="2422" t="s">
        <v>951</v>
      </c>
      <c r="B183" s="2422"/>
      <c r="C183" s="2422"/>
      <c r="D183" s="2422"/>
      <c r="E183" s="2422"/>
      <c r="F183" s="2422"/>
      <c r="G183" s="2422"/>
      <c r="H183" s="2422"/>
      <c r="I183" s="2422"/>
      <c r="J183" s="2422"/>
    </row>
    <row r="184" spans="1:10" s="626" customFormat="1" ht="14.25">
      <c r="A184" s="816" t="s">
        <v>2011</v>
      </c>
      <c r="B184" s="816"/>
      <c r="C184" s="817"/>
      <c r="D184" s="816"/>
      <c r="E184" s="816"/>
      <c r="F184" s="816"/>
      <c r="G184" s="816" t="s">
        <v>1102</v>
      </c>
      <c r="H184" s="816"/>
      <c r="I184" s="816"/>
      <c r="J184" s="816"/>
    </row>
    <row r="185" spans="1:10" s="626" customFormat="1" ht="14.25">
      <c r="A185" s="818" t="s">
        <v>1655</v>
      </c>
      <c r="B185" s="817" t="s">
        <v>612</v>
      </c>
      <c r="C185" s="820"/>
      <c r="D185" s="662"/>
      <c r="E185" s="661" t="s">
        <v>289</v>
      </c>
      <c r="F185" s="662"/>
      <c r="G185" s="661" t="s">
        <v>290</v>
      </c>
      <c r="H185" s="662"/>
      <c r="I185" s="662"/>
      <c r="J185" s="818"/>
    </row>
    <row r="186" spans="1:10">
      <c r="A186" s="2455"/>
      <c r="B186" s="2455"/>
      <c r="C186" s="2455"/>
      <c r="D186" s="2455"/>
      <c r="E186" s="2455"/>
      <c r="F186" s="2455"/>
      <c r="G186" s="2455"/>
      <c r="H186" s="2455"/>
      <c r="I186" s="2455"/>
      <c r="J186" s="2455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>
      <c r="A190" s="2464"/>
      <c r="B190" s="2464"/>
      <c r="C190" s="2464"/>
      <c r="D190" s="2464"/>
      <c r="E190" s="2464"/>
      <c r="F190" s="2464"/>
      <c r="G190" s="2464"/>
      <c r="H190" s="2464"/>
      <c r="I190" s="2464"/>
      <c r="J190" s="2464"/>
    </row>
    <row r="191" spans="1:10">
      <c r="A191" s="971"/>
      <c r="B191" s="971"/>
      <c r="C191" s="971"/>
      <c r="D191" s="971"/>
      <c r="E191" s="971"/>
      <c r="F191" s="971"/>
      <c r="G191" s="971"/>
      <c r="H191" s="971"/>
      <c r="I191" s="971"/>
      <c r="J191" s="972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2464"/>
      <c r="B195" s="2464"/>
      <c r="C195" s="2464"/>
      <c r="D195" s="2464"/>
      <c r="E195" s="2464"/>
      <c r="F195" s="2464"/>
      <c r="G195" s="2464"/>
      <c r="H195" s="2464"/>
      <c r="I195" s="2464"/>
      <c r="J195" s="2464"/>
    </row>
    <row r="196" spans="1:10">
      <c r="A196" s="971"/>
      <c r="B196" s="971"/>
      <c r="C196" s="971"/>
      <c r="D196" s="971"/>
      <c r="E196" s="971"/>
      <c r="F196" s="971"/>
      <c r="G196" s="971"/>
      <c r="H196" s="971"/>
      <c r="I196" s="971"/>
      <c r="J196" s="971"/>
    </row>
    <row r="197" spans="1:10">
      <c r="A197" s="2464"/>
      <c r="B197" s="2464"/>
      <c r="C197" s="2464"/>
      <c r="D197" s="2464"/>
      <c r="E197" s="2464"/>
      <c r="F197" s="2464"/>
      <c r="G197" s="2464"/>
      <c r="H197" s="2464"/>
      <c r="I197" s="2464"/>
      <c r="J197" s="2464"/>
    </row>
    <row r="198" spans="1:10">
      <c r="A198" s="971"/>
      <c r="B198" s="971"/>
      <c r="C198" s="971"/>
      <c r="D198" s="971"/>
      <c r="E198" s="971"/>
      <c r="F198" s="973"/>
      <c r="G198" s="973"/>
      <c r="H198" s="973"/>
      <c r="I198" s="973"/>
      <c r="J198" s="973"/>
    </row>
    <row r="199" spans="1:10">
      <c r="A199" s="2464"/>
      <c r="B199" s="2464"/>
      <c r="C199" s="2464"/>
      <c r="D199" s="2464"/>
      <c r="E199" s="2464"/>
      <c r="F199" s="2464"/>
      <c r="G199" s="2464"/>
      <c r="H199" s="2464"/>
      <c r="I199" s="2464"/>
      <c r="J199" s="2464"/>
    </row>
    <row r="200" spans="1:10">
      <c r="A200" s="971"/>
      <c r="B200" s="971"/>
      <c r="C200" s="971"/>
      <c r="D200" s="971"/>
      <c r="E200" s="971"/>
      <c r="F200" s="971"/>
      <c r="G200" s="971"/>
      <c r="H200" s="971"/>
      <c r="I200" s="971"/>
      <c r="J200" s="971"/>
    </row>
    <row r="201" spans="1:10">
      <c r="A201" s="2464"/>
      <c r="B201" s="2464"/>
      <c r="C201" s="2464"/>
      <c r="D201" s="2464"/>
      <c r="E201" s="2464"/>
      <c r="F201" s="2464"/>
      <c r="G201" s="2464"/>
      <c r="H201" s="2464"/>
      <c r="I201" s="2464"/>
      <c r="J201" s="2464"/>
    </row>
    <row r="202" spans="1:10">
      <c r="A202" s="971"/>
      <c r="B202" s="971"/>
      <c r="C202" s="971"/>
      <c r="D202" s="971"/>
      <c r="E202" s="971"/>
      <c r="F202" s="971"/>
      <c r="G202" s="971"/>
      <c r="H202" s="971"/>
      <c r="I202" s="971"/>
      <c r="J202" s="971"/>
    </row>
    <row r="203" spans="1:10">
      <c r="A203" s="2464" t="s">
        <v>49</v>
      </c>
      <c r="B203" s="2464"/>
      <c r="C203" s="2464"/>
      <c r="D203" s="2464"/>
      <c r="E203" s="2464"/>
      <c r="F203" s="2464"/>
      <c r="G203" s="2464"/>
      <c r="H203" s="2464"/>
      <c r="I203" s="2464"/>
      <c r="J203" s="2464"/>
    </row>
    <row r="204" spans="1:10">
      <c r="A204" s="2463" t="s">
        <v>1664</v>
      </c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2463" t="s">
        <v>1665</v>
      </c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2463" t="s">
        <v>1666</v>
      </c>
      <c r="B206" s="2463"/>
      <c r="C206" s="2463"/>
      <c r="D206" s="2463"/>
      <c r="E206" s="2463"/>
      <c r="F206" s="2463"/>
      <c r="G206" s="2463"/>
      <c r="H206" s="2463"/>
      <c r="I206" s="2463"/>
      <c r="J206" s="2463"/>
    </row>
    <row r="207" spans="1:10">
      <c r="A207" s="971" t="s">
        <v>890</v>
      </c>
      <c r="B207" s="974"/>
      <c r="C207" s="974"/>
      <c r="D207" s="974"/>
      <c r="E207" s="974"/>
      <c r="F207" s="974"/>
      <c r="G207" s="974"/>
      <c r="H207" s="974"/>
      <c r="I207" s="974"/>
      <c r="J207" s="974"/>
    </row>
    <row r="208" spans="1:10">
      <c r="A208" s="2463" t="s">
        <v>1667</v>
      </c>
      <c r="B208" s="2463"/>
      <c r="C208" s="2463"/>
      <c r="D208" s="2463"/>
      <c r="E208" s="2463"/>
      <c r="F208" s="2463"/>
      <c r="G208" s="2463"/>
      <c r="H208" s="2463"/>
      <c r="I208" s="2463"/>
      <c r="J208" s="2463"/>
    </row>
    <row r="209" spans="1:10">
      <c r="A209" s="2422" t="s">
        <v>645</v>
      </c>
      <c r="B209" s="2422"/>
      <c r="C209" s="2422"/>
      <c r="D209" s="2422"/>
      <c r="E209" s="2422"/>
      <c r="F209" s="2422"/>
      <c r="G209" s="2422"/>
      <c r="H209" s="2422"/>
      <c r="I209" s="2422"/>
      <c r="J209" s="2422"/>
    </row>
    <row r="210" spans="1:10">
      <c r="A210" s="2459" t="s">
        <v>1070</v>
      </c>
      <c r="B210" s="2459"/>
      <c r="C210" s="2459"/>
      <c r="D210" s="2459"/>
      <c r="E210" s="2459"/>
      <c r="F210" s="2459"/>
      <c r="G210" s="2459"/>
      <c r="H210" s="2459"/>
      <c r="I210" s="2459"/>
      <c r="J210" s="2459"/>
    </row>
    <row r="211" spans="1:10" ht="14.25">
      <c r="A211" s="2459" t="s">
        <v>1668</v>
      </c>
      <c r="B211" s="2459"/>
      <c r="C211" s="2459"/>
      <c r="D211" s="2459"/>
      <c r="E211" s="2459"/>
      <c r="F211" s="2459"/>
      <c r="G211" s="2459"/>
      <c r="H211" s="2459"/>
      <c r="I211" s="2459"/>
      <c r="J211" s="2459"/>
    </row>
    <row r="212" spans="1:10">
      <c r="A212" s="2461" t="s">
        <v>950</v>
      </c>
      <c r="B212" s="2461"/>
      <c r="C212" s="2461"/>
      <c r="D212" s="2461"/>
      <c r="E212" s="2461"/>
      <c r="F212" s="2461"/>
      <c r="G212" s="2461"/>
      <c r="H212" s="2461"/>
      <c r="I212" s="2461"/>
      <c r="J212" s="2461"/>
    </row>
    <row r="213" spans="1:10" ht="14.25">
      <c r="A213" s="2462" t="s">
        <v>1669</v>
      </c>
      <c r="B213" s="2462"/>
      <c r="C213" s="2462"/>
      <c r="D213" s="2462"/>
      <c r="E213" s="2462"/>
      <c r="F213" s="2462"/>
      <c r="G213" s="2462"/>
      <c r="H213" s="2462"/>
      <c r="I213" s="2462"/>
      <c r="J213" s="2462"/>
    </row>
    <row r="214" spans="1:10">
      <c r="A214" s="2459" t="s">
        <v>951</v>
      </c>
      <c r="B214" s="2459"/>
      <c r="C214" s="2459"/>
      <c r="D214" s="2459"/>
      <c r="E214" s="2459"/>
      <c r="F214" s="2459"/>
      <c r="G214" s="2459"/>
      <c r="H214" s="2459"/>
      <c r="I214" s="2459"/>
      <c r="J214" s="2459"/>
    </row>
    <row r="215" spans="1:10">
      <c r="A215" s="2459" t="s">
        <v>952</v>
      </c>
      <c r="B215" s="2459"/>
      <c r="C215" s="2459"/>
      <c r="D215" s="2459"/>
      <c r="E215" s="2459"/>
      <c r="F215" s="2459"/>
      <c r="G215" s="2459"/>
      <c r="H215" s="2459"/>
      <c r="I215" s="2459"/>
      <c r="J215" s="2459"/>
    </row>
    <row r="216" spans="1:10" ht="14.25">
      <c r="A216" s="2460" t="s">
        <v>1663</v>
      </c>
      <c r="B216" s="2460"/>
      <c r="C216" s="2460"/>
      <c r="D216" s="2460"/>
      <c r="E216" s="2460"/>
      <c r="F216" s="2460"/>
      <c r="G216" s="2460"/>
      <c r="H216" s="2460"/>
      <c r="I216" s="2460"/>
      <c r="J216" s="2460"/>
    </row>
    <row r="217" spans="1:10">
      <c r="A217" s="2455"/>
      <c r="B217" s="2455"/>
      <c r="C217" s="2455"/>
      <c r="D217" s="2455"/>
      <c r="E217" s="2455"/>
      <c r="F217" s="2455"/>
      <c r="G217" s="2455"/>
      <c r="H217" s="2455"/>
      <c r="I217" s="2455"/>
      <c r="J217" s="2455"/>
    </row>
  </sheetData>
  <mergeCells count="43">
    <mergeCell ref="K156:N156"/>
    <mergeCell ref="K155:N155"/>
    <mergeCell ref="A213:J213"/>
    <mergeCell ref="A214:J214"/>
    <mergeCell ref="A215:J215"/>
    <mergeCell ref="A180:J180"/>
    <mergeCell ref="A179:J179"/>
    <mergeCell ref="A195:J195"/>
    <mergeCell ref="A181:J181"/>
    <mergeCell ref="A182:J182"/>
    <mergeCell ref="A183:J183"/>
    <mergeCell ref="A186:J186"/>
    <mergeCell ref="A187:J187"/>
    <mergeCell ref="A188:J188"/>
    <mergeCell ref="A189:J189"/>
    <mergeCell ref="A190:J190"/>
    <mergeCell ref="A217:J217"/>
    <mergeCell ref="A212:J212"/>
    <mergeCell ref="A197:J197"/>
    <mergeCell ref="A199:J199"/>
    <mergeCell ref="A201:J201"/>
    <mergeCell ref="A203:J203"/>
    <mergeCell ref="A204:J204"/>
    <mergeCell ref="A205:J205"/>
    <mergeCell ref="A206:J206"/>
    <mergeCell ref="A208:J208"/>
    <mergeCell ref="A209:J209"/>
    <mergeCell ref="A210:J210"/>
    <mergeCell ref="A211:J211"/>
    <mergeCell ref="A216:J216"/>
    <mergeCell ref="A9:E9"/>
    <mergeCell ref="A14:B14"/>
    <mergeCell ref="B15:E15"/>
    <mergeCell ref="B16:F16"/>
    <mergeCell ref="B17:F18"/>
    <mergeCell ref="A192:J192"/>
    <mergeCell ref="A193:J193"/>
    <mergeCell ref="A194:J194"/>
    <mergeCell ref="H29:J29"/>
    <mergeCell ref="F30:F31"/>
    <mergeCell ref="G30:J30"/>
    <mergeCell ref="A177:J177"/>
    <mergeCell ref="A178:J178"/>
  </mergeCells>
  <pageMargins left="0.25" right="0.25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217"/>
  <sheetViews>
    <sheetView topLeftCell="A99" workbookViewId="0">
      <selection activeCell="L31" sqref="L31"/>
    </sheetView>
  </sheetViews>
  <sheetFormatPr defaultRowHeight="12.75"/>
  <cols>
    <col min="1" max="1" width="6.7109375" style="672" customWidth="1"/>
    <col min="2" max="2" width="46.28515625" style="663" customWidth="1"/>
    <col min="3" max="3" width="8.7109375" style="673" customWidth="1"/>
    <col min="4" max="4" width="10.140625" style="662" customWidth="1"/>
    <col min="5" max="5" width="7.85546875" style="662" customWidth="1"/>
    <col min="6" max="6" width="11.28515625" style="662" customWidth="1"/>
    <col min="7" max="7" width="10.42578125" style="662" customWidth="1"/>
    <col min="8" max="8" width="9.85546875" style="662" customWidth="1"/>
    <col min="9" max="9" width="11.7109375" style="662" customWidth="1"/>
    <col min="10" max="10" width="11.28515625" style="662" customWidth="1"/>
    <col min="11" max="16384" width="9.140625" style="662"/>
  </cols>
  <sheetData>
    <row r="1" spans="1:10">
      <c r="I1" s="868" t="s">
        <v>889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2.75" customHeight="1">
      <c r="B6" s="2011" t="s">
        <v>31</v>
      </c>
      <c r="C6" s="872"/>
      <c r="D6" s="871"/>
      <c r="E6" s="871"/>
      <c r="G6" s="873" t="s">
        <v>971</v>
      </c>
      <c r="H6" s="820"/>
    </row>
    <row r="7" spans="1:10" hidden="1">
      <c r="B7" s="662"/>
      <c r="C7" s="874"/>
    </row>
    <row r="8" spans="1:10" ht="12" customHeight="1">
      <c r="A8" s="672" t="s">
        <v>2270</v>
      </c>
      <c r="F8" s="665"/>
      <c r="G8" s="665"/>
    </row>
    <row r="9" spans="1:10" s="672" customFormat="1" ht="9.75" customHeight="1">
      <c r="A9" s="2455" t="s">
        <v>1073</v>
      </c>
      <c r="B9" s="2455"/>
      <c r="C9" s="2455"/>
      <c r="D9" s="2455"/>
      <c r="E9" s="2455"/>
    </row>
    <row r="10" spans="1:10" ht="8.25" customHeight="1">
      <c r="A10" s="672" t="s">
        <v>451</v>
      </c>
      <c r="B10" s="875"/>
      <c r="C10" s="876"/>
      <c r="D10" s="824"/>
      <c r="E10" s="824"/>
    </row>
    <row r="11" spans="1:10" ht="14.25" hidden="1" customHeight="1">
      <c r="B11" s="877"/>
      <c r="C11" s="878"/>
      <c r="D11" s="877"/>
      <c r="E11" s="877"/>
      <c r="F11" s="877"/>
      <c r="G11" s="877"/>
      <c r="H11" s="879"/>
    </row>
    <row r="12" spans="1:10" ht="11.25" customHeight="1">
      <c r="A12" s="880" t="s">
        <v>452</v>
      </c>
      <c r="B12" s="873" t="s">
        <v>1100</v>
      </c>
      <c r="C12" s="874"/>
      <c r="D12" s="873"/>
      <c r="E12" s="873"/>
      <c r="F12" s="873"/>
      <c r="G12" s="820"/>
      <c r="H12" s="881" t="s">
        <v>193</v>
      </c>
    </row>
    <row r="13" spans="1:10" ht="30" customHeight="1">
      <c r="A13" s="882" t="s">
        <v>587</v>
      </c>
      <c r="B13" s="882"/>
      <c r="C13" s="878"/>
      <c r="D13" s="882"/>
      <c r="E13" s="882"/>
      <c r="F13" s="882"/>
      <c r="G13" s="883"/>
    </row>
    <row r="14" spans="1:10" s="841" customFormat="1">
      <c r="A14" s="2445" t="s">
        <v>2269</v>
      </c>
      <c r="B14" s="2446"/>
      <c r="C14" s="1460"/>
      <c r="F14" s="1461"/>
      <c r="G14" s="1461"/>
    </row>
    <row r="15" spans="1:10" ht="16.5" customHeight="1">
      <c r="A15" s="884"/>
      <c r="B15" s="2471" t="s">
        <v>588</v>
      </c>
      <c r="C15" s="2471"/>
      <c r="D15" s="2471"/>
      <c r="E15" s="2471"/>
      <c r="F15" s="884"/>
      <c r="G15" s="884"/>
      <c r="H15" s="885"/>
      <c r="I15" s="885"/>
      <c r="J15" s="885"/>
    </row>
    <row r="16" spans="1:10" ht="26.25" customHeight="1">
      <c r="A16" s="662"/>
      <c r="B16" s="2470" t="s">
        <v>243</v>
      </c>
      <c r="C16" s="2470"/>
      <c r="D16" s="2470"/>
      <c r="E16" s="2470"/>
      <c r="F16" s="2470"/>
      <c r="G16" s="2470"/>
      <c r="H16" s="886"/>
      <c r="I16" s="886"/>
      <c r="J16" s="886"/>
    </row>
    <row r="17" spans="1:10" s="672" customFormat="1" ht="16.5" customHeight="1">
      <c r="A17" s="882"/>
      <c r="B17" s="2467" t="s">
        <v>2249</v>
      </c>
      <c r="C17" s="2467"/>
      <c r="D17" s="2467"/>
      <c r="E17" s="2467"/>
      <c r="F17" s="2467"/>
      <c r="G17" s="2014"/>
      <c r="H17" s="887"/>
      <c r="I17" s="887"/>
      <c r="J17" s="887"/>
    </row>
    <row r="18" spans="1:10" s="672" customFormat="1" ht="27.75" hidden="1" customHeight="1">
      <c r="A18" s="883"/>
      <c r="B18" s="2467"/>
      <c r="C18" s="2467"/>
      <c r="D18" s="2467"/>
      <c r="E18" s="2467"/>
      <c r="F18" s="2467"/>
      <c r="G18" s="1281"/>
      <c r="H18" s="676"/>
      <c r="I18" s="675"/>
      <c r="J18" s="675"/>
    </row>
    <row r="19" spans="1:10" s="667" customFormat="1" ht="12.75" customHeight="1" thickBot="1">
      <c r="A19" s="677" t="s">
        <v>520</v>
      </c>
      <c r="B19" s="888"/>
      <c r="C19" s="889"/>
      <c r="D19" s="669"/>
      <c r="E19" s="669"/>
      <c r="G19" s="890" t="s">
        <v>1143</v>
      </c>
      <c r="H19" s="891"/>
      <c r="I19" s="891"/>
      <c r="J19" s="891"/>
    </row>
    <row r="20" spans="1:10" s="869" customFormat="1" ht="15.75" customHeight="1" thickBot="1">
      <c r="A20" s="677" t="s">
        <v>84</v>
      </c>
      <c r="B20" s="892"/>
      <c r="C20" s="889"/>
      <c r="G20" s="892" t="s">
        <v>313</v>
      </c>
      <c r="H20" s="893">
        <v>1</v>
      </c>
      <c r="I20" s="894">
        <v>6</v>
      </c>
      <c r="J20" s="895">
        <v>1</v>
      </c>
    </row>
    <row r="21" spans="1:10" s="892" customFormat="1" ht="15" customHeight="1" thickBot="1">
      <c r="A21" s="677" t="s">
        <v>600</v>
      </c>
      <c r="C21" s="889"/>
      <c r="G21" s="892" t="s">
        <v>1142</v>
      </c>
    </row>
    <row r="22" spans="1:10" s="892" customFormat="1" ht="9.75" customHeight="1" thickBot="1">
      <c r="A22" s="677" t="s">
        <v>531</v>
      </c>
      <c r="C22" s="896"/>
      <c r="D22" s="897"/>
      <c r="G22" s="892" t="s">
        <v>532</v>
      </c>
    </row>
    <row r="23" spans="1:10" s="869" customFormat="1" ht="15.75" customHeight="1" thickBot="1">
      <c r="A23" s="677" t="s">
        <v>693</v>
      </c>
      <c r="B23" s="892"/>
      <c r="C23" s="889"/>
      <c r="G23" s="892" t="s">
        <v>902</v>
      </c>
      <c r="I23" s="898"/>
    </row>
    <row r="24" spans="1:10" s="869" customFormat="1" ht="12.75" customHeight="1">
      <c r="A24" s="677" t="s">
        <v>287</v>
      </c>
      <c r="B24" s="899"/>
      <c r="C24" s="900"/>
      <c r="F24" s="901"/>
      <c r="G24" s="892" t="s">
        <v>904</v>
      </c>
    </row>
    <row r="25" spans="1:10" s="869" customFormat="1" ht="15.75" customHeight="1" thickBot="1">
      <c r="A25" s="679" t="s">
        <v>286</v>
      </c>
      <c r="B25" s="890"/>
      <c r="C25" s="900"/>
      <c r="D25" s="902"/>
      <c r="E25" s="902"/>
      <c r="G25" s="892" t="s">
        <v>218</v>
      </c>
      <c r="I25" s="901"/>
    </row>
    <row r="26" spans="1:10" s="901" customFormat="1" ht="15.75" customHeight="1" thickBot="1">
      <c r="A26" s="677" t="s">
        <v>110</v>
      </c>
      <c r="B26" s="892"/>
      <c r="C26" s="900"/>
      <c r="D26" s="903"/>
      <c r="E26" s="869"/>
      <c r="G26" s="901" t="s">
        <v>1658</v>
      </c>
      <c r="H26" s="904"/>
      <c r="I26" s="905"/>
      <c r="J26" s="906"/>
    </row>
    <row r="27" spans="1:10" s="901" customFormat="1" ht="15.75" customHeight="1" thickBot="1">
      <c r="A27" s="677" t="s">
        <v>608</v>
      </c>
      <c r="B27" s="892"/>
      <c r="C27" s="900"/>
      <c r="E27" s="907" t="s">
        <v>704</v>
      </c>
      <c r="G27" s="892" t="s">
        <v>398</v>
      </c>
      <c r="I27" s="869"/>
      <c r="J27" s="869"/>
    </row>
    <row r="28" spans="1:10" s="901" customFormat="1" ht="16.5" hidden="1" customHeight="1" thickBot="1">
      <c r="A28" s="680"/>
      <c r="B28" s="869"/>
      <c r="C28" s="908"/>
      <c r="E28" s="909"/>
      <c r="F28" s="869"/>
      <c r="G28" s="869"/>
    </row>
    <row r="29" spans="1:10" s="901" customFormat="1" ht="16.5" customHeight="1" thickBot="1">
      <c r="A29" s="680"/>
      <c r="B29" s="869"/>
      <c r="C29" s="908"/>
      <c r="E29" s="909"/>
      <c r="F29" s="869"/>
      <c r="G29" s="869"/>
      <c r="H29" s="2469">
        <v>900927424012</v>
      </c>
      <c r="I29" s="2469"/>
      <c r="J29" s="2469"/>
    </row>
    <row r="30" spans="1:10" s="672" customFormat="1" ht="35.25" customHeight="1" thickBot="1">
      <c r="A30" s="695" t="s">
        <v>385</v>
      </c>
      <c r="B30" s="696" t="s">
        <v>609</v>
      </c>
      <c r="C30" s="697"/>
      <c r="D30" s="696" t="s">
        <v>401</v>
      </c>
      <c r="E30" s="698"/>
      <c r="F30" s="2438" t="s">
        <v>342</v>
      </c>
      <c r="G30" s="2440" t="s">
        <v>343</v>
      </c>
      <c r="H30" s="2441"/>
      <c r="I30" s="2441"/>
      <c r="J30" s="2442"/>
    </row>
    <row r="31" spans="1:10" s="672" customFormat="1" ht="108.75" customHeight="1" thickBot="1">
      <c r="A31" s="699"/>
      <c r="B31" s="700" t="s">
        <v>329</v>
      </c>
      <c r="C31" s="701" t="s">
        <v>641</v>
      </c>
      <c r="D31" s="702" t="s">
        <v>761</v>
      </c>
      <c r="E31" s="703" t="s">
        <v>929</v>
      </c>
      <c r="F31" s="2439"/>
      <c r="G31" s="702" t="s">
        <v>930</v>
      </c>
      <c r="H31" s="702" t="s">
        <v>931</v>
      </c>
      <c r="I31" s="702" t="s">
        <v>932</v>
      </c>
      <c r="J31" s="702" t="s">
        <v>933</v>
      </c>
    </row>
    <row r="32" spans="1:10" s="910" customFormat="1" ht="21" customHeight="1" thickBot="1">
      <c r="A32" s="704" t="s">
        <v>934</v>
      </c>
      <c r="B32" s="705" t="s">
        <v>935</v>
      </c>
      <c r="C32" s="706" t="s">
        <v>936</v>
      </c>
      <c r="D32" s="707" t="s">
        <v>703</v>
      </c>
      <c r="E32" s="707" t="s">
        <v>704</v>
      </c>
      <c r="F32" s="707" t="s">
        <v>642</v>
      </c>
      <c r="G32" s="708">
        <v>4</v>
      </c>
      <c r="H32" s="709">
        <v>5</v>
      </c>
      <c r="I32" s="710">
        <v>6</v>
      </c>
      <c r="J32" s="709">
        <v>7</v>
      </c>
    </row>
    <row r="33" spans="1:10" s="813" customFormat="1" ht="24.75" customHeight="1" thickBot="1">
      <c r="A33" s="911">
        <v>1100000</v>
      </c>
      <c r="B33" s="711" t="s">
        <v>1659</v>
      </c>
      <c r="C33" s="712" t="s">
        <v>338</v>
      </c>
      <c r="D33" s="826">
        <f>D108+D132+D99+D115</f>
        <v>1000</v>
      </c>
      <c r="E33" s="826">
        <f>E99</f>
        <v>0</v>
      </c>
      <c r="F33" s="826">
        <f>D33+E33</f>
        <v>1000</v>
      </c>
      <c r="G33" s="826">
        <f>G100+G132+G115</f>
        <v>400</v>
      </c>
      <c r="H33" s="826">
        <f>H100+H132+H43+H115</f>
        <v>400</v>
      </c>
      <c r="I33" s="826">
        <f>I100+I132+I43+I99+I115</f>
        <v>700</v>
      </c>
      <c r="J33" s="826">
        <f>F33</f>
        <v>1000</v>
      </c>
    </row>
    <row r="34" spans="1:10" s="672" customFormat="1" ht="40.5" hidden="1" customHeight="1" thickBot="1">
      <c r="A34" s="911">
        <v>1110000</v>
      </c>
      <c r="B34" s="714" t="s">
        <v>1617</v>
      </c>
      <c r="C34" s="712" t="s">
        <v>338</v>
      </c>
      <c r="D34" s="827">
        <f>D35</f>
        <v>0</v>
      </c>
      <c r="E34" s="827"/>
      <c r="F34" s="827">
        <f>F35</f>
        <v>0</v>
      </c>
      <c r="G34" s="827">
        <f>G35</f>
        <v>0</v>
      </c>
      <c r="H34" s="827">
        <f>H35</f>
        <v>0</v>
      </c>
      <c r="I34" s="827">
        <f>I35</f>
        <v>0</v>
      </c>
      <c r="J34" s="827">
        <f>J35</f>
        <v>0</v>
      </c>
    </row>
    <row r="35" spans="1:10" s="672" customFormat="1" ht="0.75" hidden="1" customHeight="1" thickBot="1">
      <c r="A35" s="912">
        <v>1110000</v>
      </c>
      <c r="B35" s="717" t="s">
        <v>768</v>
      </c>
      <c r="C35" s="718" t="s">
        <v>338</v>
      </c>
      <c r="D35" s="828">
        <f>SUM(D36:D42)</f>
        <v>0</v>
      </c>
      <c r="E35" s="828"/>
      <c r="F35" s="828">
        <f>SUM(F36:F42)</f>
        <v>0</v>
      </c>
      <c r="G35" s="828">
        <f>SUM(G36:G42)</f>
        <v>0</v>
      </c>
      <c r="H35" s="828">
        <f>SUM(H36:H42)</f>
        <v>0</v>
      </c>
      <c r="I35" s="828">
        <f>SUM(I36:I42)</f>
        <v>0</v>
      </c>
      <c r="J35" s="828">
        <f>SUM(J36:J42)</f>
        <v>0</v>
      </c>
    </row>
    <row r="36" spans="1:10" s="672" customFormat="1" ht="26.25" hidden="1" thickBot="1">
      <c r="A36" s="913">
        <v>1111000</v>
      </c>
      <c r="B36" s="721" t="s">
        <v>643</v>
      </c>
      <c r="C36" s="722" t="s">
        <v>769</v>
      </c>
      <c r="D36" s="1116">
        <v>0</v>
      </c>
      <c r="E36" s="835"/>
      <c r="F36" s="1116">
        <v>0</v>
      </c>
      <c r="G36" s="829">
        <v>0</v>
      </c>
      <c r="H36" s="829">
        <v>0</v>
      </c>
      <c r="I36" s="829">
        <v>0</v>
      </c>
      <c r="J36" s="829">
        <f>F36</f>
        <v>0</v>
      </c>
    </row>
    <row r="37" spans="1:10" s="672" customFormat="1" ht="24.75" hidden="1" customHeight="1">
      <c r="A37" s="914">
        <v>1112000</v>
      </c>
      <c r="B37" s="725" t="s">
        <v>255</v>
      </c>
      <c r="C37" s="726" t="s">
        <v>770</v>
      </c>
      <c r="D37" s="830">
        <v>0</v>
      </c>
      <c r="E37" s="830"/>
      <c r="F37" s="830">
        <v>0</v>
      </c>
      <c r="G37" s="830">
        <v>0</v>
      </c>
      <c r="H37" s="830">
        <v>0</v>
      </c>
      <c r="I37" s="830">
        <v>0</v>
      </c>
      <c r="J37" s="830">
        <f>F37</f>
        <v>0</v>
      </c>
    </row>
    <row r="38" spans="1:10" s="672" customFormat="1" ht="0.75" hidden="1" customHeight="1">
      <c r="A38" s="914">
        <v>1113000</v>
      </c>
      <c r="B38" s="725" t="s">
        <v>771</v>
      </c>
      <c r="C38" s="726" t="s">
        <v>772</v>
      </c>
      <c r="D38" s="830"/>
      <c r="E38" s="830"/>
      <c r="F38" s="830"/>
      <c r="G38" s="830"/>
      <c r="H38" s="830"/>
      <c r="I38" s="830"/>
      <c r="J38" s="915">
        <v>0</v>
      </c>
    </row>
    <row r="39" spans="1:10" s="672" customFormat="1" ht="40.5" hidden="1" customHeight="1">
      <c r="A39" s="914">
        <v>1114000</v>
      </c>
      <c r="B39" s="725" t="s">
        <v>377</v>
      </c>
      <c r="C39" s="726" t="s">
        <v>378</v>
      </c>
      <c r="D39" s="830"/>
      <c r="E39" s="830"/>
      <c r="F39" s="830"/>
      <c r="G39" s="830"/>
      <c r="H39" s="830"/>
      <c r="I39" s="830"/>
      <c r="J39" s="915">
        <v>0</v>
      </c>
    </row>
    <row r="40" spans="1:10" s="672" customFormat="1" ht="12.75" hidden="1" customHeight="1">
      <c r="A40" s="914">
        <v>1115000</v>
      </c>
      <c r="B40" s="725" t="s">
        <v>591</v>
      </c>
      <c r="C40" s="726" t="s">
        <v>367</v>
      </c>
      <c r="D40" s="830"/>
      <c r="E40" s="830"/>
      <c r="F40" s="830"/>
      <c r="G40" s="830"/>
      <c r="H40" s="830"/>
      <c r="I40" s="830"/>
      <c r="J40" s="915">
        <v>0</v>
      </c>
    </row>
    <row r="41" spans="1:10" s="672" customFormat="1" ht="17.25" hidden="1" customHeight="1">
      <c r="A41" s="914">
        <v>1116000</v>
      </c>
      <c r="B41" s="725" t="s">
        <v>981</v>
      </c>
      <c r="C41" s="726" t="s">
        <v>368</v>
      </c>
      <c r="D41" s="830"/>
      <c r="E41" s="830"/>
      <c r="F41" s="830"/>
      <c r="G41" s="830"/>
      <c r="H41" s="830"/>
      <c r="I41" s="830"/>
      <c r="J41" s="915">
        <v>0</v>
      </c>
    </row>
    <row r="42" spans="1:10" s="672" customFormat="1" ht="17.25" hidden="1" customHeight="1">
      <c r="A42" s="916">
        <v>1117000</v>
      </c>
      <c r="B42" s="729" t="s">
        <v>610</v>
      </c>
      <c r="C42" s="730" t="s">
        <v>19</v>
      </c>
      <c r="D42" s="831">
        <v>0</v>
      </c>
      <c r="E42" s="831"/>
      <c r="F42" s="831">
        <v>0</v>
      </c>
      <c r="G42" s="831">
        <v>0</v>
      </c>
      <c r="H42" s="831">
        <v>0</v>
      </c>
      <c r="I42" s="831">
        <v>0</v>
      </c>
      <c r="J42" s="915">
        <f>F42</f>
        <v>0</v>
      </c>
    </row>
    <row r="43" spans="1:10" s="672" customFormat="1" ht="33.75" customHeight="1" thickBot="1">
      <c r="A43" s="917">
        <v>1120000</v>
      </c>
      <c r="B43" s="733" t="s">
        <v>20</v>
      </c>
      <c r="C43" s="712" t="s">
        <v>338</v>
      </c>
      <c r="D43" s="833">
        <f>D44+D56+D67+D70+D52+D65</f>
        <v>0</v>
      </c>
      <c r="E43" s="833"/>
      <c r="F43" s="833">
        <f>F44+F56+F67+F70+F52+F65</f>
        <v>0</v>
      </c>
      <c r="G43" s="833">
        <f>G44+G52+G56+G65+G67+G70</f>
        <v>0</v>
      </c>
      <c r="H43" s="833">
        <f>H44+H52+H56+H65+H67+H70</f>
        <v>0</v>
      </c>
      <c r="I43" s="833">
        <f>I44+I52+I56+I65+I67+I70</f>
        <v>0</v>
      </c>
      <c r="J43" s="954">
        <f>F43</f>
        <v>0</v>
      </c>
    </row>
    <row r="44" spans="1:10" s="672" customFormat="1" ht="14.25" hidden="1">
      <c r="A44" s="912">
        <v>1121000</v>
      </c>
      <c r="B44" s="735" t="s">
        <v>21</v>
      </c>
      <c r="C44" s="736"/>
      <c r="D44" s="829">
        <f>SUM(D45:D50)</f>
        <v>0</v>
      </c>
      <c r="E44" s="829"/>
      <c r="F44" s="829">
        <f>SUM(F45:F50)</f>
        <v>0</v>
      </c>
      <c r="G44" s="829">
        <f>SUM(G45:G50)</f>
        <v>0</v>
      </c>
      <c r="H44" s="829">
        <f>SUM(H45:H50)</f>
        <v>0</v>
      </c>
      <c r="I44" s="829">
        <f>SUM(I45:I50)</f>
        <v>0</v>
      </c>
      <c r="J44" s="915">
        <f>SUM(J45:J50)</f>
        <v>0</v>
      </c>
    </row>
    <row r="45" spans="1:10" s="672" customFormat="1" ht="24.75" hidden="1" customHeight="1">
      <c r="A45" s="914">
        <v>1121100</v>
      </c>
      <c r="B45" s="737" t="s">
        <v>359</v>
      </c>
      <c r="C45" s="726" t="s">
        <v>360</v>
      </c>
      <c r="D45" s="830"/>
      <c r="E45" s="830"/>
      <c r="F45" s="830"/>
      <c r="G45" s="830"/>
      <c r="H45" s="830"/>
      <c r="I45" s="830"/>
      <c r="J45" s="915">
        <v>0</v>
      </c>
    </row>
    <row r="46" spans="1:10" s="672" customFormat="1" hidden="1">
      <c r="A46" s="914">
        <v>1121200</v>
      </c>
      <c r="B46" s="738" t="s">
        <v>1618</v>
      </c>
      <c r="C46" s="726" t="s">
        <v>362</v>
      </c>
      <c r="D46" s="830">
        <v>0</v>
      </c>
      <c r="E46" s="830"/>
      <c r="F46" s="830"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idden="1">
      <c r="A47" s="914">
        <v>1121300</v>
      </c>
      <c r="B47" s="737" t="s">
        <v>734</v>
      </c>
      <c r="C47" s="726" t="s">
        <v>363</v>
      </c>
      <c r="D47" s="830">
        <v>0</v>
      </c>
      <c r="E47" s="830"/>
      <c r="F47" s="830"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1121400</v>
      </c>
      <c r="B48" s="737" t="s">
        <v>735</v>
      </c>
      <c r="C48" s="726" t="s">
        <v>364</v>
      </c>
      <c r="D48" s="830">
        <v>0</v>
      </c>
      <c r="E48" s="830"/>
      <c r="F48" s="830">
        <v>0</v>
      </c>
      <c r="G48" s="830">
        <v>0</v>
      </c>
      <c r="H48" s="830">
        <v>0</v>
      </c>
      <c r="I48" s="830">
        <v>0</v>
      </c>
      <c r="J48" s="915">
        <f>F48</f>
        <v>0</v>
      </c>
    </row>
    <row r="49" spans="1:10" s="672" customFormat="1" hidden="1">
      <c r="A49" s="914">
        <v>1121500</v>
      </c>
      <c r="B49" s="737" t="s">
        <v>65</v>
      </c>
      <c r="C49" s="726" t="s">
        <v>365</v>
      </c>
      <c r="D49" s="829"/>
      <c r="E49" s="830"/>
      <c r="F49" s="829"/>
      <c r="G49" s="829"/>
      <c r="H49" s="829"/>
      <c r="I49" s="829"/>
      <c r="J49" s="915">
        <v>0</v>
      </c>
    </row>
    <row r="50" spans="1:10" s="672" customFormat="1" hidden="1">
      <c r="A50" s="914">
        <v>1121600</v>
      </c>
      <c r="B50" s="737" t="s">
        <v>66</v>
      </c>
      <c r="C50" s="726" t="s">
        <v>366</v>
      </c>
      <c r="D50" s="830"/>
      <c r="E50" s="830"/>
      <c r="F50" s="830"/>
      <c r="G50" s="830"/>
      <c r="H50" s="830"/>
      <c r="I50" s="830"/>
      <c r="J50" s="915">
        <v>0</v>
      </c>
    </row>
    <row r="51" spans="1:10" s="672" customFormat="1" ht="13.5" hidden="1" thickBot="1">
      <c r="A51" s="918">
        <v>1121700</v>
      </c>
      <c r="B51" s="741" t="s">
        <v>67</v>
      </c>
      <c r="C51" s="730" t="s">
        <v>731</v>
      </c>
      <c r="D51" s="831"/>
      <c r="E51" s="831"/>
      <c r="F51" s="831"/>
      <c r="G51" s="831"/>
      <c r="H51" s="831"/>
      <c r="I51" s="831"/>
      <c r="J51" s="915">
        <v>0</v>
      </c>
    </row>
    <row r="52" spans="1:10" s="672" customFormat="1" ht="28.5" hidden="1">
      <c r="A52" s="912">
        <v>1122000</v>
      </c>
      <c r="B52" s="742" t="s">
        <v>732</v>
      </c>
      <c r="C52" s="718" t="s">
        <v>338</v>
      </c>
      <c r="D52" s="835">
        <f>D53</f>
        <v>0</v>
      </c>
      <c r="E52" s="835"/>
      <c r="F52" s="835">
        <f>F53</f>
        <v>0</v>
      </c>
      <c r="G52" s="835">
        <f>G53</f>
        <v>0</v>
      </c>
      <c r="H52" s="835">
        <f>H53</f>
        <v>0</v>
      </c>
      <c r="I52" s="835">
        <f>I53</f>
        <v>0</v>
      </c>
      <c r="J52" s="915">
        <f>J53</f>
        <v>0</v>
      </c>
    </row>
    <row r="53" spans="1:10" s="672" customFormat="1" hidden="1">
      <c r="A53" s="919">
        <v>1122100</v>
      </c>
      <c r="B53" s="737" t="s">
        <v>68</v>
      </c>
      <c r="C53" s="722" t="s">
        <v>733</v>
      </c>
      <c r="D53" s="830">
        <v>0</v>
      </c>
      <c r="E53" s="830"/>
      <c r="F53" s="830">
        <v>0</v>
      </c>
      <c r="G53" s="830">
        <v>0</v>
      </c>
      <c r="H53" s="830">
        <v>0</v>
      </c>
      <c r="I53" s="830">
        <v>0</v>
      </c>
      <c r="J53" s="915">
        <f>F53</f>
        <v>0</v>
      </c>
    </row>
    <row r="54" spans="1:10" s="672" customFormat="1" hidden="1">
      <c r="A54" s="919">
        <v>1122200</v>
      </c>
      <c r="B54" s="737" t="s">
        <v>465</v>
      </c>
      <c r="C54" s="726" t="s">
        <v>978</v>
      </c>
      <c r="D54" s="830"/>
      <c r="E54" s="830"/>
      <c r="F54" s="830"/>
      <c r="G54" s="830"/>
      <c r="H54" s="830"/>
      <c r="I54" s="830"/>
      <c r="J54" s="915">
        <v>0</v>
      </c>
    </row>
    <row r="55" spans="1:10" s="672" customFormat="1" ht="13.5" hidden="1" thickBot="1">
      <c r="A55" s="917">
        <v>1122300</v>
      </c>
      <c r="B55" s="741" t="s">
        <v>136</v>
      </c>
      <c r="C55" s="730" t="s">
        <v>979</v>
      </c>
      <c r="D55" s="831"/>
      <c r="E55" s="831"/>
      <c r="F55" s="831"/>
      <c r="G55" s="831"/>
      <c r="H55" s="831"/>
      <c r="I55" s="831"/>
      <c r="J55" s="915">
        <v>0</v>
      </c>
    </row>
    <row r="56" spans="1:10" s="672" customFormat="1" ht="28.5" hidden="1">
      <c r="A56" s="912">
        <v>1123000</v>
      </c>
      <c r="B56" s="742" t="s">
        <v>52</v>
      </c>
      <c r="C56" s="718" t="s">
        <v>338</v>
      </c>
      <c r="D56" s="835">
        <f>SUM(D57:D64)</f>
        <v>0</v>
      </c>
      <c r="E56" s="835"/>
      <c r="F56" s="835">
        <f>SUM(F57:F64)</f>
        <v>0</v>
      </c>
      <c r="G56" s="835">
        <f>SUM(G57:G64)</f>
        <v>0</v>
      </c>
      <c r="H56" s="835">
        <f>SUM(H57:H64)</f>
        <v>0</v>
      </c>
      <c r="I56" s="835">
        <f>SUM(I57:I64)</f>
        <v>0</v>
      </c>
      <c r="J56" s="915">
        <f>F56</f>
        <v>0</v>
      </c>
    </row>
    <row r="57" spans="1:10" s="672" customFormat="1" hidden="1">
      <c r="A57" s="919">
        <v>1123100</v>
      </c>
      <c r="B57" s="737" t="s">
        <v>137</v>
      </c>
      <c r="C57" s="722" t="s">
        <v>345</v>
      </c>
      <c r="D57" s="830"/>
      <c r="E57" s="830"/>
      <c r="F57" s="830"/>
      <c r="G57" s="830"/>
      <c r="H57" s="830"/>
      <c r="I57" s="830"/>
      <c r="J57" s="915">
        <f>F57</f>
        <v>0</v>
      </c>
    </row>
    <row r="58" spans="1:10" s="672" customFormat="1" hidden="1">
      <c r="A58" s="919">
        <v>1123200</v>
      </c>
      <c r="B58" s="737" t="s">
        <v>138</v>
      </c>
      <c r="C58" s="726" t="s">
        <v>346</v>
      </c>
      <c r="D58" s="830">
        <v>0</v>
      </c>
      <c r="E58" s="830"/>
      <c r="F58" s="830">
        <v>0</v>
      </c>
      <c r="G58" s="830">
        <v>0</v>
      </c>
      <c r="H58" s="830">
        <v>0</v>
      </c>
      <c r="I58" s="830">
        <v>0</v>
      </c>
      <c r="J58" s="915">
        <f>F58</f>
        <v>0</v>
      </c>
    </row>
    <row r="59" spans="1:10" s="672" customFormat="1" ht="25.5" hidden="1">
      <c r="A59" s="919">
        <v>1123300</v>
      </c>
      <c r="B59" s="737" t="s">
        <v>139</v>
      </c>
      <c r="C59" s="726" t="s">
        <v>347</v>
      </c>
      <c r="D59" s="830"/>
      <c r="E59" s="830"/>
      <c r="F59" s="830"/>
      <c r="G59" s="830"/>
      <c r="H59" s="830"/>
      <c r="I59" s="830"/>
      <c r="J59" s="915"/>
    </row>
    <row r="60" spans="1:10" s="672" customFormat="1" hidden="1">
      <c r="A60" s="919">
        <v>1123400</v>
      </c>
      <c r="B60" s="737" t="s">
        <v>533</v>
      </c>
      <c r="C60" s="726" t="s">
        <v>348</v>
      </c>
      <c r="D60" s="830">
        <v>0</v>
      </c>
      <c r="E60" s="830"/>
      <c r="F60" s="830">
        <v>0</v>
      </c>
      <c r="G60" s="830">
        <v>0</v>
      </c>
      <c r="H60" s="830">
        <v>0</v>
      </c>
      <c r="I60" s="830">
        <v>0</v>
      </c>
      <c r="J60" s="915">
        <f t="shared" ref="J60:J66" si="0">F60</f>
        <v>0</v>
      </c>
    </row>
    <row r="61" spans="1:10" s="672" customFormat="1" hidden="1">
      <c r="A61" s="919">
        <v>1123500</v>
      </c>
      <c r="B61" s="745" t="s">
        <v>534</v>
      </c>
      <c r="C61" s="746">
        <v>423500</v>
      </c>
      <c r="D61" s="830"/>
      <c r="E61" s="830">
        <v>0</v>
      </c>
      <c r="F61" s="830">
        <f>D61+E61</f>
        <v>0</v>
      </c>
      <c r="G61" s="830"/>
      <c r="H61" s="830"/>
      <c r="I61" s="830">
        <v>0</v>
      </c>
      <c r="J61" s="915">
        <f t="shared" si="0"/>
        <v>0</v>
      </c>
    </row>
    <row r="62" spans="1:10" s="672" customFormat="1" hidden="1">
      <c r="A62" s="919">
        <v>1123600</v>
      </c>
      <c r="B62" s="737" t="s">
        <v>174</v>
      </c>
      <c r="C62" s="726" t="s">
        <v>349</v>
      </c>
      <c r="D62" s="830"/>
      <c r="E62" s="830"/>
      <c r="F62" s="830"/>
      <c r="G62" s="830"/>
      <c r="H62" s="830"/>
      <c r="I62" s="830"/>
      <c r="J62" s="915">
        <f t="shared" si="0"/>
        <v>0</v>
      </c>
    </row>
    <row r="63" spans="1:10" s="672" customFormat="1" hidden="1">
      <c r="A63" s="919">
        <v>1123700</v>
      </c>
      <c r="B63" s="737" t="s">
        <v>175</v>
      </c>
      <c r="C63" s="726" t="s">
        <v>350</v>
      </c>
      <c r="D63" s="830">
        <v>0</v>
      </c>
      <c r="E63" s="830"/>
      <c r="F63" s="830">
        <v>0</v>
      </c>
      <c r="G63" s="830">
        <v>0</v>
      </c>
      <c r="H63" s="830">
        <v>0</v>
      </c>
      <c r="I63" s="830">
        <v>0</v>
      </c>
      <c r="J63" s="915">
        <f t="shared" si="0"/>
        <v>0</v>
      </c>
    </row>
    <row r="64" spans="1:10" s="672" customFormat="1" ht="13.5" hidden="1" thickBot="1">
      <c r="A64" s="917">
        <v>1123800</v>
      </c>
      <c r="B64" s="741" t="s">
        <v>176</v>
      </c>
      <c r="C64" s="730" t="s">
        <v>351</v>
      </c>
      <c r="D64" s="831">
        <v>0</v>
      </c>
      <c r="E64" s="831"/>
      <c r="F64" s="831">
        <f>D64</f>
        <v>0</v>
      </c>
      <c r="G64" s="831">
        <v>0</v>
      </c>
      <c r="H64" s="831">
        <v>0</v>
      </c>
      <c r="I64" s="831">
        <v>0</v>
      </c>
      <c r="J64" s="915">
        <f t="shared" si="0"/>
        <v>0</v>
      </c>
    </row>
    <row r="65" spans="1:10" s="672" customFormat="1" ht="28.5" hidden="1">
      <c r="A65" s="912">
        <v>1124000</v>
      </c>
      <c r="B65" s="742" t="s">
        <v>198</v>
      </c>
      <c r="C65" s="718" t="s">
        <v>338</v>
      </c>
      <c r="D65" s="835">
        <f>D66</f>
        <v>0</v>
      </c>
      <c r="E65" s="835"/>
      <c r="F65" s="835">
        <f>F66</f>
        <v>0</v>
      </c>
      <c r="G65" s="835">
        <f>G66</f>
        <v>0</v>
      </c>
      <c r="H65" s="835">
        <f>H66</f>
        <v>0</v>
      </c>
      <c r="I65" s="835">
        <f>I66</f>
        <v>0</v>
      </c>
      <c r="J65" s="915">
        <f t="shared" si="0"/>
        <v>0</v>
      </c>
    </row>
    <row r="66" spans="1:10" s="672" customFormat="1" ht="13.5" hidden="1" thickBot="1">
      <c r="A66" s="917">
        <v>1124100</v>
      </c>
      <c r="B66" s="741" t="s">
        <v>177</v>
      </c>
      <c r="C66" s="730" t="s">
        <v>199</v>
      </c>
      <c r="D66" s="831"/>
      <c r="E66" s="831"/>
      <c r="F66" s="831">
        <v>0</v>
      </c>
      <c r="G66" s="831">
        <v>0</v>
      </c>
      <c r="H66" s="831">
        <v>0</v>
      </c>
      <c r="I66" s="831">
        <v>0</v>
      </c>
      <c r="J66" s="915">
        <f t="shared" si="0"/>
        <v>0</v>
      </c>
    </row>
    <row r="67" spans="1:10" s="672" customFormat="1" ht="28.5" hidden="1">
      <c r="A67" s="912">
        <v>1125000</v>
      </c>
      <c r="B67" s="742" t="s">
        <v>878</v>
      </c>
      <c r="C67" s="718" t="s">
        <v>338</v>
      </c>
      <c r="D67" s="835">
        <f>D68+D69</f>
        <v>0</v>
      </c>
      <c r="E67" s="835"/>
      <c r="F67" s="835">
        <f>F68+F69</f>
        <v>0</v>
      </c>
      <c r="G67" s="835">
        <f>G68+G69</f>
        <v>0</v>
      </c>
      <c r="H67" s="835">
        <f>H68+H69</f>
        <v>0</v>
      </c>
      <c r="I67" s="835">
        <f>I68+I69</f>
        <v>0</v>
      </c>
      <c r="J67" s="915">
        <f>J68+J69</f>
        <v>0</v>
      </c>
    </row>
    <row r="68" spans="1:10" s="672" customFormat="1" ht="25.5" hidden="1">
      <c r="A68" s="919">
        <v>1125100</v>
      </c>
      <c r="B68" s="737" t="s">
        <v>178</v>
      </c>
      <c r="C68" s="722" t="s">
        <v>879</v>
      </c>
      <c r="D68" s="830"/>
      <c r="E68" s="830"/>
      <c r="F68" s="830"/>
      <c r="G68" s="830"/>
      <c r="H68" s="830"/>
      <c r="I68" s="830"/>
      <c r="J68" s="915">
        <f t="shared" ref="J68:J74" si="1">F68</f>
        <v>0</v>
      </c>
    </row>
    <row r="69" spans="1:10" s="672" customFormat="1" ht="26.25" hidden="1" thickBot="1">
      <c r="A69" s="917">
        <v>1125200</v>
      </c>
      <c r="B69" s="741" t="s">
        <v>669</v>
      </c>
      <c r="C69" s="730" t="s">
        <v>988</v>
      </c>
      <c r="D69" s="831">
        <v>0</v>
      </c>
      <c r="E69" s="831"/>
      <c r="F69" s="831">
        <v>0</v>
      </c>
      <c r="G69" s="831">
        <v>0</v>
      </c>
      <c r="H69" s="831">
        <v>0</v>
      </c>
      <c r="I69" s="831">
        <v>0</v>
      </c>
      <c r="J69" s="915">
        <f t="shared" si="1"/>
        <v>0</v>
      </c>
    </row>
    <row r="70" spans="1:10" s="672" customFormat="1" ht="14.25" hidden="1">
      <c r="A70" s="912">
        <v>1126000</v>
      </c>
      <c r="B70" s="742" t="s">
        <v>989</v>
      </c>
      <c r="C70" s="718" t="s">
        <v>338</v>
      </c>
      <c r="D70" s="835">
        <f>SUM(D71:D78)</f>
        <v>0</v>
      </c>
      <c r="E70" s="835"/>
      <c r="F70" s="835">
        <f>SUM(F71:F78)</f>
        <v>0</v>
      </c>
      <c r="G70" s="835">
        <f>SUM(G71:G78)</f>
        <v>0</v>
      </c>
      <c r="H70" s="835">
        <f>SUM(H71:H78)</f>
        <v>0</v>
      </c>
      <c r="I70" s="835">
        <f>SUM(I71:I78)</f>
        <v>0</v>
      </c>
      <c r="J70" s="915">
        <f t="shared" si="1"/>
        <v>0</v>
      </c>
    </row>
    <row r="71" spans="1:10" s="672" customFormat="1" hidden="1">
      <c r="A71" s="912">
        <v>1126100</v>
      </c>
      <c r="B71" s="737" t="s">
        <v>941</v>
      </c>
      <c r="C71" s="722" t="s">
        <v>990</v>
      </c>
      <c r="D71" s="830">
        <v>0</v>
      </c>
      <c r="E71" s="830"/>
      <c r="F71" s="830">
        <v>0</v>
      </c>
      <c r="G71" s="830">
        <v>0</v>
      </c>
      <c r="H71" s="830">
        <v>0</v>
      </c>
      <c r="I71" s="830">
        <v>0</v>
      </c>
      <c r="J71" s="915">
        <f t="shared" si="1"/>
        <v>0</v>
      </c>
    </row>
    <row r="72" spans="1:10" s="672" customFormat="1" hidden="1">
      <c r="A72" s="912">
        <v>1126200</v>
      </c>
      <c r="B72" s="737" t="s">
        <v>942</v>
      </c>
      <c r="C72" s="726" t="s">
        <v>991</v>
      </c>
      <c r="D72" s="830"/>
      <c r="E72" s="830"/>
      <c r="F72" s="830"/>
      <c r="G72" s="830"/>
      <c r="H72" s="830"/>
      <c r="I72" s="830"/>
      <c r="J72" s="915">
        <f t="shared" si="1"/>
        <v>0</v>
      </c>
    </row>
    <row r="73" spans="1:10" s="672" customFormat="1" hidden="1">
      <c r="A73" s="912">
        <v>1126300</v>
      </c>
      <c r="B73" s="737" t="s">
        <v>369</v>
      </c>
      <c r="C73" s="726" t="s">
        <v>370</v>
      </c>
      <c r="D73" s="830"/>
      <c r="E73" s="830"/>
      <c r="F73" s="830"/>
      <c r="G73" s="830"/>
      <c r="H73" s="830"/>
      <c r="I73" s="830"/>
      <c r="J73" s="915">
        <f t="shared" si="1"/>
        <v>0</v>
      </c>
    </row>
    <row r="74" spans="1:10" s="672" customFormat="1" hidden="1">
      <c r="A74" s="914">
        <v>1126400</v>
      </c>
      <c r="B74" s="747" t="s">
        <v>943</v>
      </c>
      <c r="C74" s="726" t="s">
        <v>371</v>
      </c>
      <c r="D74" s="830">
        <v>0</v>
      </c>
      <c r="E74" s="830"/>
      <c r="F74" s="830">
        <v>0</v>
      </c>
      <c r="G74" s="830">
        <v>0</v>
      </c>
      <c r="H74" s="830">
        <v>0</v>
      </c>
      <c r="I74" s="830">
        <v>0</v>
      </c>
      <c r="J74" s="915">
        <f t="shared" si="1"/>
        <v>0</v>
      </c>
    </row>
    <row r="75" spans="1:10" s="672" customFormat="1" ht="25.5" hidden="1">
      <c r="A75" s="916">
        <v>1126500</v>
      </c>
      <c r="B75" s="748" t="s">
        <v>901</v>
      </c>
      <c r="C75" s="726" t="s">
        <v>372</v>
      </c>
      <c r="D75" s="830"/>
      <c r="E75" s="830"/>
      <c r="F75" s="830"/>
      <c r="G75" s="830"/>
      <c r="H75" s="830"/>
      <c r="I75" s="830"/>
      <c r="J75" s="915">
        <v>0</v>
      </c>
    </row>
    <row r="76" spans="1:10" s="672" customFormat="1" hidden="1">
      <c r="A76" s="914">
        <v>1126600</v>
      </c>
      <c r="B76" s="747" t="s">
        <v>214</v>
      </c>
      <c r="C76" s="726" t="s">
        <v>373</v>
      </c>
      <c r="D76" s="830"/>
      <c r="E76" s="830"/>
      <c r="F76" s="830"/>
      <c r="G76" s="830"/>
      <c r="H76" s="830"/>
      <c r="I76" s="830"/>
      <c r="J76" s="915">
        <f>F76</f>
        <v>0</v>
      </c>
    </row>
    <row r="77" spans="1:10" s="672" customFormat="1" hidden="1">
      <c r="A77" s="914">
        <v>1126700</v>
      </c>
      <c r="B77" s="747" t="s">
        <v>215</v>
      </c>
      <c r="C77" s="726" t="s">
        <v>374</v>
      </c>
      <c r="D77" s="830">
        <v>0</v>
      </c>
      <c r="E77" s="830">
        <v>0</v>
      </c>
      <c r="F77" s="830">
        <f>E77+D77</f>
        <v>0</v>
      </c>
      <c r="G77" s="830">
        <v>0</v>
      </c>
      <c r="H77" s="830">
        <v>0</v>
      </c>
      <c r="I77" s="830">
        <v>0</v>
      </c>
      <c r="J77" s="915">
        <f>F77</f>
        <v>0</v>
      </c>
    </row>
    <row r="78" spans="1:10" s="672" customFormat="1" ht="13.5" hidden="1" thickBot="1">
      <c r="A78" s="918">
        <v>1126800</v>
      </c>
      <c r="B78" s="749" t="s">
        <v>458</v>
      </c>
      <c r="C78" s="730" t="s">
        <v>375</v>
      </c>
      <c r="D78" s="831">
        <v>0</v>
      </c>
      <c r="E78" s="831"/>
      <c r="F78" s="831">
        <v>0</v>
      </c>
      <c r="G78" s="831">
        <v>0</v>
      </c>
      <c r="H78" s="831">
        <v>0</v>
      </c>
      <c r="I78" s="831">
        <v>0</v>
      </c>
      <c r="J78" s="915">
        <f>F78</f>
        <v>0</v>
      </c>
    </row>
    <row r="79" spans="1:10" s="672" customFormat="1" ht="14.25" hidden="1">
      <c r="A79" s="920">
        <v>1130000</v>
      </c>
      <c r="B79" s="751" t="s">
        <v>274</v>
      </c>
      <c r="C79" s="718" t="s">
        <v>338</v>
      </c>
      <c r="D79" s="835">
        <v>0</v>
      </c>
      <c r="E79" s="835"/>
      <c r="F79" s="835">
        <v>0</v>
      </c>
      <c r="G79" s="835">
        <v>0</v>
      </c>
      <c r="H79" s="835">
        <v>0</v>
      </c>
      <c r="I79" s="835">
        <v>0</v>
      </c>
      <c r="J79" s="915">
        <v>0</v>
      </c>
    </row>
    <row r="80" spans="1:10" s="672" customFormat="1" hidden="1">
      <c r="A80" s="920">
        <v>1130100</v>
      </c>
      <c r="B80" s="747" t="s">
        <v>459</v>
      </c>
      <c r="C80" s="722" t="s">
        <v>275</v>
      </c>
      <c r="D80" s="830"/>
      <c r="E80" s="830"/>
      <c r="F80" s="830"/>
      <c r="G80" s="830"/>
      <c r="H80" s="830"/>
      <c r="I80" s="830"/>
      <c r="J80" s="915">
        <v>0</v>
      </c>
    </row>
    <row r="81" spans="1:10" s="672" customFormat="1" hidden="1">
      <c r="A81" s="920">
        <v>1130200</v>
      </c>
      <c r="B81" s="747" t="s">
        <v>460</v>
      </c>
      <c r="C81" s="726" t="s">
        <v>276</v>
      </c>
      <c r="D81" s="830"/>
      <c r="E81" s="830"/>
      <c r="F81" s="830"/>
      <c r="G81" s="830"/>
      <c r="H81" s="830"/>
      <c r="I81" s="830"/>
      <c r="J81" s="915">
        <v>0</v>
      </c>
    </row>
    <row r="82" spans="1:10" s="672" customFormat="1" hidden="1">
      <c r="A82" s="920">
        <v>1130300</v>
      </c>
      <c r="B82" s="747" t="s">
        <v>461</v>
      </c>
      <c r="C82" s="726" t="s">
        <v>277</v>
      </c>
      <c r="D82" s="830"/>
      <c r="E82" s="830"/>
      <c r="F82" s="830"/>
      <c r="G82" s="830"/>
      <c r="H82" s="830"/>
      <c r="I82" s="830"/>
      <c r="J82" s="915">
        <v>0</v>
      </c>
    </row>
    <row r="83" spans="1:10" s="672" customFormat="1" hidden="1">
      <c r="A83" s="920">
        <v>1130400</v>
      </c>
      <c r="B83" s="752" t="s">
        <v>462</v>
      </c>
      <c r="C83" s="753" t="s">
        <v>278</v>
      </c>
      <c r="D83" s="829"/>
      <c r="E83" s="829"/>
      <c r="F83" s="829"/>
      <c r="G83" s="829"/>
      <c r="H83" s="829"/>
      <c r="I83" s="829"/>
      <c r="J83" s="915">
        <v>0</v>
      </c>
    </row>
    <row r="84" spans="1:10" s="672" customFormat="1" ht="14.25" hidden="1">
      <c r="A84" s="914">
        <v>1131000</v>
      </c>
      <c r="B84" s="754" t="s">
        <v>279</v>
      </c>
      <c r="C84" s="755" t="s">
        <v>338</v>
      </c>
      <c r="D84" s="830"/>
      <c r="E84" s="830"/>
      <c r="F84" s="830"/>
      <c r="G84" s="830"/>
      <c r="H84" s="830"/>
      <c r="I84" s="830"/>
      <c r="J84" s="915">
        <v>0</v>
      </c>
    </row>
    <row r="85" spans="1:10" s="672" customFormat="1" ht="25.5" hidden="1">
      <c r="A85" s="914">
        <v>1131100</v>
      </c>
      <c r="B85" s="747" t="s">
        <v>565</v>
      </c>
      <c r="C85" s="722" t="s">
        <v>280</v>
      </c>
      <c r="D85" s="830"/>
      <c r="E85" s="830"/>
      <c r="F85" s="830"/>
      <c r="G85" s="830"/>
      <c r="H85" s="830"/>
      <c r="I85" s="830"/>
      <c r="J85" s="915">
        <v>0</v>
      </c>
    </row>
    <row r="86" spans="1:10" s="672" customFormat="1" hidden="1">
      <c r="A86" s="914">
        <v>1131200</v>
      </c>
      <c r="B86" s="747" t="s">
        <v>566</v>
      </c>
      <c r="C86" s="726" t="s">
        <v>281</v>
      </c>
      <c r="D86" s="830"/>
      <c r="E86" s="830"/>
      <c r="F86" s="830"/>
      <c r="G86" s="830"/>
      <c r="H86" s="830"/>
      <c r="I86" s="830"/>
      <c r="J86" s="915">
        <v>0</v>
      </c>
    </row>
    <row r="87" spans="1:10" s="672" customFormat="1" ht="13.5" hidden="1" thickBot="1">
      <c r="A87" s="914">
        <v>1131300</v>
      </c>
      <c r="B87" s="749" t="s">
        <v>567</v>
      </c>
      <c r="C87" s="730" t="s">
        <v>282</v>
      </c>
      <c r="D87" s="831"/>
      <c r="E87" s="831"/>
      <c r="F87" s="831"/>
      <c r="G87" s="831"/>
      <c r="H87" s="831"/>
      <c r="I87" s="831"/>
      <c r="J87" s="915">
        <v>0</v>
      </c>
    </row>
    <row r="88" spans="1:10" s="672" customFormat="1" ht="14.25" hidden="1">
      <c r="A88" s="921">
        <v>1140000</v>
      </c>
      <c r="B88" s="751" t="s">
        <v>283</v>
      </c>
      <c r="C88" s="718" t="s">
        <v>338</v>
      </c>
      <c r="D88" s="835">
        <v>0</v>
      </c>
      <c r="E88" s="835"/>
      <c r="F88" s="835">
        <v>0</v>
      </c>
      <c r="G88" s="835">
        <v>0</v>
      </c>
      <c r="H88" s="835">
        <v>0</v>
      </c>
      <c r="I88" s="835">
        <v>0</v>
      </c>
      <c r="J88" s="915">
        <v>0</v>
      </c>
    </row>
    <row r="89" spans="1:10" s="672" customFormat="1" ht="25.5" hidden="1">
      <c r="A89" s="921">
        <v>1141000</v>
      </c>
      <c r="B89" s="747" t="s">
        <v>284</v>
      </c>
      <c r="C89" s="722" t="s">
        <v>960</v>
      </c>
      <c r="D89" s="830"/>
      <c r="E89" s="830"/>
      <c r="F89" s="830"/>
      <c r="G89" s="830"/>
      <c r="H89" s="830"/>
      <c r="I89" s="830"/>
      <c r="J89" s="915">
        <v>0</v>
      </c>
    </row>
    <row r="90" spans="1:10" s="672" customFormat="1" ht="25.5" hidden="1">
      <c r="A90" s="921">
        <v>1142000</v>
      </c>
      <c r="B90" s="747" t="s">
        <v>38</v>
      </c>
      <c r="C90" s="726" t="s">
        <v>39</v>
      </c>
      <c r="D90" s="830"/>
      <c r="E90" s="830"/>
      <c r="F90" s="830"/>
      <c r="G90" s="830"/>
      <c r="H90" s="830"/>
      <c r="I90" s="830"/>
      <c r="J90" s="915">
        <v>0</v>
      </c>
    </row>
    <row r="91" spans="1:10" s="672" customFormat="1" ht="25.5" hidden="1">
      <c r="A91" s="921">
        <v>1143000</v>
      </c>
      <c r="B91" s="747" t="s">
        <v>40</v>
      </c>
      <c r="C91" s="726" t="s">
        <v>41</v>
      </c>
      <c r="D91" s="830"/>
      <c r="E91" s="830"/>
      <c r="F91" s="830"/>
      <c r="G91" s="830"/>
      <c r="H91" s="830"/>
      <c r="I91" s="830"/>
      <c r="J91" s="915">
        <v>0</v>
      </c>
    </row>
    <row r="92" spans="1:10" s="672" customFormat="1" ht="26.25" hidden="1" thickBot="1">
      <c r="A92" s="917">
        <v>1144000</v>
      </c>
      <c r="B92" s="749" t="s">
        <v>42</v>
      </c>
      <c r="C92" s="730" t="s">
        <v>418</v>
      </c>
      <c r="D92" s="831"/>
      <c r="E92" s="831"/>
      <c r="F92" s="831"/>
      <c r="G92" s="831"/>
      <c r="H92" s="831"/>
      <c r="I92" s="831"/>
      <c r="J92" s="915">
        <v>0</v>
      </c>
    </row>
    <row r="93" spans="1:10" s="672" customFormat="1" ht="14.25" hidden="1">
      <c r="A93" s="922">
        <v>1150000</v>
      </c>
      <c r="B93" s="923" t="s">
        <v>694</v>
      </c>
      <c r="C93" s="718" t="s">
        <v>338</v>
      </c>
      <c r="D93" s="835">
        <v>0</v>
      </c>
      <c r="E93" s="835"/>
      <c r="F93" s="835">
        <v>0</v>
      </c>
      <c r="G93" s="835">
        <v>0</v>
      </c>
      <c r="H93" s="835">
        <v>0</v>
      </c>
      <c r="I93" s="835">
        <v>0</v>
      </c>
      <c r="J93" s="915">
        <v>0</v>
      </c>
    </row>
    <row r="94" spans="1:10" s="672" customFormat="1" ht="25.5" hidden="1">
      <c r="A94" s="924">
        <v>1151000</v>
      </c>
      <c r="B94" s="925" t="s">
        <v>649</v>
      </c>
      <c r="C94" s="718" t="s">
        <v>338</v>
      </c>
      <c r="D94" s="926">
        <v>0</v>
      </c>
      <c r="E94" s="926"/>
      <c r="F94" s="926">
        <v>0</v>
      </c>
      <c r="G94" s="926">
        <v>0</v>
      </c>
      <c r="H94" s="926">
        <v>0</v>
      </c>
      <c r="I94" s="926">
        <v>0</v>
      </c>
      <c r="J94" s="915">
        <v>0</v>
      </c>
    </row>
    <row r="95" spans="1:10" s="672" customFormat="1" ht="25.5" hidden="1">
      <c r="A95" s="924">
        <v>1151100</v>
      </c>
      <c r="B95" s="927" t="s">
        <v>250</v>
      </c>
      <c r="C95" s="928">
        <v>461100</v>
      </c>
      <c r="D95" s="926"/>
      <c r="E95" s="926"/>
      <c r="F95" s="926"/>
      <c r="G95" s="926"/>
      <c r="H95" s="926"/>
      <c r="I95" s="926"/>
      <c r="J95" s="915">
        <v>0</v>
      </c>
    </row>
    <row r="96" spans="1:10" s="672" customFormat="1" ht="25.5" hidden="1">
      <c r="A96" s="924">
        <v>1151200</v>
      </c>
      <c r="B96" s="927" t="s">
        <v>607</v>
      </c>
      <c r="C96" s="928">
        <v>461200</v>
      </c>
      <c r="D96" s="847"/>
      <c r="E96" s="847"/>
      <c r="F96" s="847"/>
      <c r="G96" s="847"/>
      <c r="H96" s="847"/>
      <c r="I96" s="847"/>
      <c r="J96" s="915">
        <v>0</v>
      </c>
    </row>
    <row r="97" spans="1:11" s="672" customFormat="1" ht="25.5" hidden="1">
      <c r="A97" s="924">
        <v>1152000</v>
      </c>
      <c r="B97" s="929" t="s">
        <v>495</v>
      </c>
      <c r="C97" s="930" t="s">
        <v>338</v>
      </c>
      <c r="D97" s="931">
        <v>0</v>
      </c>
      <c r="E97" s="931"/>
      <c r="F97" s="931">
        <v>0</v>
      </c>
      <c r="G97" s="931">
        <v>0</v>
      </c>
      <c r="H97" s="931">
        <v>0</v>
      </c>
      <c r="I97" s="931">
        <v>0</v>
      </c>
      <c r="J97" s="915">
        <v>0</v>
      </c>
    </row>
    <row r="98" spans="1:11" s="672" customFormat="1" ht="25.5" hidden="1">
      <c r="A98" s="924">
        <v>1152100</v>
      </c>
      <c r="B98" s="932" t="s">
        <v>518</v>
      </c>
      <c r="C98" s="928">
        <v>462100</v>
      </c>
      <c r="D98" s="844"/>
      <c r="E98" s="844"/>
      <c r="F98" s="844"/>
      <c r="G98" s="933"/>
      <c r="H98" s="933"/>
      <c r="I98" s="830"/>
      <c r="J98" s="915">
        <v>0</v>
      </c>
    </row>
    <row r="99" spans="1:11" s="672" customFormat="1" ht="27" customHeight="1" thickBot="1">
      <c r="A99" s="934">
        <v>1152200</v>
      </c>
      <c r="B99" s="935" t="s">
        <v>723</v>
      </c>
      <c r="C99" s="936">
        <v>462200</v>
      </c>
      <c r="D99" s="839">
        <v>0</v>
      </c>
      <c r="E99" s="839">
        <v>0</v>
      </c>
      <c r="F99" s="839">
        <f>D99+E99</f>
        <v>0</v>
      </c>
      <c r="G99" s="937"/>
      <c r="H99" s="937"/>
      <c r="I99" s="831">
        <v>0</v>
      </c>
      <c r="J99" s="915">
        <f>F99</f>
        <v>0</v>
      </c>
      <c r="K99" s="672" t="s">
        <v>1777</v>
      </c>
    </row>
    <row r="100" spans="1:11" s="672" customFormat="1" ht="25.5" hidden="1">
      <c r="A100" s="922">
        <v>1153000</v>
      </c>
      <c r="B100" s="938" t="s">
        <v>724</v>
      </c>
      <c r="C100" s="939" t="s">
        <v>338</v>
      </c>
      <c r="D100" s="940">
        <v>0</v>
      </c>
      <c r="E100" s="940"/>
      <c r="F100" s="940">
        <f>F108</f>
        <v>500</v>
      </c>
      <c r="G100" s="940">
        <f>G108</f>
        <v>200</v>
      </c>
      <c r="H100" s="940">
        <f>H108</f>
        <v>200</v>
      </c>
      <c r="I100" s="940">
        <f>I108</f>
        <v>400</v>
      </c>
      <c r="J100" s="954">
        <f>J108</f>
        <v>500</v>
      </c>
    </row>
    <row r="101" spans="1:11" s="672" customFormat="1" ht="25.5" hidden="1">
      <c r="A101" s="924">
        <v>1153100</v>
      </c>
      <c r="B101" s="932" t="s">
        <v>725</v>
      </c>
      <c r="C101" s="928">
        <v>463100</v>
      </c>
      <c r="D101" s="931"/>
      <c r="E101" s="931"/>
      <c r="F101" s="931"/>
      <c r="G101" s="931"/>
      <c r="H101" s="931"/>
      <c r="I101" s="931"/>
      <c r="J101" s="915">
        <v>0</v>
      </c>
    </row>
    <row r="102" spans="1:11" s="672" customFormat="1" hidden="1">
      <c r="A102" s="924">
        <v>1153200</v>
      </c>
      <c r="B102" s="932" t="s">
        <v>95</v>
      </c>
      <c r="C102" s="928">
        <v>463200</v>
      </c>
      <c r="D102" s="931"/>
      <c r="E102" s="931"/>
      <c r="F102" s="931"/>
      <c r="G102" s="931"/>
      <c r="H102" s="931"/>
      <c r="I102" s="931"/>
      <c r="J102" s="915">
        <v>0</v>
      </c>
    </row>
    <row r="103" spans="1:11" s="672" customFormat="1" ht="38.25" hidden="1">
      <c r="A103" s="924">
        <v>1153300</v>
      </c>
      <c r="B103" s="932" t="s">
        <v>479</v>
      </c>
      <c r="C103" s="928">
        <v>463300</v>
      </c>
      <c r="D103" s="931"/>
      <c r="E103" s="931"/>
      <c r="F103" s="931"/>
      <c r="G103" s="931"/>
      <c r="H103" s="931"/>
      <c r="I103" s="931"/>
      <c r="J103" s="915">
        <v>0</v>
      </c>
    </row>
    <row r="104" spans="1:11" s="672" customFormat="1" ht="38.25" hidden="1">
      <c r="A104" s="924">
        <v>1153400</v>
      </c>
      <c r="B104" s="932" t="s">
        <v>480</v>
      </c>
      <c r="C104" s="928">
        <v>463400</v>
      </c>
      <c r="D104" s="931"/>
      <c r="E104" s="931"/>
      <c r="F104" s="931"/>
      <c r="G104" s="931"/>
      <c r="H104" s="931"/>
      <c r="I104" s="931"/>
      <c r="J104" s="915">
        <v>0</v>
      </c>
    </row>
    <row r="105" spans="1:11" s="672" customFormat="1" hidden="1">
      <c r="A105" s="924">
        <v>1153500</v>
      </c>
      <c r="B105" s="941" t="s">
        <v>481</v>
      </c>
      <c r="C105" s="928">
        <v>463500</v>
      </c>
      <c r="D105" s="931"/>
      <c r="E105" s="931"/>
      <c r="F105" s="931"/>
      <c r="G105" s="931"/>
      <c r="H105" s="931"/>
      <c r="I105" s="931"/>
      <c r="J105" s="915">
        <v>0</v>
      </c>
    </row>
    <row r="106" spans="1:11" s="672" customFormat="1" ht="38.25" hidden="1">
      <c r="A106" s="924">
        <v>1153700</v>
      </c>
      <c r="B106" s="941" t="s">
        <v>482</v>
      </c>
      <c r="C106" s="928">
        <v>463700</v>
      </c>
      <c r="D106" s="931"/>
      <c r="E106" s="931"/>
      <c r="F106" s="931"/>
      <c r="G106" s="931"/>
      <c r="H106" s="931"/>
      <c r="I106" s="931"/>
      <c r="J106" s="915">
        <v>0</v>
      </c>
    </row>
    <row r="107" spans="1:11" s="672" customFormat="1" ht="24.75" customHeight="1">
      <c r="A107" s="924">
        <v>1153800</v>
      </c>
      <c r="B107" s="941" t="s">
        <v>953</v>
      </c>
      <c r="C107" s="928">
        <v>463800</v>
      </c>
      <c r="D107" s="931"/>
      <c r="E107" s="931"/>
      <c r="F107" s="931"/>
      <c r="G107" s="931"/>
      <c r="H107" s="931"/>
      <c r="I107" s="931"/>
      <c r="J107" s="915">
        <v>0</v>
      </c>
    </row>
    <row r="108" spans="1:11" s="672" customFormat="1" ht="21.75" customHeight="1">
      <c r="A108" s="924">
        <v>1153900</v>
      </c>
      <c r="B108" s="941" t="s">
        <v>954</v>
      </c>
      <c r="C108" s="928">
        <v>463900</v>
      </c>
      <c r="D108" s="931">
        <v>500</v>
      </c>
      <c r="E108" s="1108">
        <v>0</v>
      </c>
      <c r="F108" s="931">
        <v>500</v>
      </c>
      <c r="G108" s="931">
        <v>200</v>
      </c>
      <c r="H108" s="931">
        <v>200</v>
      </c>
      <c r="I108" s="931">
        <v>400</v>
      </c>
      <c r="J108" s="954">
        <f>F108</f>
        <v>500</v>
      </c>
    </row>
    <row r="109" spans="1:11" s="672" customFormat="1" ht="25.5">
      <c r="A109" s="924">
        <v>1154000</v>
      </c>
      <c r="B109" s="942" t="s">
        <v>955</v>
      </c>
      <c r="C109" s="930" t="s">
        <v>338</v>
      </c>
      <c r="D109" s="931">
        <v>0</v>
      </c>
      <c r="E109" s="1108"/>
      <c r="F109" s="931">
        <v>0</v>
      </c>
      <c r="G109" s="931">
        <v>0</v>
      </c>
      <c r="H109" s="931">
        <v>0</v>
      </c>
      <c r="I109" s="931">
        <v>0</v>
      </c>
      <c r="J109" s="915">
        <v>0</v>
      </c>
    </row>
    <row r="110" spans="1:11" s="672" customFormat="1" ht="25.5" hidden="1">
      <c r="A110" s="924">
        <v>1154100</v>
      </c>
      <c r="B110" s="941" t="s">
        <v>195</v>
      </c>
      <c r="C110" s="928">
        <v>465100</v>
      </c>
      <c r="D110" s="943"/>
      <c r="E110" s="1110"/>
      <c r="F110" s="943"/>
      <c r="G110" s="944"/>
      <c r="H110" s="944"/>
      <c r="I110" s="945"/>
      <c r="J110" s="915">
        <v>0</v>
      </c>
    </row>
    <row r="111" spans="1:11" s="672" customFormat="1" hidden="1">
      <c r="A111" s="924">
        <v>1154200</v>
      </c>
      <c r="B111" s="941" t="s">
        <v>196</v>
      </c>
      <c r="C111" s="928">
        <v>465200</v>
      </c>
      <c r="D111" s="943"/>
      <c r="E111" s="1110"/>
      <c r="F111" s="943"/>
      <c r="G111" s="944"/>
      <c r="H111" s="944"/>
      <c r="I111" s="945"/>
      <c r="J111" s="915">
        <v>0</v>
      </c>
    </row>
    <row r="112" spans="1:11" s="672" customFormat="1" hidden="1">
      <c r="A112" s="924">
        <v>1154300</v>
      </c>
      <c r="B112" s="941" t="s">
        <v>197</v>
      </c>
      <c r="C112" s="928">
        <v>465300</v>
      </c>
      <c r="D112" s="943"/>
      <c r="E112" s="1110"/>
      <c r="F112" s="943"/>
      <c r="G112" s="944"/>
      <c r="H112" s="944"/>
      <c r="I112" s="945"/>
      <c r="J112" s="915">
        <v>0</v>
      </c>
    </row>
    <row r="113" spans="1:11" s="672" customFormat="1" ht="38.25" hidden="1">
      <c r="A113" s="924">
        <v>1154500</v>
      </c>
      <c r="B113" s="941" t="s">
        <v>63</v>
      </c>
      <c r="C113" s="928">
        <v>465500</v>
      </c>
      <c r="D113" s="943"/>
      <c r="E113" s="1110"/>
      <c r="F113" s="943"/>
      <c r="G113" s="944"/>
      <c r="H113" s="944"/>
      <c r="I113" s="945"/>
      <c r="J113" s="915">
        <v>0</v>
      </c>
    </row>
    <row r="114" spans="1:11" s="672" customFormat="1" ht="38.25" hidden="1">
      <c r="A114" s="924">
        <v>1154600</v>
      </c>
      <c r="B114" s="941" t="s">
        <v>64</v>
      </c>
      <c r="C114" s="928">
        <v>465600</v>
      </c>
      <c r="D114" s="844"/>
      <c r="E114" s="845"/>
      <c r="F114" s="844"/>
      <c r="G114" s="933"/>
      <c r="H114" s="933"/>
      <c r="I114" s="830"/>
      <c r="J114" s="915">
        <v>0</v>
      </c>
    </row>
    <row r="115" spans="1:11" s="672" customFormat="1" ht="27.75" customHeight="1" thickBot="1">
      <c r="A115" s="934">
        <v>1154700</v>
      </c>
      <c r="B115" s="946" t="s">
        <v>74</v>
      </c>
      <c r="C115" s="730" t="s">
        <v>75</v>
      </c>
      <c r="D115" s="840">
        <v>0</v>
      </c>
      <c r="E115" s="840">
        <v>0</v>
      </c>
      <c r="F115" s="840">
        <f>D115+E115</f>
        <v>0</v>
      </c>
      <c r="G115" s="840">
        <v>0</v>
      </c>
      <c r="H115" s="840">
        <v>0</v>
      </c>
      <c r="I115" s="840">
        <v>0</v>
      </c>
      <c r="J115" s="1193">
        <f>F115</f>
        <v>0</v>
      </c>
      <c r="K115" s="985"/>
    </row>
    <row r="116" spans="1:11" s="672" customFormat="1" ht="25.5">
      <c r="A116" s="947">
        <v>1160000</v>
      </c>
      <c r="B116" s="764" t="s">
        <v>76</v>
      </c>
      <c r="C116" s="718" t="s">
        <v>338</v>
      </c>
      <c r="D116" s="842">
        <v>0</v>
      </c>
      <c r="E116" s="843"/>
      <c r="F116" s="842">
        <v>0</v>
      </c>
      <c r="G116" s="842">
        <v>0</v>
      </c>
      <c r="H116" s="842">
        <v>0</v>
      </c>
      <c r="I116" s="842">
        <v>0</v>
      </c>
      <c r="J116" s="915">
        <v>0</v>
      </c>
      <c r="K116" s="672" t="s">
        <v>1776</v>
      </c>
    </row>
    <row r="117" spans="1:11" s="672" customFormat="1" hidden="1">
      <c r="A117" s="919">
        <v>1161000</v>
      </c>
      <c r="B117" s="766" t="s">
        <v>77</v>
      </c>
      <c r="C117" s="767" t="s">
        <v>338</v>
      </c>
      <c r="D117" s="844">
        <v>0</v>
      </c>
      <c r="E117" s="845"/>
      <c r="F117" s="844">
        <v>0</v>
      </c>
      <c r="G117" s="844">
        <v>0</v>
      </c>
      <c r="H117" s="844">
        <v>0</v>
      </c>
      <c r="I117" s="844">
        <v>0</v>
      </c>
      <c r="J117" s="915">
        <v>0</v>
      </c>
    </row>
    <row r="118" spans="1:11" s="672" customFormat="1" ht="25.5" hidden="1">
      <c r="A118" s="919">
        <v>1161100</v>
      </c>
      <c r="B118" s="725" t="s">
        <v>1660</v>
      </c>
      <c r="C118" s="746">
        <v>471100</v>
      </c>
      <c r="D118" s="844"/>
      <c r="E118" s="845"/>
      <c r="F118" s="844"/>
      <c r="G118" s="844"/>
      <c r="H118" s="844"/>
      <c r="I118" s="844"/>
      <c r="J118" s="915">
        <v>0</v>
      </c>
    </row>
    <row r="119" spans="1:11" s="672" customFormat="1" ht="25.5" hidden="1">
      <c r="A119" s="919">
        <v>1161200</v>
      </c>
      <c r="B119" s="760" t="s">
        <v>1622</v>
      </c>
      <c r="C119" s="746">
        <v>471200</v>
      </c>
      <c r="D119" s="844"/>
      <c r="E119" s="845"/>
      <c r="F119" s="844"/>
      <c r="G119" s="844"/>
      <c r="H119" s="844"/>
      <c r="I119" s="844"/>
      <c r="J119" s="915">
        <v>0</v>
      </c>
    </row>
    <row r="120" spans="1:11" s="672" customFormat="1" ht="25.5" hidden="1">
      <c r="A120" s="919">
        <v>1162000</v>
      </c>
      <c r="B120" s="766" t="s">
        <v>1080</v>
      </c>
      <c r="C120" s="767" t="s">
        <v>338</v>
      </c>
      <c r="D120" s="844">
        <v>0</v>
      </c>
      <c r="E120" s="845"/>
      <c r="F120" s="844">
        <v>0</v>
      </c>
      <c r="G120" s="844">
        <v>0</v>
      </c>
      <c r="H120" s="844">
        <v>0</v>
      </c>
      <c r="I120" s="844">
        <v>0</v>
      </c>
      <c r="J120" s="915">
        <v>0</v>
      </c>
    </row>
    <row r="121" spans="1:11" s="672" customFormat="1" ht="25.5" hidden="1">
      <c r="A121" s="919">
        <v>1162100</v>
      </c>
      <c r="B121" s="760" t="s">
        <v>1623</v>
      </c>
      <c r="C121" s="726" t="s">
        <v>122</v>
      </c>
      <c r="D121" s="844"/>
      <c r="E121" s="845"/>
      <c r="F121" s="844"/>
      <c r="G121" s="844"/>
      <c r="H121" s="844"/>
      <c r="I121" s="844"/>
      <c r="J121" s="915">
        <v>0</v>
      </c>
    </row>
    <row r="122" spans="1:11" s="672" customFormat="1" hidden="1">
      <c r="A122" s="919">
        <v>1162200</v>
      </c>
      <c r="B122" s="760" t="s">
        <v>1624</v>
      </c>
      <c r="C122" s="726" t="s">
        <v>23</v>
      </c>
      <c r="D122" s="844"/>
      <c r="E122" s="845"/>
      <c r="F122" s="844"/>
      <c r="G122" s="844"/>
      <c r="H122" s="844"/>
      <c r="I122" s="844"/>
      <c r="J122" s="915">
        <v>0</v>
      </c>
    </row>
    <row r="123" spans="1:11" s="672" customFormat="1" ht="25.5" hidden="1">
      <c r="A123" s="919">
        <v>1162300</v>
      </c>
      <c r="B123" s="760" t="s">
        <v>1625</v>
      </c>
      <c r="C123" s="726" t="s">
        <v>25</v>
      </c>
      <c r="D123" s="844"/>
      <c r="E123" s="845"/>
      <c r="F123" s="844"/>
      <c r="G123" s="844"/>
      <c r="H123" s="844"/>
      <c r="I123" s="844"/>
      <c r="J123" s="915">
        <v>0</v>
      </c>
    </row>
    <row r="124" spans="1:11" s="672" customFormat="1" hidden="1">
      <c r="A124" s="919">
        <v>1162400</v>
      </c>
      <c r="B124" s="760" t="s">
        <v>1626</v>
      </c>
      <c r="C124" s="726" t="s">
        <v>795</v>
      </c>
      <c r="D124" s="844"/>
      <c r="E124" s="845"/>
      <c r="F124" s="844"/>
      <c r="G124" s="844"/>
      <c r="H124" s="844"/>
      <c r="I124" s="844"/>
      <c r="J124" s="915">
        <v>0</v>
      </c>
    </row>
    <row r="125" spans="1:11" s="672" customFormat="1" ht="25.5" hidden="1">
      <c r="A125" s="919">
        <v>1162500</v>
      </c>
      <c r="B125" s="760" t="s">
        <v>1627</v>
      </c>
      <c r="C125" s="726" t="s">
        <v>797</v>
      </c>
      <c r="D125" s="844"/>
      <c r="E125" s="845"/>
      <c r="F125" s="844"/>
      <c r="G125" s="844"/>
      <c r="H125" s="844"/>
      <c r="I125" s="844"/>
      <c r="J125" s="915">
        <v>0</v>
      </c>
    </row>
    <row r="126" spans="1:11" s="672" customFormat="1" hidden="1">
      <c r="A126" s="919">
        <v>1162600</v>
      </c>
      <c r="B126" s="760" t="s">
        <v>1628</v>
      </c>
      <c r="C126" s="726" t="s">
        <v>489</v>
      </c>
      <c r="D126" s="844"/>
      <c r="E126" s="845"/>
      <c r="F126" s="844"/>
      <c r="G126" s="844"/>
      <c r="H126" s="844"/>
      <c r="I126" s="844"/>
      <c r="J126" s="915">
        <v>0</v>
      </c>
    </row>
    <row r="127" spans="1:11" s="672" customFormat="1" ht="25.5" hidden="1">
      <c r="A127" s="919">
        <v>1162700</v>
      </c>
      <c r="B127" s="725" t="s">
        <v>1629</v>
      </c>
      <c r="C127" s="726" t="s">
        <v>491</v>
      </c>
      <c r="D127" s="844"/>
      <c r="E127" s="845"/>
      <c r="F127" s="844"/>
      <c r="G127" s="844"/>
      <c r="H127" s="844"/>
      <c r="I127" s="844"/>
      <c r="J127" s="915">
        <v>0</v>
      </c>
    </row>
    <row r="128" spans="1:11" s="672" customFormat="1" hidden="1">
      <c r="A128" s="919">
        <v>1162800</v>
      </c>
      <c r="B128" s="760" t="s">
        <v>1630</v>
      </c>
      <c r="C128" s="726" t="s">
        <v>833</v>
      </c>
      <c r="D128" s="933"/>
      <c r="E128" s="976"/>
      <c r="F128" s="933"/>
      <c r="G128" s="933"/>
      <c r="H128" s="933"/>
      <c r="I128" s="933"/>
      <c r="J128" s="915">
        <v>0</v>
      </c>
    </row>
    <row r="129" spans="1:11" s="672" customFormat="1" hidden="1">
      <c r="A129" s="948">
        <v>1162900</v>
      </c>
      <c r="B129" s="760" t="s">
        <v>1631</v>
      </c>
      <c r="C129" s="726" t="s">
        <v>835</v>
      </c>
      <c r="D129" s="933"/>
      <c r="E129" s="976"/>
      <c r="F129" s="933"/>
      <c r="G129" s="933"/>
      <c r="H129" s="933"/>
      <c r="I129" s="933"/>
      <c r="J129" s="915">
        <v>0</v>
      </c>
    </row>
    <row r="130" spans="1:11" s="672" customFormat="1" hidden="1">
      <c r="A130" s="948">
        <v>1163000</v>
      </c>
      <c r="B130" s="766" t="s">
        <v>54</v>
      </c>
      <c r="C130" s="755" t="s">
        <v>338</v>
      </c>
      <c r="D130" s="933">
        <v>0</v>
      </c>
      <c r="E130" s="976"/>
      <c r="F130" s="933">
        <v>0</v>
      </c>
      <c r="G130" s="933">
        <v>0</v>
      </c>
      <c r="H130" s="933">
        <v>0</v>
      </c>
      <c r="I130" s="933">
        <v>0</v>
      </c>
      <c r="J130" s="915">
        <v>0</v>
      </c>
    </row>
    <row r="131" spans="1:11" s="672" customFormat="1" ht="13.5" hidden="1" thickBot="1">
      <c r="A131" s="949">
        <v>1163100</v>
      </c>
      <c r="B131" s="749" t="s">
        <v>763</v>
      </c>
      <c r="C131" s="730" t="s">
        <v>764</v>
      </c>
      <c r="D131" s="937"/>
      <c r="E131" s="977"/>
      <c r="F131" s="937"/>
      <c r="G131" s="937"/>
      <c r="H131" s="937"/>
      <c r="I131" s="937"/>
      <c r="J131" s="915">
        <v>0</v>
      </c>
    </row>
    <row r="132" spans="1:11" s="672" customFormat="1" ht="22.5" customHeight="1">
      <c r="A132" s="950">
        <v>1170000</v>
      </c>
      <c r="B132" s="772" t="s">
        <v>836</v>
      </c>
      <c r="C132" s="718" t="s">
        <v>338</v>
      </c>
      <c r="D132" s="842">
        <f>D133</f>
        <v>500</v>
      </c>
      <c r="E132" s="843"/>
      <c r="F132" s="842">
        <f>F133</f>
        <v>500</v>
      </c>
      <c r="G132" s="842">
        <f>G133</f>
        <v>200</v>
      </c>
      <c r="H132" s="842">
        <f>H133</f>
        <v>200</v>
      </c>
      <c r="I132" s="842">
        <f>I133</f>
        <v>300</v>
      </c>
      <c r="J132" s="954">
        <f>J133</f>
        <v>500</v>
      </c>
    </row>
    <row r="133" spans="1:11" s="672" customFormat="1" ht="25.5" customHeight="1">
      <c r="A133" s="948">
        <v>1171000</v>
      </c>
      <c r="B133" s="776" t="s">
        <v>200</v>
      </c>
      <c r="C133" s="718" t="s">
        <v>338</v>
      </c>
      <c r="D133" s="847">
        <f>D135</f>
        <v>500</v>
      </c>
      <c r="E133" s="848"/>
      <c r="F133" s="847">
        <f>F135</f>
        <v>500</v>
      </c>
      <c r="G133" s="847">
        <f>G135</f>
        <v>200</v>
      </c>
      <c r="H133" s="847">
        <f>H135</f>
        <v>200</v>
      </c>
      <c r="I133" s="847">
        <f>I135</f>
        <v>300</v>
      </c>
      <c r="J133" s="954">
        <f>F133</f>
        <v>500</v>
      </c>
    </row>
    <row r="134" spans="1:11" s="672" customFormat="1" ht="0.75" customHeight="1">
      <c r="A134" s="948">
        <v>1171100</v>
      </c>
      <c r="B134" s="725" t="s">
        <v>1632</v>
      </c>
      <c r="C134" s="722" t="s">
        <v>457</v>
      </c>
      <c r="D134" s="844"/>
      <c r="E134" s="845"/>
      <c r="F134" s="844"/>
      <c r="G134" s="844"/>
      <c r="H134" s="844"/>
      <c r="I134" s="844"/>
      <c r="J134" s="954">
        <v>0</v>
      </c>
    </row>
    <row r="135" spans="1:11" s="672" customFormat="1" ht="30" customHeight="1">
      <c r="A135" s="948">
        <v>1171200</v>
      </c>
      <c r="B135" s="760" t="s">
        <v>1633</v>
      </c>
      <c r="C135" s="778" t="s">
        <v>332</v>
      </c>
      <c r="D135" s="844">
        <v>500</v>
      </c>
      <c r="E135" s="845">
        <v>0</v>
      </c>
      <c r="F135" s="845">
        <f>D135+E135</f>
        <v>500</v>
      </c>
      <c r="G135" s="845">
        <v>200</v>
      </c>
      <c r="H135" s="845">
        <v>200</v>
      </c>
      <c r="I135" s="845">
        <v>300</v>
      </c>
      <c r="J135" s="1193">
        <f>F135</f>
        <v>500</v>
      </c>
      <c r="K135" s="985"/>
    </row>
    <row r="136" spans="1:11" s="672" customFormat="1" ht="0.75" hidden="1" customHeight="1">
      <c r="A136" s="919">
        <v>1172000</v>
      </c>
      <c r="B136" s="779" t="s">
        <v>974</v>
      </c>
      <c r="C136" s="755" t="s">
        <v>338</v>
      </c>
      <c r="D136" s="951">
        <f>D138+D139</f>
        <v>0</v>
      </c>
      <c r="E136" s="978"/>
      <c r="F136" s="978">
        <f>F138+F139</f>
        <v>0</v>
      </c>
      <c r="G136" s="978">
        <f>G138+G139</f>
        <v>0</v>
      </c>
      <c r="H136" s="978">
        <f>H138+H139</f>
        <v>0</v>
      </c>
      <c r="I136" s="978">
        <f>I138+I139</f>
        <v>0</v>
      </c>
      <c r="J136" s="1330">
        <f>F136</f>
        <v>0</v>
      </c>
      <c r="K136" s="985"/>
    </row>
    <row r="137" spans="1:11" s="672" customFormat="1" hidden="1">
      <c r="A137" s="919">
        <v>1172100</v>
      </c>
      <c r="B137" s="747" t="s">
        <v>1058</v>
      </c>
      <c r="C137" s="722" t="s">
        <v>975</v>
      </c>
      <c r="D137" s="933"/>
      <c r="E137" s="837"/>
      <c r="F137" s="976"/>
      <c r="G137" s="976"/>
      <c r="H137" s="976"/>
      <c r="I137" s="976"/>
      <c r="J137" s="1330">
        <v>0</v>
      </c>
      <c r="K137" s="985"/>
    </row>
    <row r="138" spans="1:11" s="672" customFormat="1" hidden="1">
      <c r="A138" s="919">
        <v>1172200</v>
      </c>
      <c r="B138" s="747" t="s">
        <v>1059</v>
      </c>
      <c r="C138" s="780">
        <v>482200</v>
      </c>
      <c r="D138" s="933">
        <v>0</v>
      </c>
      <c r="E138" s="837"/>
      <c r="F138" s="976">
        <v>0</v>
      </c>
      <c r="G138" s="976">
        <v>0</v>
      </c>
      <c r="H138" s="976">
        <v>0</v>
      </c>
      <c r="I138" s="976">
        <v>0</v>
      </c>
      <c r="J138" s="1330">
        <f>F138</f>
        <v>0</v>
      </c>
      <c r="K138" s="985"/>
    </row>
    <row r="139" spans="1:11" s="672" customFormat="1" hidden="1">
      <c r="A139" s="919">
        <v>1172300</v>
      </c>
      <c r="B139" s="760" t="s">
        <v>1634</v>
      </c>
      <c r="C139" s="726" t="s">
        <v>977</v>
      </c>
      <c r="D139" s="933">
        <v>0</v>
      </c>
      <c r="E139" s="837"/>
      <c r="F139" s="976">
        <v>0</v>
      </c>
      <c r="G139" s="976">
        <v>0</v>
      </c>
      <c r="H139" s="976">
        <v>0</v>
      </c>
      <c r="I139" s="976">
        <v>0</v>
      </c>
      <c r="J139" s="1330">
        <f>F139</f>
        <v>0</v>
      </c>
      <c r="K139" s="985"/>
    </row>
    <row r="140" spans="1:11" s="672" customFormat="1" ht="25.5" hidden="1">
      <c r="A140" s="919">
        <v>1172400</v>
      </c>
      <c r="B140" s="781" t="s">
        <v>1635</v>
      </c>
      <c r="C140" s="726" t="s">
        <v>117</v>
      </c>
      <c r="D140" s="849"/>
      <c r="E140" s="837"/>
      <c r="F140" s="850"/>
      <c r="G140" s="850"/>
      <c r="H140" s="850"/>
      <c r="I140" s="850"/>
      <c r="J140" s="1330">
        <v>0</v>
      </c>
      <c r="K140" s="985"/>
    </row>
    <row r="141" spans="1:11" s="672" customFormat="1" ht="25.5" hidden="1">
      <c r="A141" s="919">
        <v>1173000</v>
      </c>
      <c r="B141" s="779" t="s">
        <v>118</v>
      </c>
      <c r="C141" s="755" t="s">
        <v>338</v>
      </c>
      <c r="D141" s="849">
        <v>0</v>
      </c>
      <c r="E141" s="850"/>
      <c r="F141" s="850">
        <v>0</v>
      </c>
      <c r="G141" s="850">
        <v>0</v>
      </c>
      <c r="H141" s="850">
        <v>0</v>
      </c>
      <c r="I141" s="850">
        <v>0</v>
      </c>
      <c r="J141" s="1330">
        <v>0</v>
      </c>
      <c r="K141" s="985"/>
    </row>
    <row r="142" spans="1:11" s="672" customFormat="1" ht="25.5" hidden="1">
      <c r="A142" s="948">
        <v>1173100</v>
      </c>
      <c r="B142" s="782" t="s">
        <v>119</v>
      </c>
      <c r="C142" s="726" t="s">
        <v>1044</v>
      </c>
      <c r="D142" s="849"/>
      <c r="E142" s="837"/>
      <c r="F142" s="850"/>
      <c r="G142" s="850"/>
      <c r="H142" s="850"/>
      <c r="I142" s="850"/>
      <c r="J142" s="1330">
        <v>0</v>
      </c>
      <c r="K142" s="985"/>
    </row>
    <row r="143" spans="1:11" s="672" customFormat="1" ht="38.25" hidden="1">
      <c r="A143" s="948">
        <v>1174000</v>
      </c>
      <c r="B143" s="779" t="s">
        <v>1045</v>
      </c>
      <c r="C143" s="755" t="s">
        <v>338</v>
      </c>
      <c r="D143" s="849">
        <v>0</v>
      </c>
      <c r="E143" s="850"/>
      <c r="F143" s="850">
        <v>0</v>
      </c>
      <c r="G143" s="850">
        <v>0</v>
      </c>
      <c r="H143" s="850">
        <v>0</v>
      </c>
      <c r="I143" s="850">
        <v>0</v>
      </c>
      <c r="J143" s="1330">
        <v>0</v>
      </c>
      <c r="K143" s="985"/>
    </row>
    <row r="144" spans="1:11" s="672" customFormat="1" ht="25.5" hidden="1">
      <c r="A144" s="948">
        <v>1174100</v>
      </c>
      <c r="B144" s="782" t="s">
        <v>1060</v>
      </c>
      <c r="C144" s="726" t="s">
        <v>1046</v>
      </c>
      <c r="D144" s="849"/>
      <c r="E144" s="850"/>
      <c r="F144" s="850"/>
      <c r="G144" s="850"/>
      <c r="H144" s="850"/>
      <c r="I144" s="850"/>
      <c r="J144" s="1330">
        <v>0</v>
      </c>
      <c r="K144" s="985"/>
    </row>
    <row r="145" spans="1:14" s="672" customFormat="1" ht="25.5" hidden="1">
      <c r="A145" s="948">
        <v>1174200</v>
      </c>
      <c r="B145" s="781" t="s">
        <v>1636</v>
      </c>
      <c r="C145" s="726" t="s">
        <v>425</v>
      </c>
      <c r="D145" s="849"/>
      <c r="E145" s="850"/>
      <c r="F145" s="850"/>
      <c r="G145" s="850"/>
      <c r="H145" s="850"/>
      <c r="I145" s="850"/>
      <c r="J145" s="1330">
        <v>0</v>
      </c>
      <c r="K145" s="985"/>
    </row>
    <row r="146" spans="1:14" s="672" customFormat="1" ht="51" hidden="1">
      <c r="A146" s="948">
        <v>1175000</v>
      </c>
      <c r="B146" s="779" t="s">
        <v>535</v>
      </c>
      <c r="C146" s="755" t="s">
        <v>338</v>
      </c>
      <c r="D146" s="849">
        <v>0</v>
      </c>
      <c r="E146" s="850"/>
      <c r="F146" s="850">
        <v>0</v>
      </c>
      <c r="G146" s="850">
        <v>0</v>
      </c>
      <c r="H146" s="850">
        <v>0</v>
      </c>
      <c r="I146" s="850">
        <v>0</v>
      </c>
      <c r="J146" s="1330">
        <v>0</v>
      </c>
      <c r="K146" s="985"/>
    </row>
    <row r="147" spans="1:14" s="672" customFormat="1" ht="38.25" hidden="1">
      <c r="A147" s="948">
        <v>1175100</v>
      </c>
      <c r="B147" s="781" t="s">
        <v>1637</v>
      </c>
      <c r="C147" s="726" t="s">
        <v>212</v>
      </c>
      <c r="D147" s="849"/>
      <c r="E147" s="850"/>
      <c r="F147" s="850"/>
      <c r="G147" s="850"/>
      <c r="H147" s="850"/>
      <c r="I147" s="850"/>
      <c r="J147" s="1330">
        <v>0</v>
      </c>
      <c r="K147" s="985"/>
    </row>
    <row r="148" spans="1:14" s="672" customFormat="1" hidden="1">
      <c r="A148" s="948">
        <v>1176000</v>
      </c>
      <c r="B148" s="779" t="s">
        <v>213</v>
      </c>
      <c r="C148" s="755" t="s">
        <v>338</v>
      </c>
      <c r="D148" s="849">
        <v>0</v>
      </c>
      <c r="E148" s="850"/>
      <c r="F148" s="850">
        <v>0</v>
      </c>
      <c r="G148" s="850">
        <v>0</v>
      </c>
      <c r="H148" s="850">
        <v>0</v>
      </c>
      <c r="I148" s="850">
        <v>0</v>
      </c>
      <c r="J148" s="1330">
        <v>0</v>
      </c>
      <c r="K148" s="985"/>
    </row>
    <row r="149" spans="1:14" s="672" customFormat="1" hidden="1">
      <c r="A149" s="948">
        <v>1176100</v>
      </c>
      <c r="B149" s="781" t="s">
        <v>1638</v>
      </c>
      <c r="C149" s="726" t="s">
        <v>8</v>
      </c>
      <c r="D149" s="849"/>
      <c r="E149" s="837"/>
      <c r="F149" s="850"/>
      <c r="G149" s="850"/>
      <c r="H149" s="850"/>
      <c r="I149" s="850"/>
      <c r="J149" s="1330">
        <v>0</v>
      </c>
      <c r="K149" s="985"/>
    </row>
    <row r="150" spans="1:14" s="672" customFormat="1">
      <c r="A150" s="948">
        <v>1177000</v>
      </c>
      <c r="B150" s="779" t="s">
        <v>564</v>
      </c>
      <c r="C150" s="755" t="s">
        <v>338</v>
      </c>
      <c r="D150" s="849">
        <v>0</v>
      </c>
      <c r="E150" s="850"/>
      <c r="F150" s="850">
        <v>0</v>
      </c>
      <c r="G150" s="850">
        <v>0</v>
      </c>
      <c r="H150" s="850">
        <v>0</v>
      </c>
      <c r="I150" s="850">
        <v>0</v>
      </c>
      <c r="J150" s="1330">
        <v>0</v>
      </c>
      <c r="K150" s="985"/>
    </row>
    <row r="151" spans="1:14" s="672" customFormat="1" ht="13.5" thickBot="1">
      <c r="A151" s="949">
        <v>1177100</v>
      </c>
      <c r="B151" s="783" t="s">
        <v>1639</v>
      </c>
      <c r="C151" s="730" t="s">
        <v>244</v>
      </c>
      <c r="D151" s="937"/>
      <c r="E151" s="937"/>
      <c r="F151" s="937"/>
      <c r="G151" s="937"/>
      <c r="H151" s="937"/>
      <c r="I151" s="937"/>
      <c r="J151" s="915">
        <v>0</v>
      </c>
    </row>
    <row r="152" spans="1:14" s="672" customFormat="1" ht="26.25" thickBot="1">
      <c r="A152" s="952" t="s">
        <v>247</v>
      </c>
      <c r="B152" s="790" t="s">
        <v>618</v>
      </c>
      <c r="C152" s="791" t="s">
        <v>338</v>
      </c>
      <c r="D152" s="953">
        <f>D153</f>
        <v>0</v>
      </c>
      <c r="E152" s="953">
        <f>E155</f>
        <v>0</v>
      </c>
      <c r="F152" s="953">
        <f>F153</f>
        <v>0</v>
      </c>
      <c r="G152" s="953">
        <f>G153</f>
        <v>0</v>
      </c>
      <c r="H152" s="953">
        <f>H153</f>
        <v>0</v>
      </c>
      <c r="I152" s="953">
        <f>I153</f>
        <v>0</v>
      </c>
      <c r="J152" s="954">
        <f>F153</f>
        <v>0</v>
      </c>
    </row>
    <row r="153" spans="1:14" s="672" customFormat="1" ht="24" customHeight="1">
      <c r="A153" s="950" t="s">
        <v>620</v>
      </c>
      <c r="B153" s="799" t="s">
        <v>621</v>
      </c>
      <c r="C153" s="718" t="s">
        <v>338</v>
      </c>
      <c r="D153" s="842">
        <f>SUM(D154:D156)</f>
        <v>0</v>
      </c>
      <c r="E153" s="951"/>
      <c r="F153" s="842">
        <f>SUM(F154:F163)</f>
        <v>0</v>
      </c>
      <c r="G153" s="842">
        <f>SUM(G154:G163)</f>
        <v>0</v>
      </c>
      <c r="H153" s="842">
        <f>SUM(H154:H163)</f>
        <v>0</v>
      </c>
      <c r="I153" s="842">
        <f>SUM(I154:I163)</f>
        <v>0</v>
      </c>
      <c r="J153" s="954">
        <f>F153</f>
        <v>0</v>
      </c>
    </row>
    <row r="154" spans="1:14" s="672" customFormat="1">
      <c r="A154" s="948" t="s">
        <v>622</v>
      </c>
      <c r="B154" s="781" t="s">
        <v>1640</v>
      </c>
      <c r="C154" s="955" t="s">
        <v>945</v>
      </c>
      <c r="D154" s="849"/>
      <c r="E154" s="830"/>
      <c r="F154" s="847"/>
      <c r="G154" s="847"/>
      <c r="H154" s="847"/>
      <c r="I154" s="847"/>
      <c r="J154" s="954">
        <f>F154</f>
        <v>0</v>
      </c>
    </row>
    <row r="155" spans="1:14" s="672" customFormat="1" ht="23.25" customHeight="1">
      <c r="A155" s="948" t="s">
        <v>946</v>
      </c>
      <c r="B155" s="781" t="s">
        <v>1641</v>
      </c>
      <c r="C155" s="1923" t="s">
        <v>923</v>
      </c>
      <c r="D155" s="848">
        <v>0</v>
      </c>
      <c r="E155" s="844">
        <v>0</v>
      </c>
      <c r="F155" s="847">
        <f>D155+E155</f>
        <v>0</v>
      </c>
      <c r="G155" s="847"/>
      <c r="H155" s="847"/>
      <c r="I155" s="847"/>
      <c r="J155" s="954">
        <f>F155</f>
        <v>0</v>
      </c>
      <c r="K155" s="2475"/>
      <c r="L155" s="2455"/>
      <c r="M155" s="2455"/>
      <c r="N155" s="2455"/>
    </row>
    <row r="156" spans="1:14" s="672" customFormat="1" ht="25.5">
      <c r="A156" s="948" t="s">
        <v>924</v>
      </c>
      <c r="B156" s="781" t="s">
        <v>1642</v>
      </c>
      <c r="C156" s="1923" t="s">
        <v>926</v>
      </c>
      <c r="D156" s="1924">
        <v>0</v>
      </c>
      <c r="E156" s="1196"/>
      <c r="F156" s="1302">
        <f>D156+E156</f>
        <v>0</v>
      </c>
      <c r="G156" s="1197"/>
      <c r="H156" s="1303"/>
      <c r="I156" s="1303"/>
      <c r="J156" s="1199">
        <f>F156</f>
        <v>0</v>
      </c>
    </row>
    <row r="157" spans="1:14" s="672" customFormat="1" hidden="1">
      <c r="A157" s="957" t="s">
        <v>927</v>
      </c>
      <c r="B157" s="781" t="s">
        <v>1643</v>
      </c>
      <c r="C157" s="955" t="s">
        <v>1055</v>
      </c>
      <c r="D157" s="849"/>
      <c r="E157" s="830"/>
      <c r="F157" s="849"/>
      <c r="G157" s="849"/>
      <c r="H157" s="849"/>
      <c r="I157" s="849"/>
      <c r="J157" s="915">
        <v>0</v>
      </c>
    </row>
    <row r="158" spans="1:14" s="672" customFormat="1" hidden="1">
      <c r="A158" s="957" t="s">
        <v>127</v>
      </c>
      <c r="B158" s="782" t="s">
        <v>128</v>
      </c>
      <c r="C158" s="955" t="s">
        <v>129</v>
      </c>
      <c r="D158" s="849"/>
      <c r="E158" s="830"/>
      <c r="F158" s="849">
        <v>0</v>
      </c>
      <c r="G158" s="849"/>
      <c r="H158" s="849"/>
      <c r="I158" s="849">
        <v>0</v>
      </c>
      <c r="J158" s="915">
        <f>F158</f>
        <v>0</v>
      </c>
    </row>
    <row r="159" spans="1:14" s="672" customFormat="1" hidden="1">
      <c r="A159" s="957" t="s">
        <v>130</v>
      </c>
      <c r="B159" s="781" t="s">
        <v>1644</v>
      </c>
      <c r="C159" s="955" t="s">
        <v>857</v>
      </c>
      <c r="D159" s="849"/>
      <c r="E159" s="830"/>
      <c r="F159" s="849"/>
      <c r="G159" s="849"/>
      <c r="H159" s="849"/>
      <c r="I159" s="849"/>
      <c r="J159" s="915">
        <v>0</v>
      </c>
    </row>
    <row r="160" spans="1:14" s="672" customFormat="1" hidden="1">
      <c r="A160" s="957" t="s">
        <v>858</v>
      </c>
      <c r="B160" s="781" t="s">
        <v>1645</v>
      </c>
      <c r="C160" s="955" t="s">
        <v>860</v>
      </c>
      <c r="D160" s="849"/>
      <c r="E160" s="830"/>
      <c r="F160" s="849"/>
      <c r="G160" s="849"/>
      <c r="H160" s="849"/>
      <c r="I160" s="849"/>
      <c r="J160" s="915">
        <v>0</v>
      </c>
    </row>
    <row r="161" spans="1:10" s="672" customFormat="1" hidden="1">
      <c r="A161" s="958" t="s">
        <v>765</v>
      </c>
      <c r="B161" s="959" t="s">
        <v>1646</v>
      </c>
      <c r="C161" s="960" t="s">
        <v>627</v>
      </c>
      <c r="D161" s="849"/>
      <c r="E161" s="830"/>
      <c r="F161" s="849"/>
      <c r="G161" s="849"/>
      <c r="H161" s="849"/>
      <c r="I161" s="849"/>
      <c r="J161" s="915">
        <v>0</v>
      </c>
    </row>
    <row r="162" spans="1:10" s="672" customFormat="1" hidden="1">
      <c r="A162" s="924" t="s">
        <v>766</v>
      </c>
      <c r="B162" s="961" t="s">
        <v>1020</v>
      </c>
      <c r="C162" s="928" t="s">
        <v>1021</v>
      </c>
      <c r="D162" s="849"/>
      <c r="E162" s="830"/>
      <c r="F162" s="849"/>
      <c r="G162" s="849"/>
      <c r="H162" s="849"/>
      <c r="I162" s="849"/>
      <c r="J162" s="915">
        <v>0</v>
      </c>
    </row>
    <row r="163" spans="1:10" s="672" customFormat="1" hidden="1">
      <c r="A163" s="924" t="s">
        <v>1022</v>
      </c>
      <c r="B163" s="961" t="s">
        <v>1023</v>
      </c>
      <c r="C163" s="928" t="s">
        <v>1024</v>
      </c>
      <c r="D163" s="849"/>
      <c r="E163" s="830"/>
      <c r="F163" s="849"/>
      <c r="G163" s="849"/>
      <c r="H163" s="849"/>
      <c r="I163" s="849"/>
      <c r="J163" s="915">
        <v>0</v>
      </c>
    </row>
    <row r="164" spans="1:10" s="672" customFormat="1" hidden="1">
      <c r="A164" s="962" t="s">
        <v>628</v>
      </c>
      <c r="B164" s="963" t="s">
        <v>629</v>
      </c>
      <c r="C164" s="964" t="s">
        <v>338</v>
      </c>
      <c r="D164" s="849">
        <v>0</v>
      </c>
      <c r="E164" s="849"/>
      <c r="F164" s="849">
        <v>0</v>
      </c>
      <c r="G164" s="849">
        <v>0</v>
      </c>
      <c r="H164" s="849">
        <v>0</v>
      </c>
      <c r="I164" s="849">
        <v>0</v>
      </c>
      <c r="J164" s="915">
        <v>0</v>
      </c>
    </row>
    <row r="165" spans="1:10" hidden="1">
      <c r="A165" s="957" t="s">
        <v>630</v>
      </c>
      <c r="B165" s="782" t="s">
        <v>631</v>
      </c>
      <c r="C165" s="955" t="s">
        <v>632</v>
      </c>
      <c r="D165" s="849"/>
      <c r="E165" s="830"/>
      <c r="F165" s="849"/>
      <c r="G165" s="849"/>
      <c r="H165" s="849"/>
      <c r="I165" s="849"/>
      <c r="J165" s="915">
        <v>0</v>
      </c>
    </row>
    <row r="166" spans="1:10" hidden="1">
      <c r="A166" s="957" t="s">
        <v>633</v>
      </c>
      <c r="B166" s="782" t="s">
        <v>634</v>
      </c>
      <c r="C166" s="955" t="s">
        <v>635</v>
      </c>
      <c r="D166" s="849"/>
      <c r="E166" s="830"/>
      <c r="F166" s="849"/>
      <c r="G166" s="849"/>
      <c r="H166" s="849"/>
      <c r="I166" s="849"/>
      <c r="J166" s="915">
        <v>0</v>
      </c>
    </row>
    <row r="167" spans="1:10" ht="25.5">
      <c r="A167" s="957" t="s">
        <v>636</v>
      </c>
      <c r="B167" s="781" t="s">
        <v>1647</v>
      </c>
      <c r="C167" s="955" t="s">
        <v>294</v>
      </c>
      <c r="D167" s="849"/>
      <c r="E167" s="830"/>
      <c r="F167" s="849"/>
      <c r="G167" s="849"/>
      <c r="H167" s="849"/>
      <c r="I167" s="849"/>
      <c r="J167" s="915">
        <v>0</v>
      </c>
    </row>
    <row r="168" spans="1:10" hidden="1">
      <c r="A168" s="957" t="s">
        <v>295</v>
      </c>
      <c r="B168" s="781" t="s">
        <v>1648</v>
      </c>
      <c r="C168" s="955" t="s">
        <v>297</v>
      </c>
      <c r="D168" s="849"/>
      <c r="E168" s="830"/>
      <c r="F168" s="849"/>
      <c r="G168" s="849"/>
      <c r="H168" s="849"/>
      <c r="I168" s="849"/>
      <c r="J168" s="915">
        <v>0</v>
      </c>
    </row>
    <row r="169" spans="1:10" hidden="1">
      <c r="A169" s="957" t="s">
        <v>298</v>
      </c>
      <c r="B169" s="779" t="s">
        <v>299</v>
      </c>
      <c r="C169" s="767" t="s">
        <v>338</v>
      </c>
      <c r="D169" s="849">
        <v>0</v>
      </c>
      <c r="E169" s="849"/>
      <c r="F169" s="849">
        <v>0</v>
      </c>
      <c r="G169" s="849">
        <v>0</v>
      </c>
      <c r="H169" s="849">
        <v>0</v>
      </c>
      <c r="I169" s="849">
        <v>0</v>
      </c>
      <c r="J169" s="915">
        <v>0</v>
      </c>
    </row>
    <row r="170" spans="1:10" hidden="1">
      <c r="A170" s="957" t="s">
        <v>300</v>
      </c>
      <c r="B170" s="782" t="s">
        <v>1061</v>
      </c>
      <c r="C170" s="955" t="s">
        <v>301</v>
      </c>
      <c r="D170" s="849"/>
      <c r="E170" s="830"/>
      <c r="F170" s="849"/>
      <c r="G170" s="849"/>
      <c r="H170" s="849"/>
      <c r="I170" s="849"/>
      <c r="J170" s="915">
        <v>0</v>
      </c>
    </row>
    <row r="171" spans="1:10" hidden="1">
      <c r="A171" s="965" t="s">
        <v>302</v>
      </c>
      <c r="B171" s="806" t="s">
        <v>1025</v>
      </c>
      <c r="C171" s="767" t="s">
        <v>338</v>
      </c>
      <c r="D171" s="849">
        <v>0</v>
      </c>
      <c r="E171" s="849"/>
      <c r="F171" s="849">
        <v>0</v>
      </c>
      <c r="G171" s="849">
        <v>0</v>
      </c>
      <c r="H171" s="849">
        <v>0</v>
      </c>
      <c r="I171" s="849">
        <v>0</v>
      </c>
      <c r="J171" s="915">
        <v>0</v>
      </c>
    </row>
    <row r="172" spans="1:10" hidden="1">
      <c r="A172" s="957" t="s">
        <v>304</v>
      </c>
      <c r="B172" s="782" t="s">
        <v>1062</v>
      </c>
      <c r="C172" s="955" t="s">
        <v>305</v>
      </c>
      <c r="D172" s="849"/>
      <c r="E172" s="849"/>
      <c r="F172" s="849"/>
      <c r="G172" s="849"/>
      <c r="H172" s="849"/>
      <c r="I172" s="849"/>
      <c r="J172" s="915">
        <v>0</v>
      </c>
    </row>
    <row r="173" spans="1:10" hidden="1">
      <c r="A173" s="957" t="s">
        <v>306</v>
      </c>
      <c r="B173" s="782" t="s">
        <v>1063</v>
      </c>
      <c r="C173" s="955" t="s">
        <v>307</v>
      </c>
      <c r="D173" s="849"/>
      <c r="E173" s="849"/>
      <c r="F173" s="849"/>
      <c r="G173" s="849"/>
      <c r="H173" s="849"/>
      <c r="I173" s="849"/>
      <c r="J173" s="849"/>
    </row>
    <row r="174" spans="1:10" hidden="1">
      <c r="A174" s="957" t="s">
        <v>308</v>
      </c>
      <c r="B174" s="781" t="s">
        <v>1649</v>
      </c>
      <c r="C174" s="955" t="s">
        <v>310</v>
      </c>
      <c r="D174" s="849"/>
      <c r="E174" s="849"/>
      <c r="F174" s="849"/>
      <c r="G174" s="849"/>
      <c r="H174" s="849"/>
      <c r="I174" s="849"/>
      <c r="J174" s="849"/>
    </row>
    <row r="175" spans="1:10" ht="13.5" thickBot="1">
      <c r="A175" s="966">
        <v>1244000</v>
      </c>
      <c r="B175" s="967" t="s">
        <v>1661</v>
      </c>
      <c r="C175" s="960" t="s">
        <v>1089</v>
      </c>
      <c r="D175" s="867"/>
      <c r="E175" s="867"/>
      <c r="F175" s="867"/>
      <c r="G175" s="867"/>
      <c r="H175" s="867"/>
      <c r="I175" s="867"/>
      <c r="J175" s="867"/>
    </row>
    <row r="176" spans="1:10" ht="12.75" customHeight="1" thickBot="1">
      <c r="A176" s="968">
        <v>1000000</v>
      </c>
      <c r="B176" s="969" t="s">
        <v>1027</v>
      </c>
      <c r="C176" s="970" t="s">
        <v>338</v>
      </c>
      <c r="D176" s="1123">
        <f t="shared" ref="D176:J176" si="2">D33+D152</f>
        <v>1000</v>
      </c>
      <c r="E176" s="1123">
        <f t="shared" si="2"/>
        <v>0</v>
      </c>
      <c r="F176" s="1123">
        <f t="shared" si="2"/>
        <v>1000</v>
      </c>
      <c r="G176" s="1123">
        <f t="shared" si="2"/>
        <v>400</v>
      </c>
      <c r="H176" s="1123">
        <f t="shared" si="2"/>
        <v>400</v>
      </c>
      <c r="I176" s="1123">
        <f t="shared" si="2"/>
        <v>700</v>
      </c>
      <c r="J176" s="1123">
        <f t="shared" si="2"/>
        <v>1000</v>
      </c>
    </row>
    <row r="177" spans="1:10" ht="18" customHeight="1">
      <c r="A177" s="2443"/>
      <c r="B177" s="2443"/>
      <c r="C177" s="2443"/>
      <c r="D177" s="2443"/>
      <c r="E177" s="2443"/>
      <c r="F177" s="2443"/>
      <c r="G177" s="2443"/>
      <c r="H177" s="2443"/>
      <c r="I177" s="2443"/>
      <c r="J177" s="2443"/>
    </row>
    <row r="178" spans="1:10" ht="26.25" customHeight="1">
      <c r="A178" s="2422" t="s">
        <v>2264</v>
      </c>
      <c r="B178" s="2422"/>
      <c r="C178" s="2422"/>
      <c r="D178" s="2422"/>
      <c r="E178" s="2422"/>
      <c r="F178" s="2422"/>
      <c r="G178" s="2422"/>
      <c r="H178" s="2422"/>
      <c r="I178" s="2422"/>
      <c r="J178" s="2422"/>
    </row>
    <row r="179" spans="1:10">
      <c r="A179" s="2459" t="s">
        <v>1070</v>
      </c>
      <c r="B179" s="2459"/>
      <c r="C179" s="2459"/>
      <c r="D179" s="2459"/>
      <c r="E179" s="2459"/>
      <c r="F179" s="2459"/>
      <c r="G179" s="2459"/>
      <c r="H179" s="2459"/>
      <c r="I179" s="2459"/>
      <c r="J179" s="2459"/>
    </row>
    <row r="180" spans="1:10" ht="14.25">
      <c r="A180" s="2422" t="s">
        <v>1672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ht="9" customHeight="1">
      <c r="A181" s="2461" t="s">
        <v>950</v>
      </c>
      <c r="B181" s="2461"/>
      <c r="C181" s="2461"/>
      <c r="D181" s="2461"/>
      <c r="E181" s="2461"/>
      <c r="F181" s="2461"/>
      <c r="G181" s="2461"/>
      <c r="H181" s="2461"/>
      <c r="I181" s="2461"/>
      <c r="J181" s="2461"/>
    </row>
    <row r="182" spans="1:10" ht="14.25" hidden="1">
      <c r="A182" s="2466" t="s">
        <v>1653</v>
      </c>
      <c r="B182" s="2466"/>
      <c r="C182" s="2466"/>
      <c r="D182" s="2466"/>
      <c r="E182" s="2466"/>
      <c r="F182" s="2466"/>
      <c r="G182" s="2466"/>
      <c r="H182" s="2466"/>
      <c r="I182" s="2466"/>
      <c r="J182" s="2466"/>
    </row>
    <row r="183" spans="1:10">
      <c r="A183" s="2422" t="s">
        <v>951</v>
      </c>
      <c r="B183" s="2422"/>
      <c r="C183" s="2422"/>
      <c r="D183" s="2422"/>
      <c r="E183" s="2422"/>
      <c r="F183" s="2422"/>
      <c r="G183" s="2422"/>
      <c r="H183" s="2422"/>
      <c r="I183" s="2422"/>
      <c r="J183" s="2422"/>
    </row>
    <row r="184" spans="1:10" s="626" customFormat="1" ht="14.25">
      <c r="A184" s="816" t="s">
        <v>2011</v>
      </c>
      <c r="B184" s="816"/>
      <c r="C184" s="817"/>
      <c r="D184" s="816"/>
      <c r="E184" s="816"/>
      <c r="F184" s="816"/>
      <c r="G184" s="816" t="s">
        <v>1102</v>
      </c>
      <c r="H184" s="816"/>
      <c r="I184" s="816"/>
      <c r="J184" s="816"/>
    </row>
    <row r="185" spans="1:10" s="626" customFormat="1" ht="14.25">
      <c r="A185" s="818" t="s">
        <v>1655</v>
      </c>
      <c r="B185" s="817" t="s">
        <v>612</v>
      </c>
      <c r="C185" s="820"/>
      <c r="D185" s="662"/>
      <c r="E185" s="661" t="s">
        <v>289</v>
      </c>
      <c r="F185" s="662"/>
      <c r="G185" s="661" t="s">
        <v>290</v>
      </c>
      <c r="H185" s="662"/>
      <c r="I185" s="662"/>
      <c r="J185" s="818"/>
    </row>
    <row r="186" spans="1:10">
      <c r="A186" s="2455"/>
      <c r="B186" s="2455"/>
      <c r="C186" s="2455"/>
      <c r="D186" s="2455"/>
      <c r="E186" s="2455"/>
      <c r="F186" s="2455"/>
      <c r="G186" s="2455"/>
      <c r="H186" s="2455"/>
      <c r="I186" s="2455"/>
      <c r="J186" s="2455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>
      <c r="A190" s="2464"/>
      <c r="B190" s="2464"/>
      <c r="C190" s="2464"/>
      <c r="D190" s="2464"/>
      <c r="E190" s="2464"/>
      <c r="F190" s="2464"/>
      <c r="G190" s="2464"/>
      <c r="H190" s="2464"/>
      <c r="I190" s="2464"/>
      <c r="J190" s="2464"/>
    </row>
    <row r="191" spans="1:10">
      <c r="A191" s="971"/>
      <c r="B191" s="971"/>
      <c r="C191" s="971"/>
      <c r="D191" s="971"/>
      <c r="E191" s="971"/>
      <c r="F191" s="971"/>
      <c r="G191" s="971"/>
      <c r="H191" s="971"/>
      <c r="I191" s="971"/>
      <c r="J191" s="972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2464"/>
      <c r="B195" s="2464"/>
      <c r="C195" s="2464"/>
      <c r="D195" s="2464"/>
      <c r="E195" s="2464"/>
      <c r="F195" s="2464"/>
      <c r="G195" s="2464"/>
      <c r="H195" s="2464"/>
      <c r="I195" s="2464"/>
      <c r="J195" s="2464"/>
    </row>
    <row r="196" spans="1:10">
      <c r="A196" s="971"/>
      <c r="B196" s="971"/>
      <c r="C196" s="971"/>
      <c r="D196" s="971"/>
      <c r="E196" s="971"/>
      <c r="F196" s="971"/>
      <c r="G196" s="971"/>
      <c r="H196" s="971"/>
      <c r="I196" s="971"/>
      <c r="J196" s="971"/>
    </row>
    <row r="197" spans="1:10">
      <c r="A197" s="2464"/>
      <c r="B197" s="2464"/>
      <c r="C197" s="2464"/>
      <c r="D197" s="2464"/>
      <c r="E197" s="2464"/>
      <c r="F197" s="2464"/>
      <c r="G197" s="2464"/>
      <c r="H197" s="2464"/>
      <c r="I197" s="2464"/>
      <c r="J197" s="2464"/>
    </row>
    <row r="198" spans="1:10">
      <c r="A198" s="971"/>
      <c r="B198" s="971"/>
      <c r="C198" s="971"/>
      <c r="D198" s="971"/>
      <c r="E198" s="971"/>
      <c r="F198" s="973"/>
      <c r="G198" s="973"/>
      <c r="H198" s="973"/>
      <c r="I198" s="973"/>
      <c r="J198" s="973"/>
    </row>
    <row r="199" spans="1:10">
      <c r="A199" s="2464"/>
      <c r="B199" s="2464"/>
      <c r="C199" s="2464"/>
      <c r="D199" s="2464"/>
      <c r="E199" s="2464"/>
      <c r="F199" s="2464"/>
      <c r="G199" s="2464"/>
      <c r="H199" s="2464"/>
      <c r="I199" s="2464"/>
      <c r="J199" s="2464"/>
    </row>
    <row r="200" spans="1:10">
      <c r="A200" s="971"/>
      <c r="B200" s="971"/>
      <c r="C200" s="971"/>
      <c r="D200" s="971"/>
      <c r="E200" s="971"/>
      <c r="F200" s="971"/>
      <c r="G200" s="971"/>
      <c r="H200" s="971"/>
      <c r="I200" s="971"/>
      <c r="J200" s="971"/>
    </row>
    <row r="201" spans="1:10">
      <c r="A201" s="2464"/>
      <c r="B201" s="2464"/>
      <c r="C201" s="2464"/>
      <c r="D201" s="2464"/>
      <c r="E201" s="2464"/>
      <c r="F201" s="2464"/>
      <c r="G201" s="2464"/>
      <c r="H201" s="2464"/>
      <c r="I201" s="2464"/>
      <c r="J201" s="2464"/>
    </row>
    <row r="202" spans="1:10">
      <c r="A202" s="971"/>
      <c r="B202" s="971"/>
      <c r="C202" s="971"/>
      <c r="D202" s="971"/>
      <c r="E202" s="971"/>
      <c r="F202" s="971"/>
      <c r="G202" s="971"/>
      <c r="H202" s="971"/>
      <c r="I202" s="971"/>
      <c r="J202" s="971"/>
    </row>
    <row r="203" spans="1:10">
      <c r="A203" s="2464" t="s">
        <v>49</v>
      </c>
      <c r="B203" s="2464"/>
      <c r="C203" s="2464"/>
      <c r="D203" s="2464"/>
      <c r="E203" s="2464"/>
      <c r="F203" s="2464"/>
      <c r="G203" s="2464"/>
      <c r="H203" s="2464"/>
      <c r="I203" s="2464"/>
      <c r="J203" s="2464"/>
    </row>
    <row r="204" spans="1:10">
      <c r="A204" s="2463" t="s">
        <v>1664</v>
      </c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2463" t="s">
        <v>1665</v>
      </c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2463" t="s">
        <v>1666</v>
      </c>
      <c r="B206" s="2463"/>
      <c r="C206" s="2463"/>
      <c r="D206" s="2463"/>
      <c r="E206" s="2463"/>
      <c r="F206" s="2463"/>
      <c r="G206" s="2463"/>
      <c r="H206" s="2463"/>
      <c r="I206" s="2463"/>
      <c r="J206" s="2463"/>
    </row>
    <row r="207" spans="1:10">
      <c r="A207" s="971" t="s">
        <v>890</v>
      </c>
      <c r="B207" s="974"/>
      <c r="C207" s="974"/>
      <c r="D207" s="974"/>
      <c r="E207" s="974"/>
      <c r="F207" s="974"/>
      <c r="G207" s="974"/>
      <c r="H207" s="974"/>
      <c r="I207" s="974"/>
      <c r="J207" s="974"/>
    </row>
    <row r="208" spans="1:10">
      <c r="A208" s="2463" t="s">
        <v>1667</v>
      </c>
      <c r="B208" s="2463"/>
      <c r="C208" s="2463"/>
      <c r="D208" s="2463"/>
      <c r="E208" s="2463"/>
      <c r="F208" s="2463"/>
      <c r="G208" s="2463"/>
      <c r="H208" s="2463"/>
      <c r="I208" s="2463"/>
      <c r="J208" s="2463"/>
    </row>
    <row r="209" spans="1:10">
      <c r="A209" s="2422" t="s">
        <v>645</v>
      </c>
      <c r="B209" s="2422"/>
      <c r="C209" s="2422"/>
      <c r="D209" s="2422"/>
      <c r="E209" s="2422"/>
      <c r="F209" s="2422"/>
      <c r="G209" s="2422"/>
      <c r="H209" s="2422"/>
      <c r="I209" s="2422"/>
      <c r="J209" s="2422"/>
    </row>
    <row r="210" spans="1:10">
      <c r="A210" s="2459" t="s">
        <v>1070</v>
      </c>
      <c r="B210" s="2459"/>
      <c r="C210" s="2459"/>
      <c r="D210" s="2459"/>
      <c r="E210" s="2459"/>
      <c r="F210" s="2459"/>
      <c r="G210" s="2459"/>
      <c r="H210" s="2459"/>
      <c r="I210" s="2459"/>
      <c r="J210" s="2459"/>
    </row>
    <row r="211" spans="1:10" ht="14.25">
      <c r="A211" s="2459" t="s">
        <v>1668</v>
      </c>
      <c r="B211" s="2459"/>
      <c r="C211" s="2459"/>
      <c r="D211" s="2459"/>
      <c r="E211" s="2459"/>
      <c r="F211" s="2459"/>
      <c r="G211" s="2459"/>
      <c r="H211" s="2459"/>
      <c r="I211" s="2459"/>
      <c r="J211" s="2459"/>
    </row>
    <row r="212" spans="1:10">
      <c r="A212" s="2461" t="s">
        <v>950</v>
      </c>
      <c r="B212" s="2461"/>
      <c r="C212" s="2461"/>
      <c r="D212" s="2461"/>
      <c r="E212" s="2461"/>
      <c r="F212" s="2461"/>
      <c r="G212" s="2461"/>
      <c r="H212" s="2461"/>
      <c r="I212" s="2461"/>
      <c r="J212" s="2461"/>
    </row>
    <row r="213" spans="1:10" ht="14.25">
      <c r="A213" s="2462" t="s">
        <v>1669</v>
      </c>
      <c r="B213" s="2462"/>
      <c r="C213" s="2462"/>
      <c r="D213" s="2462"/>
      <c r="E213" s="2462"/>
      <c r="F213" s="2462"/>
      <c r="G213" s="2462"/>
      <c r="H213" s="2462"/>
      <c r="I213" s="2462"/>
      <c r="J213" s="2462"/>
    </row>
    <row r="214" spans="1:10">
      <c r="A214" s="2459" t="s">
        <v>951</v>
      </c>
      <c r="B214" s="2459"/>
      <c r="C214" s="2459"/>
      <c r="D214" s="2459"/>
      <c r="E214" s="2459"/>
      <c r="F214" s="2459"/>
      <c r="G214" s="2459"/>
      <c r="H214" s="2459"/>
      <c r="I214" s="2459"/>
      <c r="J214" s="2459"/>
    </row>
    <row r="215" spans="1:10">
      <c r="A215" s="2459" t="s">
        <v>952</v>
      </c>
      <c r="B215" s="2459"/>
      <c r="C215" s="2459"/>
      <c r="D215" s="2459"/>
      <c r="E215" s="2459"/>
      <c r="F215" s="2459"/>
      <c r="G215" s="2459"/>
      <c r="H215" s="2459"/>
      <c r="I215" s="2459"/>
      <c r="J215" s="2459"/>
    </row>
    <row r="216" spans="1:10" ht="14.25">
      <c r="A216" s="2460" t="s">
        <v>1663</v>
      </c>
      <c r="B216" s="2460"/>
      <c r="C216" s="2460"/>
      <c r="D216" s="2460"/>
      <c r="E216" s="2460"/>
      <c r="F216" s="2460"/>
      <c r="G216" s="2460"/>
      <c r="H216" s="2460"/>
      <c r="I216" s="2460"/>
      <c r="J216" s="2460"/>
    </row>
    <row r="217" spans="1:10">
      <c r="A217" s="2455"/>
      <c r="B217" s="2455"/>
      <c r="C217" s="2455"/>
      <c r="D217" s="2455"/>
      <c r="E217" s="2455"/>
      <c r="F217" s="2455"/>
      <c r="G217" s="2455"/>
      <c r="H217" s="2455"/>
      <c r="I217" s="2455"/>
      <c r="J217" s="2455"/>
    </row>
  </sheetData>
  <mergeCells count="42">
    <mergeCell ref="K155:N155"/>
    <mergeCell ref="A206:J206"/>
    <mergeCell ref="A214:J214"/>
    <mergeCell ref="A215:J215"/>
    <mergeCell ref="A216:J216"/>
    <mergeCell ref="A199:J199"/>
    <mergeCell ref="A201:J201"/>
    <mergeCell ref="A203:J203"/>
    <mergeCell ref="A204:J204"/>
    <mergeCell ref="A205:J205"/>
    <mergeCell ref="A192:J192"/>
    <mergeCell ref="A193:J193"/>
    <mergeCell ref="A194:J194"/>
    <mergeCell ref="A195:J195"/>
    <mergeCell ref="A197:J197"/>
    <mergeCell ref="A186:J186"/>
    <mergeCell ref="A217:J217"/>
    <mergeCell ref="A208:J208"/>
    <mergeCell ref="A209:J209"/>
    <mergeCell ref="A210:J210"/>
    <mergeCell ref="A211:J211"/>
    <mergeCell ref="A212:J212"/>
    <mergeCell ref="A213:J213"/>
    <mergeCell ref="A187:J187"/>
    <mergeCell ref="A188:J188"/>
    <mergeCell ref="A189:J189"/>
    <mergeCell ref="A190:J190"/>
    <mergeCell ref="A181:J181"/>
    <mergeCell ref="A182:J182"/>
    <mergeCell ref="A183:J183"/>
    <mergeCell ref="A178:J178"/>
    <mergeCell ref="A179:J179"/>
    <mergeCell ref="A180:J180"/>
    <mergeCell ref="B17:F18"/>
    <mergeCell ref="H29:J29"/>
    <mergeCell ref="A9:E9"/>
    <mergeCell ref="B15:E15"/>
    <mergeCell ref="F30:F31"/>
    <mergeCell ref="G30:J30"/>
    <mergeCell ref="A177:J177"/>
    <mergeCell ref="A14:B14"/>
    <mergeCell ref="B16:G16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171"/>
  <sheetViews>
    <sheetView topLeftCell="A25" workbookViewId="0">
      <selection activeCell="A161" sqref="A161:XFD161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.7109375" style="626" customWidth="1"/>
    <col min="5" max="5" width="12.140625" style="626" customWidth="1"/>
    <col min="6" max="6" width="10.42578125" style="626" customWidth="1"/>
    <col min="7" max="7" width="13.140625" style="626" customWidth="1"/>
    <col min="8" max="8" width="12.42578125" style="626" customWidth="1"/>
    <col min="9" max="9" width="11.85546875" style="626" customWidth="1"/>
    <col min="10" max="10" width="12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 ht="12" customHeight="1">
      <c r="A1" s="662"/>
      <c r="B1" s="663"/>
      <c r="C1" s="664"/>
      <c r="D1" s="662"/>
      <c r="E1" s="665"/>
      <c r="F1" s="2453" t="s">
        <v>28</v>
      </c>
      <c r="G1" s="2453"/>
      <c r="H1" s="2453"/>
      <c r="I1" s="2453"/>
      <c r="J1" s="2453"/>
      <c r="K1" s="662"/>
      <c r="L1" s="662"/>
    </row>
    <row r="2" spans="1:12" hidden="1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454" t="s">
        <v>850</v>
      </c>
      <c r="G3" s="2454"/>
      <c r="H3" s="2454"/>
      <c r="I3" s="2454"/>
      <c r="J3" s="2454"/>
      <c r="K3" s="662"/>
      <c r="L3" s="662"/>
    </row>
    <row r="4" spans="1:12">
      <c r="A4" s="662"/>
      <c r="B4" s="663"/>
      <c r="C4" s="664"/>
      <c r="D4" s="662"/>
      <c r="E4" s="665"/>
      <c r="F4" s="667" t="s">
        <v>30</v>
      </c>
      <c r="G4" s="667"/>
      <c r="H4" s="662"/>
      <c r="I4" s="662"/>
      <c r="J4" s="662"/>
      <c r="K4" s="662"/>
      <c r="L4" s="662"/>
    </row>
    <row r="5" spans="1:12">
      <c r="A5" s="662"/>
      <c r="B5" s="820" t="s">
        <v>31</v>
      </c>
      <c r="C5" s="664"/>
      <c r="D5" s="662"/>
      <c r="E5" s="665"/>
      <c r="F5" s="665"/>
      <c r="G5" s="669" t="s">
        <v>162</v>
      </c>
      <c r="H5" s="662"/>
      <c r="I5" s="662"/>
      <c r="J5" s="662"/>
      <c r="K5" s="662"/>
      <c r="L5" s="662"/>
    </row>
    <row r="6" spans="1:12" ht="14.25">
      <c r="A6" s="822"/>
      <c r="B6" s="663"/>
      <c r="C6" s="664"/>
      <c r="D6" s="662"/>
      <c r="E6" s="665" t="s">
        <v>163</v>
      </c>
      <c r="F6" s="667" t="s">
        <v>893</v>
      </c>
      <c r="G6" s="662"/>
      <c r="H6" s="662"/>
      <c r="I6" s="662"/>
      <c r="J6" s="672"/>
      <c r="K6" s="662"/>
      <c r="L6" s="662"/>
    </row>
    <row r="7" spans="1:12" s="662" customFormat="1" ht="12" customHeight="1">
      <c r="A7" s="672" t="s">
        <v>2274</v>
      </c>
      <c r="B7" s="663"/>
      <c r="C7" s="673"/>
      <c r="F7" s="665"/>
      <c r="G7" s="665"/>
    </row>
    <row r="8" spans="1:12" s="672" customFormat="1" ht="9.75" customHeight="1">
      <c r="A8" s="2455" t="s">
        <v>1073</v>
      </c>
      <c r="B8" s="2455"/>
      <c r="C8" s="2455"/>
      <c r="D8" s="2455"/>
      <c r="E8" s="2455"/>
    </row>
    <row r="9" spans="1:12" s="662" customFormat="1">
      <c r="A9" s="672" t="s">
        <v>451</v>
      </c>
      <c r="B9" s="875"/>
      <c r="C9" s="876"/>
      <c r="D9" s="824"/>
      <c r="E9" s="824" t="s">
        <v>1776</v>
      </c>
    </row>
    <row r="10" spans="1:12">
      <c r="A10" s="2457" t="s">
        <v>192</v>
      </c>
      <c r="B10" s="2457"/>
      <c r="C10" s="2457"/>
      <c r="D10" s="2457"/>
      <c r="E10" s="2457"/>
      <c r="F10" s="665"/>
      <c r="G10" s="674" t="s">
        <v>193</v>
      </c>
      <c r="H10" s="662"/>
      <c r="I10" s="662" t="s">
        <v>1779</v>
      </c>
      <c r="J10" s="662"/>
      <c r="K10" s="662"/>
      <c r="L10" s="662"/>
    </row>
    <row r="11" spans="1:12" ht="12.75" customHeight="1">
      <c r="A11" s="2452" t="s">
        <v>861</v>
      </c>
      <c r="B11" s="2452"/>
      <c r="C11" s="2452"/>
      <c r="D11" s="2452"/>
      <c r="E11" s="2452"/>
      <c r="F11" s="665"/>
      <c r="G11" s="662"/>
      <c r="H11" s="662"/>
      <c r="I11" s="662"/>
      <c r="J11" s="662"/>
      <c r="K11" s="662"/>
      <c r="L11" s="662"/>
    </row>
    <row r="12" spans="1:12" s="841" customFormat="1">
      <c r="A12" s="2445" t="s">
        <v>2269</v>
      </c>
      <c r="B12" s="2446"/>
      <c r="C12" s="1460"/>
      <c r="F12" s="1461"/>
      <c r="G12" s="1461"/>
    </row>
    <row r="13" spans="1:12" ht="18" customHeight="1">
      <c r="A13" s="2471" t="s">
        <v>779</v>
      </c>
      <c r="B13" s="2471"/>
      <c r="C13" s="2471"/>
      <c r="D13" s="2471"/>
      <c r="E13" s="2471"/>
      <c r="F13" s="2471"/>
      <c r="G13" s="2471"/>
      <c r="H13" s="2471"/>
      <c r="I13" s="2471"/>
      <c r="J13" s="2471"/>
      <c r="K13" s="662"/>
      <c r="L13" s="662"/>
    </row>
    <row r="14" spans="1:12" ht="14.25" customHeight="1">
      <c r="A14" s="2477" t="s">
        <v>993</v>
      </c>
      <c r="B14" s="2477"/>
      <c r="C14" s="2477"/>
      <c r="D14" s="2477"/>
      <c r="E14" s="2477"/>
      <c r="F14" s="2477"/>
      <c r="G14" s="2477"/>
      <c r="H14" s="2477"/>
      <c r="I14" s="2477"/>
      <c r="J14" s="2477"/>
      <c r="K14" s="662"/>
      <c r="L14" s="662" t="s">
        <v>1778</v>
      </c>
    </row>
    <row r="15" spans="1:12" ht="16.5" customHeight="1">
      <c r="A15" s="2478" t="s">
        <v>2206</v>
      </c>
      <c r="B15" s="2478"/>
      <c r="C15" s="2478"/>
      <c r="D15" s="2478"/>
      <c r="E15" s="2478"/>
      <c r="F15" s="2478"/>
      <c r="G15" s="2478"/>
      <c r="H15" s="2478"/>
      <c r="I15" s="2478"/>
      <c r="J15" s="2478"/>
      <c r="K15" s="662"/>
      <c r="L15" s="662"/>
    </row>
    <row r="16" spans="1:12" s="672" customFormat="1" ht="18" customHeight="1">
      <c r="A16" s="1335"/>
      <c r="B16" s="2467" t="s">
        <v>2249</v>
      </c>
      <c r="C16" s="2467"/>
      <c r="D16" s="2467"/>
      <c r="E16" s="2467"/>
      <c r="F16" s="2467"/>
      <c r="G16" s="1281"/>
      <c r="H16" s="1281"/>
      <c r="I16" s="1282"/>
      <c r="J16" s="1282"/>
      <c r="L16" s="672" t="s">
        <v>1780</v>
      </c>
    </row>
    <row r="17" spans="1:14" ht="14.25">
      <c r="A17" s="1282"/>
      <c r="B17" s="2467"/>
      <c r="C17" s="2467"/>
      <c r="D17" s="2467"/>
      <c r="E17" s="2467"/>
      <c r="F17" s="2467"/>
      <c r="G17" s="1282"/>
      <c r="H17" s="672"/>
      <c r="I17" s="672"/>
      <c r="J17" s="672"/>
      <c r="K17" s="672"/>
      <c r="L17" s="672"/>
    </row>
    <row r="18" spans="1:14" ht="13.5" thickBot="1">
      <c r="A18" s="677" t="s">
        <v>962</v>
      </c>
      <c r="B18" s="678"/>
      <c r="C18" s="678"/>
      <c r="D18" s="678"/>
      <c r="E18" s="672"/>
      <c r="F18" s="679" t="s">
        <v>312</v>
      </c>
      <c r="G18" s="672"/>
      <c r="H18" s="672"/>
      <c r="I18" s="672"/>
      <c r="J18" s="672"/>
      <c r="K18" s="672"/>
      <c r="L18" s="672"/>
    </row>
    <row r="19" spans="1:14" ht="13.5" thickBot="1">
      <c r="A19" s="677" t="s">
        <v>242</v>
      </c>
      <c r="B19" s="680"/>
      <c r="C19" s="680"/>
      <c r="D19" s="680"/>
      <c r="E19" s="680"/>
      <c r="F19" s="677" t="s">
        <v>313</v>
      </c>
      <c r="G19" s="1336">
        <v>2</v>
      </c>
      <c r="H19" s="1337">
        <v>2</v>
      </c>
      <c r="I19" s="1338">
        <v>1</v>
      </c>
      <c r="J19" s="680"/>
      <c r="K19" s="680"/>
      <c r="L19" s="680"/>
    </row>
    <row r="20" spans="1:14">
      <c r="A20" s="677" t="s">
        <v>314</v>
      </c>
      <c r="B20" s="677"/>
      <c r="C20" s="677"/>
      <c r="D20" s="677"/>
      <c r="E20" s="677"/>
      <c r="F20" s="680"/>
      <c r="G20" s="677"/>
      <c r="H20" s="680"/>
      <c r="I20" s="677"/>
      <c r="J20" s="677"/>
      <c r="K20" s="677"/>
      <c r="L20" s="677"/>
    </row>
    <row r="21" spans="1:14">
      <c r="A21" s="677" t="s">
        <v>884</v>
      </c>
      <c r="B21" s="677"/>
      <c r="C21" s="677"/>
      <c r="D21" s="681"/>
      <c r="E21" s="681"/>
      <c r="F21" s="677" t="s">
        <v>1141</v>
      </c>
      <c r="G21" s="677"/>
      <c r="H21" s="677"/>
      <c r="I21" s="677"/>
      <c r="J21" s="677"/>
      <c r="K21" s="677"/>
      <c r="L21" s="677"/>
    </row>
    <row r="22" spans="1:14" ht="24" customHeight="1">
      <c r="A22" s="677" t="s">
        <v>1615</v>
      </c>
      <c r="B22" s="680"/>
      <c r="C22" s="680"/>
      <c r="D22" s="680"/>
      <c r="E22" s="680"/>
      <c r="F22" s="677" t="s">
        <v>48</v>
      </c>
      <c r="G22" s="677"/>
      <c r="H22" s="677"/>
      <c r="I22" s="680"/>
      <c r="J22" s="682"/>
      <c r="K22" s="680"/>
      <c r="L22" s="680"/>
    </row>
    <row r="23" spans="1:14" ht="15" customHeight="1">
      <c r="A23" s="680" t="s">
        <v>192</v>
      </c>
      <c r="B23" s="682"/>
      <c r="C23" s="683"/>
      <c r="D23" s="680"/>
      <c r="E23" s="680"/>
      <c r="F23" s="2437" t="s">
        <v>900</v>
      </c>
      <c r="G23" s="2437"/>
      <c r="H23" s="2437"/>
      <c r="I23" s="2437"/>
      <c r="J23" s="2437"/>
      <c r="K23" s="680"/>
      <c r="L23" s="680"/>
    </row>
    <row r="24" spans="1:14" ht="13.5" thickBot="1">
      <c r="A24" s="679" t="s">
        <v>875</v>
      </c>
      <c r="B24" s="684"/>
      <c r="C24" s="685"/>
      <c r="D24" s="684"/>
      <c r="E24" s="680"/>
      <c r="F24" s="2437"/>
      <c r="G24" s="2437"/>
      <c r="H24" s="2437"/>
      <c r="I24" s="2437"/>
      <c r="J24" s="2437"/>
      <c r="K24" s="680"/>
      <c r="L24" s="680"/>
    </row>
    <row r="25" spans="1:14" ht="13.5" thickBot="1">
      <c r="A25" s="677" t="s">
        <v>110</v>
      </c>
      <c r="B25" s="680"/>
      <c r="C25" s="683"/>
      <c r="D25" s="682"/>
      <c r="E25" s="686"/>
      <c r="G25" s="687"/>
      <c r="H25" s="688"/>
      <c r="I25" s="689"/>
      <c r="K25" s="682"/>
      <c r="L25" s="682"/>
    </row>
    <row r="26" spans="1:14" ht="13.5" thickBot="1">
      <c r="A26" s="677" t="s">
        <v>397</v>
      </c>
      <c r="B26" s="680"/>
      <c r="C26" s="680"/>
      <c r="D26" s="684"/>
      <c r="E26" s="684"/>
      <c r="F26" s="684"/>
      <c r="G26" s="690" t="s">
        <v>398</v>
      </c>
      <c r="H26" s="680"/>
      <c r="I26" s="682"/>
      <c r="J26" s="682"/>
      <c r="K26" s="684"/>
      <c r="L26" s="684"/>
    </row>
    <row r="27" spans="1:14" ht="13.5" thickBot="1">
      <c r="A27" s="677" t="s">
        <v>399</v>
      </c>
      <c r="B27" s="691"/>
      <c r="C27" s="692"/>
      <c r="D27" s="683"/>
      <c r="E27" s="693"/>
      <c r="F27" s="694"/>
      <c r="G27" s="672"/>
      <c r="H27" s="2444">
        <v>900272400020</v>
      </c>
      <c r="I27" s="2444"/>
      <c r="J27" s="2444"/>
      <c r="K27" s="672"/>
      <c r="L27" s="672"/>
    </row>
    <row r="28" spans="1:14" ht="4.5" customHeight="1" thickBot="1"/>
    <row r="29" spans="1:14" ht="40.5" customHeight="1" thickBot="1">
      <c r="A29" s="695" t="s">
        <v>385</v>
      </c>
      <c r="B29" s="696" t="s">
        <v>400</v>
      </c>
      <c r="C29" s="697"/>
      <c r="D29" s="696" t="s">
        <v>401</v>
      </c>
      <c r="E29" s="698"/>
      <c r="F29" s="2438" t="s">
        <v>342</v>
      </c>
      <c r="G29" s="2440" t="s">
        <v>343</v>
      </c>
      <c r="H29" s="2480"/>
      <c r="I29" s="2480"/>
      <c r="J29" s="2481"/>
    </row>
    <row r="30" spans="1:14" ht="69.75" customHeight="1" thickBot="1">
      <c r="A30" s="699"/>
      <c r="B30" s="700" t="s">
        <v>329</v>
      </c>
      <c r="C30" s="701" t="s">
        <v>641</v>
      </c>
      <c r="D30" s="702" t="s">
        <v>761</v>
      </c>
      <c r="E30" s="703" t="s">
        <v>929</v>
      </c>
      <c r="F30" s="2479"/>
      <c r="G30" s="702" t="s">
        <v>930</v>
      </c>
      <c r="H30" s="702" t="s">
        <v>931</v>
      </c>
      <c r="I30" s="702" t="s">
        <v>932</v>
      </c>
      <c r="J30" s="702" t="s">
        <v>933</v>
      </c>
      <c r="N30" s="682"/>
    </row>
    <row r="31" spans="1:14" ht="13.5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707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4" ht="37.5" customHeight="1" thickBot="1">
      <c r="A32" s="704">
        <v>1100000</v>
      </c>
      <c r="B32" s="711" t="s">
        <v>1616</v>
      </c>
      <c r="C32" s="712" t="s">
        <v>338</v>
      </c>
      <c r="D32" s="713">
        <f>D113+D66+D69</f>
        <v>4000</v>
      </c>
      <c r="E32" s="713">
        <f>E125</f>
        <v>0</v>
      </c>
      <c r="F32" s="713">
        <f>F66+F114+F69</f>
        <v>4000</v>
      </c>
      <c r="G32" s="713">
        <f>G66+G69+G113</f>
        <v>1000</v>
      </c>
      <c r="H32" s="713">
        <f>H66+H69+H113</f>
        <v>1000</v>
      </c>
      <c r="I32" s="713">
        <f>I66+I69+I113</f>
        <v>2000</v>
      </c>
      <c r="J32" s="713">
        <f>F32</f>
        <v>4000</v>
      </c>
    </row>
    <row r="33" spans="1:10" ht="36" hidden="1" customHeight="1" thickBot="1">
      <c r="A33" s="704">
        <v>1110000</v>
      </c>
      <c r="B33" s="714" t="s">
        <v>1617</v>
      </c>
      <c r="C33" s="712" t="s">
        <v>338</v>
      </c>
      <c r="D33" s="715">
        <v>0</v>
      </c>
      <c r="E33" s="715"/>
      <c r="F33" s="715">
        <v>0</v>
      </c>
      <c r="G33" s="715">
        <v>0</v>
      </c>
      <c r="H33" s="715">
        <v>0</v>
      </c>
      <c r="I33" s="715">
        <v>0</v>
      </c>
      <c r="J33" s="715">
        <v>0</v>
      </c>
    </row>
    <row r="34" spans="1:10" ht="14.25" hidden="1">
      <c r="A34" s="716">
        <v>1110000</v>
      </c>
      <c r="B34" s="717" t="s">
        <v>768</v>
      </c>
      <c r="C34" s="718" t="s">
        <v>338</v>
      </c>
      <c r="D34" s="719">
        <v>0</v>
      </c>
      <c r="E34" s="719"/>
      <c r="F34" s="719">
        <v>0</v>
      </c>
      <c r="G34" s="719">
        <v>0</v>
      </c>
      <c r="H34" s="719">
        <v>0</v>
      </c>
      <c r="I34" s="719">
        <v>0</v>
      </c>
      <c r="J34" s="719">
        <v>0</v>
      </c>
    </row>
    <row r="35" spans="1:10" ht="25.5" hidden="1">
      <c r="A35" s="720">
        <v>1111000</v>
      </c>
      <c r="B35" s="721" t="s">
        <v>643</v>
      </c>
      <c r="C35" s="722" t="s">
        <v>769</v>
      </c>
      <c r="D35" s="723"/>
      <c r="E35" s="723"/>
      <c r="F35" s="723"/>
      <c r="G35" s="723"/>
      <c r="H35" s="723"/>
      <c r="I35" s="723"/>
      <c r="J35" s="723"/>
    </row>
    <row r="36" spans="1:10" ht="25.5" hidden="1">
      <c r="A36" s="724">
        <v>1112000</v>
      </c>
      <c r="B36" s="725" t="s">
        <v>255</v>
      </c>
      <c r="C36" s="726" t="s">
        <v>770</v>
      </c>
      <c r="D36" s="727"/>
      <c r="E36" s="727"/>
      <c r="F36" s="727"/>
      <c r="G36" s="727"/>
      <c r="H36" s="727"/>
      <c r="I36" s="727"/>
      <c r="J36" s="727"/>
    </row>
    <row r="37" spans="1:10" ht="25.5" hidden="1">
      <c r="A37" s="724">
        <v>1113000</v>
      </c>
      <c r="B37" s="725" t="s">
        <v>771</v>
      </c>
      <c r="C37" s="726" t="s">
        <v>772</v>
      </c>
      <c r="D37" s="727"/>
      <c r="E37" s="727"/>
      <c r="F37" s="727"/>
      <c r="G37" s="727"/>
      <c r="H37" s="727"/>
      <c r="I37" s="727"/>
      <c r="J37" s="727"/>
    </row>
    <row r="38" spans="1:10" ht="0.75" hidden="1" customHeight="1">
      <c r="A38" s="724">
        <v>1114000</v>
      </c>
      <c r="B38" s="725" t="s">
        <v>377</v>
      </c>
      <c r="C38" s="726" t="s">
        <v>378</v>
      </c>
      <c r="D38" s="727"/>
      <c r="E38" s="727"/>
      <c r="F38" s="727"/>
      <c r="G38" s="727"/>
      <c r="H38" s="727"/>
      <c r="I38" s="727"/>
      <c r="J38" s="727"/>
    </row>
    <row r="39" spans="1:10" hidden="1">
      <c r="A39" s="724">
        <v>1115000</v>
      </c>
      <c r="B39" s="725" t="s">
        <v>591</v>
      </c>
      <c r="C39" s="726" t="s">
        <v>367</v>
      </c>
      <c r="D39" s="727"/>
      <c r="E39" s="727"/>
      <c r="F39" s="727"/>
      <c r="G39" s="727"/>
      <c r="H39" s="727"/>
      <c r="I39" s="727"/>
      <c r="J39" s="727"/>
    </row>
    <row r="40" spans="1:10" ht="25.5" hidden="1">
      <c r="A40" s="724">
        <v>1116000</v>
      </c>
      <c r="B40" s="725" t="s">
        <v>981</v>
      </c>
      <c r="C40" s="726" t="s">
        <v>368</v>
      </c>
      <c r="D40" s="727"/>
      <c r="E40" s="727"/>
      <c r="F40" s="727"/>
      <c r="G40" s="727"/>
      <c r="H40" s="727"/>
      <c r="I40" s="727"/>
      <c r="J40" s="727"/>
    </row>
    <row r="41" spans="1:10" ht="39" hidden="1" thickBot="1">
      <c r="A41" s="728">
        <v>1117000</v>
      </c>
      <c r="B41" s="729" t="s">
        <v>18</v>
      </c>
      <c r="C41" s="730" t="s">
        <v>19</v>
      </c>
      <c r="D41" s="731"/>
      <c r="E41" s="731"/>
      <c r="F41" s="731"/>
      <c r="G41" s="731"/>
      <c r="H41" s="731"/>
      <c r="I41" s="731"/>
      <c r="J41" s="731"/>
    </row>
    <row r="42" spans="1:10" ht="29.25" hidden="1" thickBot="1">
      <c r="A42" s="732">
        <v>1120000</v>
      </c>
      <c r="B42" s="733" t="s">
        <v>20</v>
      </c>
      <c r="C42" s="712" t="s">
        <v>338</v>
      </c>
      <c r="D42" s="734">
        <v>0</v>
      </c>
      <c r="E42" s="734"/>
      <c r="F42" s="734">
        <v>0</v>
      </c>
      <c r="G42" s="734">
        <v>0</v>
      </c>
      <c r="H42" s="734">
        <v>0</v>
      </c>
      <c r="I42" s="734">
        <v>0</v>
      </c>
      <c r="J42" s="734">
        <v>0</v>
      </c>
    </row>
    <row r="43" spans="1:10" ht="14.25" hidden="1">
      <c r="A43" s="716">
        <v>1121000</v>
      </c>
      <c r="B43" s="735" t="s">
        <v>21</v>
      </c>
      <c r="C43" s="736"/>
      <c r="D43" s="723">
        <v>0</v>
      </c>
      <c r="E43" s="723"/>
      <c r="F43" s="723">
        <v>0</v>
      </c>
      <c r="G43" s="723">
        <v>0</v>
      </c>
      <c r="H43" s="723">
        <v>0</v>
      </c>
      <c r="I43" s="723">
        <v>0</v>
      </c>
      <c r="J43" s="723">
        <v>0</v>
      </c>
    </row>
    <row r="44" spans="1:10" ht="25.5" hidden="1">
      <c r="A44" s="724">
        <v>1121100</v>
      </c>
      <c r="B44" s="737" t="s">
        <v>359</v>
      </c>
      <c r="C44" s="726" t="s">
        <v>360</v>
      </c>
      <c r="D44" s="727"/>
      <c r="E44" s="727"/>
      <c r="F44" s="727"/>
      <c r="G44" s="727"/>
      <c r="H44" s="727"/>
      <c r="I44" s="727"/>
      <c r="J44" s="727"/>
    </row>
    <row r="45" spans="1:10" hidden="1">
      <c r="A45" s="724">
        <v>1121200</v>
      </c>
      <c r="B45" s="738" t="s">
        <v>1618</v>
      </c>
      <c r="C45" s="726" t="s">
        <v>362</v>
      </c>
      <c r="D45" s="727"/>
      <c r="E45" s="727"/>
      <c r="F45" s="727"/>
      <c r="G45" s="727"/>
      <c r="H45" s="727"/>
      <c r="I45" s="727"/>
      <c r="J45" s="727"/>
    </row>
    <row r="46" spans="1:10" hidden="1">
      <c r="A46" s="724">
        <v>1121300</v>
      </c>
      <c r="B46" s="737" t="s">
        <v>734</v>
      </c>
      <c r="C46" s="726" t="s">
        <v>363</v>
      </c>
      <c r="D46" s="727"/>
      <c r="E46" s="727"/>
      <c r="F46" s="727"/>
      <c r="G46" s="727"/>
      <c r="H46" s="727"/>
      <c r="I46" s="727"/>
      <c r="J46" s="727"/>
    </row>
    <row r="47" spans="1:10" hidden="1">
      <c r="A47" s="724">
        <v>1121400</v>
      </c>
      <c r="B47" s="737" t="s">
        <v>735</v>
      </c>
      <c r="C47" s="726" t="s">
        <v>364</v>
      </c>
      <c r="D47" s="727"/>
      <c r="E47" s="727"/>
      <c r="F47" s="727"/>
      <c r="G47" s="727"/>
      <c r="H47" s="727"/>
      <c r="I47" s="727"/>
      <c r="J47" s="727"/>
    </row>
    <row r="48" spans="1:10" hidden="1">
      <c r="A48" s="724">
        <v>1121500</v>
      </c>
      <c r="B48" s="737" t="s">
        <v>65</v>
      </c>
      <c r="C48" s="726" t="s">
        <v>365</v>
      </c>
      <c r="D48" s="723"/>
      <c r="E48" s="723"/>
      <c r="F48" s="723"/>
      <c r="G48" s="723"/>
      <c r="H48" s="723"/>
      <c r="I48" s="723"/>
      <c r="J48" s="723"/>
    </row>
    <row r="49" spans="1:10" hidden="1">
      <c r="A49" s="724">
        <v>1121600</v>
      </c>
      <c r="B49" s="737" t="s">
        <v>66</v>
      </c>
      <c r="C49" s="726" t="s">
        <v>366</v>
      </c>
      <c r="D49" s="727"/>
      <c r="E49" s="727"/>
      <c r="F49" s="727"/>
      <c r="G49" s="727"/>
      <c r="H49" s="727"/>
      <c r="I49" s="727"/>
      <c r="J49" s="727"/>
    </row>
    <row r="50" spans="1:10" ht="13.5" hidden="1" thickBot="1">
      <c r="A50" s="740">
        <v>1121700</v>
      </c>
      <c r="B50" s="741" t="s">
        <v>67</v>
      </c>
      <c r="C50" s="730" t="s">
        <v>731</v>
      </c>
      <c r="D50" s="731"/>
      <c r="E50" s="731"/>
      <c r="F50" s="731"/>
      <c r="G50" s="731"/>
      <c r="H50" s="731"/>
      <c r="I50" s="731"/>
      <c r="J50" s="731"/>
    </row>
    <row r="51" spans="1:10" ht="28.5" hidden="1">
      <c r="A51" s="716">
        <v>1122000</v>
      </c>
      <c r="B51" s="742" t="s">
        <v>732</v>
      </c>
      <c r="C51" s="718" t="s">
        <v>338</v>
      </c>
      <c r="D51" s="743">
        <v>0</v>
      </c>
      <c r="E51" s="743"/>
      <c r="F51" s="743">
        <v>0</v>
      </c>
      <c r="G51" s="743">
        <v>0</v>
      </c>
      <c r="H51" s="743">
        <v>0</v>
      </c>
      <c r="I51" s="743">
        <v>0</v>
      </c>
      <c r="J51" s="743">
        <v>0</v>
      </c>
    </row>
    <row r="52" spans="1:10" hidden="1">
      <c r="A52" s="744">
        <v>1122100</v>
      </c>
      <c r="B52" s="737" t="s">
        <v>68</v>
      </c>
      <c r="C52" s="722" t="s">
        <v>733</v>
      </c>
      <c r="D52" s="727"/>
      <c r="E52" s="727"/>
      <c r="F52" s="727"/>
      <c r="G52" s="727"/>
      <c r="H52" s="727"/>
      <c r="I52" s="727"/>
      <c r="J52" s="727"/>
    </row>
    <row r="53" spans="1:10" hidden="1">
      <c r="A53" s="744">
        <v>1122200</v>
      </c>
      <c r="B53" s="737" t="s">
        <v>465</v>
      </c>
      <c r="C53" s="726" t="s">
        <v>978</v>
      </c>
      <c r="D53" s="727"/>
      <c r="E53" s="727"/>
      <c r="F53" s="727"/>
      <c r="G53" s="727"/>
      <c r="H53" s="727"/>
      <c r="I53" s="727"/>
      <c r="J53" s="727"/>
    </row>
    <row r="54" spans="1:10" ht="13.5" hidden="1" thickBot="1">
      <c r="A54" s="732">
        <v>1122300</v>
      </c>
      <c r="B54" s="741" t="s">
        <v>136</v>
      </c>
      <c r="C54" s="730" t="s">
        <v>979</v>
      </c>
      <c r="D54" s="731"/>
      <c r="E54" s="731"/>
      <c r="F54" s="731"/>
      <c r="G54" s="731"/>
      <c r="H54" s="731"/>
      <c r="I54" s="731"/>
      <c r="J54" s="731"/>
    </row>
    <row r="55" spans="1:10" ht="28.5" hidden="1">
      <c r="A55" s="716">
        <v>1123000</v>
      </c>
      <c r="B55" s="742" t="s">
        <v>344</v>
      </c>
      <c r="C55" s="718" t="s">
        <v>338</v>
      </c>
      <c r="D55" s="743">
        <v>0</v>
      </c>
      <c r="E55" s="743"/>
      <c r="F55" s="743">
        <v>0</v>
      </c>
      <c r="G55" s="743">
        <v>0</v>
      </c>
      <c r="H55" s="743">
        <v>0</v>
      </c>
      <c r="I55" s="743">
        <v>0</v>
      </c>
      <c r="J55" s="743">
        <v>0</v>
      </c>
    </row>
    <row r="56" spans="1:10" hidden="1">
      <c r="A56" s="744">
        <v>1123100</v>
      </c>
      <c r="B56" s="737" t="s">
        <v>137</v>
      </c>
      <c r="C56" s="722" t="s">
        <v>345</v>
      </c>
      <c r="D56" s="727"/>
      <c r="E56" s="727"/>
      <c r="F56" s="727"/>
      <c r="G56" s="727"/>
      <c r="H56" s="727"/>
      <c r="I56" s="727"/>
      <c r="J56" s="727"/>
    </row>
    <row r="57" spans="1:10" hidden="1">
      <c r="A57" s="744">
        <v>1123200</v>
      </c>
      <c r="B57" s="737" t="s">
        <v>138</v>
      </c>
      <c r="C57" s="726" t="s">
        <v>346</v>
      </c>
      <c r="D57" s="727"/>
      <c r="E57" s="727"/>
      <c r="F57" s="727"/>
      <c r="G57" s="727"/>
      <c r="H57" s="727"/>
      <c r="I57" s="727"/>
      <c r="J57" s="727"/>
    </row>
    <row r="58" spans="1:10" ht="25.5" hidden="1">
      <c r="A58" s="744">
        <v>1123300</v>
      </c>
      <c r="B58" s="737" t="s">
        <v>139</v>
      </c>
      <c r="C58" s="726" t="s">
        <v>347</v>
      </c>
      <c r="D58" s="727"/>
      <c r="E58" s="727"/>
      <c r="F58" s="727"/>
      <c r="G58" s="727"/>
      <c r="H58" s="727"/>
      <c r="I58" s="727"/>
      <c r="J58" s="727"/>
    </row>
    <row r="59" spans="1:10" hidden="1">
      <c r="A59" s="744">
        <v>1123400</v>
      </c>
      <c r="B59" s="737" t="s">
        <v>533</v>
      </c>
      <c r="C59" s="726" t="s">
        <v>348</v>
      </c>
      <c r="D59" s="727"/>
      <c r="E59" s="727"/>
      <c r="F59" s="727"/>
      <c r="G59" s="727"/>
      <c r="H59" s="727"/>
      <c r="I59" s="727"/>
      <c r="J59" s="727"/>
    </row>
    <row r="60" spans="1:10" hidden="1">
      <c r="A60" s="744">
        <v>1123500</v>
      </c>
      <c r="B60" s="745" t="s">
        <v>534</v>
      </c>
      <c r="C60" s="746">
        <v>423500</v>
      </c>
      <c r="D60" s="727"/>
      <c r="E60" s="727"/>
      <c r="F60" s="727"/>
      <c r="G60" s="727"/>
      <c r="H60" s="727"/>
      <c r="I60" s="727"/>
      <c r="J60" s="727"/>
    </row>
    <row r="61" spans="1:10" ht="25.5" hidden="1">
      <c r="A61" s="744">
        <v>1123600</v>
      </c>
      <c r="B61" s="737" t="s">
        <v>174</v>
      </c>
      <c r="C61" s="726" t="s">
        <v>349</v>
      </c>
      <c r="D61" s="727"/>
      <c r="E61" s="727"/>
      <c r="F61" s="727"/>
      <c r="G61" s="727"/>
      <c r="H61" s="727"/>
      <c r="I61" s="727"/>
      <c r="J61" s="727"/>
    </row>
    <row r="62" spans="1:10" hidden="1">
      <c r="A62" s="744">
        <v>1123700</v>
      </c>
      <c r="B62" s="737" t="s">
        <v>175</v>
      </c>
      <c r="C62" s="726" t="s">
        <v>350</v>
      </c>
      <c r="D62" s="727"/>
      <c r="E62" s="727"/>
      <c r="F62" s="727"/>
      <c r="G62" s="727"/>
      <c r="H62" s="727"/>
      <c r="I62" s="727"/>
      <c r="J62" s="727"/>
    </row>
    <row r="63" spans="1:10" ht="27" hidden="1" customHeight="1" thickBot="1">
      <c r="A63" s="732">
        <v>1123800</v>
      </c>
      <c r="B63" s="741" t="s">
        <v>176</v>
      </c>
      <c r="C63" s="730" t="s">
        <v>351</v>
      </c>
      <c r="D63" s="731"/>
      <c r="E63" s="731"/>
      <c r="F63" s="731"/>
      <c r="G63" s="731"/>
      <c r="H63" s="731"/>
      <c r="I63" s="731"/>
      <c r="J63" s="731"/>
    </row>
    <row r="64" spans="1:10" ht="28.5" hidden="1">
      <c r="A64" s="716">
        <v>1124000</v>
      </c>
      <c r="B64" s="742" t="s">
        <v>198</v>
      </c>
      <c r="C64" s="718" t="s">
        <v>338</v>
      </c>
      <c r="D64" s="743">
        <v>0</v>
      </c>
      <c r="E64" s="743"/>
      <c r="F64" s="743">
        <v>0</v>
      </c>
      <c r="G64" s="743">
        <v>0</v>
      </c>
      <c r="H64" s="743">
        <v>0</v>
      </c>
      <c r="I64" s="743">
        <v>0</v>
      </c>
      <c r="J64" s="743">
        <v>0</v>
      </c>
    </row>
    <row r="65" spans="1:10" ht="24" customHeight="1" thickBot="1">
      <c r="A65" s="732">
        <v>1124100</v>
      </c>
      <c r="B65" s="741" t="s">
        <v>177</v>
      </c>
      <c r="C65" s="730" t="s">
        <v>199</v>
      </c>
      <c r="D65" s="731"/>
      <c r="E65" s="731"/>
      <c r="F65" s="731"/>
      <c r="G65" s="731"/>
      <c r="H65" s="731"/>
      <c r="I65" s="731"/>
      <c r="J65" s="731"/>
    </row>
    <row r="66" spans="1:10" ht="28.5">
      <c r="A66" s="716">
        <v>1125000</v>
      </c>
      <c r="B66" s="742" t="s">
        <v>878</v>
      </c>
      <c r="C66" s="718" t="s">
        <v>338</v>
      </c>
      <c r="D66" s="743">
        <f>D67</f>
        <v>1500</v>
      </c>
      <c r="E66" s="743"/>
      <c r="F66" s="743">
        <f>F67</f>
        <v>1500</v>
      </c>
      <c r="G66" s="743">
        <f>G67</f>
        <v>500</v>
      </c>
      <c r="H66" s="743">
        <f>H67</f>
        <v>500</v>
      </c>
      <c r="I66" s="743">
        <f>I67</f>
        <v>1000</v>
      </c>
      <c r="J66" s="743">
        <f>J67</f>
        <v>1500</v>
      </c>
    </row>
    <row r="67" spans="1:10" ht="27" customHeight="1">
      <c r="A67" s="744">
        <v>1125100</v>
      </c>
      <c r="B67" s="737" t="s">
        <v>178</v>
      </c>
      <c r="C67" s="722" t="s">
        <v>879</v>
      </c>
      <c r="D67" s="727">
        <v>1500</v>
      </c>
      <c r="E67" s="727"/>
      <c r="F67" s="727">
        <f>D67</f>
        <v>1500</v>
      </c>
      <c r="G67" s="727">
        <v>500</v>
      </c>
      <c r="H67" s="727">
        <v>500</v>
      </c>
      <c r="I67" s="727">
        <v>1000</v>
      </c>
      <c r="J67" s="727">
        <f>F67</f>
        <v>1500</v>
      </c>
    </row>
    <row r="68" spans="1:10" ht="26.25" thickBot="1">
      <c r="A68" s="732">
        <v>1125200</v>
      </c>
      <c r="B68" s="741" t="s">
        <v>669</v>
      </c>
      <c r="C68" s="730" t="s">
        <v>988</v>
      </c>
      <c r="D68" s="731"/>
      <c r="E68" s="731"/>
      <c r="F68" s="731"/>
      <c r="G68" s="731"/>
      <c r="H68" s="731"/>
      <c r="I68" s="731"/>
      <c r="J68" s="731"/>
    </row>
    <row r="69" spans="1:10" ht="25.5" customHeight="1">
      <c r="A69" s="716">
        <v>1126000</v>
      </c>
      <c r="B69" s="742" t="s">
        <v>989</v>
      </c>
      <c r="C69" s="718" t="s">
        <v>338</v>
      </c>
      <c r="D69" s="1441">
        <f>D77</f>
        <v>2500</v>
      </c>
      <c r="E69" s="1441"/>
      <c r="F69" s="1441">
        <f>F77</f>
        <v>2500</v>
      </c>
      <c r="G69" s="1441">
        <f>G77</f>
        <v>500</v>
      </c>
      <c r="H69" s="1441">
        <f>H77</f>
        <v>500</v>
      </c>
      <c r="I69" s="1441">
        <f>I77</f>
        <v>1000</v>
      </c>
      <c r="J69" s="1441">
        <f>J77</f>
        <v>2500</v>
      </c>
    </row>
    <row r="70" spans="1:10" ht="26.25" customHeight="1">
      <c r="A70" s="716">
        <v>1126100</v>
      </c>
      <c r="B70" s="737" t="s">
        <v>941</v>
      </c>
      <c r="C70" s="722" t="s">
        <v>990</v>
      </c>
      <c r="D70" s="727"/>
      <c r="E70" s="727"/>
      <c r="F70" s="727"/>
      <c r="G70" s="727"/>
      <c r="H70" s="727"/>
      <c r="I70" s="727"/>
      <c r="J70" s="727"/>
    </row>
    <row r="71" spans="1:10" hidden="1">
      <c r="A71" s="716">
        <v>1126200</v>
      </c>
      <c r="B71" s="737" t="s">
        <v>942</v>
      </c>
      <c r="C71" s="726" t="s">
        <v>991</v>
      </c>
      <c r="D71" s="727"/>
      <c r="E71" s="727"/>
      <c r="F71" s="727"/>
      <c r="G71" s="727"/>
      <c r="H71" s="727"/>
      <c r="I71" s="727"/>
      <c r="J71" s="727"/>
    </row>
    <row r="72" spans="1:10" hidden="1">
      <c r="A72" s="716">
        <v>1126300</v>
      </c>
      <c r="B72" s="737" t="s">
        <v>369</v>
      </c>
      <c r="C72" s="726" t="s">
        <v>370</v>
      </c>
      <c r="D72" s="727"/>
      <c r="E72" s="727"/>
      <c r="F72" s="727"/>
      <c r="G72" s="727"/>
      <c r="H72" s="727"/>
      <c r="I72" s="727"/>
      <c r="J72" s="727"/>
    </row>
    <row r="73" spans="1:10" hidden="1">
      <c r="A73" s="724">
        <v>1126400</v>
      </c>
      <c r="B73" s="747" t="s">
        <v>943</v>
      </c>
      <c r="C73" s="726" t="s">
        <v>371</v>
      </c>
      <c r="D73" s="727"/>
      <c r="E73" s="727"/>
      <c r="F73" s="727"/>
      <c r="G73" s="727"/>
      <c r="H73" s="727"/>
      <c r="I73" s="727"/>
      <c r="J73" s="727"/>
    </row>
    <row r="74" spans="1:10" ht="25.5" hidden="1">
      <c r="A74" s="728">
        <v>1126500</v>
      </c>
      <c r="B74" s="748" t="s">
        <v>901</v>
      </c>
      <c r="C74" s="726" t="s">
        <v>372</v>
      </c>
      <c r="D74" s="727"/>
      <c r="E74" s="727"/>
      <c r="F74" s="727"/>
      <c r="G74" s="727"/>
      <c r="H74" s="727"/>
      <c r="I74" s="727"/>
      <c r="J74" s="727"/>
    </row>
    <row r="75" spans="1:10" hidden="1">
      <c r="A75" s="724">
        <v>1126600</v>
      </c>
      <c r="B75" s="747" t="s">
        <v>214</v>
      </c>
      <c r="C75" s="726" t="s">
        <v>373</v>
      </c>
      <c r="D75" s="727"/>
      <c r="E75" s="727"/>
      <c r="F75" s="727"/>
      <c r="G75" s="727"/>
      <c r="H75" s="727"/>
      <c r="I75" s="727"/>
      <c r="J75" s="727"/>
    </row>
    <row r="76" spans="1:10" hidden="1">
      <c r="A76" s="724">
        <v>1126700</v>
      </c>
      <c r="B76" s="747" t="s">
        <v>215</v>
      </c>
      <c r="C76" s="726" t="s">
        <v>374</v>
      </c>
      <c r="D76" s="727"/>
      <c r="E76" s="727"/>
      <c r="F76" s="727"/>
      <c r="G76" s="727"/>
      <c r="H76" s="727"/>
      <c r="I76" s="727"/>
      <c r="J76" s="727"/>
    </row>
    <row r="77" spans="1:10" ht="29.25" customHeight="1" thickBot="1">
      <c r="A77" s="740">
        <v>1126800</v>
      </c>
      <c r="B77" s="749" t="s">
        <v>458</v>
      </c>
      <c r="C77" s="730" t="s">
        <v>375</v>
      </c>
      <c r="D77" s="1446">
        <v>2500</v>
      </c>
      <c r="E77" s="1446"/>
      <c r="F77" s="1446">
        <f>D77+E77</f>
        <v>2500</v>
      </c>
      <c r="G77" s="1446">
        <v>500</v>
      </c>
      <c r="H77" s="1446">
        <v>500</v>
      </c>
      <c r="I77" s="1446">
        <v>1000</v>
      </c>
      <c r="J77" s="1446">
        <f>F77</f>
        <v>2500</v>
      </c>
    </row>
    <row r="78" spans="1:10" ht="14.25" hidden="1">
      <c r="A78" s="750">
        <v>1130000</v>
      </c>
      <c r="B78" s="751" t="s">
        <v>274</v>
      </c>
      <c r="C78" s="718" t="s">
        <v>338</v>
      </c>
      <c r="D78" s="743">
        <v>0</v>
      </c>
      <c r="E78" s="743"/>
      <c r="F78" s="743">
        <v>0</v>
      </c>
      <c r="G78" s="743">
        <v>0</v>
      </c>
      <c r="H78" s="743">
        <v>0</v>
      </c>
      <c r="I78" s="743">
        <v>0</v>
      </c>
      <c r="J78" s="743">
        <v>0</v>
      </c>
    </row>
    <row r="79" spans="1:10" hidden="1">
      <c r="A79" s="750">
        <v>1130100</v>
      </c>
      <c r="B79" s="747" t="s">
        <v>459</v>
      </c>
      <c r="C79" s="722" t="s">
        <v>275</v>
      </c>
      <c r="D79" s="727"/>
      <c r="E79" s="727"/>
      <c r="F79" s="727"/>
      <c r="G79" s="727"/>
      <c r="H79" s="727"/>
      <c r="I79" s="727"/>
      <c r="J79" s="727"/>
    </row>
    <row r="80" spans="1:10" hidden="1">
      <c r="A80" s="750">
        <v>1130200</v>
      </c>
      <c r="B80" s="747" t="s">
        <v>460</v>
      </c>
      <c r="C80" s="726" t="s">
        <v>276</v>
      </c>
      <c r="D80" s="727"/>
      <c r="E80" s="727"/>
      <c r="F80" s="727"/>
      <c r="G80" s="727"/>
      <c r="H80" s="727"/>
      <c r="I80" s="727"/>
      <c r="J80" s="727"/>
    </row>
    <row r="81" spans="1:10" hidden="1">
      <c r="A81" s="750">
        <v>1130300</v>
      </c>
      <c r="B81" s="747" t="s">
        <v>461</v>
      </c>
      <c r="C81" s="726" t="s">
        <v>277</v>
      </c>
      <c r="D81" s="727"/>
      <c r="E81" s="727"/>
      <c r="F81" s="727"/>
      <c r="G81" s="727"/>
      <c r="H81" s="727"/>
      <c r="I81" s="727"/>
      <c r="J81" s="727"/>
    </row>
    <row r="82" spans="1:10" hidden="1">
      <c r="A82" s="750">
        <v>1130400</v>
      </c>
      <c r="B82" s="752" t="s">
        <v>462</v>
      </c>
      <c r="C82" s="753" t="s">
        <v>278</v>
      </c>
      <c r="D82" s="723"/>
      <c r="E82" s="723"/>
      <c r="F82" s="723"/>
      <c r="G82" s="723"/>
      <c r="H82" s="723"/>
      <c r="I82" s="723"/>
      <c r="J82" s="723"/>
    </row>
    <row r="83" spans="1:10" ht="14.25" hidden="1">
      <c r="A83" s="724">
        <v>1131000</v>
      </c>
      <c r="B83" s="754" t="s">
        <v>279</v>
      </c>
      <c r="C83" s="755" t="s">
        <v>338</v>
      </c>
      <c r="D83" s="756"/>
      <c r="E83" s="756"/>
      <c r="F83" s="756"/>
      <c r="G83" s="756"/>
      <c r="H83" s="756"/>
      <c r="I83" s="756"/>
      <c r="J83" s="756"/>
    </row>
    <row r="84" spans="1:10" ht="25.5" hidden="1">
      <c r="A84" s="724">
        <v>1131100</v>
      </c>
      <c r="B84" s="747" t="s">
        <v>565</v>
      </c>
      <c r="C84" s="722" t="s">
        <v>280</v>
      </c>
      <c r="D84" s="727"/>
      <c r="E84" s="727"/>
      <c r="F84" s="727"/>
      <c r="G84" s="727"/>
      <c r="H84" s="727"/>
      <c r="I84" s="727"/>
      <c r="J84" s="727"/>
    </row>
    <row r="85" spans="1:10" hidden="1">
      <c r="A85" s="724">
        <v>1131200</v>
      </c>
      <c r="B85" s="747" t="s">
        <v>566</v>
      </c>
      <c r="C85" s="726" t="s">
        <v>281</v>
      </c>
      <c r="D85" s="727"/>
      <c r="E85" s="727"/>
      <c r="F85" s="727"/>
      <c r="G85" s="727"/>
      <c r="H85" s="727"/>
      <c r="I85" s="727"/>
      <c r="J85" s="727"/>
    </row>
    <row r="86" spans="1:10" ht="13.5" hidden="1" thickBot="1">
      <c r="A86" s="724">
        <v>1131300</v>
      </c>
      <c r="B86" s="749" t="s">
        <v>567</v>
      </c>
      <c r="C86" s="730" t="s">
        <v>282</v>
      </c>
      <c r="D86" s="731"/>
      <c r="E86" s="731"/>
      <c r="F86" s="731"/>
      <c r="G86" s="731"/>
      <c r="H86" s="731"/>
      <c r="I86" s="731"/>
      <c r="J86" s="731"/>
    </row>
    <row r="87" spans="1:10" ht="14.25" hidden="1">
      <c r="A87" s="757">
        <v>1140000</v>
      </c>
      <c r="B87" s="751" t="s">
        <v>283</v>
      </c>
      <c r="C87" s="718" t="s">
        <v>338</v>
      </c>
      <c r="D87" s="743">
        <v>0</v>
      </c>
      <c r="E87" s="743"/>
      <c r="F87" s="743">
        <v>0</v>
      </c>
      <c r="G87" s="743">
        <v>0</v>
      </c>
      <c r="H87" s="743">
        <v>0</v>
      </c>
      <c r="I87" s="743">
        <v>0</v>
      </c>
      <c r="J87" s="743">
        <v>0</v>
      </c>
    </row>
    <row r="88" spans="1:10" ht="25.5" hidden="1">
      <c r="A88" s="757">
        <v>1141000</v>
      </c>
      <c r="B88" s="747" t="s">
        <v>284</v>
      </c>
      <c r="C88" s="722" t="s">
        <v>960</v>
      </c>
      <c r="D88" s="727"/>
      <c r="E88" s="727"/>
      <c r="F88" s="727"/>
      <c r="G88" s="727"/>
      <c r="H88" s="727"/>
      <c r="I88" s="727"/>
      <c r="J88" s="727"/>
    </row>
    <row r="89" spans="1:10" ht="25.5" hidden="1">
      <c r="A89" s="757">
        <v>1142000</v>
      </c>
      <c r="B89" s="747" t="s">
        <v>38</v>
      </c>
      <c r="C89" s="726" t="s">
        <v>39</v>
      </c>
      <c r="D89" s="727"/>
      <c r="E89" s="727"/>
      <c r="F89" s="727"/>
      <c r="G89" s="727"/>
      <c r="H89" s="727"/>
      <c r="I89" s="727"/>
      <c r="J89" s="727"/>
    </row>
    <row r="90" spans="1:10" ht="25.5" hidden="1">
      <c r="A90" s="757">
        <v>1143000</v>
      </c>
      <c r="B90" s="747" t="s">
        <v>40</v>
      </c>
      <c r="C90" s="726" t="s">
        <v>41</v>
      </c>
      <c r="D90" s="727"/>
      <c r="E90" s="727"/>
      <c r="F90" s="727"/>
      <c r="G90" s="727"/>
      <c r="H90" s="727"/>
      <c r="I90" s="727"/>
      <c r="J90" s="727"/>
    </row>
    <row r="91" spans="1:10" ht="26.25" hidden="1" thickBot="1">
      <c r="A91" s="757">
        <v>1144000</v>
      </c>
      <c r="B91" s="749" t="s">
        <v>42</v>
      </c>
      <c r="C91" s="730" t="s">
        <v>418</v>
      </c>
      <c r="D91" s="731"/>
      <c r="E91" s="731"/>
      <c r="F91" s="731"/>
      <c r="G91" s="731"/>
      <c r="H91" s="731"/>
      <c r="I91" s="731"/>
      <c r="J91" s="731"/>
    </row>
    <row r="92" spans="1:10" ht="0.75" hidden="1" customHeight="1">
      <c r="A92" s="757">
        <v>1150000</v>
      </c>
      <c r="B92" s="758" t="s">
        <v>694</v>
      </c>
      <c r="C92" s="718" t="s">
        <v>338</v>
      </c>
      <c r="D92" s="743">
        <v>0</v>
      </c>
      <c r="E92" s="743"/>
      <c r="F92" s="743">
        <v>0</v>
      </c>
      <c r="G92" s="743">
        <v>0</v>
      </c>
      <c r="H92" s="743">
        <v>0</v>
      </c>
      <c r="I92" s="743">
        <v>0</v>
      </c>
      <c r="J92" s="743">
        <v>0</v>
      </c>
    </row>
    <row r="93" spans="1:10" ht="25.5" hidden="1">
      <c r="A93" s="759">
        <v>1151000</v>
      </c>
      <c r="B93" s="747" t="s">
        <v>773</v>
      </c>
      <c r="C93" s="722" t="s">
        <v>774</v>
      </c>
      <c r="D93" s="727"/>
      <c r="E93" s="727"/>
      <c r="F93" s="727"/>
      <c r="G93" s="727"/>
      <c r="H93" s="727"/>
      <c r="I93" s="727"/>
      <c r="J93" s="727"/>
    </row>
    <row r="94" spans="1:10" ht="25.5" hidden="1">
      <c r="A94" s="759">
        <v>1152000</v>
      </c>
      <c r="B94" s="747" t="s">
        <v>1057</v>
      </c>
      <c r="C94" s="726" t="s">
        <v>775</v>
      </c>
      <c r="D94" s="727"/>
      <c r="E94" s="727"/>
      <c r="F94" s="727"/>
      <c r="G94" s="727"/>
      <c r="H94" s="727"/>
      <c r="I94" s="727"/>
      <c r="J94" s="727"/>
    </row>
    <row r="95" spans="1:10" ht="25.5" hidden="1">
      <c r="A95" s="759">
        <v>1153000</v>
      </c>
      <c r="B95" s="747" t="s">
        <v>793</v>
      </c>
      <c r="C95" s="726" t="s">
        <v>776</v>
      </c>
      <c r="D95" s="727"/>
      <c r="E95" s="727"/>
      <c r="F95" s="727"/>
      <c r="G95" s="727"/>
      <c r="H95" s="727"/>
      <c r="I95" s="727"/>
      <c r="J95" s="727"/>
    </row>
    <row r="96" spans="1:10" ht="25.5" hidden="1">
      <c r="A96" s="759">
        <v>1154000</v>
      </c>
      <c r="B96" s="747" t="s">
        <v>701</v>
      </c>
      <c r="C96" s="726" t="s">
        <v>777</v>
      </c>
      <c r="D96" s="727"/>
      <c r="E96" s="727"/>
      <c r="F96" s="727"/>
      <c r="G96" s="727"/>
      <c r="H96" s="727"/>
      <c r="I96" s="727"/>
      <c r="J96" s="727"/>
    </row>
    <row r="97" spans="1:10" ht="25.5" hidden="1">
      <c r="A97" s="744">
        <v>1155000</v>
      </c>
      <c r="B97" s="760" t="s">
        <v>1619</v>
      </c>
      <c r="C97" s="726" t="s">
        <v>691</v>
      </c>
      <c r="D97" s="761"/>
      <c r="E97" s="761"/>
      <c r="F97" s="761"/>
      <c r="G97" s="761"/>
      <c r="H97" s="761"/>
      <c r="I97" s="761"/>
      <c r="J97" s="761"/>
    </row>
    <row r="98" spans="1:10" ht="26.25" hidden="1" thickBot="1">
      <c r="A98" s="732">
        <v>1156000</v>
      </c>
      <c r="B98" s="762" t="s">
        <v>1620</v>
      </c>
      <c r="C98" s="730" t="s">
        <v>781</v>
      </c>
      <c r="D98" s="763"/>
      <c r="E98" s="763"/>
      <c r="F98" s="763"/>
      <c r="G98" s="763"/>
      <c r="H98" s="763"/>
      <c r="I98" s="763"/>
      <c r="J98" s="763"/>
    </row>
    <row r="99" spans="1:10" ht="25.5" hidden="1" customHeight="1">
      <c r="A99" s="716">
        <v>1160000</v>
      </c>
      <c r="B99" s="764" t="s">
        <v>782</v>
      </c>
      <c r="C99" s="718" t="s">
        <v>338</v>
      </c>
      <c r="D99" s="765">
        <v>0</v>
      </c>
      <c r="E99" s="765"/>
      <c r="F99" s="765">
        <v>0</v>
      </c>
      <c r="G99" s="765">
        <v>0</v>
      </c>
      <c r="H99" s="765">
        <v>0</v>
      </c>
      <c r="I99" s="765">
        <v>0</v>
      </c>
      <c r="J99" s="765">
        <v>0</v>
      </c>
    </row>
    <row r="100" spans="1:10" ht="51" hidden="1">
      <c r="A100" s="744">
        <v>1161000</v>
      </c>
      <c r="B100" s="766" t="s">
        <v>191</v>
      </c>
      <c r="C100" s="767" t="s">
        <v>338</v>
      </c>
      <c r="D100" s="761">
        <v>0</v>
      </c>
      <c r="E100" s="761"/>
      <c r="F100" s="761">
        <v>0</v>
      </c>
      <c r="G100" s="761">
        <v>0</v>
      </c>
      <c r="H100" s="761">
        <v>0</v>
      </c>
      <c r="I100" s="761">
        <v>0</v>
      </c>
      <c r="J100" s="761">
        <v>0</v>
      </c>
    </row>
    <row r="101" spans="1:10" ht="25.5" hidden="1">
      <c r="A101" s="744">
        <v>1161100</v>
      </c>
      <c r="B101" s="725" t="s">
        <v>1621</v>
      </c>
      <c r="C101" s="746">
        <v>471100</v>
      </c>
      <c r="D101" s="761"/>
      <c r="E101" s="761"/>
      <c r="F101" s="761"/>
      <c r="G101" s="761"/>
      <c r="H101" s="761"/>
      <c r="I101" s="761"/>
      <c r="J101" s="761"/>
    </row>
    <row r="102" spans="1:10" ht="25.5" hidden="1">
      <c r="A102" s="744">
        <v>1161200</v>
      </c>
      <c r="B102" s="760" t="s">
        <v>1622</v>
      </c>
      <c r="C102" s="746">
        <v>471200</v>
      </c>
      <c r="D102" s="761"/>
      <c r="E102" s="761"/>
      <c r="F102" s="761"/>
      <c r="G102" s="761"/>
      <c r="H102" s="761"/>
      <c r="I102" s="761"/>
      <c r="J102" s="761"/>
    </row>
    <row r="103" spans="1:10" ht="24.75" hidden="1" customHeight="1">
      <c r="A103" s="744">
        <v>1162000</v>
      </c>
      <c r="B103" s="766" t="s">
        <v>1080</v>
      </c>
      <c r="C103" s="767" t="s">
        <v>338</v>
      </c>
      <c r="D103" s="761">
        <v>0</v>
      </c>
      <c r="E103" s="761"/>
      <c r="F103" s="761">
        <v>0</v>
      </c>
      <c r="G103" s="761">
        <v>0</v>
      </c>
      <c r="H103" s="761">
        <v>0</v>
      </c>
      <c r="I103" s="761">
        <v>0</v>
      </c>
      <c r="J103" s="761">
        <v>0</v>
      </c>
    </row>
    <row r="104" spans="1:10" ht="25.5" hidden="1">
      <c r="A104" s="744">
        <v>1162100</v>
      </c>
      <c r="B104" s="760" t="s">
        <v>1623</v>
      </c>
      <c r="C104" s="726" t="s">
        <v>122</v>
      </c>
      <c r="D104" s="761"/>
      <c r="E104" s="761"/>
      <c r="F104" s="761"/>
      <c r="G104" s="761"/>
      <c r="H104" s="761"/>
      <c r="I104" s="761"/>
      <c r="J104" s="761"/>
    </row>
    <row r="105" spans="1:10" hidden="1">
      <c r="A105" s="744">
        <v>1162200</v>
      </c>
      <c r="B105" s="760" t="s">
        <v>1624</v>
      </c>
      <c r="C105" s="726" t="s">
        <v>23</v>
      </c>
      <c r="D105" s="761"/>
      <c r="E105" s="761"/>
      <c r="F105" s="761"/>
      <c r="G105" s="761"/>
      <c r="H105" s="761"/>
      <c r="I105" s="761"/>
      <c r="J105" s="761"/>
    </row>
    <row r="106" spans="1:10" ht="25.5" hidden="1">
      <c r="A106" s="744">
        <v>1162300</v>
      </c>
      <c r="B106" s="760" t="s">
        <v>1625</v>
      </c>
      <c r="C106" s="726" t="s">
        <v>25</v>
      </c>
      <c r="D106" s="761"/>
      <c r="E106" s="761"/>
      <c r="F106" s="761"/>
      <c r="G106" s="761"/>
      <c r="H106" s="761"/>
      <c r="I106" s="761"/>
      <c r="J106" s="761"/>
    </row>
    <row r="107" spans="1:10" hidden="1">
      <c r="A107" s="744">
        <v>1162400</v>
      </c>
      <c r="B107" s="760" t="s">
        <v>1626</v>
      </c>
      <c r="C107" s="726" t="s">
        <v>795</v>
      </c>
      <c r="D107" s="761"/>
      <c r="E107" s="761"/>
      <c r="F107" s="761"/>
      <c r="G107" s="761"/>
      <c r="H107" s="761"/>
      <c r="I107" s="761"/>
      <c r="J107" s="761"/>
    </row>
    <row r="108" spans="1:10" ht="25.5" hidden="1">
      <c r="A108" s="744">
        <v>1162500</v>
      </c>
      <c r="B108" s="760" t="s">
        <v>1627</v>
      </c>
      <c r="C108" s="726" t="s">
        <v>797</v>
      </c>
      <c r="D108" s="761"/>
      <c r="E108" s="761"/>
      <c r="F108" s="761"/>
      <c r="G108" s="761"/>
      <c r="H108" s="761"/>
      <c r="I108" s="761"/>
      <c r="J108" s="761"/>
    </row>
    <row r="109" spans="1:10" hidden="1">
      <c r="A109" s="744">
        <v>1162600</v>
      </c>
      <c r="B109" s="760" t="s">
        <v>1628</v>
      </c>
      <c r="C109" s="726" t="s">
        <v>489</v>
      </c>
      <c r="D109" s="761"/>
      <c r="E109" s="761"/>
      <c r="F109" s="761"/>
      <c r="G109" s="761"/>
      <c r="H109" s="761"/>
      <c r="I109" s="761"/>
      <c r="J109" s="761"/>
    </row>
    <row r="110" spans="1:10" ht="25.5" hidden="1">
      <c r="A110" s="744">
        <v>1162700</v>
      </c>
      <c r="B110" s="725" t="s">
        <v>1629</v>
      </c>
      <c r="C110" s="726" t="s">
        <v>491</v>
      </c>
      <c r="D110" s="761"/>
      <c r="E110" s="761"/>
      <c r="F110" s="761"/>
      <c r="G110" s="761"/>
      <c r="H110" s="761"/>
      <c r="I110" s="761"/>
      <c r="J110" s="761"/>
    </row>
    <row r="111" spans="1:10" hidden="1">
      <c r="A111" s="744">
        <v>1162800</v>
      </c>
      <c r="B111" s="760" t="s">
        <v>1630</v>
      </c>
      <c r="C111" s="726" t="s">
        <v>833</v>
      </c>
      <c r="D111" s="768"/>
      <c r="E111" s="768"/>
      <c r="F111" s="768"/>
      <c r="G111" s="768"/>
      <c r="H111" s="768"/>
      <c r="I111" s="768"/>
      <c r="J111" s="768"/>
    </row>
    <row r="112" spans="1:10" ht="18.75" hidden="1" customHeight="1" thickBot="1">
      <c r="A112" s="769">
        <v>1162900</v>
      </c>
      <c r="B112" s="762" t="s">
        <v>1631</v>
      </c>
      <c r="C112" s="730" t="s">
        <v>835</v>
      </c>
      <c r="D112" s="770"/>
      <c r="E112" s="770"/>
      <c r="F112" s="770"/>
      <c r="G112" s="770"/>
      <c r="H112" s="770"/>
      <c r="I112" s="770"/>
      <c r="J112" s="770"/>
    </row>
    <row r="113" spans="1:11" ht="22.5" hidden="1" customHeight="1">
      <c r="A113" s="771">
        <v>1170000</v>
      </c>
      <c r="B113" s="772" t="s">
        <v>836</v>
      </c>
      <c r="C113" s="773" t="s">
        <v>338</v>
      </c>
      <c r="D113" s="1443">
        <f>D114</f>
        <v>0</v>
      </c>
      <c r="E113" s="1443"/>
      <c r="F113" s="1443">
        <f>F114</f>
        <v>0</v>
      </c>
      <c r="G113" s="1443">
        <f>G114</f>
        <v>0</v>
      </c>
      <c r="H113" s="1443">
        <f>H114</f>
        <v>0</v>
      </c>
      <c r="I113" s="1443">
        <f>I114</f>
        <v>0</v>
      </c>
      <c r="J113" s="1443">
        <f>J114</f>
        <v>1000</v>
      </c>
    </row>
    <row r="114" spans="1:11" ht="27.75" hidden="1" customHeight="1">
      <c r="A114" s="775">
        <v>1171000</v>
      </c>
      <c r="B114" s="776" t="s">
        <v>200</v>
      </c>
      <c r="C114" s="718" t="s">
        <v>338</v>
      </c>
      <c r="D114" s="1444">
        <f>D116+D125</f>
        <v>0</v>
      </c>
      <c r="E114" s="1444"/>
      <c r="F114" s="1444">
        <f>F116</f>
        <v>0</v>
      </c>
      <c r="G114" s="1444">
        <f>G116</f>
        <v>0</v>
      </c>
      <c r="H114" s="1444">
        <f>H116</f>
        <v>0</v>
      </c>
      <c r="I114" s="1444">
        <f>I116</f>
        <v>0</v>
      </c>
      <c r="J114" s="1444">
        <v>1000</v>
      </c>
      <c r="K114" s="841"/>
    </row>
    <row r="115" spans="1:11" ht="26.25" hidden="1" customHeight="1">
      <c r="A115" s="775">
        <v>1171100</v>
      </c>
      <c r="B115" s="725" t="s">
        <v>1632</v>
      </c>
      <c r="C115" s="722" t="s">
        <v>457</v>
      </c>
      <c r="D115" s="768"/>
      <c r="E115" s="768"/>
      <c r="F115" s="768"/>
      <c r="G115" s="768"/>
      <c r="H115" s="768"/>
      <c r="I115" s="768"/>
      <c r="J115" s="768"/>
    </row>
    <row r="116" spans="1:11" ht="24.75" hidden="1" customHeight="1">
      <c r="A116" s="775">
        <v>1171200</v>
      </c>
      <c r="B116" s="760" t="s">
        <v>1633</v>
      </c>
      <c r="C116" s="778" t="s">
        <v>332</v>
      </c>
      <c r="D116" s="1411">
        <v>0</v>
      </c>
      <c r="E116" s="1412"/>
      <c r="F116" s="1412">
        <f>D116+E116</f>
        <v>0</v>
      </c>
      <c r="G116" s="1412">
        <v>0</v>
      </c>
      <c r="H116" s="1412">
        <v>0</v>
      </c>
      <c r="I116" s="1412">
        <v>0</v>
      </c>
      <c r="J116" s="1412">
        <f>F116</f>
        <v>0</v>
      </c>
    </row>
    <row r="117" spans="1:11" ht="51" hidden="1">
      <c r="A117" s="744">
        <v>1172000</v>
      </c>
      <c r="B117" s="779" t="s">
        <v>974</v>
      </c>
      <c r="C117" s="755" t="s">
        <v>338</v>
      </c>
      <c r="D117" s="774">
        <v>0</v>
      </c>
      <c r="E117" s="774"/>
      <c r="F117" s="774">
        <v>0</v>
      </c>
      <c r="G117" s="774">
        <v>0</v>
      </c>
      <c r="H117" s="774">
        <v>0</v>
      </c>
      <c r="I117" s="774">
        <v>0</v>
      </c>
      <c r="J117" s="774">
        <v>0</v>
      </c>
    </row>
    <row r="118" spans="1:11" hidden="1">
      <c r="A118" s="744">
        <v>1172100</v>
      </c>
      <c r="B118" s="747" t="s">
        <v>1058</v>
      </c>
      <c r="C118" s="722" t="s">
        <v>975</v>
      </c>
      <c r="D118" s="768"/>
      <c r="E118" s="768"/>
      <c r="F118" s="768"/>
      <c r="G118" s="768"/>
      <c r="H118" s="768"/>
      <c r="I118" s="768"/>
      <c r="J118" s="768"/>
    </row>
    <row r="119" spans="1:11" hidden="1">
      <c r="A119" s="744">
        <v>1172200</v>
      </c>
      <c r="B119" s="747" t="s">
        <v>1059</v>
      </c>
      <c r="C119" s="780">
        <v>482200</v>
      </c>
      <c r="D119" s="768"/>
      <c r="E119" s="768"/>
      <c r="F119" s="768"/>
      <c r="G119" s="768"/>
      <c r="H119" s="768"/>
      <c r="I119" s="768"/>
      <c r="J119" s="768"/>
    </row>
    <row r="120" spans="1:11" hidden="1">
      <c r="A120" s="744">
        <v>1172300</v>
      </c>
      <c r="B120" s="760" t="s">
        <v>1634</v>
      </c>
      <c r="C120" s="726" t="s">
        <v>977</v>
      </c>
      <c r="D120" s="768"/>
      <c r="E120" s="768"/>
      <c r="F120" s="768"/>
      <c r="G120" s="768"/>
      <c r="H120" s="768"/>
      <c r="I120" s="768"/>
      <c r="J120" s="768"/>
    </row>
    <row r="121" spans="1:11" ht="25.5" hidden="1">
      <c r="A121" s="744">
        <v>1172400</v>
      </c>
      <c r="B121" s="781" t="s">
        <v>1635</v>
      </c>
      <c r="C121" s="726" t="s">
        <v>117</v>
      </c>
      <c r="D121" s="777"/>
      <c r="E121" s="777"/>
      <c r="F121" s="777"/>
      <c r="G121" s="777"/>
      <c r="H121" s="777"/>
      <c r="I121" s="777"/>
      <c r="J121" s="777"/>
    </row>
    <row r="122" spans="1:11" ht="25.5" hidden="1">
      <c r="A122" s="744">
        <v>1173000</v>
      </c>
      <c r="B122" s="779" t="s">
        <v>118</v>
      </c>
      <c r="C122" s="755" t="s">
        <v>338</v>
      </c>
      <c r="D122" s="777">
        <v>0</v>
      </c>
      <c r="E122" s="777"/>
      <c r="F122" s="777">
        <v>0</v>
      </c>
      <c r="G122" s="777">
        <v>0</v>
      </c>
      <c r="H122" s="777">
        <v>0</v>
      </c>
      <c r="I122" s="777">
        <v>0</v>
      </c>
      <c r="J122" s="777">
        <v>0</v>
      </c>
    </row>
    <row r="123" spans="1:11" ht="25.5" hidden="1">
      <c r="A123" s="775">
        <v>1173100</v>
      </c>
      <c r="B123" s="782" t="s">
        <v>119</v>
      </c>
      <c r="C123" s="726" t="s">
        <v>1044</v>
      </c>
      <c r="D123" s="777"/>
      <c r="E123" s="777"/>
      <c r="F123" s="777"/>
      <c r="G123" s="777"/>
      <c r="H123" s="777"/>
      <c r="I123" s="777"/>
      <c r="J123" s="777"/>
    </row>
    <row r="124" spans="1:11" ht="32.25" hidden="1" customHeight="1">
      <c r="A124" s="775">
        <v>1174000</v>
      </c>
      <c r="B124" s="779" t="s">
        <v>1045</v>
      </c>
      <c r="C124" s="755" t="s">
        <v>338</v>
      </c>
      <c r="D124" s="777">
        <v>0</v>
      </c>
      <c r="E124" s="777"/>
      <c r="F124" s="777">
        <v>0</v>
      </c>
      <c r="G124" s="777">
        <v>0</v>
      </c>
      <c r="H124" s="777">
        <v>0</v>
      </c>
      <c r="I124" s="777">
        <v>0</v>
      </c>
      <c r="J124" s="777">
        <v>0</v>
      </c>
    </row>
    <row r="125" spans="1:11" ht="30" hidden="1" customHeight="1">
      <c r="A125" s="775">
        <v>1174100</v>
      </c>
      <c r="B125" s="782" t="s">
        <v>1060</v>
      </c>
      <c r="C125" s="726" t="s">
        <v>1046</v>
      </c>
      <c r="D125" s="1442">
        <v>0</v>
      </c>
      <c r="E125" s="1445">
        <v>0</v>
      </c>
      <c r="F125" s="1445">
        <f>D125+E125</f>
        <v>0</v>
      </c>
      <c r="G125" s="1445">
        <v>0</v>
      </c>
      <c r="H125" s="1445">
        <v>0</v>
      </c>
      <c r="I125" s="1445">
        <v>0</v>
      </c>
      <c r="J125" s="1445">
        <f>F125</f>
        <v>0</v>
      </c>
    </row>
    <row r="126" spans="1:11" ht="25.5" hidden="1">
      <c r="A126" s="775">
        <v>1174200</v>
      </c>
      <c r="B126" s="781" t="s">
        <v>1636</v>
      </c>
      <c r="C126" s="726" t="s">
        <v>425</v>
      </c>
      <c r="D126" s="777"/>
      <c r="E126" s="777"/>
      <c r="F126" s="777"/>
      <c r="G126" s="777"/>
      <c r="H126" s="777"/>
      <c r="I126" s="777"/>
      <c r="J126" s="777"/>
    </row>
    <row r="127" spans="1:11" ht="51" hidden="1">
      <c r="A127" s="775">
        <v>1175000</v>
      </c>
      <c r="B127" s="779" t="s">
        <v>535</v>
      </c>
      <c r="C127" s="755" t="s">
        <v>338</v>
      </c>
      <c r="D127" s="777">
        <v>0</v>
      </c>
      <c r="E127" s="777"/>
      <c r="F127" s="777">
        <v>0</v>
      </c>
      <c r="G127" s="777">
        <v>0</v>
      </c>
      <c r="H127" s="777">
        <v>0</v>
      </c>
      <c r="I127" s="777">
        <v>0</v>
      </c>
      <c r="J127" s="777">
        <v>0</v>
      </c>
    </row>
    <row r="128" spans="1:11" ht="38.25" hidden="1">
      <c r="A128" s="775">
        <v>1175100</v>
      </c>
      <c r="B128" s="781" t="s">
        <v>1637</v>
      </c>
      <c r="C128" s="726" t="s">
        <v>212</v>
      </c>
      <c r="D128" s="777"/>
      <c r="E128" s="777"/>
      <c r="F128" s="777"/>
      <c r="G128" s="777"/>
      <c r="H128" s="777"/>
      <c r="I128" s="777"/>
      <c r="J128" s="777"/>
    </row>
    <row r="129" spans="1:12" hidden="1">
      <c r="A129" s="775">
        <v>1176000</v>
      </c>
      <c r="B129" s="779" t="s">
        <v>213</v>
      </c>
      <c r="C129" s="755" t="s">
        <v>338</v>
      </c>
      <c r="D129" s="777">
        <v>0</v>
      </c>
      <c r="E129" s="777"/>
      <c r="F129" s="777">
        <v>0</v>
      </c>
      <c r="G129" s="777">
        <v>0</v>
      </c>
      <c r="H129" s="777">
        <v>0</v>
      </c>
      <c r="I129" s="777">
        <v>0</v>
      </c>
      <c r="J129" s="777">
        <v>0</v>
      </c>
    </row>
    <row r="130" spans="1:12" hidden="1">
      <c r="A130" s="775">
        <v>1176100</v>
      </c>
      <c r="B130" s="781" t="s">
        <v>1638</v>
      </c>
      <c r="C130" s="726" t="s">
        <v>8</v>
      </c>
      <c r="D130" s="777"/>
      <c r="E130" s="777"/>
      <c r="F130" s="777"/>
      <c r="G130" s="777"/>
      <c r="H130" s="777"/>
      <c r="I130" s="777"/>
      <c r="J130" s="777"/>
    </row>
    <row r="131" spans="1:12" hidden="1">
      <c r="A131" s="775">
        <v>1177000</v>
      </c>
      <c r="B131" s="779" t="s">
        <v>564</v>
      </c>
      <c r="C131" s="755" t="s">
        <v>338</v>
      </c>
      <c r="D131" s="777">
        <v>0</v>
      </c>
      <c r="E131" s="777"/>
      <c r="F131" s="777">
        <v>0</v>
      </c>
      <c r="G131" s="777">
        <v>0</v>
      </c>
      <c r="H131" s="777">
        <v>0</v>
      </c>
      <c r="I131" s="777">
        <v>0</v>
      </c>
      <c r="J131" s="777">
        <v>0</v>
      </c>
    </row>
    <row r="132" spans="1:12" ht="13.5" hidden="1" thickBot="1">
      <c r="A132" s="769">
        <v>1177100</v>
      </c>
      <c r="B132" s="783" t="s">
        <v>1639</v>
      </c>
      <c r="C132" s="730" t="s">
        <v>244</v>
      </c>
      <c r="D132" s="784"/>
      <c r="E132" s="784"/>
      <c r="F132" s="784"/>
      <c r="G132" s="784"/>
      <c r="H132" s="784"/>
      <c r="I132" s="784"/>
      <c r="J132" s="784"/>
    </row>
    <row r="133" spans="1:12" ht="13.5" hidden="1" thickBot="1">
      <c r="A133" s="785" t="s">
        <v>245</v>
      </c>
      <c r="B133" s="786" t="s">
        <v>246</v>
      </c>
      <c r="C133" s="787"/>
      <c r="D133" s="788"/>
      <c r="E133" s="788"/>
      <c r="F133" s="788"/>
      <c r="G133" s="788"/>
      <c r="H133" s="788"/>
      <c r="I133" s="788"/>
      <c r="J133" s="788"/>
    </row>
    <row r="134" spans="1:12" ht="26.25" hidden="1" thickBot="1">
      <c r="A134" s="789" t="s">
        <v>247</v>
      </c>
      <c r="B134" s="790" t="s">
        <v>618</v>
      </c>
      <c r="C134" s="791" t="s">
        <v>338</v>
      </c>
      <c r="D134" s="788">
        <v>0</v>
      </c>
      <c r="E134" s="788"/>
      <c r="F134" s="788">
        <v>0</v>
      </c>
      <c r="G134" s="788">
        <v>0</v>
      </c>
      <c r="H134" s="788">
        <v>0</v>
      </c>
      <c r="I134" s="788">
        <v>0</v>
      </c>
      <c r="J134" s="788">
        <v>0</v>
      </c>
    </row>
    <row r="135" spans="1:12" ht="13.5" hidden="1" thickBot="1">
      <c r="A135" s="792"/>
      <c r="B135" s="793" t="s">
        <v>619</v>
      </c>
      <c r="C135" s="794"/>
      <c r="D135" s="795"/>
      <c r="E135" s="795"/>
      <c r="F135" s="795"/>
      <c r="G135" s="795"/>
      <c r="H135" s="795"/>
      <c r="I135" s="795"/>
      <c r="J135" s="795"/>
    </row>
    <row r="136" spans="1:12" hidden="1">
      <c r="A136" s="785" t="s">
        <v>245</v>
      </c>
      <c r="B136" s="786" t="s">
        <v>246</v>
      </c>
      <c r="C136" s="796"/>
      <c r="D136" s="797"/>
      <c r="E136" s="797"/>
      <c r="F136" s="797"/>
      <c r="G136" s="797"/>
      <c r="H136" s="797"/>
      <c r="I136" s="797"/>
      <c r="J136" s="797"/>
    </row>
    <row r="137" spans="1:12" ht="11.25" hidden="1" customHeight="1">
      <c r="A137" s="798" t="s">
        <v>620</v>
      </c>
      <c r="B137" s="799" t="s">
        <v>621</v>
      </c>
      <c r="C137" s="800" t="s">
        <v>338</v>
      </c>
      <c r="D137" s="801">
        <v>0</v>
      </c>
      <c r="E137" s="801"/>
      <c r="F137" s="801">
        <v>0</v>
      </c>
      <c r="G137" s="801">
        <v>0</v>
      </c>
      <c r="H137" s="801">
        <v>0</v>
      </c>
      <c r="I137" s="801">
        <v>0</v>
      </c>
      <c r="J137" s="801">
        <v>0</v>
      </c>
    </row>
    <row r="138" spans="1:12" hidden="1">
      <c r="A138" s="802" t="s">
        <v>622</v>
      </c>
      <c r="B138" s="781" t="s">
        <v>1640</v>
      </c>
      <c r="C138" s="803" t="s">
        <v>945</v>
      </c>
      <c r="D138" s="777"/>
      <c r="E138" s="777"/>
      <c r="F138" s="777"/>
      <c r="G138" s="777"/>
      <c r="H138" s="777"/>
      <c r="I138" s="777"/>
      <c r="J138" s="777"/>
    </row>
    <row r="139" spans="1:12" hidden="1">
      <c r="A139" s="802" t="s">
        <v>946</v>
      </c>
      <c r="B139" s="781" t="s">
        <v>1641</v>
      </c>
      <c r="C139" s="803" t="s">
        <v>923</v>
      </c>
      <c r="D139" s="777"/>
      <c r="E139" s="777"/>
      <c r="F139" s="777"/>
      <c r="G139" s="777"/>
      <c r="H139" s="777"/>
      <c r="I139" s="777"/>
      <c r="J139" s="777"/>
      <c r="L139" s="626" t="s">
        <v>84</v>
      </c>
    </row>
    <row r="140" spans="1:12" ht="25.5" hidden="1">
      <c r="A140" s="802" t="s">
        <v>924</v>
      </c>
      <c r="B140" s="781" t="s">
        <v>1642</v>
      </c>
      <c r="C140" s="803" t="s">
        <v>926</v>
      </c>
      <c r="D140" s="777"/>
      <c r="E140" s="777"/>
      <c r="F140" s="777"/>
      <c r="G140" s="777"/>
      <c r="H140" s="777"/>
      <c r="I140" s="777"/>
      <c r="J140" s="777"/>
    </row>
    <row r="141" spans="1:12" hidden="1">
      <c r="A141" s="802" t="s">
        <v>927</v>
      </c>
      <c r="B141" s="781" t="s">
        <v>1643</v>
      </c>
      <c r="C141" s="803" t="s">
        <v>1055</v>
      </c>
      <c r="D141" s="777"/>
      <c r="E141" s="777"/>
      <c r="F141" s="777"/>
      <c r="G141" s="777"/>
      <c r="H141" s="777"/>
      <c r="I141" s="777"/>
      <c r="J141" s="777"/>
    </row>
    <row r="142" spans="1:12" hidden="1">
      <c r="A142" s="802" t="s">
        <v>127</v>
      </c>
      <c r="B142" s="782" t="s">
        <v>128</v>
      </c>
      <c r="C142" s="803" t="s">
        <v>129</v>
      </c>
      <c r="D142" s="777"/>
      <c r="E142" s="777"/>
      <c r="F142" s="777"/>
      <c r="G142" s="777"/>
      <c r="H142" s="777"/>
      <c r="I142" s="777"/>
      <c r="J142" s="777"/>
    </row>
    <row r="143" spans="1:12" hidden="1">
      <c r="A143" s="802" t="s">
        <v>130</v>
      </c>
      <c r="B143" s="781" t="s">
        <v>1644</v>
      </c>
      <c r="C143" s="803" t="s">
        <v>857</v>
      </c>
      <c r="D143" s="777"/>
      <c r="E143" s="777"/>
      <c r="F143" s="777"/>
      <c r="G143" s="777"/>
      <c r="H143" s="777"/>
      <c r="I143" s="777"/>
      <c r="J143" s="777"/>
    </row>
    <row r="144" spans="1:12" ht="0.75" hidden="1" customHeight="1">
      <c r="A144" s="802" t="s">
        <v>858</v>
      </c>
      <c r="B144" s="781" t="s">
        <v>1645</v>
      </c>
      <c r="C144" s="803" t="s">
        <v>860</v>
      </c>
      <c r="D144" s="777"/>
      <c r="E144" s="777"/>
      <c r="F144" s="777"/>
      <c r="G144" s="777"/>
      <c r="H144" s="777"/>
      <c r="I144" s="777"/>
      <c r="J144" s="777"/>
    </row>
    <row r="145" spans="1:10" hidden="1">
      <c r="A145" s="802" t="s">
        <v>625</v>
      </c>
      <c r="B145" s="781" t="s">
        <v>1646</v>
      </c>
      <c r="C145" s="803" t="s">
        <v>627</v>
      </c>
      <c r="D145" s="777"/>
      <c r="E145" s="777"/>
      <c r="F145" s="777"/>
      <c r="G145" s="777"/>
      <c r="H145" s="777"/>
      <c r="I145" s="777"/>
      <c r="J145" s="777"/>
    </row>
    <row r="146" spans="1:10" hidden="1">
      <c r="A146" s="802" t="s">
        <v>628</v>
      </c>
      <c r="B146" s="779" t="s">
        <v>629</v>
      </c>
      <c r="C146" s="804" t="s">
        <v>338</v>
      </c>
      <c r="D146" s="777">
        <v>0</v>
      </c>
      <c r="E146" s="777"/>
      <c r="F146" s="777">
        <v>0</v>
      </c>
      <c r="G146" s="777">
        <v>0</v>
      </c>
      <c r="H146" s="777">
        <v>0</v>
      </c>
      <c r="I146" s="777">
        <v>0</v>
      </c>
      <c r="J146" s="777">
        <v>0</v>
      </c>
    </row>
    <row r="147" spans="1:10" hidden="1">
      <c r="A147" s="802" t="s">
        <v>630</v>
      </c>
      <c r="B147" s="782" t="s">
        <v>631</v>
      </c>
      <c r="C147" s="803" t="s">
        <v>632</v>
      </c>
      <c r="D147" s="777"/>
      <c r="E147" s="777"/>
      <c r="F147" s="777"/>
      <c r="G147" s="777"/>
      <c r="H147" s="777"/>
      <c r="I147" s="777"/>
      <c r="J147" s="777"/>
    </row>
    <row r="148" spans="1:10" hidden="1">
      <c r="A148" s="802" t="s">
        <v>633</v>
      </c>
      <c r="B148" s="782" t="s">
        <v>634</v>
      </c>
      <c r="C148" s="803" t="s">
        <v>635</v>
      </c>
      <c r="D148" s="777"/>
      <c r="E148" s="777"/>
      <c r="F148" s="777"/>
      <c r="G148" s="777"/>
      <c r="H148" s="777"/>
      <c r="I148" s="777"/>
      <c r="J148" s="777"/>
    </row>
    <row r="149" spans="1:10" ht="25.5" hidden="1">
      <c r="A149" s="802" t="s">
        <v>636</v>
      </c>
      <c r="B149" s="781" t="s">
        <v>1647</v>
      </c>
      <c r="C149" s="803" t="s">
        <v>294</v>
      </c>
      <c r="D149" s="777"/>
      <c r="E149" s="777"/>
      <c r="F149" s="777"/>
      <c r="G149" s="777"/>
      <c r="H149" s="777"/>
      <c r="I149" s="777"/>
      <c r="J149" s="777"/>
    </row>
    <row r="150" spans="1:10" hidden="1">
      <c r="A150" s="802" t="s">
        <v>295</v>
      </c>
      <c r="B150" s="781" t="s">
        <v>1648</v>
      </c>
      <c r="C150" s="803" t="s">
        <v>297</v>
      </c>
      <c r="D150" s="777"/>
      <c r="E150" s="777"/>
      <c r="F150" s="777"/>
      <c r="G150" s="777"/>
      <c r="H150" s="777"/>
      <c r="I150" s="777"/>
      <c r="J150" s="777"/>
    </row>
    <row r="151" spans="1:10" hidden="1">
      <c r="A151" s="802" t="s">
        <v>298</v>
      </c>
      <c r="B151" s="779" t="s">
        <v>299</v>
      </c>
      <c r="C151" s="804" t="s">
        <v>338</v>
      </c>
      <c r="D151" s="777">
        <v>0</v>
      </c>
      <c r="E151" s="777"/>
      <c r="F151" s="777">
        <v>0</v>
      </c>
      <c r="G151" s="777">
        <v>0</v>
      </c>
      <c r="H151" s="777">
        <v>0</v>
      </c>
      <c r="I151" s="777">
        <v>0</v>
      </c>
      <c r="J151" s="777">
        <v>0</v>
      </c>
    </row>
    <row r="152" spans="1:10" hidden="1">
      <c r="A152" s="802" t="s">
        <v>300</v>
      </c>
      <c r="B152" s="782" t="s">
        <v>1061</v>
      </c>
      <c r="C152" s="803" t="s">
        <v>301</v>
      </c>
      <c r="D152" s="777"/>
      <c r="E152" s="777"/>
      <c r="F152" s="777"/>
      <c r="G152" s="777"/>
      <c r="H152" s="777"/>
      <c r="I152" s="777"/>
      <c r="J152" s="777"/>
    </row>
    <row r="153" spans="1:10" hidden="1">
      <c r="A153" s="805" t="s">
        <v>302</v>
      </c>
      <c r="B153" s="806" t="s">
        <v>303</v>
      </c>
      <c r="C153" s="804" t="s">
        <v>338</v>
      </c>
      <c r="D153" s="777">
        <v>0</v>
      </c>
      <c r="E153" s="777"/>
      <c r="F153" s="777">
        <v>0</v>
      </c>
      <c r="G153" s="777">
        <v>0</v>
      </c>
      <c r="H153" s="777">
        <v>0</v>
      </c>
      <c r="I153" s="777">
        <v>0</v>
      </c>
      <c r="J153" s="777">
        <v>0</v>
      </c>
    </row>
    <row r="154" spans="1:10" hidden="1">
      <c r="A154" s="802" t="s">
        <v>304</v>
      </c>
      <c r="B154" s="782" t="s">
        <v>1062</v>
      </c>
      <c r="C154" s="803" t="s">
        <v>305</v>
      </c>
      <c r="D154" s="777"/>
      <c r="E154" s="777"/>
      <c r="F154" s="777"/>
      <c r="G154" s="777"/>
      <c r="H154" s="777"/>
      <c r="I154" s="777"/>
      <c r="J154" s="777"/>
    </row>
    <row r="155" spans="1:10" hidden="1">
      <c r="A155" s="802" t="s">
        <v>306</v>
      </c>
      <c r="B155" s="782" t="s">
        <v>1063</v>
      </c>
      <c r="C155" s="803" t="s">
        <v>307</v>
      </c>
      <c r="D155" s="777"/>
      <c r="E155" s="777"/>
      <c r="F155" s="777"/>
      <c r="G155" s="777"/>
      <c r="H155" s="777"/>
      <c r="I155" s="777"/>
      <c r="J155" s="777"/>
    </row>
    <row r="156" spans="1:10" hidden="1">
      <c r="A156" s="802" t="s">
        <v>308</v>
      </c>
      <c r="B156" s="781" t="s">
        <v>1649</v>
      </c>
      <c r="C156" s="803" t="s">
        <v>310</v>
      </c>
      <c r="D156" s="777"/>
      <c r="E156" s="777"/>
      <c r="F156" s="777"/>
      <c r="G156" s="777"/>
      <c r="H156" s="777"/>
      <c r="I156" s="777"/>
      <c r="J156" s="777"/>
    </row>
    <row r="157" spans="1:10" ht="13.5" thickBot="1">
      <c r="A157" s="807">
        <v>1244000</v>
      </c>
      <c r="B157" s="808" t="s">
        <v>1650</v>
      </c>
      <c r="C157" s="809" t="s">
        <v>1089</v>
      </c>
      <c r="D157" s="1120"/>
      <c r="E157" s="1120"/>
      <c r="F157" s="1120"/>
      <c r="G157" s="1120"/>
      <c r="H157" s="1120"/>
      <c r="I157" s="1120"/>
      <c r="J157" s="1120"/>
    </row>
    <row r="158" spans="1:10" ht="26.25" thickBot="1">
      <c r="A158" s="810">
        <v>1000000</v>
      </c>
      <c r="B158" s="811" t="s">
        <v>1090</v>
      </c>
      <c r="C158" s="812" t="s">
        <v>338</v>
      </c>
      <c r="D158" s="1121">
        <f t="shared" ref="D158:J158" si="0">D32</f>
        <v>4000</v>
      </c>
      <c r="E158" s="1121">
        <f t="shared" si="0"/>
        <v>0</v>
      </c>
      <c r="F158" s="1121">
        <f t="shared" si="0"/>
        <v>4000</v>
      </c>
      <c r="G158" s="1121">
        <f t="shared" si="0"/>
        <v>1000</v>
      </c>
      <c r="H158" s="1121">
        <f t="shared" si="0"/>
        <v>1000</v>
      </c>
      <c r="I158" s="1121">
        <f t="shared" si="0"/>
        <v>2000</v>
      </c>
      <c r="J158" s="1501">
        <f t="shared" si="0"/>
        <v>4000</v>
      </c>
    </row>
    <row r="159" spans="1:10" ht="11.25" customHeight="1">
      <c r="A159" s="813"/>
      <c r="B159" s="814"/>
      <c r="C159" s="815"/>
      <c r="D159" s="662"/>
      <c r="E159" s="662"/>
      <c r="F159" s="662"/>
      <c r="G159" s="662"/>
      <c r="H159" s="662"/>
      <c r="I159" s="662"/>
      <c r="J159" s="662"/>
    </row>
    <row r="160" spans="1:10" ht="12.75" customHeight="1">
      <c r="A160" s="2443"/>
      <c r="B160" s="2443"/>
      <c r="C160" s="2443"/>
      <c r="D160" s="2443"/>
      <c r="E160" s="2443"/>
      <c r="F160" s="2443"/>
      <c r="G160" s="2443"/>
      <c r="H160" s="2443"/>
      <c r="I160" s="2443"/>
      <c r="J160" s="2443"/>
    </row>
    <row r="161" spans="1:10" s="662" customFormat="1" ht="15.75" customHeight="1">
      <c r="A161" s="2422" t="s">
        <v>2264</v>
      </c>
      <c r="B161" s="2422"/>
      <c r="C161" s="2422"/>
      <c r="D161" s="2422"/>
      <c r="E161" s="2422"/>
      <c r="F161" s="2422"/>
      <c r="G161" s="2422"/>
      <c r="H161" s="2422"/>
      <c r="I161" s="2422"/>
      <c r="J161" s="2422"/>
    </row>
    <row r="162" spans="1:10" ht="12.75" customHeight="1">
      <c r="A162" s="2476" t="s">
        <v>1070</v>
      </c>
      <c r="B162" s="2476"/>
      <c r="C162" s="2476"/>
      <c r="D162" s="2476"/>
      <c r="E162" s="2476"/>
      <c r="F162" s="2476"/>
      <c r="G162" s="2476"/>
      <c r="H162" s="2476"/>
      <c r="I162" s="2476"/>
      <c r="J162" s="2476"/>
    </row>
    <row r="163" spans="1:10" ht="12.75" customHeight="1">
      <c r="A163" s="1147" t="s">
        <v>1708</v>
      </c>
      <c r="B163" s="1147"/>
      <c r="C163" s="1148"/>
      <c r="D163" s="1147"/>
      <c r="E163" s="1147"/>
      <c r="F163" s="1147"/>
      <c r="G163" s="1147" t="s">
        <v>1100</v>
      </c>
      <c r="H163" s="1147"/>
      <c r="I163" s="1147"/>
      <c r="J163" s="1147"/>
    </row>
    <row r="164" spans="1:10" ht="12.75" customHeight="1">
      <c r="A164" s="818" t="s">
        <v>1652</v>
      </c>
      <c r="B164" s="818"/>
      <c r="C164" s="818"/>
      <c r="D164" s="662"/>
      <c r="E164" s="661" t="s">
        <v>289</v>
      </c>
      <c r="F164" s="662"/>
      <c r="G164" s="661" t="s">
        <v>290</v>
      </c>
      <c r="H164" s="662"/>
      <c r="I164" s="662"/>
      <c r="J164" s="818"/>
    </row>
    <row r="165" spans="1:10" ht="12.75" hidden="1" customHeight="1">
      <c r="A165" s="1339" t="s">
        <v>1669</v>
      </c>
      <c r="B165" s="1339"/>
      <c r="C165" s="1340"/>
      <c r="D165" s="1339"/>
      <c r="E165" s="1339"/>
      <c r="F165" s="1339"/>
      <c r="G165" s="1339"/>
      <c r="H165" s="1339"/>
      <c r="I165" s="1339"/>
      <c r="J165" s="1339"/>
    </row>
    <row r="166" spans="1:10" ht="14.25">
      <c r="A166" s="816" t="s">
        <v>2011</v>
      </c>
      <c r="B166" s="816"/>
      <c r="C166" s="817"/>
      <c r="D166" s="816"/>
      <c r="E166" s="816"/>
      <c r="F166" s="816"/>
      <c r="G166" s="816" t="s">
        <v>1102</v>
      </c>
      <c r="H166" s="816"/>
      <c r="I166" s="816"/>
      <c r="J166" s="816"/>
    </row>
    <row r="167" spans="1:10" ht="14.25">
      <c r="A167" s="818" t="s">
        <v>1655</v>
      </c>
      <c r="B167" s="817" t="s">
        <v>612</v>
      </c>
      <c r="C167" s="820"/>
      <c r="D167" s="662"/>
      <c r="E167" s="661" t="s">
        <v>289</v>
      </c>
      <c r="F167" s="662"/>
      <c r="G167" s="661" t="s">
        <v>290</v>
      </c>
      <c r="H167" s="662"/>
      <c r="I167" s="662"/>
      <c r="J167" s="818"/>
    </row>
    <row r="168" spans="1:10" ht="12.75" customHeight="1">
      <c r="A168" s="672"/>
      <c r="B168" s="663"/>
      <c r="C168" s="673"/>
      <c r="D168" s="662"/>
      <c r="E168" s="662"/>
      <c r="F168" s="662"/>
      <c r="G168" s="662"/>
      <c r="H168" s="662"/>
      <c r="I168" s="662"/>
      <c r="J168" s="662"/>
    </row>
    <row r="169" spans="1:10" ht="12.75" customHeight="1">
      <c r="A169" s="672"/>
      <c r="B169" s="663"/>
      <c r="C169" s="673"/>
      <c r="D169" s="662"/>
      <c r="E169" s="662"/>
      <c r="F169" s="662"/>
      <c r="G169" s="662"/>
      <c r="H169" s="662"/>
      <c r="I169" s="662"/>
      <c r="J169" s="662"/>
    </row>
    <row r="170" spans="1:10" ht="12.75" customHeight="1">
      <c r="A170" s="672"/>
      <c r="B170" s="663"/>
      <c r="C170" s="673"/>
      <c r="D170" s="662"/>
      <c r="E170" s="662"/>
      <c r="F170" s="662"/>
      <c r="G170" s="662"/>
      <c r="H170" s="662"/>
      <c r="I170" s="662"/>
      <c r="J170" s="662"/>
    </row>
    <row r="171" spans="1:10" ht="12.75" customHeight="1">
      <c r="A171" s="672"/>
      <c r="B171" s="663"/>
      <c r="C171" s="673"/>
      <c r="D171" s="662"/>
      <c r="E171" s="662"/>
      <c r="F171" s="662"/>
      <c r="G171" s="662"/>
      <c r="H171" s="662"/>
      <c r="I171" s="662"/>
      <c r="J171" s="662"/>
    </row>
  </sheetData>
  <mergeCells count="17">
    <mergeCell ref="A162:J162"/>
    <mergeCell ref="A160:J160"/>
    <mergeCell ref="A161:J161"/>
    <mergeCell ref="A14:J14"/>
    <mergeCell ref="A15:J15"/>
    <mergeCell ref="F23:J24"/>
    <mergeCell ref="F29:F30"/>
    <mergeCell ref="G29:J29"/>
    <mergeCell ref="B16:F17"/>
    <mergeCell ref="H27:J27"/>
    <mergeCell ref="F1:J1"/>
    <mergeCell ref="F3:J3"/>
    <mergeCell ref="A10:E10"/>
    <mergeCell ref="A11:E11"/>
    <mergeCell ref="A13:J13"/>
    <mergeCell ref="A12:B12"/>
    <mergeCell ref="A8:E8"/>
  </mergeCells>
  <phoneticPr fontId="5" type="noConversion"/>
  <pageMargins left="0.24" right="0.16" top="0.22" bottom="0.21" header="0.2" footer="0.2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216"/>
  <sheetViews>
    <sheetView topLeftCell="A31" workbookViewId="0">
      <selection activeCell="K42" sqref="K42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889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848</v>
      </c>
    </row>
    <row r="4" spans="1:10">
      <c r="G4" s="173" t="s">
        <v>982</v>
      </c>
    </row>
    <row r="5" spans="1:10">
      <c r="H5" s="23" t="s">
        <v>162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971</v>
      </c>
      <c r="H6" s="170"/>
    </row>
    <row r="7" spans="1:10">
      <c r="B7" s="163"/>
      <c r="C7" s="178"/>
    </row>
    <row r="8" spans="1:10" ht="12" customHeight="1">
      <c r="A8" s="28" t="s">
        <v>1101</v>
      </c>
      <c r="F8" s="179"/>
      <c r="G8" s="179"/>
    </row>
    <row r="9" spans="1:10" s="28" customFormat="1" ht="9.75" customHeight="1">
      <c r="A9" s="2482" t="s">
        <v>1073</v>
      </c>
      <c r="B9" s="2482"/>
      <c r="C9" s="2482"/>
      <c r="D9" s="2482"/>
      <c r="E9" s="2482"/>
    </row>
    <row r="10" spans="1:10">
      <c r="A10" s="28" t="s">
        <v>451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452</v>
      </c>
      <c r="B12" s="177" t="s">
        <v>1100</v>
      </c>
      <c r="C12" s="178"/>
      <c r="D12" s="177"/>
      <c r="E12" s="177"/>
      <c r="F12" s="177"/>
      <c r="G12" s="170"/>
      <c r="H12" s="187" t="s">
        <v>193</v>
      </c>
    </row>
    <row r="13" spans="1:10" ht="30" customHeight="1">
      <c r="A13" s="188" t="s">
        <v>587</v>
      </c>
      <c r="B13" s="188"/>
      <c r="C13" s="184"/>
      <c r="D13" s="188"/>
      <c r="E13" s="188"/>
      <c r="F13" s="188"/>
      <c r="G13" s="189"/>
    </row>
    <row r="14" spans="1:10" ht="33" customHeight="1">
      <c r="A14" s="190" t="s">
        <v>1150</v>
      </c>
      <c r="B14" s="359" t="s">
        <v>1151</v>
      </c>
      <c r="F14" s="179"/>
      <c r="G14" s="179"/>
    </row>
    <row r="15" spans="1:10" ht="21.75" customHeight="1">
      <c r="A15" s="192"/>
      <c r="B15" s="2493" t="s">
        <v>588</v>
      </c>
      <c r="C15" s="2493"/>
      <c r="D15" s="2493"/>
      <c r="E15" s="2493"/>
      <c r="F15" s="193"/>
      <c r="G15" s="193"/>
      <c r="H15" s="193"/>
      <c r="I15" s="193"/>
      <c r="J15" s="193"/>
    </row>
    <row r="16" spans="1:10" ht="21" customHeight="1">
      <c r="A16" s="163"/>
      <c r="B16" s="2494" t="s">
        <v>243</v>
      </c>
      <c r="C16" s="2494"/>
      <c r="D16" s="2494"/>
      <c r="E16" s="2494"/>
      <c r="F16" s="2494"/>
      <c r="G16" s="194"/>
      <c r="H16" s="194"/>
      <c r="I16" s="194"/>
      <c r="J16" s="194"/>
    </row>
    <row r="17" spans="1:10" s="28" customFormat="1" ht="21.75" customHeight="1">
      <c r="A17" s="188" t="s">
        <v>1148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206</v>
      </c>
      <c r="B19" s="198"/>
      <c r="C19" s="199"/>
      <c r="D19" s="200"/>
      <c r="E19" s="200"/>
      <c r="G19" s="202" t="s">
        <v>617</v>
      </c>
      <c r="H19" s="203"/>
      <c r="I19" s="203"/>
      <c r="J19" s="203"/>
    </row>
    <row r="20" spans="1:10" s="173" customFormat="1" ht="15.75" customHeight="1" thickBot="1">
      <c r="A20" s="38" t="s">
        <v>84</v>
      </c>
      <c r="B20" s="204"/>
      <c r="C20" s="199"/>
      <c r="G20" s="204" t="s">
        <v>313</v>
      </c>
      <c r="H20" s="205">
        <v>4</v>
      </c>
      <c r="I20" s="206">
        <v>2</v>
      </c>
      <c r="J20" s="207">
        <v>1</v>
      </c>
    </row>
    <row r="21" spans="1:10" s="204" customFormat="1" ht="15" customHeight="1" thickBot="1">
      <c r="A21" s="38" t="s">
        <v>600</v>
      </c>
      <c r="C21" s="199"/>
      <c r="G21" s="204" t="s">
        <v>883</v>
      </c>
    </row>
    <row r="22" spans="1:10" s="204" customFormat="1" ht="9.75" customHeight="1" thickBot="1">
      <c r="A22" s="38" t="s">
        <v>531</v>
      </c>
      <c r="C22" s="208"/>
      <c r="D22" s="209"/>
      <c r="G22" s="204" t="s">
        <v>532</v>
      </c>
    </row>
    <row r="23" spans="1:10" s="173" customFormat="1" ht="15.75" customHeight="1" thickBot="1">
      <c r="A23" s="38" t="s">
        <v>693</v>
      </c>
      <c r="B23" s="204"/>
      <c r="C23" s="199"/>
      <c r="G23" s="204" t="s">
        <v>902</v>
      </c>
      <c r="I23" s="210"/>
    </row>
    <row r="24" spans="1:10" s="173" customFormat="1" ht="12.75" customHeight="1">
      <c r="A24" s="38" t="s">
        <v>287</v>
      </c>
      <c r="B24" s="211"/>
      <c r="C24" s="212"/>
      <c r="F24" s="213"/>
      <c r="G24" s="204" t="s">
        <v>904</v>
      </c>
    </row>
    <row r="25" spans="1:10" s="173" customFormat="1" ht="15.75" customHeigh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ht="15.75" customHeigh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ht="16.5" customHeight="1" thickBot="1">
      <c r="A27" s="38" t="s">
        <v>608</v>
      </c>
      <c r="B27" s="204"/>
      <c r="C27" s="212"/>
      <c r="E27" s="219" t="s">
        <v>704</v>
      </c>
      <c r="G27" s="204" t="s">
        <v>398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385</v>
      </c>
      <c r="B29" s="2" t="s">
        <v>609</v>
      </c>
      <c r="C29" s="57"/>
      <c r="D29" s="2" t="s">
        <v>401</v>
      </c>
      <c r="E29" s="3"/>
      <c r="F29" s="2495" t="s">
        <v>342</v>
      </c>
      <c r="G29" s="2497" t="s">
        <v>343</v>
      </c>
      <c r="H29" s="2498"/>
      <c r="I29" s="2498"/>
      <c r="J29" s="2499"/>
    </row>
    <row r="30" spans="1:10" s="28" customFormat="1" ht="96.75" customHeight="1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96"/>
      <c r="G30" s="15" t="s">
        <v>930</v>
      </c>
      <c r="H30" s="15" t="s">
        <v>931</v>
      </c>
      <c r="I30" s="15" t="s">
        <v>932</v>
      </c>
      <c r="J30" s="15" t="s">
        <v>933</v>
      </c>
    </row>
    <row r="31" spans="1:10" s="222" customFormat="1" ht="21" customHeight="1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249</v>
      </c>
      <c r="C32" s="69" t="s">
        <v>338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767</v>
      </c>
      <c r="C33" s="69" t="s">
        <v>338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customHeight="1">
      <c r="A34" s="260">
        <v>1110000</v>
      </c>
      <c r="B34" s="73" t="s">
        <v>768</v>
      </c>
      <c r="C34" s="74" t="s">
        <v>338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5.5">
      <c r="A35" s="261">
        <v>1111000</v>
      </c>
      <c r="B35" s="76" t="s">
        <v>643</v>
      </c>
      <c r="C35" s="77" t="s">
        <v>769</v>
      </c>
      <c r="D35" s="351">
        <v>0</v>
      </c>
      <c r="E35" s="308">
        <v>0</v>
      </c>
      <c r="F35" s="351">
        <f>D35+E35</f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customHeight="1">
      <c r="A36" s="262">
        <v>1112000</v>
      </c>
      <c r="B36" s="14" t="s">
        <v>255</v>
      </c>
      <c r="C36" s="81" t="s">
        <v>770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customHeight="1">
      <c r="A37" s="262">
        <v>1113000</v>
      </c>
      <c r="B37" s="14" t="s">
        <v>771</v>
      </c>
      <c r="C37" s="81" t="s">
        <v>772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377</v>
      </c>
      <c r="C38" s="81" t="s">
        <v>378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customHeight="1">
      <c r="A39" s="262">
        <v>1115000</v>
      </c>
      <c r="B39" s="14" t="s">
        <v>591</v>
      </c>
      <c r="C39" s="81" t="s">
        <v>367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customHeight="1">
      <c r="A40" s="262">
        <v>1116000</v>
      </c>
      <c r="B40" s="14" t="s">
        <v>981</v>
      </c>
      <c r="C40" s="83" t="s">
        <v>368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customHeight="1" thickBot="1">
      <c r="A41" s="263">
        <v>1117000</v>
      </c>
      <c r="B41" s="85" t="s">
        <v>610</v>
      </c>
      <c r="C41" s="86" t="s">
        <v>19</v>
      </c>
      <c r="D41" s="311">
        <v>0</v>
      </c>
      <c r="E41" s="311">
        <v>0</v>
      </c>
      <c r="F41" s="31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5.5" customHeight="1" thickBot="1">
      <c r="A42" s="264">
        <v>1120000</v>
      </c>
      <c r="B42" s="89" t="s">
        <v>20</v>
      </c>
      <c r="C42" s="69" t="s">
        <v>338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 hidden="1">
      <c r="A43" s="260">
        <v>1121000</v>
      </c>
      <c r="B43" s="91" t="s">
        <v>21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hidden="1" customHeight="1">
      <c r="A44" s="262">
        <v>1121100</v>
      </c>
      <c r="B44" s="93" t="s">
        <v>359</v>
      </c>
      <c r="C44" s="83" t="s">
        <v>360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idden="1">
      <c r="A45" s="262">
        <v>1121200</v>
      </c>
      <c r="B45" s="94" t="s">
        <v>361</v>
      </c>
      <c r="C45" s="81" t="s">
        <v>362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734</v>
      </c>
      <c r="C46" s="83" t="s">
        <v>363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735</v>
      </c>
      <c r="C47" s="81" t="s">
        <v>364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65</v>
      </c>
      <c r="C48" s="83" t="s">
        <v>365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66</v>
      </c>
      <c r="C49" s="81" t="s">
        <v>366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67</v>
      </c>
      <c r="C50" s="86" t="s">
        <v>731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732</v>
      </c>
      <c r="C51" s="74" t="s">
        <v>338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733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465</v>
      </c>
      <c r="C53" s="83" t="s">
        <v>978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136</v>
      </c>
      <c r="C54" s="100" t="s">
        <v>979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52</v>
      </c>
      <c r="C55" s="74" t="s">
        <v>338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137</v>
      </c>
      <c r="C56" s="99" t="s">
        <v>345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138</v>
      </c>
      <c r="C57" s="83" t="s">
        <v>346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139</v>
      </c>
      <c r="C58" s="83" t="s">
        <v>347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533</v>
      </c>
      <c r="C59" s="83" t="s">
        <v>348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534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174</v>
      </c>
      <c r="C61" s="81" t="s">
        <v>349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175</v>
      </c>
      <c r="C62" s="83" t="s">
        <v>350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176</v>
      </c>
      <c r="C63" s="100" t="s">
        <v>351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198</v>
      </c>
      <c r="C64" s="74" t="s">
        <v>338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177</v>
      </c>
      <c r="C65" s="86" t="s">
        <v>199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 hidden="1">
      <c r="A66" s="260">
        <v>1125000</v>
      </c>
      <c r="B66" s="97" t="s">
        <v>878</v>
      </c>
      <c r="C66" s="74" t="s">
        <v>338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178</v>
      </c>
      <c r="C67" s="99" t="s">
        <v>879</v>
      </c>
      <c r="D67" s="310"/>
      <c r="E67" s="310"/>
      <c r="F67" s="310"/>
      <c r="G67" s="310"/>
      <c r="H67" s="310"/>
      <c r="I67" s="310"/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669</v>
      </c>
      <c r="C68" s="100" t="s">
        <v>988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 hidden="1">
      <c r="A69" s="260">
        <v>1126000</v>
      </c>
      <c r="B69" s="97" t="s">
        <v>989</v>
      </c>
      <c r="C69" s="74" t="s">
        <v>338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idden="1">
      <c r="A70" s="260">
        <v>1126100</v>
      </c>
      <c r="B70" s="93" t="s">
        <v>941</v>
      </c>
      <c r="C70" s="77" t="s">
        <v>990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942</v>
      </c>
      <c r="C71" s="83" t="s">
        <v>991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369</v>
      </c>
      <c r="C72" s="83" t="s">
        <v>370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943</v>
      </c>
      <c r="C73" s="81" t="s">
        <v>371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0.75" hidden="1" customHeight="1">
      <c r="A74" s="263">
        <v>1126500</v>
      </c>
      <c r="B74" s="104" t="s">
        <v>901</v>
      </c>
      <c r="C74" s="83" t="s">
        <v>372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214</v>
      </c>
      <c r="C75" s="81" t="s">
        <v>373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 hidden="1">
      <c r="A76" s="262">
        <v>1126700</v>
      </c>
      <c r="B76" s="103" t="s">
        <v>215</v>
      </c>
      <c r="C76" s="83" t="s">
        <v>374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hidden="1" thickBot="1">
      <c r="A77" s="265">
        <v>1126800</v>
      </c>
      <c r="B77" s="105" t="s">
        <v>458</v>
      </c>
      <c r="C77" s="86" t="s">
        <v>375</v>
      </c>
      <c r="D77" s="311">
        <v>0</v>
      </c>
      <c r="E77" s="311"/>
      <c r="F77" s="311"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274</v>
      </c>
      <c r="C78" s="74" t="s">
        <v>338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459</v>
      </c>
      <c r="C79" s="99" t="s">
        <v>275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460</v>
      </c>
      <c r="C80" s="83" t="s">
        <v>276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461</v>
      </c>
      <c r="C81" s="83" t="s">
        <v>277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462</v>
      </c>
      <c r="C82" s="109" t="s">
        <v>278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279</v>
      </c>
      <c r="C83" s="111" t="s">
        <v>338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565</v>
      </c>
      <c r="C84" s="77" t="s">
        <v>280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566</v>
      </c>
      <c r="C85" s="83" t="s">
        <v>281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567</v>
      </c>
      <c r="C86" s="86" t="s">
        <v>282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283</v>
      </c>
      <c r="C87" s="74" t="s">
        <v>338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284</v>
      </c>
      <c r="C88" s="99" t="s">
        <v>960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42</v>
      </c>
      <c r="C91" s="86" t="s">
        <v>418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694</v>
      </c>
      <c r="C92" s="74" t="s">
        <v>338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649</v>
      </c>
      <c r="C93" s="74" t="s">
        <v>338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250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607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495</v>
      </c>
      <c r="C96" s="230" t="s">
        <v>338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518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723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724</v>
      </c>
      <c r="C99" s="236" t="s">
        <v>338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725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95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479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480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481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482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953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954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955</v>
      </c>
      <c r="C108" s="230" t="s">
        <v>338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195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196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197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63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64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74</v>
      </c>
      <c r="C114" s="86" t="s">
        <v>75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76</v>
      </c>
      <c r="C115" s="74" t="s">
        <v>338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77</v>
      </c>
      <c r="C116" s="123" t="s">
        <v>338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379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671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1080</v>
      </c>
      <c r="C119" s="123" t="s">
        <v>338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1081</v>
      </c>
      <c r="C120" s="83" t="s">
        <v>122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123</v>
      </c>
      <c r="C121" s="83" t="s">
        <v>23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24</v>
      </c>
      <c r="C122" s="83" t="s">
        <v>25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794</v>
      </c>
      <c r="C123" s="83" t="s">
        <v>795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796</v>
      </c>
      <c r="C124" s="83" t="s">
        <v>797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488</v>
      </c>
      <c r="C125" s="83" t="s">
        <v>489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490</v>
      </c>
      <c r="C126" s="83" t="s">
        <v>491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832</v>
      </c>
      <c r="C127" s="83" t="s">
        <v>833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834</v>
      </c>
      <c r="C128" s="83" t="s">
        <v>835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54</v>
      </c>
      <c r="C129" s="111" t="s">
        <v>338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763</v>
      </c>
      <c r="C130" s="86" t="s">
        <v>764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6.5" hidden="1" customHeight="1">
      <c r="A131" s="275">
        <v>1170000</v>
      </c>
      <c r="B131" s="126" t="s">
        <v>836</v>
      </c>
      <c r="C131" s="74" t="s">
        <v>338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200</v>
      </c>
      <c r="C132" s="74" t="s">
        <v>338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456</v>
      </c>
      <c r="C133" s="99" t="s">
        <v>457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331</v>
      </c>
      <c r="C134" s="131" t="s">
        <v>332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974</v>
      </c>
      <c r="C135" s="111" t="s">
        <v>338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1058</v>
      </c>
      <c r="C136" s="99" t="s">
        <v>975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1059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976</v>
      </c>
      <c r="C138" s="83" t="s">
        <v>977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116</v>
      </c>
      <c r="C139" s="83" t="s">
        <v>117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118</v>
      </c>
      <c r="C140" s="111" t="s">
        <v>338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119</v>
      </c>
      <c r="C141" s="83" t="s">
        <v>1044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1045</v>
      </c>
      <c r="C142" s="111" t="s">
        <v>338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1060</v>
      </c>
      <c r="C143" s="83" t="s">
        <v>1046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424</v>
      </c>
      <c r="C144" s="83" t="s">
        <v>425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535</v>
      </c>
      <c r="C145" s="111" t="s">
        <v>338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22.5" customHeight="1">
      <c r="A146" s="273">
        <v>1175100</v>
      </c>
      <c r="B146" s="134" t="s">
        <v>211</v>
      </c>
      <c r="C146" s="83" t="s">
        <v>212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213</v>
      </c>
      <c r="C147" s="111" t="s">
        <v>338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564</v>
      </c>
      <c r="C149" s="111" t="s">
        <v>338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680</v>
      </c>
      <c r="C150" s="86" t="s">
        <v>244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hidden="1" thickBot="1">
      <c r="A151" s="276" t="s">
        <v>247</v>
      </c>
      <c r="B151" s="143" t="s">
        <v>618</v>
      </c>
      <c r="C151" s="144" t="s">
        <v>338</v>
      </c>
      <c r="D151" s="329"/>
      <c r="E151" s="329"/>
      <c r="F151" s="329"/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 hidden="1">
      <c r="A152" s="275" t="s">
        <v>620</v>
      </c>
      <c r="B152" s="150" t="s">
        <v>621</v>
      </c>
      <c r="C152" s="74" t="s">
        <v>338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idden="1">
      <c r="A153" s="273" t="s">
        <v>622</v>
      </c>
      <c r="B153" s="134" t="s">
        <v>944</v>
      </c>
      <c r="C153" s="241" t="s">
        <v>945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946</v>
      </c>
      <c r="B154" s="134" t="s">
        <v>922</v>
      </c>
      <c r="C154" s="241" t="s">
        <v>923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924</v>
      </c>
      <c r="B155" s="134" t="s">
        <v>925</v>
      </c>
      <c r="C155" s="241" t="s">
        <v>926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927</v>
      </c>
      <c r="B156" s="134" t="s">
        <v>1054</v>
      </c>
      <c r="C156" s="241" t="s">
        <v>1055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127</v>
      </c>
      <c r="B157" s="135" t="s">
        <v>128</v>
      </c>
      <c r="C157" s="241" t="s">
        <v>129</v>
      </c>
      <c r="D157" s="130">
        <v>0</v>
      </c>
      <c r="E157" s="310"/>
      <c r="F157" s="130">
        <v>0</v>
      </c>
      <c r="G157" s="327"/>
      <c r="H157" s="327"/>
      <c r="I157" s="327">
        <v>0</v>
      </c>
      <c r="J157" s="309">
        <f>F157</f>
        <v>0</v>
      </c>
    </row>
    <row r="158" spans="1:10" s="28" customFormat="1" hidden="1">
      <c r="A158" s="277" t="s">
        <v>130</v>
      </c>
      <c r="B158" s="134" t="s">
        <v>913</v>
      </c>
      <c r="C158" s="241" t="s">
        <v>857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858</v>
      </c>
      <c r="B159" s="134" t="s">
        <v>859</v>
      </c>
      <c r="C159" s="241" t="s">
        <v>860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765</v>
      </c>
      <c r="B160" s="243" t="s">
        <v>626</v>
      </c>
      <c r="C160" s="244" t="s">
        <v>627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766</v>
      </c>
      <c r="B161" s="245" t="s">
        <v>1020</v>
      </c>
      <c r="C161" s="228" t="s">
        <v>1021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1022</v>
      </c>
      <c r="B162" s="245" t="s">
        <v>1023</v>
      </c>
      <c r="C162" s="228" t="s">
        <v>1024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395" customFormat="1" hidden="1">
      <c r="A163" s="397" t="s">
        <v>628</v>
      </c>
      <c r="B163" s="398" t="s">
        <v>629</v>
      </c>
      <c r="C163" s="399" t="s">
        <v>338</v>
      </c>
      <c r="D163" s="377">
        <v>0</v>
      </c>
      <c r="E163" s="377"/>
      <c r="F163" s="377">
        <v>0</v>
      </c>
      <c r="G163" s="377">
        <v>0</v>
      </c>
      <c r="H163" s="377">
        <v>0</v>
      </c>
      <c r="I163" s="377">
        <v>0</v>
      </c>
      <c r="J163" s="400">
        <v>0</v>
      </c>
    </row>
    <row r="164" spans="1:10" hidden="1">
      <c r="A164" s="277" t="s">
        <v>630</v>
      </c>
      <c r="B164" s="135" t="s">
        <v>631</v>
      </c>
      <c r="C164" s="241" t="s">
        <v>632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633</v>
      </c>
      <c r="B165" s="135" t="s">
        <v>634</v>
      </c>
      <c r="C165" s="241" t="s">
        <v>635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636</v>
      </c>
      <c r="B166" s="134" t="s">
        <v>293</v>
      </c>
      <c r="C166" s="241" t="s">
        <v>294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295</v>
      </c>
      <c r="B167" s="134" t="s">
        <v>296</v>
      </c>
      <c r="C167" s="241" t="s">
        <v>297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298</v>
      </c>
      <c r="B168" s="132" t="s">
        <v>299</v>
      </c>
      <c r="C168" s="123" t="s">
        <v>338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300</v>
      </c>
      <c r="B169" s="135" t="s">
        <v>1061</v>
      </c>
      <c r="C169" s="241" t="s">
        <v>301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302</v>
      </c>
      <c r="B170" s="155" t="s">
        <v>1025</v>
      </c>
      <c r="C170" s="123" t="s">
        <v>338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304</v>
      </c>
      <c r="B171" s="135" t="s">
        <v>1062</v>
      </c>
      <c r="C171" s="241" t="s">
        <v>305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306</v>
      </c>
      <c r="B172" s="135" t="s">
        <v>1063</v>
      </c>
      <c r="C172" s="241" t="s">
        <v>307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308</v>
      </c>
      <c r="B173" s="134" t="s">
        <v>309</v>
      </c>
      <c r="C173" s="241" t="s">
        <v>310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1026</v>
      </c>
      <c r="C174" s="244" t="s">
        <v>1089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1027</v>
      </c>
      <c r="C175" s="248" t="s">
        <v>338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492"/>
      <c r="B176" s="2492"/>
      <c r="C176" s="2492"/>
      <c r="D176" s="2492"/>
      <c r="E176" s="2492"/>
      <c r="F176" s="2492"/>
      <c r="G176" s="2492"/>
      <c r="H176" s="2492"/>
      <c r="I176" s="2492"/>
      <c r="J176" s="2492"/>
    </row>
    <row r="177" spans="1:10" ht="18.75" customHeight="1">
      <c r="A177" s="2486" t="s">
        <v>1226</v>
      </c>
      <c r="B177" s="2486"/>
      <c r="C177" s="2486"/>
      <c r="D177" s="2486"/>
      <c r="E177" s="2486"/>
      <c r="F177" s="2486"/>
      <c r="G177" s="2486"/>
      <c r="H177" s="2486"/>
      <c r="I177" s="2486"/>
      <c r="J177" s="2486"/>
    </row>
    <row r="178" spans="1:10">
      <c r="A178" s="2484" t="s">
        <v>1070</v>
      </c>
      <c r="B178" s="2484"/>
      <c r="C178" s="2484"/>
      <c r="D178" s="2484"/>
      <c r="E178" s="2484"/>
      <c r="F178" s="2484"/>
      <c r="G178" s="2484"/>
      <c r="H178" s="2484"/>
      <c r="I178" s="2484"/>
      <c r="J178" s="2484"/>
    </row>
    <row r="179" spans="1:10" ht="14.25">
      <c r="A179" s="2484" t="s">
        <v>1097</v>
      </c>
      <c r="B179" s="2484"/>
      <c r="C179" s="2484"/>
      <c r="D179" s="2484"/>
      <c r="E179" s="2484"/>
      <c r="F179" s="2484"/>
      <c r="G179" s="2484"/>
      <c r="H179" s="2484"/>
      <c r="I179" s="2484"/>
      <c r="J179" s="2484"/>
    </row>
    <row r="180" spans="1:10">
      <c r="A180" s="2487" t="s">
        <v>950</v>
      </c>
      <c r="B180" s="2487"/>
      <c r="C180" s="2487"/>
      <c r="D180" s="2487"/>
      <c r="E180" s="2487"/>
      <c r="F180" s="2487"/>
      <c r="G180" s="2487"/>
      <c r="H180" s="2487"/>
      <c r="I180" s="2487"/>
      <c r="J180" s="2487"/>
    </row>
    <row r="181" spans="1:10" ht="14.25">
      <c r="A181" s="2483" t="s">
        <v>291</v>
      </c>
      <c r="B181" s="2483"/>
      <c r="C181" s="2483"/>
      <c r="D181" s="2483"/>
      <c r="E181" s="2483"/>
      <c r="F181" s="2483"/>
      <c r="G181" s="2483"/>
      <c r="H181" s="2483"/>
      <c r="I181" s="2483"/>
      <c r="J181" s="2483"/>
    </row>
    <row r="182" spans="1:10">
      <c r="A182" s="2484" t="s">
        <v>951</v>
      </c>
      <c r="B182" s="2484"/>
      <c r="C182" s="2484"/>
      <c r="D182" s="2484"/>
      <c r="E182" s="2484"/>
      <c r="F182" s="2484"/>
      <c r="G182" s="2484"/>
      <c r="H182" s="2484"/>
      <c r="I182" s="2484"/>
      <c r="J182" s="2484"/>
    </row>
    <row r="183" spans="1:10">
      <c r="A183" s="2484" t="s">
        <v>448</v>
      </c>
      <c r="B183" s="2484"/>
      <c r="C183" s="2484"/>
      <c r="D183" s="2484"/>
      <c r="E183" s="2484"/>
      <c r="F183" s="2484"/>
      <c r="G183" s="2484"/>
      <c r="H183" s="2484"/>
      <c r="I183" s="2484"/>
      <c r="J183" s="2484"/>
    </row>
    <row r="184" spans="1:10" ht="14.25">
      <c r="A184" s="2485" t="s">
        <v>1074</v>
      </c>
      <c r="B184" s="2485"/>
      <c r="C184" s="2485"/>
      <c r="D184" s="2485"/>
      <c r="E184" s="2485"/>
      <c r="F184" s="2485"/>
      <c r="G184" s="2485"/>
      <c r="H184" s="2485"/>
      <c r="I184" s="2485"/>
      <c r="J184" s="2485"/>
    </row>
    <row r="185" spans="1:10">
      <c r="A185" s="2482"/>
      <c r="B185" s="2482"/>
      <c r="C185" s="2482"/>
      <c r="D185" s="2482"/>
      <c r="E185" s="2482"/>
      <c r="F185" s="2482"/>
      <c r="G185" s="2482"/>
      <c r="H185" s="2482"/>
      <c r="I185" s="2482"/>
      <c r="J185" s="2482"/>
    </row>
    <row r="186" spans="1:10">
      <c r="A186" s="2490"/>
      <c r="B186" s="2490"/>
      <c r="C186" s="2490"/>
      <c r="D186" s="2490"/>
      <c r="E186" s="2490"/>
      <c r="F186" s="2490"/>
      <c r="G186" s="2490"/>
      <c r="H186" s="2490"/>
      <c r="I186" s="2490"/>
      <c r="J186" s="2490"/>
    </row>
    <row r="187" spans="1:10">
      <c r="A187" s="2490"/>
      <c r="B187" s="2490"/>
      <c r="C187" s="2490"/>
      <c r="D187" s="2490"/>
      <c r="E187" s="2490"/>
      <c r="F187" s="2490"/>
      <c r="G187" s="2490"/>
      <c r="H187" s="2490"/>
      <c r="I187" s="2490"/>
      <c r="J187" s="2490"/>
    </row>
    <row r="188" spans="1:10">
      <c r="A188" s="2490"/>
      <c r="B188" s="2490"/>
      <c r="C188" s="2490"/>
      <c r="D188" s="2490"/>
      <c r="E188" s="2490"/>
      <c r="F188" s="2490"/>
      <c r="G188" s="2490"/>
      <c r="H188" s="2490"/>
      <c r="I188" s="2490"/>
      <c r="J188" s="2490"/>
    </row>
    <row r="189" spans="1:10">
      <c r="A189" s="2490"/>
      <c r="B189" s="2490"/>
      <c r="C189" s="2490"/>
      <c r="D189" s="2490"/>
      <c r="E189" s="2490"/>
      <c r="F189" s="2490"/>
      <c r="G189" s="2490"/>
      <c r="H189" s="2490"/>
      <c r="I189" s="2490"/>
      <c r="J189" s="249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90"/>
      <c r="B191" s="2490"/>
      <c r="C191" s="2490"/>
      <c r="D191" s="2490"/>
      <c r="E191" s="2490"/>
      <c r="F191" s="2490"/>
      <c r="G191" s="2490"/>
      <c r="H191" s="2490"/>
      <c r="I191" s="2490"/>
      <c r="J191" s="2490"/>
    </row>
    <row r="192" spans="1:10">
      <c r="A192" s="2491"/>
      <c r="B192" s="2491"/>
      <c r="C192" s="2491"/>
      <c r="D192" s="2491"/>
      <c r="E192" s="2491"/>
      <c r="F192" s="2491"/>
      <c r="G192" s="2491"/>
      <c r="H192" s="2491"/>
      <c r="I192" s="2491"/>
      <c r="J192" s="2491"/>
    </row>
    <row r="193" spans="1:10">
      <c r="A193" s="2490"/>
      <c r="B193" s="2490"/>
      <c r="C193" s="2490"/>
      <c r="D193" s="2490"/>
      <c r="E193" s="2490"/>
      <c r="F193" s="2490"/>
      <c r="G193" s="2490"/>
      <c r="H193" s="2490"/>
      <c r="I193" s="2490"/>
      <c r="J193" s="2490"/>
    </row>
    <row r="194" spans="1:10">
      <c r="A194" s="2490"/>
      <c r="B194" s="2490"/>
      <c r="C194" s="2490"/>
      <c r="D194" s="2490"/>
      <c r="E194" s="2490"/>
      <c r="F194" s="2490"/>
      <c r="G194" s="2490"/>
      <c r="H194" s="2490"/>
      <c r="I194" s="2490"/>
      <c r="J194" s="249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90"/>
      <c r="B196" s="2490"/>
      <c r="C196" s="2490"/>
      <c r="D196" s="2490"/>
      <c r="E196" s="2490"/>
      <c r="F196" s="2490"/>
      <c r="G196" s="2490"/>
      <c r="H196" s="2490"/>
      <c r="I196" s="2490"/>
      <c r="J196" s="249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90"/>
      <c r="B198" s="2490"/>
      <c r="C198" s="2490"/>
      <c r="D198" s="2490"/>
      <c r="E198" s="2490"/>
      <c r="F198" s="2490"/>
      <c r="G198" s="2490"/>
      <c r="H198" s="2490"/>
      <c r="I198" s="2490"/>
      <c r="J198" s="249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90"/>
      <c r="B200" s="2490"/>
      <c r="C200" s="2490"/>
      <c r="D200" s="2490"/>
      <c r="E200" s="2490"/>
      <c r="F200" s="2490"/>
      <c r="G200" s="2490"/>
      <c r="H200" s="2490"/>
      <c r="I200" s="2490"/>
      <c r="J200" s="249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90" t="s">
        <v>49</v>
      </c>
      <c r="B202" s="2490"/>
      <c r="C202" s="2490"/>
      <c r="D202" s="2490"/>
      <c r="E202" s="2490"/>
      <c r="F202" s="2490"/>
      <c r="G202" s="2490"/>
      <c r="H202" s="2490"/>
      <c r="I202" s="2490"/>
      <c r="J202" s="2490"/>
    </row>
    <row r="203" spans="1:10">
      <c r="A203" s="2488" t="s">
        <v>336</v>
      </c>
      <c r="B203" s="2488"/>
      <c r="C203" s="2488"/>
      <c r="D203" s="2488"/>
      <c r="E203" s="2488"/>
      <c r="F203" s="2488"/>
      <c r="G203" s="2488"/>
      <c r="H203" s="2488"/>
      <c r="I203" s="2488"/>
      <c r="J203" s="2488"/>
    </row>
    <row r="204" spans="1:10">
      <c r="A204" s="2489" t="s">
        <v>189</v>
      </c>
      <c r="B204" s="2489"/>
      <c r="C204" s="2489"/>
      <c r="D204" s="2489"/>
      <c r="E204" s="2489"/>
      <c r="F204" s="2489"/>
      <c r="G204" s="2489"/>
      <c r="H204" s="2489"/>
      <c r="I204" s="2489"/>
      <c r="J204" s="2489"/>
    </row>
    <row r="205" spans="1:10">
      <c r="A205" s="2489" t="s">
        <v>190</v>
      </c>
      <c r="B205" s="2489"/>
      <c r="C205" s="2489"/>
      <c r="D205" s="2489"/>
      <c r="E205" s="2489"/>
      <c r="F205" s="2489"/>
      <c r="G205" s="2489"/>
      <c r="H205" s="2489"/>
      <c r="I205" s="2489"/>
      <c r="J205" s="2489"/>
    </row>
    <row r="206" spans="1:10">
      <c r="A206" s="256" t="s">
        <v>890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89" t="s">
        <v>644</v>
      </c>
      <c r="B207" s="2489"/>
      <c r="C207" s="2489"/>
      <c r="D207" s="2489"/>
      <c r="E207" s="2489"/>
      <c r="F207" s="2489"/>
      <c r="G207" s="2489"/>
      <c r="H207" s="2489"/>
      <c r="I207" s="2489"/>
      <c r="J207" s="2489"/>
    </row>
    <row r="208" spans="1:10">
      <c r="A208" s="2486" t="s">
        <v>645</v>
      </c>
      <c r="B208" s="2486"/>
      <c r="C208" s="2486"/>
      <c r="D208" s="2486"/>
      <c r="E208" s="2486"/>
      <c r="F208" s="2486"/>
      <c r="G208" s="2486"/>
      <c r="H208" s="2486"/>
      <c r="I208" s="2486"/>
      <c r="J208" s="2486"/>
    </row>
    <row r="209" spans="1:10">
      <c r="A209" s="2484" t="s">
        <v>1070</v>
      </c>
      <c r="B209" s="2484"/>
      <c r="C209" s="2484"/>
      <c r="D209" s="2484"/>
      <c r="E209" s="2484"/>
      <c r="F209" s="2484"/>
      <c r="G209" s="2484"/>
      <c r="H209" s="2484"/>
      <c r="I209" s="2484"/>
      <c r="J209" s="2484"/>
    </row>
    <row r="210" spans="1:10" ht="14.25">
      <c r="A210" s="2484" t="s">
        <v>1072</v>
      </c>
      <c r="B210" s="2484"/>
      <c r="C210" s="2484"/>
      <c r="D210" s="2484"/>
      <c r="E210" s="2484"/>
      <c r="F210" s="2484"/>
      <c r="G210" s="2484"/>
      <c r="H210" s="2484"/>
      <c r="I210" s="2484"/>
      <c r="J210" s="2484"/>
    </row>
    <row r="211" spans="1:10">
      <c r="A211" s="2487" t="s">
        <v>950</v>
      </c>
      <c r="B211" s="2487"/>
      <c r="C211" s="2487"/>
      <c r="D211" s="2487"/>
      <c r="E211" s="2487"/>
      <c r="F211" s="2487"/>
      <c r="G211" s="2487"/>
      <c r="H211" s="2487"/>
      <c r="I211" s="2487"/>
      <c r="J211" s="2487"/>
    </row>
    <row r="212" spans="1:10" ht="14.25">
      <c r="A212" s="2483" t="s">
        <v>291</v>
      </c>
      <c r="B212" s="2483"/>
      <c r="C212" s="2483"/>
      <c r="D212" s="2483"/>
      <c r="E212" s="2483"/>
      <c r="F212" s="2483"/>
      <c r="G212" s="2483"/>
      <c r="H212" s="2483"/>
      <c r="I212" s="2483"/>
      <c r="J212" s="2483"/>
    </row>
    <row r="213" spans="1:10">
      <c r="A213" s="2484" t="s">
        <v>951</v>
      </c>
      <c r="B213" s="2484"/>
      <c r="C213" s="2484"/>
      <c r="D213" s="2484"/>
      <c r="E213" s="2484"/>
      <c r="F213" s="2484"/>
      <c r="G213" s="2484"/>
      <c r="H213" s="2484"/>
      <c r="I213" s="2484"/>
      <c r="J213" s="2484"/>
    </row>
    <row r="214" spans="1:10">
      <c r="A214" s="2484" t="s">
        <v>952</v>
      </c>
      <c r="B214" s="2484"/>
      <c r="C214" s="2484"/>
      <c r="D214" s="2484"/>
      <c r="E214" s="2484"/>
      <c r="F214" s="2484"/>
      <c r="G214" s="2484"/>
      <c r="H214" s="2484"/>
      <c r="I214" s="2484"/>
      <c r="J214" s="2484"/>
    </row>
    <row r="215" spans="1:10" ht="14.25">
      <c r="A215" s="2485" t="s">
        <v>1074</v>
      </c>
      <c r="B215" s="2485"/>
      <c r="C215" s="2485"/>
      <c r="D215" s="2485"/>
      <c r="E215" s="2485"/>
      <c r="F215" s="2485"/>
      <c r="G215" s="2485"/>
      <c r="H215" s="2485"/>
      <c r="I215" s="2485"/>
      <c r="J215" s="2485"/>
    </row>
    <row r="216" spans="1:10">
      <c r="A216" s="2482"/>
      <c r="B216" s="2482"/>
      <c r="C216" s="2482"/>
      <c r="D216" s="2482"/>
      <c r="E216" s="2482"/>
      <c r="F216" s="2482"/>
      <c r="G216" s="2482"/>
      <c r="H216" s="2482"/>
      <c r="I216" s="2482"/>
      <c r="J216" s="2482"/>
    </row>
  </sheetData>
  <mergeCells count="40">
    <mergeCell ref="A176:J176"/>
    <mergeCell ref="A9:E9"/>
    <mergeCell ref="B15:E15"/>
    <mergeCell ref="B16:F16"/>
    <mergeCell ref="F29:F30"/>
    <mergeCell ref="G29:J29"/>
    <mergeCell ref="A178:J178"/>
    <mergeCell ref="A179:J179"/>
    <mergeCell ref="A180:J180"/>
    <mergeCell ref="A181:J181"/>
    <mergeCell ref="A177:J177"/>
    <mergeCell ref="A186:J186"/>
    <mergeCell ref="A187:J187"/>
    <mergeCell ref="A188:J188"/>
    <mergeCell ref="A189:J189"/>
    <mergeCell ref="A182:J182"/>
    <mergeCell ref="A183:J183"/>
    <mergeCell ref="A184:J184"/>
    <mergeCell ref="A185:J185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53"/>
  <sheetViews>
    <sheetView workbookViewId="0">
      <selection activeCell="H44" sqref="H44"/>
    </sheetView>
  </sheetViews>
  <sheetFormatPr defaultRowHeight="12.75"/>
  <cols>
    <col min="1" max="1" width="26.7109375" style="626" customWidth="1"/>
    <col min="2" max="2" width="15.5703125" style="626" customWidth="1"/>
    <col min="3" max="3" width="16" style="626" customWidth="1"/>
    <col min="4" max="5" width="9.140625" style="626"/>
    <col min="6" max="6" width="12.42578125" style="626" customWidth="1"/>
    <col min="7" max="7" width="15.85546875" style="626" customWidth="1"/>
    <col min="8" max="16384" width="9.140625" style="626"/>
  </cols>
  <sheetData>
    <row r="1" spans="1:16" ht="6" customHeight="1"/>
    <row r="2" spans="1:16">
      <c r="A2" s="2353" t="s">
        <v>1204</v>
      </c>
      <c r="B2" s="2353"/>
      <c r="C2" s="2353"/>
      <c r="D2" s="2353"/>
      <c r="E2" s="2353"/>
      <c r="F2" s="2353"/>
      <c r="G2" s="2353"/>
      <c r="H2" s="2353"/>
      <c r="I2" s="2353"/>
      <c r="J2" s="2353"/>
      <c r="K2" s="2353"/>
      <c r="L2" s="2353"/>
    </row>
    <row r="3" spans="1:16" ht="10.5" customHeight="1">
      <c r="A3" s="2353"/>
      <c r="B3" s="2353"/>
      <c r="C3" s="2353"/>
      <c r="D3" s="2353"/>
      <c r="E3" s="2353"/>
      <c r="F3" s="2353"/>
      <c r="G3" s="2353"/>
      <c r="H3" s="2353"/>
      <c r="I3" s="2353"/>
      <c r="J3" s="2353"/>
      <c r="K3" s="2353"/>
      <c r="L3" s="2353"/>
      <c r="M3" s="1201"/>
      <c r="N3" s="1201"/>
      <c r="O3" s="1201"/>
      <c r="P3" s="1201"/>
    </row>
    <row r="4" spans="1:16" ht="28.5" hidden="1" customHeight="1">
      <c r="A4" s="2354"/>
      <c r="B4" s="2354"/>
      <c r="C4" s="2354"/>
      <c r="D4" s="2354"/>
      <c r="E4" s="2354"/>
      <c r="F4" s="2354"/>
      <c r="G4" s="2354"/>
      <c r="H4" s="2354"/>
      <c r="I4" s="2354"/>
      <c r="J4" s="2354"/>
      <c r="K4" s="2354"/>
      <c r="L4" s="2354"/>
      <c r="M4" s="1201"/>
      <c r="N4" s="1201"/>
      <c r="O4" s="1201"/>
      <c r="P4" s="1201"/>
    </row>
    <row r="5" spans="1:16" hidden="1">
      <c r="A5" s="2355"/>
      <c r="B5" s="2356"/>
      <c r="C5" s="2356"/>
      <c r="D5" s="2356"/>
      <c r="E5" s="2356"/>
      <c r="F5" s="2356"/>
      <c r="G5" s="2356"/>
      <c r="H5" s="2356"/>
      <c r="I5" s="2356"/>
      <c r="J5" s="2356"/>
      <c r="K5" s="2356"/>
      <c r="L5" s="2357"/>
      <c r="M5" s="1201"/>
      <c r="N5" s="1201"/>
      <c r="O5" s="1201"/>
      <c r="P5" s="1201"/>
    </row>
    <row r="6" spans="1:16" hidden="1">
      <c r="A6" s="2358"/>
      <c r="B6" s="2359"/>
      <c r="C6" s="2359"/>
      <c r="D6" s="2359"/>
      <c r="E6" s="2359"/>
      <c r="F6" s="2359"/>
      <c r="G6" s="2359"/>
      <c r="H6" s="2359"/>
      <c r="I6" s="2359"/>
      <c r="J6" s="2359"/>
      <c r="K6" s="2359"/>
      <c r="L6" s="2360"/>
      <c r="M6" s="1201"/>
      <c r="N6" s="1201"/>
      <c r="O6" s="1201"/>
      <c r="P6" s="1201"/>
    </row>
    <row r="7" spans="1:16" ht="20.25" customHeight="1">
      <c r="A7" s="1228"/>
      <c r="B7" s="1201"/>
      <c r="C7" s="1201"/>
      <c r="D7" s="1201" t="s">
        <v>1220</v>
      </c>
      <c r="E7" s="1201"/>
      <c r="F7" s="1201"/>
      <c r="G7" s="1201" t="s">
        <v>1221</v>
      </c>
      <c r="H7" s="1201"/>
      <c r="I7" s="1201"/>
      <c r="J7" s="1201"/>
      <c r="K7" s="1201"/>
      <c r="L7" s="1201"/>
      <c r="M7" s="1201"/>
      <c r="N7" s="1201"/>
      <c r="O7" s="1201"/>
      <c r="P7" s="1201"/>
    </row>
    <row r="8" spans="1:16" ht="24" customHeight="1">
      <c r="A8" s="625" t="s">
        <v>973</v>
      </c>
      <c r="B8" s="1642">
        <v>2</v>
      </c>
      <c r="C8" s="631">
        <v>50000</v>
      </c>
      <c r="D8" s="631"/>
      <c r="E8" s="631"/>
      <c r="F8" s="631">
        <v>12</v>
      </c>
      <c r="G8" s="1404">
        <v>100000</v>
      </c>
      <c r="H8" s="631"/>
      <c r="I8" s="631"/>
      <c r="J8" s="631"/>
      <c r="K8" s="1201"/>
      <c r="L8" s="1201"/>
      <c r="M8" s="1201"/>
      <c r="N8" s="1201"/>
      <c r="O8" s="1201"/>
      <c r="P8" s="1201"/>
    </row>
    <row r="9" spans="1:16" ht="42" customHeight="1">
      <c r="A9" s="625" t="s">
        <v>270</v>
      </c>
      <c r="B9" s="1229">
        <v>5</v>
      </c>
      <c r="C9" s="631">
        <v>200000</v>
      </c>
      <c r="D9" s="631"/>
      <c r="E9" s="631"/>
      <c r="F9" s="631">
        <v>12</v>
      </c>
      <c r="G9" s="631">
        <v>1000000</v>
      </c>
      <c r="H9" s="631"/>
      <c r="I9" s="631"/>
      <c r="J9" s="631"/>
      <c r="K9" s="1201"/>
      <c r="L9" s="1201"/>
      <c r="M9" s="1201"/>
      <c r="N9" s="1201"/>
      <c r="O9" s="1201"/>
      <c r="P9" s="1201"/>
    </row>
    <row r="10" spans="1:16" ht="51">
      <c r="A10" s="625" t="s">
        <v>32</v>
      </c>
      <c r="B10" s="631"/>
      <c r="C10" s="631"/>
      <c r="D10" s="631"/>
      <c r="E10" s="631"/>
      <c r="F10" s="631"/>
      <c r="G10" s="1642">
        <v>232780</v>
      </c>
      <c r="H10" s="631"/>
      <c r="I10" s="631"/>
      <c r="J10" s="631"/>
      <c r="K10" s="1201"/>
      <c r="L10" s="1201"/>
      <c r="M10" s="1201"/>
      <c r="N10" s="1201"/>
      <c r="O10" s="1201"/>
      <c r="P10" s="1201"/>
    </row>
    <row r="11" spans="1:16" ht="27" customHeight="1">
      <c r="A11" s="632" t="s">
        <v>1718</v>
      </c>
      <c r="B11" s="631"/>
      <c r="C11" s="631"/>
      <c r="D11" s="631"/>
      <c r="E11" s="631"/>
      <c r="F11" s="631"/>
      <c r="G11" s="1219"/>
      <c r="H11" s="631"/>
      <c r="I11" s="631"/>
      <c r="J11" s="631"/>
      <c r="K11" s="1201"/>
      <c r="L11" s="1201"/>
      <c r="M11" s="1201"/>
      <c r="N11" s="1201"/>
      <c r="O11" s="1201"/>
      <c r="P11" s="1201"/>
    </row>
    <row r="12" spans="1:16" ht="21" customHeight="1">
      <c r="A12" s="632" t="s">
        <v>1719</v>
      </c>
      <c r="B12" s="631"/>
      <c r="C12" s="631"/>
      <c r="D12" s="1642">
        <v>5212</v>
      </c>
      <c r="E12" s="1642"/>
      <c r="F12" s="1642">
        <v>12</v>
      </c>
      <c r="G12" s="1642">
        <v>62500</v>
      </c>
      <c r="H12" s="631"/>
      <c r="I12" s="631"/>
      <c r="J12" s="631"/>
      <c r="K12" s="1201"/>
      <c r="L12" s="1201"/>
      <c r="M12" s="1201"/>
      <c r="N12" s="1201"/>
      <c r="O12" s="1201"/>
      <c r="P12" s="1201"/>
    </row>
    <row r="13" spans="1:16" ht="24.75" customHeight="1">
      <c r="A13" s="632" t="s">
        <v>1720</v>
      </c>
      <c r="B13" s="631"/>
      <c r="C13" s="631"/>
      <c r="D13" s="1642"/>
      <c r="E13" s="1642"/>
      <c r="F13" s="1642">
        <v>12</v>
      </c>
      <c r="G13" s="1642"/>
      <c r="H13" s="631"/>
      <c r="I13" s="631"/>
      <c r="J13" s="631"/>
      <c r="K13" s="1201"/>
      <c r="L13" s="1201"/>
      <c r="M13" s="1201"/>
      <c r="N13" s="1201"/>
      <c r="O13" s="1201"/>
      <c r="P13" s="1201"/>
    </row>
    <row r="14" spans="1:16" ht="24.75" customHeight="1">
      <c r="A14" s="632" t="s">
        <v>2015</v>
      </c>
      <c r="B14" s="631"/>
      <c r="C14" s="631"/>
      <c r="D14" s="1642">
        <v>14190</v>
      </c>
      <c r="E14" s="1642"/>
      <c r="F14" s="1642">
        <v>12</v>
      </c>
      <c r="G14" s="1642">
        <v>170280</v>
      </c>
      <c r="H14" s="631"/>
      <c r="I14" s="631"/>
      <c r="J14" s="631"/>
      <c r="K14" s="1201"/>
      <c r="L14" s="1201"/>
      <c r="M14" s="1201"/>
      <c r="N14" s="1201"/>
      <c r="O14" s="1201"/>
      <c r="P14" s="1201"/>
    </row>
    <row r="15" spans="1:16" ht="56.25" customHeight="1">
      <c r="A15" s="632" t="s">
        <v>260</v>
      </c>
      <c r="B15" s="631"/>
      <c r="C15" s="631"/>
      <c r="D15" s="631"/>
      <c r="E15" s="631"/>
      <c r="F15" s="631"/>
      <c r="G15" s="1404">
        <v>300000</v>
      </c>
      <c r="H15" s="631"/>
      <c r="I15" s="631"/>
      <c r="J15" s="631"/>
      <c r="K15" s="1201"/>
      <c r="L15" s="1201"/>
      <c r="M15" s="1201"/>
      <c r="N15" s="1201"/>
      <c r="O15" s="1201"/>
      <c r="P15" s="1201"/>
    </row>
    <row r="16" spans="1:16" ht="48" customHeight="1">
      <c r="A16" s="625" t="s">
        <v>471</v>
      </c>
      <c r="B16" s="631">
        <v>10</v>
      </c>
      <c r="C16" s="631">
        <v>5000</v>
      </c>
      <c r="D16" s="631"/>
      <c r="E16" s="631"/>
      <c r="F16" s="631"/>
      <c r="G16" s="1404">
        <v>100000</v>
      </c>
      <c r="H16" s="631"/>
      <c r="I16" s="631"/>
      <c r="J16" s="631"/>
      <c r="K16" s="1201"/>
      <c r="L16" s="1201"/>
      <c r="M16" s="1201"/>
      <c r="N16" s="1201"/>
      <c r="O16" s="1201"/>
      <c r="P16" s="1201"/>
    </row>
    <row r="17" spans="1:16" ht="62.25" customHeight="1">
      <c r="A17" s="625" t="s">
        <v>681</v>
      </c>
      <c r="B17" s="1205"/>
      <c r="C17" s="630"/>
      <c r="D17" s="1219"/>
      <c r="E17" s="631"/>
      <c r="F17" s="631"/>
      <c r="G17" s="1404">
        <v>2500000</v>
      </c>
      <c r="H17" s="1201"/>
      <c r="I17" s="1201"/>
      <c r="J17" s="1201"/>
      <c r="K17" s="1201"/>
      <c r="L17" s="1201"/>
      <c r="M17" s="1201"/>
      <c r="N17" s="1201"/>
      <c r="O17" s="1201"/>
      <c r="P17" s="1201"/>
    </row>
    <row r="18" spans="1:16" hidden="1">
      <c r="A18" s="1201"/>
      <c r="B18" s="1201"/>
      <c r="C18" s="1201"/>
      <c r="D18" s="1201"/>
      <c r="E18" s="1201"/>
      <c r="F18" s="1201"/>
      <c r="G18" s="1201"/>
      <c r="H18" s="1201"/>
      <c r="I18" s="1201"/>
      <c r="J18" s="1201"/>
      <c r="K18" s="1201"/>
      <c r="L18" s="1201"/>
      <c r="M18" s="1201"/>
      <c r="N18" s="1201"/>
      <c r="O18" s="1201"/>
      <c r="P18" s="1201"/>
    </row>
    <row r="19" spans="1:16" hidden="1">
      <c r="A19" s="1201"/>
      <c r="B19" s="1201"/>
      <c r="C19" s="1201"/>
      <c r="D19" s="1201"/>
      <c r="E19" s="1201">
        <f>SUM(E8:E18)</f>
        <v>0</v>
      </c>
      <c r="F19" s="1201"/>
      <c r="G19" s="1201"/>
      <c r="H19" s="1201"/>
      <c r="I19" s="1201"/>
      <c r="J19" s="1201"/>
      <c r="K19" s="1201"/>
      <c r="L19" s="1201"/>
      <c r="M19" s="1201"/>
      <c r="N19" s="1201"/>
      <c r="O19" s="1201"/>
      <c r="P19" s="1201"/>
    </row>
    <row r="20" spans="1:16" hidden="1">
      <c r="A20" s="1201"/>
      <c r="B20" s="1201"/>
      <c r="C20" s="1201"/>
      <c r="D20" s="1201"/>
      <c r="E20" s="1201"/>
      <c r="F20" s="1201"/>
      <c r="G20" s="1201"/>
      <c r="H20" s="1201"/>
      <c r="I20" s="1201"/>
      <c r="J20" s="1201"/>
      <c r="K20" s="1201"/>
      <c r="L20" s="1201"/>
      <c r="M20" s="1201"/>
      <c r="N20" s="1201"/>
      <c r="O20" s="1201"/>
      <c r="P20" s="1201"/>
    </row>
    <row r="21" spans="1:16" ht="23.25" customHeight="1">
      <c r="A21" s="1201" t="s">
        <v>1721</v>
      </c>
      <c r="B21" s="1231">
        <v>35</v>
      </c>
      <c r="C21" s="1201"/>
      <c r="D21" s="1201"/>
      <c r="E21" s="1201"/>
      <c r="F21" s="1201"/>
      <c r="G21" s="1231">
        <v>2144000</v>
      </c>
      <c r="H21" s="1201"/>
      <c r="I21" s="1201"/>
      <c r="J21" s="1201"/>
      <c r="K21" s="1201"/>
      <c r="L21" s="1201"/>
      <c r="M21" s="1201"/>
      <c r="N21" s="1201"/>
      <c r="O21" s="1201"/>
      <c r="P21" s="1201"/>
    </row>
    <row r="22" spans="1:16" ht="14.25" customHeight="1">
      <c r="A22" s="1201" t="s">
        <v>1724</v>
      </c>
      <c r="B22" s="1231">
        <v>4</v>
      </c>
      <c r="C22" s="1201"/>
      <c r="D22" s="1201"/>
      <c r="E22" s="1201"/>
      <c r="F22" s="1201"/>
      <c r="G22" s="1231">
        <v>176000</v>
      </c>
      <c r="H22" s="1201"/>
      <c r="I22" s="1201"/>
      <c r="J22" s="1201"/>
      <c r="K22" s="1201"/>
      <c r="L22" s="1201"/>
      <c r="M22" s="1201"/>
      <c r="N22" s="1201"/>
      <c r="O22" s="1201"/>
      <c r="P22" s="1201"/>
    </row>
    <row r="23" spans="1:16">
      <c r="A23" s="1201" t="s">
        <v>1725</v>
      </c>
      <c r="B23" s="1231">
        <v>2</v>
      </c>
      <c r="C23" s="1201"/>
      <c r="D23" s="1201"/>
      <c r="E23" s="1201"/>
      <c r="F23" s="1201"/>
      <c r="G23" s="1231">
        <v>80000</v>
      </c>
      <c r="H23" s="1201"/>
      <c r="I23" s="1201"/>
      <c r="J23" s="1201"/>
      <c r="K23" s="1201"/>
      <c r="L23" s="1201"/>
      <c r="M23" s="1201"/>
      <c r="N23" s="1201"/>
      <c r="O23" s="1201"/>
      <c r="P23" s="1201"/>
    </row>
    <row r="24" spans="1:16">
      <c r="A24" s="1201" t="s">
        <v>1722</v>
      </c>
      <c r="B24" s="1231">
        <v>1</v>
      </c>
      <c r="C24" s="1201"/>
      <c r="D24" s="1201"/>
      <c r="E24" s="1201"/>
      <c r="F24" s="1201"/>
      <c r="G24" s="1231">
        <v>40000</v>
      </c>
      <c r="H24" s="1201"/>
      <c r="I24" s="1201"/>
      <c r="J24" s="1201"/>
      <c r="K24" s="1201"/>
      <c r="L24" s="1201"/>
      <c r="M24" s="1201"/>
      <c r="N24" s="1201"/>
      <c r="O24" s="1201"/>
      <c r="P24" s="1201"/>
    </row>
    <row r="25" spans="1:16">
      <c r="A25" s="1201" t="s">
        <v>1723</v>
      </c>
      <c r="B25" s="1231">
        <v>1</v>
      </c>
      <c r="C25" s="1201"/>
      <c r="D25" s="1201"/>
      <c r="E25" s="1201"/>
      <c r="F25" s="1201"/>
      <c r="G25" s="1231">
        <v>40000</v>
      </c>
      <c r="H25" s="1201"/>
      <c r="I25" s="1201"/>
      <c r="J25" s="1201"/>
      <c r="K25" s="1201"/>
      <c r="L25" s="1201"/>
      <c r="M25" s="1201"/>
      <c r="N25" s="1201"/>
      <c r="O25" s="1201"/>
      <c r="P25" s="1201"/>
    </row>
    <row r="26" spans="1:16">
      <c r="A26" s="1201" t="s">
        <v>1726</v>
      </c>
      <c r="B26" s="1231">
        <v>1</v>
      </c>
      <c r="C26" s="1201"/>
      <c r="D26" s="1201"/>
      <c r="E26" s="1201"/>
      <c r="F26" s="1201"/>
      <c r="G26" s="1231">
        <v>20000</v>
      </c>
      <c r="H26" s="1201"/>
      <c r="I26" s="1201"/>
      <c r="J26" s="1201"/>
      <c r="K26" s="1201"/>
      <c r="L26" s="1201"/>
      <c r="M26" s="1201"/>
      <c r="N26" s="1201"/>
      <c r="O26" s="1201"/>
      <c r="P26" s="1201"/>
    </row>
    <row r="27" spans="1:16">
      <c r="A27" s="1226"/>
      <c r="B27" s="1405"/>
      <c r="C27" s="1406"/>
      <c r="D27" s="1406"/>
      <c r="E27" s="1407"/>
      <c r="F27" s="1201"/>
      <c r="G27" s="1231"/>
      <c r="H27" s="1201"/>
      <c r="I27" s="1201"/>
      <c r="J27" s="1201"/>
      <c r="K27" s="1201"/>
      <c r="L27" s="1201"/>
      <c r="M27" s="1201"/>
      <c r="N27" s="1201"/>
      <c r="O27" s="1201"/>
      <c r="P27" s="1201"/>
    </row>
    <row r="28" spans="1:16">
      <c r="A28" s="1226" t="s">
        <v>1727</v>
      </c>
      <c r="B28" s="1405" t="s">
        <v>1728</v>
      </c>
      <c r="C28" s="1406"/>
      <c r="D28" s="1406"/>
      <c r="E28" s="1407"/>
      <c r="F28" s="1201"/>
      <c r="G28" s="1408">
        <v>300000</v>
      </c>
      <c r="H28" s="1201"/>
      <c r="I28" s="1201"/>
      <c r="J28" s="1201"/>
      <c r="K28" s="1201"/>
      <c r="L28" s="1201"/>
      <c r="M28" s="1201"/>
      <c r="N28" s="1201"/>
      <c r="O28" s="1201"/>
      <c r="P28" s="1201"/>
    </row>
    <row r="29" spans="1:16" ht="34.5" customHeight="1">
      <c r="A29" s="2361" t="s">
        <v>1205</v>
      </c>
      <c r="B29" s="2362"/>
      <c r="C29" s="2362"/>
      <c r="D29" s="2362"/>
      <c r="E29" s="2363"/>
      <c r="F29" s="1201"/>
      <c r="G29" s="1201"/>
      <c r="H29" s="1201"/>
      <c r="I29" s="1201"/>
      <c r="J29" s="1201"/>
      <c r="K29" s="1201"/>
      <c r="L29" s="1201"/>
      <c r="M29" s="1201"/>
      <c r="N29" s="1201"/>
      <c r="O29" s="1201"/>
      <c r="P29" s="1201"/>
    </row>
    <row r="30" spans="1:16" ht="29.25" customHeight="1">
      <c r="A30" s="1201" t="s">
        <v>1206</v>
      </c>
      <c r="B30" s="1230" t="s">
        <v>1208</v>
      </c>
      <c r="C30" s="1231">
        <v>150</v>
      </c>
      <c r="D30" s="1231">
        <v>630000</v>
      </c>
      <c r="E30" s="1231">
        <v>12</v>
      </c>
      <c r="F30" s="1232">
        <v>7560000</v>
      </c>
      <c r="G30" s="1230"/>
      <c r="H30" s="1223">
        <v>13000000</v>
      </c>
      <c r="I30" s="1201"/>
      <c r="J30" s="1201"/>
      <c r="K30" s="1201"/>
      <c r="L30" s="1201"/>
      <c r="M30" s="1201"/>
      <c r="N30" s="1201"/>
      <c r="O30" s="1201"/>
      <c r="P30" s="1201"/>
    </row>
    <row r="31" spans="1:16" ht="27" customHeight="1">
      <c r="A31" s="1201" t="s">
        <v>1207</v>
      </c>
      <c r="B31" s="1230" t="s">
        <v>1209</v>
      </c>
      <c r="C31" s="1231">
        <v>50</v>
      </c>
      <c r="D31" s="1231">
        <v>62500</v>
      </c>
      <c r="E31" s="1231">
        <v>12</v>
      </c>
      <c r="F31" s="1231">
        <v>750000</v>
      </c>
      <c r="G31" s="1201"/>
      <c r="H31" s="2364">
        <v>5000000</v>
      </c>
      <c r="I31" s="1201"/>
      <c r="J31" s="1201"/>
      <c r="K31" s="1201"/>
      <c r="L31" s="1201"/>
      <c r="M31" s="1201"/>
      <c r="N31" s="1201"/>
      <c r="O31" s="1201"/>
      <c r="P31" s="1201"/>
    </row>
    <row r="32" spans="1:16" ht="21.75" customHeight="1">
      <c r="A32" s="1201" t="s">
        <v>1210</v>
      </c>
      <c r="B32" s="1230" t="s">
        <v>1211</v>
      </c>
      <c r="C32" s="1231">
        <v>50</v>
      </c>
      <c r="D32" s="1231">
        <v>65800</v>
      </c>
      <c r="E32" s="1231">
        <v>12</v>
      </c>
      <c r="F32" s="1231">
        <v>789600</v>
      </c>
      <c r="G32" s="1201"/>
      <c r="H32" s="2365"/>
      <c r="I32" s="1201"/>
      <c r="J32" s="1201"/>
      <c r="K32" s="1201"/>
      <c r="L32" s="1201"/>
      <c r="M32" s="1201"/>
      <c r="N32" s="1201"/>
      <c r="O32" s="1201"/>
      <c r="P32" s="1201"/>
    </row>
    <row r="33" spans="1:16" ht="21" customHeight="1">
      <c r="A33" s="1201" t="s">
        <v>1212</v>
      </c>
      <c r="B33" s="1230" t="s">
        <v>1213</v>
      </c>
      <c r="C33" s="1231">
        <v>50</v>
      </c>
      <c r="D33" s="1231">
        <v>85000</v>
      </c>
      <c r="E33" s="1231">
        <v>12</v>
      </c>
      <c r="F33" s="1231">
        <v>1020000</v>
      </c>
      <c r="G33" s="1201"/>
      <c r="H33" s="2365"/>
      <c r="I33" s="1201"/>
      <c r="J33" s="1201"/>
      <c r="K33" s="1201"/>
      <c r="L33" s="1201"/>
      <c r="M33" s="1201"/>
      <c r="N33" s="1201"/>
      <c r="O33" s="1201"/>
      <c r="P33" s="1201"/>
    </row>
    <row r="34" spans="1:16" ht="24" customHeight="1">
      <c r="A34" s="1201" t="s">
        <v>1214</v>
      </c>
      <c r="B34" s="1230" t="s">
        <v>1215</v>
      </c>
      <c r="C34" s="1231">
        <v>10</v>
      </c>
      <c r="D34" s="1231">
        <v>12000</v>
      </c>
      <c r="E34" s="1231">
        <v>12</v>
      </c>
      <c r="F34" s="1231">
        <v>144000</v>
      </c>
      <c r="G34" s="1201"/>
      <c r="H34" s="2365"/>
      <c r="I34" s="1201"/>
      <c r="J34" s="1201"/>
      <c r="K34" s="1201"/>
      <c r="L34" s="1201"/>
      <c r="M34" s="1201"/>
      <c r="N34" s="1201"/>
      <c r="O34" s="1201"/>
      <c r="P34" s="1201"/>
    </row>
    <row r="35" spans="1:16" ht="23.25" customHeight="1">
      <c r="A35" s="1201" t="s">
        <v>1216</v>
      </c>
      <c r="B35" s="1230" t="s">
        <v>1217</v>
      </c>
      <c r="C35" s="1231">
        <v>10</v>
      </c>
      <c r="D35" s="1231">
        <v>157000</v>
      </c>
      <c r="E35" s="1231">
        <v>12</v>
      </c>
      <c r="F35" s="1231">
        <v>188400</v>
      </c>
      <c r="G35" s="1201"/>
      <c r="H35" s="2365"/>
      <c r="I35" s="1201"/>
      <c r="J35" s="1201"/>
      <c r="K35" s="1201"/>
      <c r="L35" s="1201"/>
      <c r="M35" s="1201"/>
      <c r="N35" s="1201"/>
      <c r="O35" s="1201"/>
      <c r="P35" s="1201"/>
    </row>
    <row r="36" spans="1:16" ht="18.75" customHeight="1">
      <c r="A36" s="1201" t="s">
        <v>1218</v>
      </c>
      <c r="B36" s="1201" t="s">
        <v>1219</v>
      </c>
      <c r="C36" s="1231">
        <v>10</v>
      </c>
      <c r="D36" s="1231">
        <v>45000</v>
      </c>
      <c r="E36" s="1231">
        <v>12</v>
      </c>
      <c r="F36" s="1231">
        <v>540000</v>
      </c>
      <c r="G36" s="1201"/>
      <c r="H36" s="2366"/>
      <c r="I36" s="1201"/>
      <c r="J36" s="1201"/>
      <c r="K36" s="1201"/>
      <c r="L36" s="1201"/>
      <c r="M36" s="1201"/>
      <c r="N36" s="1201"/>
      <c r="O36" s="1201"/>
      <c r="P36" s="1201"/>
    </row>
    <row r="37" spans="1:16" ht="24" customHeight="1">
      <c r="A37" s="1201"/>
      <c r="B37" s="1201"/>
      <c r="C37" s="1201"/>
      <c r="D37" s="1201"/>
      <c r="E37" s="1201"/>
      <c r="F37" s="1223">
        <f>SUM(F30:F36)</f>
        <v>10992000</v>
      </c>
      <c r="G37" s="1201"/>
      <c r="H37" s="1223">
        <v>18000000</v>
      </c>
      <c r="I37" s="1201"/>
      <c r="J37" s="1201"/>
      <c r="K37" s="1201"/>
      <c r="L37" s="1201"/>
      <c r="M37" s="1201"/>
      <c r="N37" s="1201"/>
      <c r="O37" s="1201"/>
      <c r="P37" s="1201"/>
    </row>
    <row r="38" spans="1:16">
      <c r="A38" s="1201"/>
      <c r="B38" s="2361" t="s">
        <v>1276</v>
      </c>
      <c r="C38" s="2363"/>
      <c r="D38" s="1201"/>
      <c r="E38" s="1201"/>
      <c r="F38" s="1201"/>
      <c r="G38" s="1201"/>
      <c r="H38" s="1201"/>
      <c r="I38" s="1201"/>
      <c r="J38" s="1201"/>
      <c r="K38" s="1201"/>
      <c r="L38" s="1201"/>
      <c r="M38" s="1201"/>
      <c r="N38" s="1201"/>
      <c r="O38" s="1201"/>
      <c r="P38" s="1201"/>
    </row>
    <row r="39" spans="1:16">
      <c r="A39" s="1201"/>
      <c r="B39" s="1201"/>
      <c r="C39" s="1201"/>
      <c r="D39" s="1201"/>
      <c r="E39" s="1201"/>
      <c r="F39" s="1201"/>
      <c r="G39" s="1201"/>
      <c r="H39" s="1201"/>
      <c r="I39" s="1201"/>
      <c r="J39" s="1201"/>
      <c r="K39" s="1201"/>
      <c r="L39" s="1201"/>
      <c r="M39" s="1201"/>
      <c r="N39" s="1201"/>
      <c r="O39" s="1201"/>
      <c r="P39" s="1201"/>
    </row>
    <row r="40" spans="1:16">
      <c r="A40" s="1643" t="s">
        <v>1223</v>
      </c>
      <c r="B40" s="1643">
        <v>150</v>
      </c>
      <c r="C40" s="1643">
        <v>6500</v>
      </c>
      <c r="D40" s="1643">
        <f>B40*C40</f>
        <v>975000</v>
      </c>
      <c r="E40" s="1643">
        <v>12</v>
      </c>
      <c r="F40" s="1643">
        <f>D40*E40</f>
        <v>11700000</v>
      </c>
      <c r="G40" s="1201"/>
      <c r="H40" s="1201"/>
      <c r="I40" s="1201"/>
      <c r="J40" s="1201"/>
      <c r="K40" s="1201"/>
      <c r="L40" s="1201"/>
      <c r="M40" s="1201"/>
      <c r="N40" s="1201"/>
      <c r="O40" s="1201"/>
      <c r="P40" s="1201"/>
    </row>
    <row r="41" spans="1:16">
      <c r="A41" s="1643" t="s">
        <v>1224</v>
      </c>
      <c r="B41" s="1643">
        <v>60</v>
      </c>
      <c r="C41" s="1643">
        <v>5000</v>
      </c>
      <c r="D41" s="1643">
        <f t="shared" ref="D41:D42" si="0">B41*C41</f>
        <v>300000</v>
      </c>
      <c r="E41" s="1643">
        <v>12</v>
      </c>
      <c r="F41" s="1643">
        <f t="shared" ref="F41:F42" si="1">D41*E41</f>
        <v>3600000</v>
      </c>
      <c r="G41" s="1201"/>
      <c r="H41" s="1201"/>
      <c r="I41" s="1201"/>
      <c r="J41" s="1201"/>
      <c r="K41" s="1201"/>
      <c r="L41" s="1201"/>
      <c r="M41" s="1201"/>
      <c r="N41" s="1201"/>
      <c r="O41" s="1201"/>
      <c r="P41" s="1201"/>
    </row>
    <row r="42" spans="1:16">
      <c r="A42" s="1643" t="s">
        <v>1222</v>
      </c>
      <c r="B42" s="1643">
        <v>25</v>
      </c>
      <c r="C42" s="1643">
        <v>5000</v>
      </c>
      <c r="D42" s="1643">
        <f t="shared" si="0"/>
        <v>125000</v>
      </c>
      <c r="E42" s="1643">
        <v>12</v>
      </c>
      <c r="F42" s="1643">
        <f t="shared" si="1"/>
        <v>1500000</v>
      </c>
      <c r="G42" s="1201"/>
      <c r="H42" s="1201"/>
      <c r="I42" s="1201"/>
      <c r="J42" s="1201"/>
      <c r="K42" s="1201"/>
      <c r="L42" s="1201"/>
      <c r="M42" s="1201"/>
      <c r="N42" s="1201"/>
      <c r="O42" s="1201"/>
      <c r="P42" s="1201"/>
    </row>
    <row r="43" spans="1:16">
      <c r="A43" s="1223" t="s">
        <v>1758</v>
      </c>
      <c r="B43" s="1201"/>
      <c r="C43" s="1201"/>
      <c r="D43" s="1201"/>
      <c r="E43" s="1201"/>
      <c r="F43" s="1223">
        <f>SUM(F40:F42)</f>
        <v>16800000</v>
      </c>
      <c r="G43" s="1201"/>
      <c r="H43" s="1201"/>
      <c r="I43" s="1201"/>
      <c r="J43" s="1201"/>
      <c r="K43" s="1201"/>
      <c r="L43" s="1201"/>
      <c r="M43" s="1201"/>
      <c r="N43" s="1201"/>
      <c r="O43" s="1201"/>
      <c r="P43" s="1201"/>
    </row>
    <row r="44" spans="1:16">
      <c r="A44" s="1643" t="s">
        <v>1225</v>
      </c>
      <c r="B44" s="1643">
        <v>155</v>
      </c>
      <c r="C44" s="1643">
        <v>4000</v>
      </c>
      <c r="D44" s="1643">
        <v>428000</v>
      </c>
      <c r="E44" s="1643">
        <v>9</v>
      </c>
      <c r="F44" s="1643">
        <f>D44*E44</f>
        <v>3852000</v>
      </c>
      <c r="G44" s="1201"/>
      <c r="H44" s="1201"/>
      <c r="I44" s="1201"/>
      <c r="J44" s="1201"/>
      <c r="K44" s="1201"/>
      <c r="L44" s="1201"/>
      <c r="M44" s="1201"/>
      <c r="N44" s="1201"/>
      <c r="O44" s="1201"/>
      <c r="P44" s="1201"/>
    </row>
    <row r="45" spans="1:16">
      <c r="A45" s="1201"/>
      <c r="B45" s="1201">
        <v>41</v>
      </c>
      <c r="C45" s="1201">
        <v>2000</v>
      </c>
      <c r="D45" s="1201">
        <v>82000</v>
      </c>
      <c r="E45" s="1201">
        <v>9</v>
      </c>
      <c r="F45" s="1479">
        <f>D45*E45</f>
        <v>738000</v>
      </c>
      <c r="G45" s="1201"/>
      <c r="H45" s="1201"/>
      <c r="I45" s="1201"/>
      <c r="J45" s="1201"/>
      <c r="K45" s="1201"/>
      <c r="L45" s="1201"/>
      <c r="M45" s="1201"/>
      <c r="N45" s="1201"/>
      <c r="O45" s="1201"/>
      <c r="P45" s="1201"/>
    </row>
    <row r="46" spans="1:16">
      <c r="A46" s="1223" t="s">
        <v>1757</v>
      </c>
      <c r="B46" s="1201"/>
      <c r="C46" s="1201"/>
      <c r="D46" s="1201"/>
      <c r="E46" s="1201"/>
      <c r="F46" s="1223">
        <f>SUM(F44:F45)</f>
        <v>4590000</v>
      </c>
      <c r="G46" s="1201"/>
      <c r="H46" s="1201"/>
      <c r="I46" s="1201"/>
      <c r="J46" s="1201"/>
      <c r="K46" s="1201"/>
      <c r="L46" s="1201"/>
      <c r="M46" s="1201"/>
      <c r="N46" s="1201"/>
      <c r="O46" s="1201"/>
      <c r="P46" s="1201"/>
    </row>
    <row r="47" spans="1:16">
      <c r="A47" s="1223" t="s">
        <v>1759</v>
      </c>
      <c r="B47" s="1201"/>
      <c r="C47" s="1201"/>
      <c r="D47" s="1201"/>
      <c r="E47" s="1201"/>
      <c r="F47" s="1223">
        <v>2000000</v>
      </c>
      <c r="G47" s="1201"/>
    </row>
    <row r="48" spans="1:16" ht="20.25" customHeight="1">
      <c r="A48" s="1223" t="s">
        <v>1760</v>
      </c>
      <c r="B48" s="1201"/>
      <c r="C48" s="1201"/>
      <c r="D48" s="1201"/>
      <c r="E48" s="1201"/>
      <c r="F48" s="1223">
        <f>F43+F46+F47</f>
        <v>23390000</v>
      </c>
      <c r="G48" s="1201"/>
    </row>
    <row r="51" spans="1:13">
      <c r="A51" s="2352" t="s">
        <v>1769</v>
      </c>
      <c r="B51" s="2352"/>
      <c r="C51" s="2352"/>
      <c r="D51" s="2352"/>
      <c r="E51" s="2352"/>
      <c r="F51" s="2352"/>
      <c r="G51" s="2352"/>
      <c r="H51" s="2352"/>
      <c r="I51" s="2352"/>
      <c r="J51" s="2352"/>
      <c r="K51" s="2352"/>
      <c r="L51" s="2352"/>
      <c r="M51" s="2352"/>
    </row>
    <row r="52" spans="1:13">
      <c r="A52" s="2352"/>
      <c r="B52" s="2352"/>
      <c r="C52" s="2352"/>
      <c r="D52" s="2352"/>
      <c r="E52" s="2352"/>
      <c r="F52" s="2352"/>
      <c r="G52" s="2352"/>
      <c r="H52" s="2352"/>
      <c r="I52" s="2352"/>
      <c r="J52" s="2352"/>
      <c r="K52" s="2352"/>
      <c r="L52" s="2352"/>
      <c r="M52" s="2352"/>
    </row>
    <row r="53" spans="1:13">
      <c r="A53" s="2352"/>
      <c r="B53" s="2352"/>
      <c r="C53" s="2352"/>
      <c r="D53" s="2352"/>
      <c r="E53" s="2352"/>
      <c r="F53" s="2352"/>
      <c r="G53" s="2352"/>
      <c r="H53" s="2352"/>
      <c r="I53" s="2352"/>
      <c r="J53" s="2352"/>
      <c r="K53" s="2352"/>
      <c r="L53" s="2352"/>
      <c r="M53" s="2352"/>
    </row>
  </sheetData>
  <mergeCells count="6">
    <mergeCell ref="A51:M53"/>
    <mergeCell ref="A2:L4"/>
    <mergeCell ref="A5:L6"/>
    <mergeCell ref="A29:E29"/>
    <mergeCell ref="B38:C38"/>
    <mergeCell ref="H31:H36"/>
  </mergeCells>
  <pageMargins left="0.23622047244094491" right="0.19685039370078741" top="0.19685039370078741" bottom="0.35433070866141736" header="0.19685039370078741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00000"/>
  </sheetPr>
  <dimension ref="A1:N174"/>
  <sheetViews>
    <sheetView topLeftCell="A22" workbookViewId="0">
      <selection activeCell="K142" sqref="K142:N159"/>
    </sheetView>
  </sheetViews>
  <sheetFormatPr defaultRowHeight="12.75"/>
  <cols>
    <col min="1" max="1" width="7" style="626" customWidth="1"/>
    <col min="2" max="2" width="37.7109375" style="626" customWidth="1"/>
    <col min="3" max="3" width="8.140625" style="626" customWidth="1"/>
    <col min="4" max="4" width="12.140625" style="626" customWidth="1"/>
    <col min="5" max="5" width="11.42578125" style="626" customWidth="1"/>
    <col min="6" max="6" width="10.42578125" style="626" customWidth="1"/>
    <col min="7" max="7" width="11.42578125" style="626" customWidth="1"/>
    <col min="8" max="8" width="10.5703125" style="626" customWidth="1"/>
    <col min="9" max="9" width="12.140625" style="626" customWidth="1"/>
    <col min="10" max="10" width="10.57031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453" t="s">
        <v>28</v>
      </c>
      <c r="G1" s="2453"/>
      <c r="H1" s="2453"/>
      <c r="I1" s="2453"/>
      <c r="J1" s="2453"/>
      <c r="K1" s="662"/>
      <c r="L1" s="662"/>
    </row>
    <row r="2" spans="1:12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454" t="s">
        <v>850</v>
      </c>
      <c r="G3" s="2454"/>
      <c r="H3" s="2454"/>
      <c r="I3" s="2454"/>
      <c r="J3" s="2454"/>
      <c r="K3" s="662"/>
      <c r="L3" s="662"/>
    </row>
    <row r="4" spans="1:12">
      <c r="A4" s="662"/>
      <c r="B4" s="663"/>
      <c r="C4" s="664"/>
      <c r="D4" s="662"/>
      <c r="E4" s="665"/>
      <c r="F4" s="667" t="s">
        <v>30</v>
      </c>
      <c r="G4" s="667"/>
      <c r="H4" s="662"/>
      <c r="I4" s="662"/>
      <c r="J4" s="662"/>
      <c r="K4" s="662"/>
      <c r="L4" s="662"/>
    </row>
    <row r="5" spans="1:12">
      <c r="A5" s="662"/>
      <c r="B5" s="820" t="s">
        <v>31</v>
      </c>
      <c r="C5" s="664"/>
      <c r="D5" s="662"/>
      <c r="E5" s="665"/>
      <c r="F5" s="665"/>
      <c r="G5" s="669" t="s">
        <v>162</v>
      </c>
      <c r="H5" s="662"/>
      <c r="I5" s="662"/>
      <c r="J5" s="662"/>
      <c r="K5" s="662"/>
      <c r="L5" s="662"/>
    </row>
    <row r="6" spans="1:12" ht="14.25">
      <c r="A6" s="2455"/>
      <c r="B6" s="2456"/>
      <c r="C6" s="2456"/>
      <c r="D6" s="2456"/>
      <c r="E6" s="2456"/>
      <c r="F6" s="667" t="s">
        <v>893</v>
      </c>
      <c r="G6" s="662"/>
      <c r="H6" s="662"/>
      <c r="I6" s="662"/>
      <c r="J6" s="672"/>
      <c r="K6" s="662"/>
      <c r="L6" s="662"/>
    </row>
    <row r="7" spans="1:12" s="662" customFormat="1">
      <c r="A7" s="672" t="s">
        <v>2275</v>
      </c>
      <c r="B7" s="663"/>
      <c r="C7" s="673"/>
      <c r="F7" s="665"/>
      <c r="G7" s="665"/>
    </row>
    <row r="8" spans="1:12" s="672" customFormat="1" ht="10.5">
      <c r="A8" s="2455" t="s">
        <v>1073</v>
      </c>
      <c r="B8" s="2455"/>
      <c r="C8" s="2455"/>
      <c r="D8" s="2455"/>
      <c r="E8" s="2455"/>
    </row>
    <row r="9" spans="1:12" ht="14.25">
      <c r="A9" s="822" t="s">
        <v>1657</v>
      </c>
      <c r="B9" s="814"/>
      <c r="C9" s="823"/>
      <c r="D9" s="824"/>
      <c r="E9" s="825"/>
      <c r="F9" s="825"/>
      <c r="G9" s="672"/>
      <c r="H9" s="662"/>
      <c r="I9" s="662"/>
      <c r="J9" s="662"/>
      <c r="K9" s="662"/>
      <c r="L9" s="662"/>
    </row>
    <row r="10" spans="1:12">
      <c r="A10" s="662"/>
      <c r="B10" s="663"/>
      <c r="C10" s="664"/>
      <c r="D10" s="662"/>
      <c r="E10" s="665"/>
      <c r="F10" s="665"/>
      <c r="G10" s="662"/>
      <c r="H10" s="662"/>
      <c r="I10" s="662"/>
      <c r="J10" s="662"/>
      <c r="K10" s="662"/>
      <c r="L10" s="662"/>
    </row>
    <row r="11" spans="1:12">
      <c r="A11" s="2457" t="s">
        <v>1103</v>
      </c>
      <c r="B11" s="2457"/>
      <c r="C11" s="2457"/>
      <c r="D11" s="2457"/>
      <c r="E11" s="2457"/>
      <c r="F11" s="665"/>
      <c r="G11" s="674" t="s">
        <v>193</v>
      </c>
      <c r="H11" s="662"/>
      <c r="I11" s="662"/>
      <c r="J11" s="662"/>
      <c r="K11" s="662"/>
      <c r="L11" s="662"/>
    </row>
    <row r="12" spans="1:12">
      <c r="A12" s="2452" t="s">
        <v>861</v>
      </c>
      <c r="B12" s="2452"/>
      <c r="C12" s="2452"/>
      <c r="D12" s="2452"/>
      <c r="E12" s="2452"/>
      <c r="F12" s="665"/>
      <c r="G12" s="662"/>
      <c r="H12" s="662"/>
      <c r="I12" s="662"/>
      <c r="J12" s="662"/>
      <c r="K12" s="662"/>
      <c r="L12" s="662"/>
    </row>
    <row r="13" spans="1:12" s="841" customFormat="1">
      <c r="A13" s="2445" t="s">
        <v>2269</v>
      </c>
      <c r="B13" s="2446"/>
      <c r="C13" s="1460"/>
      <c r="F13" s="1461"/>
      <c r="G13" s="1461"/>
    </row>
    <row r="14" spans="1:12" ht="15.75">
      <c r="A14" s="2471" t="s">
        <v>779</v>
      </c>
      <c r="B14" s="2471"/>
      <c r="C14" s="2471"/>
      <c r="D14" s="2471"/>
      <c r="E14" s="2471"/>
      <c r="F14" s="2471"/>
      <c r="G14" s="2471"/>
      <c r="H14" s="2471"/>
      <c r="I14" s="2471"/>
      <c r="J14" s="2471"/>
      <c r="K14" s="662"/>
      <c r="L14" s="662"/>
    </row>
    <row r="15" spans="1:12" ht="14.25">
      <c r="A15" s="2477" t="s">
        <v>993</v>
      </c>
      <c r="B15" s="2470"/>
      <c r="C15" s="2470"/>
      <c r="D15" s="2470"/>
      <c r="E15" s="2470"/>
      <c r="F15" s="2470"/>
      <c r="G15" s="2470"/>
      <c r="H15" s="2470"/>
      <c r="I15" s="2470"/>
      <c r="J15" s="2470"/>
      <c r="K15" s="662"/>
      <c r="L15" s="662"/>
    </row>
    <row r="16" spans="1:12" ht="16.5">
      <c r="A16" s="2478" t="s">
        <v>2206</v>
      </c>
      <c r="B16" s="2478"/>
      <c r="C16" s="2478"/>
      <c r="D16" s="2478"/>
      <c r="E16" s="2478"/>
      <c r="F16" s="2478"/>
      <c r="G16" s="2478"/>
      <c r="H16" s="2478"/>
      <c r="I16" s="2478"/>
      <c r="J16" s="2478"/>
      <c r="K16" s="662"/>
      <c r="L16" s="662"/>
    </row>
    <row r="17" spans="1:14" ht="3.75" customHeight="1">
      <c r="A17" s="2467" t="s">
        <v>2249</v>
      </c>
      <c r="B17" s="2467"/>
      <c r="C17" s="2467"/>
      <c r="D17" s="2467"/>
      <c r="E17" s="2467"/>
      <c r="F17" s="2451"/>
      <c r="G17" s="2451"/>
      <c r="H17" s="2448"/>
      <c r="I17" s="2448"/>
      <c r="J17" s="2448"/>
      <c r="K17" s="672"/>
      <c r="L17" s="672"/>
    </row>
    <row r="18" spans="1:14" ht="19.5" customHeight="1">
      <c r="A18" s="2467"/>
      <c r="B18" s="2467"/>
      <c r="C18" s="2467"/>
      <c r="D18" s="2467"/>
      <c r="E18" s="2467"/>
      <c r="F18" s="2451"/>
      <c r="G18" s="2451"/>
      <c r="H18" s="2451"/>
      <c r="I18" s="2451"/>
      <c r="J18" s="2451"/>
      <c r="K18" s="672"/>
      <c r="L18" s="672"/>
    </row>
    <row r="19" spans="1:14">
      <c r="A19" s="677" t="s">
        <v>962</v>
      </c>
      <c r="B19" s="678"/>
      <c r="C19" s="678"/>
      <c r="D19" s="678"/>
      <c r="E19" s="672"/>
      <c r="F19" s="679" t="s">
        <v>312</v>
      </c>
      <c r="G19" s="672"/>
      <c r="H19" s="672"/>
      <c r="I19" s="672"/>
      <c r="J19" s="672"/>
      <c r="K19" s="672"/>
      <c r="L19" s="672"/>
    </row>
    <row r="20" spans="1:14">
      <c r="A20" s="677" t="s">
        <v>242</v>
      </c>
      <c r="B20" s="680"/>
      <c r="C20" s="680"/>
      <c r="D20" s="680"/>
      <c r="E20" s="680"/>
      <c r="F20" s="677" t="s">
        <v>313</v>
      </c>
      <c r="G20" s="650" t="s">
        <v>536</v>
      </c>
      <c r="H20" s="647" t="s">
        <v>704</v>
      </c>
      <c r="I20" s="648">
        <v>1</v>
      </c>
      <c r="J20" s="680"/>
      <c r="K20" s="680"/>
      <c r="L20" s="680"/>
    </row>
    <row r="21" spans="1:14">
      <c r="A21" s="677" t="s">
        <v>314</v>
      </c>
      <c r="B21" s="677"/>
      <c r="C21" s="677"/>
      <c r="D21" s="677"/>
      <c r="E21" s="677"/>
      <c r="F21" s="680"/>
      <c r="G21" s="677"/>
      <c r="H21" s="680"/>
      <c r="I21" s="677"/>
      <c r="J21" s="677"/>
      <c r="K21" s="677"/>
      <c r="L21" s="677"/>
    </row>
    <row r="22" spans="1:14">
      <c r="A22" s="677" t="s">
        <v>884</v>
      </c>
      <c r="B22" s="677"/>
      <c r="C22" s="677"/>
      <c r="D22" s="681"/>
      <c r="E22" s="681"/>
      <c r="F22" s="677" t="s">
        <v>1771</v>
      </c>
      <c r="G22" s="677"/>
      <c r="H22" s="677"/>
      <c r="I22" s="677"/>
      <c r="J22" s="677"/>
      <c r="K22" s="677"/>
      <c r="L22" s="677"/>
    </row>
    <row r="23" spans="1:14" ht="24" customHeight="1">
      <c r="A23" s="677" t="s">
        <v>1615</v>
      </c>
      <c r="B23" s="680"/>
      <c r="C23" s="680"/>
      <c r="D23" s="680"/>
      <c r="E23" s="680"/>
      <c r="F23" s="677" t="s">
        <v>895</v>
      </c>
      <c r="G23" s="677"/>
      <c r="H23" s="677"/>
      <c r="I23" s="680"/>
      <c r="J23" s="682"/>
      <c r="K23" s="680"/>
      <c r="L23" s="680"/>
    </row>
    <row r="24" spans="1:14" ht="17.25" customHeight="1">
      <c r="A24" s="680" t="s">
        <v>192</v>
      </c>
      <c r="B24" s="682"/>
      <c r="C24" s="683"/>
      <c r="D24" s="680"/>
      <c r="E24" s="680"/>
      <c r="F24" s="2437" t="s">
        <v>900</v>
      </c>
      <c r="G24" s="2437"/>
      <c r="H24" s="2437"/>
      <c r="I24" s="2437"/>
      <c r="J24" s="2437"/>
      <c r="K24" s="680"/>
      <c r="L24" s="680"/>
    </row>
    <row r="25" spans="1:14" ht="13.5" thickBot="1">
      <c r="A25" s="679" t="s">
        <v>876</v>
      </c>
      <c r="B25" s="684"/>
      <c r="C25" s="685"/>
      <c r="D25" s="684"/>
      <c r="E25" s="680"/>
      <c r="F25" s="2437"/>
      <c r="G25" s="2437"/>
      <c r="H25" s="2437"/>
      <c r="I25" s="2437"/>
      <c r="J25" s="2437"/>
      <c r="K25" s="680"/>
      <c r="L25" s="680"/>
    </row>
    <row r="26" spans="1:14" ht="13.5" thickBot="1">
      <c r="A26" s="677" t="s">
        <v>110</v>
      </c>
      <c r="B26" s="680"/>
      <c r="C26" s="683"/>
      <c r="D26" s="682"/>
      <c r="E26" s="686"/>
      <c r="G26" s="687"/>
      <c r="H26" s="688"/>
      <c r="I26" s="689"/>
      <c r="K26" s="682"/>
      <c r="L26" s="682"/>
    </row>
    <row r="27" spans="1:14" ht="13.5" thickBot="1">
      <c r="A27" s="677" t="s">
        <v>397</v>
      </c>
      <c r="B27" s="680"/>
      <c r="C27" s="680"/>
      <c r="D27" s="684"/>
      <c r="E27" s="684"/>
      <c r="F27" s="684"/>
      <c r="G27" s="690" t="s">
        <v>398</v>
      </c>
      <c r="H27" s="680"/>
      <c r="I27" s="682"/>
      <c r="J27" s="682"/>
      <c r="K27" s="684"/>
      <c r="L27" s="684"/>
    </row>
    <row r="28" spans="1:14" ht="13.5" thickBot="1">
      <c r="A28" s="677" t="s">
        <v>399</v>
      </c>
      <c r="B28" s="691"/>
      <c r="C28" s="692"/>
      <c r="D28" s="683"/>
      <c r="E28" s="693"/>
      <c r="F28" s="694"/>
      <c r="G28" s="672"/>
      <c r="H28" s="2444">
        <v>900272000531</v>
      </c>
      <c r="I28" s="2444"/>
      <c r="J28" s="2444"/>
      <c r="K28" s="672"/>
      <c r="L28" s="672"/>
    </row>
    <row r="29" spans="1:14" ht="4.5" customHeight="1" thickBot="1"/>
    <row r="30" spans="1:14" ht="49.5" customHeight="1" thickBot="1">
      <c r="A30" s="695" t="s">
        <v>385</v>
      </c>
      <c r="B30" s="696" t="s">
        <v>400</v>
      </c>
      <c r="C30" s="697"/>
      <c r="D30" s="696" t="s">
        <v>401</v>
      </c>
      <c r="E30" s="698"/>
      <c r="F30" s="2438" t="s">
        <v>342</v>
      </c>
      <c r="G30" s="2440" t="s">
        <v>343</v>
      </c>
      <c r="H30" s="2441"/>
      <c r="I30" s="2441"/>
      <c r="J30" s="2442"/>
    </row>
    <row r="31" spans="1:14" ht="69.75" customHeight="1" thickBot="1">
      <c r="A31" s="699"/>
      <c r="B31" s="700" t="s">
        <v>329</v>
      </c>
      <c r="C31" s="701" t="s">
        <v>641</v>
      </c>
      <c r="D31" s="702" t="s">
        <v>761</v>
      </c>
      <c r="E31" s="703" t="s">
        <v>929</v>
      </c>
      <c r="F31" s="2439"/>
      <c r="G31" s="702" t="s">
        <v>930</v>
      </c>
      <c r="H31" s="702" t="s">
        <v>931</v>
      </c>
      <c r="I31" s="702" t="s">
        <v>932</v>
      </c>
      <c r="J31" s="702" t="s">
        <v>933</v>
      </c>
      <c r="M31" s="688"/>
      <c r="N31" s="682"/>
    </row>
    <row r="32" spans="1:14" ht="18" customHeight="1" thickBot="1">
      <c r="A32" s="704" t="s">
        <v>934</v>
      </c>
      <c r="B32" s="705" t="s">
        <v>935</v>
      </c>
      <c r="C32" s="706" t="s">
        <v>936</v>
      </c>
      <c r="D32" s="707" t="s">
        <v>703</v>
      </c>
      <c r="E32" s="707" t="s">
        <v>704</v>
      </c>
      <c r="F32" s="707" t="s">
        <v>642</v>
      </c>
      <c r="G32" s="708">
        <v>4</v>
      </c>
      <c r="H32" s="709">
        <v>5</v>
      </c>
      <c r="I32" s="710">
        <v>6</v>
      </c>
      <c r="J32" s="709">
        <v>7</v>
      </c>
    </row>
    <row r="33" spans="1:10" ht="23.25" customHeight="1" thickBot="1">
      <c r="A33" s="704">
        <v>1100000</v>
      </c>
      <c r="B33" s="711" t="s">
        <v>1616</v>
      </c>
      <c r="C33" s="712" t="s">
        <v>338</v>
      </c>
      <c r="D33" s="826">
        <f t="shared" ref="D33:J33" si="0">D68</f>
        <v>0</v>
      </c>
      <c r="E33" s="826">
        <f t="shared" si="0"/>
        <v>0</v>
      </c>
      <c r="F33" s="826">
        <f t="shared" si="0"/>
        <v>0</v>
      </c>
      <c r="G33" s="826">
        <f t="shared" si="0"/>
        <v>0</v>
      </c>
      <c r="H33" s="826">
        <f t="shared" si="0"/>
        <v>0</v>
      </c>
      <c r="I33" s="826">
        <f t="shared" si="0"/>
        <v>0</v>
      </c>
      <c r="J33" s="826">
        <f t="shared" si="0"/>
        <v>0</v>
      </c>
    </row>
    <row r="34" spans="1:10" ht="102.75" hidden="1" thickBot="1">
      <c r="A34" s="704">
        <v>1110000</v>
      </c>
      <c r="B34" s="714" t="s">
        <v>1617</v>
      </c>
      <c r="C34" s="712" t="s">
        <v>338</v>
      </c>
      <c r="D34" s="827">
        <v>0</v>
      </c>
      <c r="E34" s="827"/>
      <c r="F34" s="827">
        <v>0</v>
      </c>
      <c r="G34" s="827">
        <v>0</v>
      </c>
      <c r="H34" s="827">
        <v>0</v>
      </c>
      <c r="I34" s="827">
        <v>0</v>
      </c>
      <c r="J34" s="827">
        <v>0</v>
      </c>
    </row>
    <row r="35" spans="1:10" ht="28.5" hidden="1">
      <c r="A35" s="716">
        <v>1110000</v>
      </c>
      <c r="B35" s="717" t="s">
        <v>768</v>
      </c>
      <c r="C35" s="718" t="s">
        <v>338</v>
      </c>
      <c r="D35" s="828">
        <v>0</v>
      </c>
      <c r="E35" s="828"/>
      <c r="F35" s="828">
        <v>0</v>
      </c>
      <c r="G35" s="828">
        <v>0</v>
      </c>
      <c r="H35" s="828">
        <v>0</v>
      </c>
      <c r="I35" s="828">
        <v>0</v>
      </c>
      <c r="J35" s="828">
        <v>0</v>
      </c>
    </row>
    <row r="36" spans="1:10" ht="25.5" hidden="1">
      <c r="A36" s="720">
        <v>1111000</v>
      </c>
      <c r="B36" s="721" t="s">
        <v>643</v>
      </c>
      <c r="C36" s="722" t="s">
        <v>769</v>
      </c>
      <c r="D36" s="829"/>
      <c r="E36" s="829"/>
      <c r="F36" s="829"/>
      <c r="G36" s="829"/>
      <c r="H36" s="829"/>
      <c r="I36" s="829"/>
      <c r="J36" s="829"/>
    </row>
    <row r="37" spans="1:10" ht="25.5" hidden="1">
      <c r="A37" s="724">
        <v>1112000</v>
      </c>
      <c r="B37" s="725" t="s">
        <v>255</v>
      </c>
      <c r="C37" s="726" t="s">
        <v>770</v>
      </c>
      <c r="D37" s="830"/>
      <c r="E37" s="830"/>
      <c r="F37" s="830"/>
      <c r="G37" s="830"/>
      <c r="H37" s="830"/>
      <c r="I37" s="830"/>
      <c r="J37" s="830"/>
    </row>
    <row r="38" spans="1:10" ht="38.25" hidden="1">
      <c r="A38" s="724">
        <v>1113000</v>
      </c>
      <c r="B38" s="725" t="s">
        <v>771</v>
      </c>
      <c r="C38" s="726" t="s">
        <v>772</v>
      </c>
      <c r="D38" s="830"/>
      <c r="E38" s="830"/>
      <c r="F38" s="830"/>
      <c r="G38" s="830"/>
      <c r="H38" s="830"/>
      <c r="I38" s="830"/>
      <c r="J38" s="830"/>
    </row>
    <row r="39" spans="1:10" ht="51" hidden="1">
      <c r="A39" s="724">
        <v>1114000</v>
      </c>
      <c r="B39" s="725" t="s">
        <v>377</v>
      </c>
      <c r="C39" s="726" t="s">
        <v>378</v>
      </c>
      <c r="D39" s="830"/>
      <c r="E39" s="830"/>
      <c r="F39" s="830"/>
      <c r="G39" s="830"/>
      <c r="H39" s="830"/>
      <c r="I39" s="830"/>
      <c r="J39" s="830"/>
    </row>
    <row r="40" spans="1:10" hidden="1">
      <c r="A40" s="724">
        <v>1115000</v>
      </c>
      <c r="B40" s="725" t="s">
        <v>591</v>
      </c>
      <c r="C40" s="726" t="s">
        <v>367</v>
      </c>
      <c r="D40" s="830"/>
      <c r="E40" s="830"/>
      <c r="F40" s="830"/>
      <c r="G40" s="830"/>
      <c r="H40" s="830"/>
      <c r="I40" s="830"/>
      <c r="J40" s="830"/>
    </row>
    <row r="41" spans="1:10" ht="25.5" hidden="1">
      <c r="A41" s="724">
        <v>1116000</v>
      </c>
      <c r="B41" s="725" t="s">
        <v>981</v>
      </c>
      <c r="C41" s="726" t="s">
        <v>368</v>
      </c>
      <c r="D41" s="830"/>
      <c r="E41" s="830"/>
      <c r="F41" s="830"/>
      <c r="G41" s="830"/>
      <c r="H41" s="830"/>
      <c r="I41" s="830"/>
      <c r="J41" s="830"/>
    </row>
    <row r="42" spans="1:10" ht="39" hidden="1" thickBot="1">
      <c r="A42" s="728">
        <v>1117000</v>
      </c>
      <c r="B42" s="729" t="s">
        <v>18</v>
      </c>
      <c r="C42" s="730" t="s">
        <v>19</v>
      </c>
      <c r="D42" s="831"/>
      <c r="E42" s="831"/>
      <c r="F42" s="831"/>
      <c r="G42" s="831"/>
      <c r="H42" s="831"/>
      <c r="I42" s="831"/>
      <c r="J42" s="831"/>
    </row>
    <row r="43" spans="1:10" ht="29.25" hidden="1" thickBot="1">
      <c r="A43" s="732">
        <v>1120000</v>
      </c>
      <c r="B43" s="733" t="s">
        <v>20</v>
      </c>
      <c r="C43" s="712" t="s">
        <v>338</v>
      </c>
      <c r="D43" s="832">
        <v>0</v>
      </c>
      <c r="E43" s="832"/>
      <c r="F43" s="832">
        <v>0</v>
      </c>
      <c r="G43" s="832">
        <v>0</v>
      </c>
      <c r="H43" s="832">
        <v>0</v>
      </c>
      <c r="I43" s="832">
        <v>0</v>
      </c>
      <c r="J43" s="832">
        <v>0</v>
      </c>
    </row>
    <row r="44" spans="1:10" ht="14.25" hidden="1">
      <c r="A44" s="716">
        <v>1121000</v>
      </c>
      <c r="B44" s="735" t="s">
        <v>21</v>
      </c>
      <c r="C44" s="736"/>
      <c r="D44" s="829">
        <v>0</v>
      </c>
      <c r="E44" s="829"/>
      <c r="F44" s="829">
        <v>0</v>
      </c>
      <c r="G44" s="829">
        <v>0</v>
      </c>
      <c r="H44" s="829">
        <v>0</v>
      </c>
      <c r="I44" s="829">
        <v>0</v>
      </c>
      <c r="J44" s="829">
        <v>0</v>
      </c>
    </row>
    <row r="45" spans="1:10" ht="25.5" hidden="1">
      <c r="A45" s="724">
        <v>1121100</v>
      </c>
      <c r="B45" s="737" t="s">
        <v>359</v>
      </c>
      <c r="C45" s="726" t="s">
        <v>360</v>
      </c>
      <c r="D45" s="830">
        <v>0</v>
      </c>
      <c r="E45" s="830"/>
      <c r="F45" s="830"/>
      <c r="G45" s="830"/>
      <c r="H45" s="830"/>
      <c r="I45" s="830"/>
      <c r="J45" s="830"/>
    </row>
    <row r="46" spans="1:10" hidden="1">
      <c r="A46" s="724">
        <v>1121200</v>
      </c>
      <c r="B46" s="738" t="s">
        <v>1618</v>
      </c>
      <c r="C46" s="726" t="s">
        <v>362</v>
      </c>
      <c r="D46" s="830">
        <v>0</v>
      </c>
      <c r="E46" s="830"/>
      <c r="F46" s="830"/>
      <c r="G46" s="830"/>
      <c r="H46" s="830"/>
      <c r="I46" s="830"/>
      <c r="J46" s="830"/>
    </row>
    <row r="47" spans="1:10" hidden="1">
      <c r="A47" s="724">
        <v>1121300</v>
      </c>
      <c r="B47" s="737" t="s">
        <v>734</v>
      </c>
      <c r="C47" s="726" t="s">
        <v>363</v>
      </c>
      <c r="D47" s="830">
        <v>0</v>
      </c>
      <c r="E47" s="830"/>
      <c r="F47" s="830"/>
      <c r="G47" s="830"/>
      <c r="H47" s="830"/>
      <c r="I47" s="830"/>
      <c r="J47" s="830"/>
    </row>
    <row r="48" spans="1:10" hidden="1">
      <c r="A48" s="724">
        <v>1121400</v>
      </c>
      <c r="B48" s="737" t="s">
        <v>735</v>
      </c>
      <c r="C48" s="726" t="s">
        <v>364</v>
      </c>
      <c r="D48" s="830">
        <v>0</v>
      </c>
      <c r="E48" s="830"/>
      <c r="F48" s="830"/>
      <c r="G48" s="830"/>
      <c r="H48" s="830"/>
      <c r="I48" s="830"/>
      <c r="J48" s="830"/>
    </row>
    <row r="49" spans="1:10" hidden="1">
      <c r="A49" s="724">
        <v>1121500</v>
      </c>
      <c r="B49" s="737" t="s">
        <v>65</v>
      </c>
      <c r="C49" s="726" t="s">
        <v>365</v>
      </c>
      <c r="D49" s="830">
        <v>0</v>
      </c>
      <c r="E49" s="830"/>
      <c r="F49" s="829"/>
      <c r="G49" s="829"/>
      <c r="H49" s="829"/>
      <c r="I49" s="829"/>
      <c r="J49" s="829"/>
    </row>
    <row r="50" spans="1:10" ht="25.5" hidden="1">
      <c r="A50" s="724">
        <v>1121600</v>
      </c>
      <c r="B50" s="737" t="s">
        <v>66</v>
      </c>
      <c r="C50" s="726" t="s">
        <v>366</v>
      </c>
      <c r="D50" s="830">
        <v>0</v>
      </c>
      <c r="E50" s="830"/>
      <c r="F50" s="830"/>
      <c r="G50" s="830"/>
      <c r="H50" s="830"/>
      <c r="I50" s="830"/>
      <c r="J50" s="830"/>
    </row>
    <row r="51" spans="1:10" ht="13.5" hidden="1" thickBot="1">
      <c r="A51" s="740">
        <v>1121700</v>
      </c>
      <c r="B51" s="741" t="s">
        <v>67</v>
      </c>
      <c r="C51" s="730" t="s">
        <v>731</v>
      </c>
      <c r="D51" s="831">
        <v>0</v>
      </c>
      <c r="E51" s="831"/>
      <c r="F51" s="831"/>
      <c r="G51" s="831"/>
      <c r="H51" s="831"/>
      <c r="I51" s="831"/>
      <c r="J51" s="831"/>
    </row>
    <row r="52" spans="1:10" ht="28.5" hidden="1">
      <c r="A52" s="716">
        <v>1122000</v>
      </c>
      <c r="B52" s="742" t="s">
        <v>732</v>
      </c>
      <c r="C52" s="718" t="s">
        <v>338</v>
      </c>
      <c r="D52" s="835">
        <v>0</v>
      </c>
      <c r="E52" s="835"/>
      <c r="F52" s="835">
        <v>0</v>
      </c>
      <c r="G52" s="835">
        <v>0</v>
      </c>
      <c r="H52" s="835">
        <v>0</v>
      </c>
      <c r="I52" s="835">
        <v>0</v>
      </c>
      <c r="J52" s="835">
        <v>0</v>
      </c>
    </row>
    <row r="53" spans="1:10" hidden="1">
      <c r="A53" s="744">
        <v>1122100</v>
      </c>
      <c r="B53" s="737" t="s">
        <v>68</v>
      </c>
      <c r="C53" s="722" t="s">
        <v>733</v>
      </c>
      <c r="D53" s="830"/>
      <c r="E53" s="830"/>
      <c r="F53" s="830"/>
      <c r="G53" s="830"/>
      <c r="H53" s="830"/>
      <c r="I53" s="830"/>
      <c r="J53" s="830"/>
    </row>
    <row r="54" spans="1:10" ht="25.5" hidden="1">
      <c r="A54" s="744">
        <v>1122200</v>
      </c>
      <c r="B54" s="737" t="s">
        <v>465</v>
      </c>
      <c r="C54" s="726" t="s">
        <v>978</v>
      </c>
      <c r="D54" s="830"/>
      <c r="E54" s="830"/>
      <c r="F54" s="830"/>
      <c r="G54" s="830"/>
      <c r="H54" s="830"/>
      <c r="I54" s="830"/>
      <c r="J54" s="830"/>
    </row>
    <row r="55" spans="1:10" ht="13.5" hidden="1" thickBot="1">
      <c r="A55" s="732">
        <v>1122300</v>
      </c>
      <c r="B55" s="741" t="s">
        <v>136</v>
      </c>
      <c r="C55" s="730" t="s">
        <v>979</v>
      </c>
      <c r="D55" s="831"/>
      <c r="E55" s="831"/>
      <c r="F55" s="831"/>
      <c r="G55" s="831"/>
      <c r="H55" s="831"/>
      <c r="I55" s="831"/>
      <c r="J55" s="831"/>
    </row>
    <row r="56" spans="1:10" ht="28.5" hidden="1">
      <c r="A56" s="716">
        <v>1123000</v>
      </c>
      <c r="B56" s="742" t="s">
        <v>344</v>
      </c>
      <c r="C56" s="718" t="s">
        <v>338</v>
      </c>
      <c r="D56" s="835">
        <v>0</v>
      </c>
      <c r="E56" s="835"/>
      <c r="F56" s="835">
        <v>0</v>
      </c>
      <c r="G56" s="835">
        <v>0</v>
      </c>
      <c r="H56" s="835">
        <v>0</v>
      </c>
      <c r="I56" s="835">
        <v>0</v>
      </c>
      <c r="J56" s="835">
        <v>0</v>
      </c>
    </row>
    <row r="57" spans="1:10" hidden="1">
      <c r="A57" s="744">
        <v>1123100</v>
      </c>
      <c r="B57" s="737" t="s">
        <v>137</v>
      </c>
      <c r="C57" s="722" t="s">
        <v>345</v>
      </c>
      <c r="D57" s="830">
        <v>0</v>
      </c>
      <c r="E57" s="830"/>
      <c r="F57" s="830"/>
      <c r="G57" s="830"/>
      <c r="H57" s="830"/>
      <c r="I57" s="830"/>
      <c r="J57" s="830"/>
    </row>
    <row r="58" spans="1:10" hidden="1">
      <c r="A58" s="744">
        <v>1123200</v>
      </c>
      <c r="B58" s="737" t="s">
        <v>138</v>
      </c>
      <c r="C58" s="726" t="s">
        <v>346</v>
      </c>
      <c r="D58" s="830">
        <v>0</v>
      </c>
      <c r="E58" s="830"/>
      <c r="F58" s="830"/>
      <c r="G58" s="830"/>
      <c r="H58" s="830"/>
      <c r="I58" s="830"/>
      <c r="J58" s="830"/>
    </row>
    <row r="59" spans="1:10" ht="25.5" hidden="1">
      <c r="A59" s="744">
        <v>1123300</v>
      </c>
      <c r="B59" s="737" t="s">
        <v>139</v>
      </c>
      <c r="C59" s="726" t="s">
        <v>347</v>
      </c>
      <c r="D59" s="830">
        <v>0</v>
      </c>
      <c r="E59" s="830"/>
      <c r="F59" s="830"/>
      <c r="G59" s="830"/>
      <c r="H59" s="830"/>
      <c r="I59" s="830"/>
      <c r="J59" s="830"/>
    </row>
    <row r="60" spans="1:10" hidden="1">
      <c r="A60" s="744">
        <v>1123400</v>
      </c>
      <c r="B60" s="737" t="s">
        <v>533</v>
      </c>
      <c r="C60" s="726" t="s">
        <v>348</v>
      </c>
      <c r="D60" s="830">
        <v>0</v>
      </c>
      <c r="E60" s="830"/>
      <c r="F60" s="830"/>
      <c r="G60" s="830"/>
      <c r="H60" s="830"/>
      <c r="I60" s="830"/>
      <c r="J60" s="830"/>
    </row>
    <row r="61" spans="1:10" hidden="1">
      <c r="A61" s="744">
        <v>1123500</v>
      </c>
      <c r="B61" s="745" t="s">
        <v>534</v>
      </c>
      <c r="C61" s="746">
        <v>423500</v>
      </c>
      <c r="D61" s="830">
        <v>0</v>
      </c>
      <c r="E61" s="830"/>
      <c r="F61" s="830"/>
      <c r="G61" s="830"/>
      <c r="H61" s="830"/>
      <c r="I61" s="830"/>
      <c r="J61" s="830"/>
    </row>
    <row r="62" spans="1:10" ht="25.5" hidden="1">
      <c r="A62" s="744">
        <v>1123600</v>
      </c>
      <c r="B62" s="737" t="s">
        <v>174</v>
      </c>
      <c r="C62" s="726" t="s">
        <v>349</v>
      </c>
      <c r="D62" s="830">
        <v>0</v>
      </c>
      <c r="E62" s="830"/>
      <c r="F62" s="830"/>
      <c r="G62" s="830"/>
      <c r="H62" s="830"/>
      <c r="I62" s="830"/>
      <c r="J62" s="830"/>
    </row>
    <row r="63" spans="1:10" hidden="1">
      <c r="A63" s="744">
        <v>1123700</v>
      </c>
      <c r="B63" s="737" t="s">
        <v>175</v>
      </c>
      <c r="C63" s="726" t="s">
        <v>350</v>
      </c>
      <c r="D63" s="830">
        <v>0</v>
      </c>
      <c r="E63" s="830"/>
      <c r="F63" s="830"/>
      <c r="G63" s="830"/>
      <c r="H63" s="830"/>
      <c r="I63" s="830"/>
      <c r="J63" s="830"/>
    </row>
    <row r="64" spans="1:10" ht="13.5" hidden="1" thickBot="1">
      <c r="A64" s="732">
        <v>1123800</v>
      </c>
      <c r="B64" s="741" t="s">
        <v>176</v>
      </c>
      <c r="C64" s="730" t="s">
        <v>351</v>
      </c>
      <c r="D64" s="831">
        <v>0</v>
      </c>
      <c r="E64" s="831"/>
      <c r="F64" s="831"/>
      <c r="G64" s="831"/>
      <c r="H64" s="831"/>
      <c r="I64" s="831"/>
      <c r="J64" s="831"/>
    </row>
    <row r="65" spans="1:10" ht="28.5" hidden="1">
      <c r="A65" s="716">
        <v>1124000</v>
      </c>
      <c r="B65" s="742" t="s">
        <v>198</v>
      </c>
      <c r="C65" s="718" t="s">
        <v>338</v>
      </c>
      <c r="D65" s="835">
        <v>0</v>
      </c>
      <c r="E65" s="835"/>
      <c r="F65" s="835">
        <v>0</v>
      </c>
      <c r="G65" s="835">
        <v>0</v>
      </c>
      <c r="H65" s="835">
        <v>0</v>
      </c>
      <c r="I65" s="835">
        <v>0</v>
      </c>
      <c r="J65" s="835">
        <v>0</v>
      </c>
    </row>
    <row r="66" spans="1:10" ht="13.5" hidden="1" thickBot="1">
      <c r="A66" s="732">
        <v>1124100</v>
      </c>
      <c r="B66" s="741" t="s">
        <v>177</v>
      </c>
      <c r="C66" s="730" t="s">
        <v>199</v>
      </c>
      <c r="D66" s="831">
        <v>0</v>
      </c>
      <c r="E66" s="831"/>
      <c r="F66" s="831"/>
      <c r="G66" s="831"/>
      <c r="H66" s="831"/>
      <c r="I66" s="831"/>
      <c r="J66" s="831"/>
    </row>
    <row r="67" spans="1:10" ht="42.75" hidden="1">
      <c r="A67" s="716">
        <v>1125000</v>
      </c>
      <c r="B67" s="742" t="s">
        <v>878</v>
      </c>
      <c r="C67" s="718" t="s">
        <v>338</v>
      </c>
      <c r="D67" s="835">
        <v>0</v>
      </c>
      <c r="E67" s="835"/>
      <c r="F67" s="835">
        <v>0</v>
      </c>
      <c r="G67" s="835">
        <v>0</v>
      </c>
      <c r="H67" s="835">
        <v>0</v>
      </c>
      <c r="I67" s="835">
        <v>0</v>
      </c>
      <c r="J67" s="835">
        <v>0</v>
      </c>
    </row>
    <row r="68" spans="1:10" ht="25.5" hidden="1">
      <c r="A68" s="744">
        <v>1125100</v>
      </c>
      <c r="B68" s="737" t="s">
        <v>178</v>
      </c>
      <c r="C68" s="722" t="s">
        <v>879</v>
      </c>
      <c r="D68" s="844">
        <v>0</v>
      </c>
      <c r="E68" s="845">
        <v>0</v>
      </c>
      <c r="F68" s="845">
        <f>D68+E68</f>
        <v>0</v>
      </c>
      <c r="G68" s="845">
        <v>0</v>
      </c>
      <c r="H68" s="845">
        <v>0</v>
      </c>
      <c r="I68" s="845">
        <v>0</v>
      </c>
      <c r="J68" s="844">
        <f>F68</f>
        <v>0</v>
      </c>
    </row>
    <row r="69" spans="1:10" ht="26.25" hidden="1" thickBot="1">
      <c r="A69" s="732">
        <v>1125200</v>
      </c>
      <c r="B69" s="741" t="s">
        <v>669</v>
      </c>
      <c r="C69" s="730" t="s">
        <v>988</v>
      </c>
      <c r="D69" s="831">
        <v>0</v>
      </c>
      <c r="E69" s="831"/>
      <c r="F69" s="831"/>
      <c r="G69" s="831"/>
      <c r="H69" s="831"/>
      <c r="I69" s="831"/>
      <c r="J69" s="831"/>
    </row>
    <row r="70" spans="1:10" ht="14.25" hidden="1">
      <c r="A70" s="716">
        <v>1126000</v>
      </c>
      <c r="B70" s="742" t="s">
        <v>989</v>
      </c>
      <c r="C70" s="718" t="s">
        <v>338</v>
      </c>
      <c r="D70" s="835">
        <v>0</v>
      </c>
      <c r="E70" s="835"/>
      <c r="F70" s="835">
        <v>0</v>
      </c>
      <c r="G70" s="835">
        <v>0</v>
      </c>
      <c r="H70" s="835">
        <v>0</v>
      </c>
      <c r="I70" s="835">
        <v>0</v>
      </c>
      <c r="J70" s="835">
        <v>0</v>
      </c>
    </row>
    <row r="71" spans="1:10" hidden="1">
      <c r="A71" s="716">
        <v>1126100</v>
      </c>
      <c r="B71" s="737" t="s">
        <v>941</v>
      </c>
      <c r="C71" s="722" t="s">
        <v>990</v>
      </c>
      <c r="D71" s="830">
        <v>0</v>
      </c>
      <c r="E71" s="830"/>
      <c r="F71" s="830"/>
      <c r="G71" s="830"/>
      <c r="H71" s="830"/>
      <c r="I71" s="830"/>
      <c r="J71" s="830"/>
    </row>
    <row r="72" spans="1:10" hidden="1">
      <c r="A72" s="716">
        <v>1126200</v>
      </c>
      <c r="B72" s="737" t="s">
        <v>942</v>
      </c>
      <c r="C72" s="726" t="s">
        <v>991</v>
      </c>
      <c r="D72" s="830">
        <v>0</v>
      </c>
      <c r="E72" s="830"/>
      <c r="F72" s="830"/>
      <c r="G72" s="830"/>
      <c r="H72" s="830"/>
      <c r="I72" s="830"/>
      <c r="J72" s="830"/>
    </row>
    <row r="73" spans="1:10" ht="25.5" hidden="1">
      <c r="A73" s="716">
        <v>1126300</v>
      </c>
      <c r="B73" s="737" t="s">
        <v>369</v>
      </c>
      <c r="C73" s="726" t="s">
        <v>370</v>
      </c>
      <c r="D73" s="830">
        <v>0</v>
      </c>
      <c r="E73" s="830"/>
      <c r="F73" s="830"/>
      <c r="G73" s="830"/>
      <c r="H73" s="830"/>
      <c r="I73" s="830"/>
      <c r="J73" s="830"/>
    </row>
    <row r="74" spans="1:10" hidden="1">
      <c r="A74" s="724">
        <v>1126400</v>
      </c>
      <c r="B74" s="747" t="s">
        <v>943</v>
      </c>
      <c r="C74" s="726" t="s">
        <v>371</v>
      </c>
      <c r="D74" s="830">
        <v>0</v>
      </c>
      <c r="E74" s="830"/>
      <c r="F74" s="830"/>
      <c r="G74" s="830"/>
      <c r="H74" s="830"/>
      <c r="I74" s="830"/>
      <c r="J74" s="830"/>
    </row>
    <row r="75" spans="1:10" ht="25.5" hidden="1">
      <c r="A75" s="728">
        <v>1126500</v>
      </c>
      <c r="B75" s="748" t="s">
        <v>901</v>
      </c>
      <c r="C75" s="726" t="s">
        <v>372</v>
      </c>
      <c r="D75" s="830">
        <v>0</v>
      </c>
      <c r="E75" s="830"/>
      <c r="F75" s="830"/>
      <c r="G75" s="830"/>
      <c r="H75" s="830"/>
      <c r="I75" s="830"/>
      <c r="J75" s="830"/>
    </row>
    <row r="76" spans="1:10" ht="25.5" hidden="1">
      <c r="A76" s="724">
        <v>1126600</v>
      </c>
      <c r="B76" s="747" t="s">
        <v>214</v>
      </c>
      <c r="C76" s="726" t="s">
        <v>373</v>
      </c>
      <c r="D76" s="830">
        <v>0</v>
      </c>
      <c r="E76" s="830"/>
      <c r="F76" s="830"/>
      <c r="G76" s="830"/>
      <c r="H76" s="830"/>
      <c r="I76" s="830"/>
      <c r="J76" s="830"/>
    </row>
    <row r="77" spans="1:10" hidden="1">
      <c r="A77" s="724">
        <v>1126700</v>
      </c>
      <c r="B77" s="747" t="s">
        <v>215</v>
      </c>
      <c r="C77" s="726" t="s">
        <v>374</v>
      </c>
      <c r="D77" s="830">
        <v>0</v>
      </c>
      <c r="E77" s="830"/>
      <c r="F77" s="830"/>
      <c r="G77" s="830"/>
      <c r="H77" s="830"/>
      <c r="I77" s="830"/>
      <c r="J77" s="830"/>
    </row>
    <row r="78" spans="1:10" ht="13.5" hidden="1" thickBot="1">
      <c r="A78" s="740">
        <v>1126800</v>
      </c>
      <c r="B78" s="749" t="s">
        <v>458</v>
      </c>
      <c r="C78" s="730" t="s">
        <v>375</v>
      </c>
      <c r="D78" s="831">
        <v>0</v>
      </c>
      <c r="E78" s="831"/>
      <c r="F78" s="831"/>
      <c r="G78" s="831"/>
      <c r="H78" s="831"/>
      <c r="I78" s="831"/>
      <c r="J78" s="831"/>
    </row>
    <row r="79" spans="1:10" ht="14.25" hidden="1">
      <c r="A79" s="750">
        <v>1130000</v>
      </c>
      <c r="B79" s="751" t="s">
        <v>274</v>
      </c>
      <c r="C79" s="718" t="s">
        <v>338</v>
      </c>
      <c r="D79" s="835">
        <v>0</v>
      </c>
      <c r="E79" s="835"/>
      <c r="F79" s="835">
        <v>0</v>
      </c>
      <c r="G79" s="835">
        <v>0</v>
      </c>
      <c r="H79" s="835">
        <v>0</v>
      </c>
      <c r="I79" s="835">
        <v>0</v>
      </c>
      <c r="J79" s="835">
        <v>0</v>
      </c>
    </row>
    <row r="80" spans="1:10" hidden="1">
      <c r="A80" s="750">
        <v>1130100</v>
      </c>
      <c r="B80" s="747" t="s">
        <v>459</v>
      </c>
      <c r="C80" s="722" t="s">
        <v>275</v>
      </c>
      <c r="D80" s="830"/>
      <c r="E80" s="830"/>
      <c r="F80" s="830"/>
      <c r="G80" s="830"/>
      <c r="H80" s="830"/>
      <c r="I80" s="830"/>
      <c r="J80" s="830"/>
    </row>
    <row r="81" spans="1:10" hidden="1">
      <c r="A81" s="750">
        <v>1130200</v>
      </c>
      <c r="B81" s="747" t="s">
        <v>460</v>
      </c>
      <c r="C81" s="726" t="s">
        <v>276</v>
      </c>
      <c r="D81" s="830"/>
      <c r="E81" s="830"/>
      <c r="F81" s="830"/>
      <c r="G81" s="830"/>
      <c r="H81" s="830"/>
      <c r="I81" s="830"/>
      <c r="J81" s="830"/>
    </row>
    <row r="82" spans="1:10" ht="25.5" hidden="1">
      <c r="A82" s="750">
        <v>1130300</v>
      </c>
      <c r="B82" s="747" t="s">
        <v>461</v>
      </c>
      <c r="C82" s="726" t="s">
        <v>277</v>
      </c>
      <c r="D82" s="830"/>
      <c r="E82" s="830"/>
      <c r="F82" s="830"/>
      <c r="G82" s="830"/>
      <c r="H82" s="830"/>
      <c r="I82" s="830"/>
      <c r="J82" s="830"/>
    </row>
    <row r="83" spans="1:10" ht="25.5" hidden="1">
      <c r="A83" s="750">
        <v>1130400</v>
      </c>
      <c r="B83" s="752" t="s">
        <v>462</v>
      </c>
      <c r="C83" s="753" t="s">
        <v>278</v>
      </c>
      <c r="D83" s="829"/>
      <c r="E83" s="829"/>
      <c r="F83" s="829"/>
      <c r="G83" s="829"/>
      <c r="H83" s="829"/>
      <c r="I83" s="829"/>
      <c r="J83" s="829"/>
    </row>
    <row r="84" spans="1:10" ht="28.5" hidden="1">
      <c r="A84" s="724">
        <v>1131000</v>
      </c>
      <c r="B84" s="754" t="s">
        <v>279</v>
      </c>
      <c r="C84" s="755" t="s">
        <v>338</v>
      </c>
      <c r="D84" s="926"/>
      <c r="E84" s="926"/>
      <c r="F84" s="926"/>
      <c r="G84" s="926"/>
      <c r="H84" s="926"/>
      <c r="I84" s="926"/>
      <c r="J84" s="926"/>
    </row>
    <row r="85" spans="1:10" ht="25.5" hidden="1">
      <c r="A85" s="724">
        <v>1131100</v>
      </c>
      <c r="B85" s="747" t="s">
        <v>565</v>
      </c>
      <c r="C85" s="722" t="s">
        <v>280</v>
      </c>
      <c r="D85" s="830"/>
      <c r="E85" s="830"/>
      <c r="F85" s="830"/>
      <c r="G85" s="830"/>
      <c r="H85" s="830"/>
      <c r="I85" s="830"/>
      <c r="J85" s="830"/>
    </row>
    <row r="86" spans="1:10" hidden="1">
      <c r="A86" s="724">
        <v>1131200</v>
      </c>
      <c r="B86" s="747" t="s">
        <v>566</v>
      </c>
      <c r="C86" s="726" t="s">
        <v>281</v>
      </c>
      <c r="D86" s="830"/>
      <c r="E86" s="830"/>
      <c r="F86" s="830"/>
      <c r="G86" s="830"/>
      <c r="H86" s="830"/>
      <c r="I86" s="830"/>
      <c r="J86" s="830"/>
    </row>
    <row r="87" spans="1:10" ht="13.5" hidden="1" thickBot="1">
      <c r="A87" s="724">
        <v>1131300</v>
      </c>
      <c r="B87" s="749" t="s">
        <v>567</v>
      </c>
      <c r="C87" s="730" t="s">
        <v>282</v>
      </c>
      <c r="D87" s="831"/>
      <c r="E87" s="831"/>
      <c r="F87" s="831"/>
      <c r="G87" s="831"/>
      <c r="H87" s="831"/>
      <c r="I87" s="831"/>
      <c r="J87" s="831"/>
    </row>
    <row r="88" spans="1:10" ht="14.25" hidden="1">
      <c r="A88" s="757">
        <v>1140000</v>
      </c>
      <c r="B88" s="751" t="s">
        <v>283</v>
      </c>
      <c r="C88" s="718" t="s">
        <v>338</v>
      </c>
      <c r="D88" s="835">
        <v>0</v>
      </c>
      <c r="E88" s="835"/>
      <c r="F88" s="835">
        <v>0</v>
      </c>
      <c r="G88" s="835">
        <v>0</v>
      </c>
      <c r="H88" s="835">
        <v>0</v>
      </c>
      <c r="I88" s="835">
        <v>0</v>
      </c>
      <c r="J88" s="835">
        <v>0</v>
      </c>
    </row>
    <row r="89" spans="1:10" ht="25.5" hidden="1">
      <c r="A89" s="757">
        <v>1141000</v>
      </c>
      <c r="B89" s="747" t="s">
        <v>284</v>
      </c>
      <c r="C89" s="722" t="s">
        <v>960</v>
      </c>
      <c r="D89" s="830"/>
      <c r="E89" s="830"/>
      <c r="F89" s="830"/>
      <c r="G89" s="830"/>
      <c r="H89" s="830"/>
      <c r="I89" s="830"/>
      <c r="J89" s="830"/>
    </row>
    <row r="90" spans="1:10" ht="25.5" hidden="1">
      <c r="A90" s="757">
        <v>1142000</v>
      </c>
      <c r="B90" s="747" t="s">
        <v>38</v>
      </c>
      <c r="C90" s="726" t="s">
        <v>39</v>
      </c>
      <c r="D90" s="830"/>
      <c r="E90" s="830"/>
      <c r="F90" s="830"/>
      <c r="G90" s="830"/>
      <c r="H90" s="830"/>
      <c r="I90" s="830"/>
      <c r="J90" s="830"/>
    </row>
    <row r="91" spans="1:10" ht="25.5" hidden="1">
      <c r="A91" s="757">
        <v>1143000</v>
      </c>
      <c r="B91" s="747" t="s">
        <v>40</v>
      </c>
      <c r="C91" s="726" t="s">
        <v>41</v>
      </c>
      <c r="D91" s="830"/>
      <c r="E91" s="830"/>
      <c r="F91" s="830"/>
      <c r="G91" s="830"/>
      <c r="H91" s="830"/>
      <c r="I91" s="830"/>
      <c r="J91" s="830"/>
    </row>
    <row r="92" spans="1:10" ht="26.25" hidden="1" thickBot="1">
      <c r="A92" s="757">
        <v>1144000</v>
      </c>
      <c r="B92" s="749" t="s">
        <v>42</v>
      </c>
      <c r="C92" s="730" t="s">
        <v>418</v>
      </c>
      <c r="D92" s="831"/>
      <c r="E92" s="831"/>
      <c r="F92" s="831"/>
      <c r="G92" s="831"/>
      <c r="H92" s="831"/>
      <c r="I92" s="831"/>
      <c r="J92" s="831"/>
    </row>
    <row r="93" spans="1:10" ht="14.25" hidden="1">
      <c r="A93" s="757">
        <v>1150000</v>
      </c>
      <c r="B93" s="758" t="s">
        <v>694</v>
      </c>
      <c r="C93" s="718" t="s">
        <v>338</v>
      </c>
      <c r="D93" s="835">
        <v>0</v>
      </c>
      <c r="E93" s="835"/>
      <c r="F93" s="835">
        <v>0</v>
      </c>
      <c r="G93" s="835">
        <v>0</v>
      </c>
      <c r="H93" s="835">
        <v>0</v>
      </c>
      <c r="I93" s="835">
        <v>0</v>
      </c>
      <c r="J93" s="835">
        <v>0</v>
      </c>
    </row>
    <row r="94" spans="1:10" ht="25.5" hidden="1">
      <c r="A94" s="759">
        <v>1151000</v>
      </c>
      <c r="B94" s="747" t="s">
        <v>773</v>
      </c>
      <c r="C94" s="722" t="s">
        <v>774</v>
      </c>
      <c r="D94" s="830"/>
      <c r="E94" s="830"/>
      <c r="F94" s="830"/>
      <c r="G94" s="830"/>
      <c r="H94" s="830"/>
      <c r="I94" s="830"/>
      <c r="J94" s="830"/>
    </row>
    <row r="95" spans="1:10" ht="25.5" hidden="1">
      <c r="A95" s="759">
        <v>1152000</v>
      </c>
      <c r="B95" s="747" t="s">
        <v>1057</v>
      </c>
      <c r="C95" s="726" t="s">
        <v>775</v>
      </c>
      <c r="D95" s="830"/>
      <c r="E95" s="830"/>
      <c r="F95" s="830"/>
      <c r="G95" s="830"/>
      <c r="H95" s="830"/>
      <c r="I95" s="830"/>
      <c r="J95" s="830"/>
    </row>
    <row r="96" spans="1:10" ht="25.5" hidden="1">
      <c r="A96" s="759">
        <v>1153000</v>
      </c>
      <c r="B96" s="747" t="s">
        <v>793</v>
      </c>
      <c r="C96" s="726" t="s">
        <v>776</v>
      </c>
      <c r="D96" s="830"/>
      <c r="E96" s="830"/>
      <c r="F96" s="830"/>
      <c r="G96" s="830"/>
      <c r="H96" s="830"/>
      <c r="I96" s="830"/>
      <c r="J96" s="830"/>
    </row>
    <row r="97" spans="1:10" ht="25.5" hidden="1">
      <c r="A97" s="759">
        <v>1154000</v>
      </c>
      <c r="B97" s="747" t="s">
        <v>701</v>
      </c>
      <c r="C97" s="726" t="s">
        <v>777</v>
      </c>
      <c r="D97" s="830"/>
      <c r="E97" s="830"/>
      <c r="F97" s="830"/>
      <c r="G97" s="830"/>
      <c r="H97" s="830"/>
      <c r="I97" s="830"/>
      <c r="J97" s="830"/>
    </row>
    <row r="98" spans="1:10" ht="25.5" hidden="1">
      <c r="A98" s="744">
        <v>1155000</v>
      </c>
      <c r="B98" s="760" t="s">
        <v>1619</v>
      </c>
      <c r="C98" s="726" t="s">
        <v>691</v>
      </c>
      <c r="D98" s="844"/>
      <c r="E98" s="844"/>
      <c r="F98" s="844"/>
      <c r="G98" s="844"/>
      <c r="H98" s="844"/>
      <c r="I98" s="844"/>
      <c r="J98" s="844"/>
    </row>
    <row r="99" spans="1:10" ht="39" hidden="1" thickBot="1">
      <c r="A99" s="732">
        <v>1156000</v>
      </c>
      <c r="B99" s="762" t="s">
        <v>1620</v>
      </c>
      <c r="C99" s="730" t="s">
        <v>781</v>
      </c>
      <c r="D99" s="839"/>
      <c r="E99" s="839"/>
      <c r="F99" s="839"/>
      <c r="G99" s="839"/>
      <c r="H99" s="839"/>
      <c r="I99" s="839"/>
      <c r="J99" s="839"/>
    </row>
    <row r="100" spans="1:10" hidden="1">
      <c r="A100" s="716">
        <v>1160000</v>
      </c>
      <c r="B100" s="764" t="s">
        <v>782</v>
      </c>
      <c r="C100" s="718" t="s">
        <v>338</v>
      </c>
      <c r="D100" s="842">
        <v>0</v>
      </c>
      <c r="E100" s="842"/>
      <c r="F100" s="842">
        <v>0</v>
      </c>
      <c r="G100" s="842">
        <v>0</v>
      </c>
      <c r="H100" s="842">
        <v>0</v>
      </c>
      <c r="I100" s="842">
        <v>0</v>
      </c>
      <c r="J100" s="842">
        <v>0</v>
      </c>
    </row>
    <row r="101" spans="1:10" ht="51" hidden="1">
      <c r="A101" s="744">
        <v>1161000</v>
      </c>
      <c r="B101" s="766" t="s">
        <v>191</v>
      </c>
      <c r="C101" s="767" t="s">
        <v>338</v>
      </c>
      <c r="D101" s="844">
        <v>0</v>
      </c>
      <c r="E101" s="844"/>
      <c r="F101" s="844">
        <v>0</v>
      </c>
      <c r="G101" s="844">
        <v>0</v>
      </c>
      <c r="H101" s="844">
        <v>0</v>
      </c>
      <c r="I101" s="844">
        <v>0</v>
      </c>
      <c r="J101" s="844">
        <v>0</v>
      </c>
    </row>
    <row r="102" spans="1:10" ht="38.25" hidden="1">
      <c r="A102" s="744">
        <v>1161100</v>
      </c>
      <c r="B102" s="725" t="s">
        <v>1621</v>
      </c>
      <c r="C102" s="746">
        <v>471100</v>
      </c>
      <c r="D102" s="844"/>
      <c r="E102" s="844"/>
      <c r="F102" s="844"/>
      <c r="G102" s="844"/>
      <c r="H102" s="844"/>
      <c r="I102" s="844"/>
      <c r="J102" s="844"/>
    </row>
    <row r="103" spans="1:10" ht="38.25" hidden="1">
      <c r="A103" s="744">
        <v>1161200</v>
      </c>
      <c r="B103" s="760" t="s">
        <v>1622</v>
      </c>
      <c r="C103" s="746">
        <v>471200</v>
      </c>
      <c r="D103" s="844"/>
      <c r="E103" s="844"/>
      <c r="F103" s="844"/>
      <c r="G103" s="844"/>
      <c r="H103" s="844"/>
      <c r="I103" s="844"/>
      <c r="J103" s="844"/>
    </row>
    <row r="104" spans="1:10" ht="38.25" hidden="1">
      <c r="A104" s="744">
        <v>1162000</v>
      </c>
      <c r="B104" s="766" t="s">
        <v>1080</v>
      </c>
      <c r="C104" s="767" t="s">
        <v>338</v>
      </c>
      <c r="D104" s="844">
        <v>0</v>
      </c>
      <c r="E104" s="844"/>
      <c r="F104" s="844">
        <v>0</v>
      </c>
      <c r="G104" s="844">
        <v>0</v>
      </c>
      <c r="H104" s="844">
        <v>0</v>
      </c>
      <c r="I104" s="844">
        <v>0</v>
      </c>
      <c r="J104" s="844">
        <v>0</v>
      </c>
    </row>
    <row r="105" spans="1:10" ht="25.5" hidden="1">
      <c r="A105" s="744">
        <v>1162100</v>
      </c>
      <c r="B105" s="760" t="s">
        <v>1623</v>
      </c>
      <c r="C105" s="726" t="s">
        <v>122</v>
      </c>
      <c r="D105" s="844"/>
      <c r="E105" s="844"/>
      <c r="F105" s="844"/>
      <c r="G105" s="844"/>
      <c r="H105" s="844"/>
      <c r="I105" s="844"/>
      <c r="J105" s="844"/>
    </row>
    <row r="106" spans="1:10" hidden="1">
      <c r="A106" s="744">
        <v>1162200</v>
      </c>
      <c r="B106" s="760" t="s">
        <v>1624</v>
      </c>
      <c r="C106" s="726" t="s">
        <v>23</v>
      </c>
      <c r="D106" s="844"/>
      <c r="E106" s="844"/>
      <c r="F106" s="844"/>
      <c r="G106" s="844"/>
      <c r="H106" s="844"/>
      <c r="I106" s="844"/>
      <c r="J106" s="844"/>
    </row>
    <row r="107" spans="1:10" ht="25.5" hidden="1">
      <c r="A107" s="744">
        <v>1162300</v>
      </c>
      <c r="B107" s="760" t="s">
        <v>1625</v>
      </c>
      <c r="C107" s="726" t="s">
        <v>25</v>
      </c>
      <c r="D107" s="844"/>
      <c r="E107" s="844"/>
      <c r="F107" s="844"/>
      <c r="G107" s="844"/>
      <c r="H107" s="844"/>
      <c r="I107" s="844"/>
      <c r="J107" s="844"/>
    </row>
    <row r="108" spans="1:10" hidden="1">
      <c r="A108" s="744">
        <v>1162400</v>
      </c>
      <c r="B108" s="760" t="s">
        <v>1626</v>
      </c>
      <c r="C108" s="726" t="s">
        <v>795</v>
      </c>
      <c r="D108" s="844"/>
      <c r="E108" s="844"/>
      <c r="F108" s="844"/>
      <c r="G108" s="844"/>
      <c r="H108" s="844"/>
      <c r="I108" s="844"/>
      <c r="J108" s="844"/>
    </row>
    <row r="109" spans="1:10" ht="25.5" hidden="1">
      <c r="A109" s="744">
        <v>1162500</v>
      </c>
      <c r="B109" s="760" t="s">
        <v>1627</v>
      </c>
      <c r="C109" s="726" t="s">
        <v>797</v>
      </c>
      <c r="D109" s="844"/>
      <c r="E109" s="844"/>
      <c r="F109" s="844"/>
      <c r="G109" s="844"/>
      <c r="H109" s="844"/>
      <c r="I109" s="844"/>
      <c r="J109" s="844"/>
    </row>
    <row r="110" spans="1:10" ht="25.5" hidden="1">
      <c r="A110" s="744">
        <v>1162600</v>
      </c>
      <c r="B110" s="760" t="s">
        <v>1628</v>
      </c>
      <c r="C110" s="726" t="s">
        <v>489</v>
      </c>
      <c r="D110" s="844"/>
      <c r="E110" s="844"/>
      <c r="F110" s="844"/>
      <c r="G110" s="844"/>
      <c r="H110" s="844"/>
      <c r="I110" s="844"/>
      <c r="J110" s="844"/>
    </row>
    <row r="111" spans="1:10" ht="25.5" hidden="1">
      <c r="A111" s="744">
        <v>1162700</v>
      </c>
      <c r="B111" s="725" t="s">
        <v>1629</v>
      </c>
      <c r="C111" s="726" t="s">
        <v>491</v>
      </c>
      <c r="D111" s="844"/>
      <c r="E111" s="844"/>
      <c r="F111" s="844"/>
      <c r="G111" s="844"/>
      <c r="H111" s="844"/>
      <c r="I111" s="844"/>
      <c r="J111" s="844"/>
    </row>
    <row r="112" spans="1:10" hidden="1">
      <c r="A112" s="744">
        <v>1162800</v>
      </c>
      <c r="B112" s="760" t="s">
        <v>1630</v>
      </c>
      <c r="C112" s="726" t="s">
        <v>833</v>
      </c>
      <c r="D112" s="933"/>
      <c r="E112" s="933"/>
      <c r="F112" s="933"/>
      <c r="G112" s="933"/>
      <c r="H112" s="933"/>
      <c r="I112" s="933"/>
      <c r="J112" s="933"/>
    </row>
    <row r="113" spans="1:10" ht="13.5" hidden="1" thickBot="1">
      <c r="A113" s="769">
        <v>1162900</v>
      </c>
      <c r="B113" s="762" t="s">
        <v>1631</v>
      </c>
      <c r="C113" s="730" t="s">
        <v>835</v>
      </c>
      <c r="D113" s="937"/>
      <c r="E113" s="937"/>
      <c r="F113" s="937"/>
      <c r="G113" s="937"/>
      <c r="H113" s="937"/>
      <c r="I113" s="937"/>
      <c r="J113" s="937"/>
    </row>
    <row r="114" spans="1:10" hidden="1">
      <c r="A114" s="771">
        <v>1170000</v>
      </c>
      <c r="B114" s="772" t="s">
        <v>836</v>
      </c>
      <c r="C114" s="773" t="s">
        <v>338</v>
      </c>
      <c r="D114" s="951">
        <v>0</v>
      </c>
      <c r="E114" s="951"/>
      <c r="F114" s="951">
        <v>0</v>
      </c>
      <c r="G114" s="951">
        <v>0</v>
      </c>
      <c r="H114" s="951">
        <v>0</v>
      </c>
      <c r="I114" s="951">
        <v>0</v>
      </c>
      <c r="J114" s="951">
        <v>0</v>
      </c>
    </row>
    <row r="115" spans="1:10" ht="38.25" hidden="1">
      <c r="A115" s="775">
        <v>1171000</v>
      </c>
      <c r="B115" s="776" t="s">
        <v>200</v>
      </c>
      <c r="C115" s="718" t="s">
        <v>338</v>
      </c>
      <c r="D115" s="849">
        <v>0</v>
      </c>
      <c r="E115" s="849"/>
      <c r="F115" s="849">
        <v>0</v>
      </c>
      <c r="G115" s="849">
        <v>0</v>
      </c>
      <c r="H115" s="849">
        <v>0</v>
      </c>
      <c r="I115" s="849">
        <v>0</v>
      </c>
      <c r="J115" s="849">
        <v>0</v>
      </c>
    </row>
    <row r="116" spans="1:10" ht="51" hidden="1">
      <c r="A116" s="775">
        <v>1171100</v>
      </c>
      <c r="B116" s="725" t="s">
        <v>1632</v>
      </c>
      <c r="C116" s="722" t="s">
        <v>457</v>
      </c>
      <c r="D116" s="933">
        <v>0</v>
      </c>
      <c r="E116" s="933"/>
      <c r="F116" s="933"/>
      <c r="G116" s="933"/>
      <c r="H116" s="933"/>
      <c r="I116" s="933"/>
      <c r="J116" s="933"/>
    </row>
    <row r="117" spans="1:10" ht="25.5" hidden="1">
      <c r="A117" s="775">
        <v>1171200</v>
      </c>
      <c r="B117" s="760" t="s">
        <v>1633</v>
      </c>
      <c r="C117" s="778" t="s">
        <v>332</v>
      </c>
      <c r="D117" s="933">
        <v>0</v>
      </c>
      <c r="E117" s="933"/>
      <c r="F117" s="933"/>
      <c r="G117" s="933"/>
      <c r="H117" s="933"/>
      <c r="I117" s="933"/>
      <c r="J117" s="933"/>
    </row>
    <row r="118" spans="1:10" ht="63.75" hidden="1">
      <c r="A118" s="744">
        <v>1172000</v>
      </c>
      <c r="B118" s="779" t="s">
        <v>974</v>
      </c>
      <c r="C118" s="755" t="s">
        <v>338</v>
      </c>
      <c r="D118" s="951">
        <v>0</v>
      </c>
      <c r="E118" s="951"/>
      <c r="F118" s="951">
        <v>0</v>
      </c>
      <c r="G118" s="951">
        <v>0</v>
      </c>
      <c r="H118" s="951">
        <v>0</v>
      </c>
      <c r="I118" s="951">
        <v>0</v>
      </c>
      <c r="J118" s="951">
        <v>0</v>
      </c>
    </row>
    <row r="119" spans="1:10" hidden="1">
      <c r="A119" s="744">
        <v>1172100</v>
      </c>
      <c r="B119" s="747" t="s">
        <v>1058</v>
      </c>
      <c r="C119" s="722" t="s">
        <v>975</v>
      </c>
      <c r="D119" s="933">
        <v>0</v>
      </c>
      <c r="E119" s="933"/>
      <c r="F119" s="933"/>
      <c r="G119" s="933"/>
      <c r="H119" s="933"/>
      <c r="I119" s="933"/>
      <c r="J119" s="933"/>
    </row>
    <row r="120" spans="1:10" hidden="1">
      <c r="A120" s="744">
        <v>1172200</v>
      </c>
      <c r="B120" s="747" t="s">
        <v>1059</v>
      </c>
      <c r="C120" s="780">
        <v>482200</v>
      </c>
      <c r="D120" s="933">
        <v>0</v>
      </c>
      <c r="E120" s="933"/>
      <c r="F120" s="933"/>
      <c r="G120" s="933"/>
      <c r="H120" s="933"/>
      <c r="I120" s="933"/>
      <c r="J120" s="933"/>
    </row>
    <row r="121" spans="1:10" hidden="1">
      <c r="A121" s="744">
        <v>1172300</v>
      </c>
      <c r="B121" s="760" t="s">
        <v>1634</v>
      </c>
      <c r="C121" s="726" t="s">
        <v>977</v>
      </c>
      <c r="D121" s="933">
        <v>0</v>
      </c>
      <c r="E121" s="933"/>
      <c r="F121" s="933"/>
      <c r="G121" s="933"/>
      <c r="H121" s="933"/>
      <c r="I121" s="933"/>
      <c r="J121" s="933"/>
    </row>
    <row r="122" spans="1:10" ht="38.25" hidden="1">
      <c r="A122" s="744">
        <v>1172400</v>
      </c>
      <c r="B122" s="781" t="s">
        <v>1635</v>
      </c>
      <c r="C122" s="726" t="s">
        <v>117</v>
      </c>
      <c r="D122" s="849">
        <v>0</v>
      </c>
      <c r="E122" s="849"/>
      <c r="F122" s="849"/>
      <c r="G122" s="849"/>
      <c r="H122" s="849"/>
      <c r="I122" s="849"/>
      <c r="J122" s="849"/>
    </row>
    <row r="123" spans="1:10" ht="38.25" hidden="1">
      <c r="A123" s="744">
        <v>1173000</v>
      </c>
      <c r="B123" s="779" t="s">
        <v>118</v>
      </c>
      <c r="C123" s="755" t="s">
        <v>338</v>
      </c>
      <c r="D123" s="849">
        <v>0</v>
      </c>
      <c r="E123" s="849"/>
      <c r="F123" s="849">
        <v>0</v>
      </c>
      <c r="G123" s="849">
        <v>0</v>
      </c>
      <c r="H123" s="849">
        <v>0</v>
      </c>
      <c r="I123" s="849">
        <v>0</v>
      </c>
      <c r="J123" s="849">
        <v>0</v>
      </c>
    </row>
    <row r="124" spans="1:10" ht="25.5" hidden="1">
      <c r="A124" s="775">
        <v>1173100</v>
      </c>
      <c r="B124" s="782" t="s">
        <v>119</v>
      </c>
      <c r="C124" s="726" t="s">
        <v>1044</v>
      </c>
      <c r="D124" s="849">
        <v>0</v>
      </c>
      <c r="E124" s="849"/>
      <c r="F124" s="849"/>
      <c r="G124" s="849"/>
      <c r="H124" s="849"/>
      <c r="I124" s="849"/>
      <c r="J124" s="849"/>
    </row>
    <row r="125" spans="1:10" ht="51" hidden="1">
      <c r="A125" s="775">
        <v>1174000</v>
      </c>
      <c r="B125" s="779" t="s">
        <v>1045</v>
      </c>
      <c r="C125" s="755" t="s">
        <v>338</v>
      </c>
      <c r="D125" s="849">
        <v>0</v>
      </c>
      <c r="E125" s="849"/>
      <c r="F125" s="849">
        <v>0</v>
      </c>
      <c r="G125" s="849">
        <v>0</v>
      </c>
      <c r="H125" s="849">
        <v>0</v>
      </c>
      <c r="I125" s="849">
        <v>0</v>
      </c>
      <c r="J125" s="849">
        <v>0</v>
      </c>
    </row>
    <row r="126" spans="1:10" ht="38.25" hidden="1">
      <c r="A126" s="775">
        <v>1174100</v>
      </c>
      <c r="B126" s="782" t="s">
        <v>1060</v>
      </c>
      <c r="C126" s="726" t="s">
        <v>1046</v>
      </c>
      <c r="D126" s="849">
        <v>0</v>
      </c>
      <c r="E126" s="849"/>
      <c r="F126" s="849"/>
      <c r="G126" s="849"/>
      <c r="H126" s="849"/>
      <c r="I126" s="849"/>
      <c r="J126" s="849"/>
    </row>
    <row r="127" spans="1:10" ht="25.5" hidden="1">
      <c r="A127" s="775">
        <v>1174200</v>
      </c>
      <c r="B127" s="781" t="s">
        <v>1636</v>
      </c>
      <c r="C127" s="726" t="s">
        <v>425</v>
      </c>
      <c r="D127" s="849">
        <v>0</v>
      </c>
      <c r="E127" s="849"/>
      <c r="F127" s="849"/>
      <c r="G127" s="849"/>
      <c r="H127" s="849"/>
      <c r="I127" s="849"/>
      <c r="J127" s="849"/>
    </row>
    <row r="128" spans="1:10" ht="51" hidden="1">
      <c r="A128" s="775">
        <v>1175000</v>
      </c>
      <c r="B128" s="779" t="s">
        <v>535</v>
      </c>
      <c r="C128" s="755" t="s">
        <v>338</v>
      </c>
      <c r="D128" s="849">
        <v>0</v>
      </c>
      <c r="E128" s="849"/>
      <c r="F128" s="849">
        <v>0</v>
      </c>
      <c r="G128" s="849">
        <v>0</v>
      </c>
      <c r="H128" s="849">
        <v>0</v>
      </c>
      <c r="I128" s="849">
        <v>0</v>
      </c>
      <c r="J128" s="849">
        <v>0</v>
      </c>
    </row>
    <row r="129" spans="1:14" ht="51" hidden="1">
      <c r="A129" s="775">
        <v>1175100</v>
      </c>
      <c r="B129" s="781" t="s">
        <v>1637</v>
      </c>
      <c r="C129" s="726" t="s">
        <v>212</v>
      </c>
      <c r="D129" s="849">
        <v>0</v>
      </c>
      <c r="E129" s="849"/>
      <c r="F129" s="849"/>
      <c r="G129" s="849"/>
      <c r="H129" s="849"/>
      <c r="I129" s="849"/>
      <c r="J129" s="849"/>
    </row>
    <row r="130" spans="1:14" hidden="1">
      <c r="A130" s="775">
        <v>1176000</v>
      </c>
      <c r="B130" s="779" t="s">
        <v>213</v>
      </c>
      <c r="C130" s="755" t="s">
        <v>338</v>
      </c>
      <c r="D130" s="849">
        <v>0</v>
      </c>
      <c r="E130" s="849"/>
      <c r="F130" s="849">
        <v>0</v>
      </c>
      <c r="G130" s="849">
        <v>0</v>
      </c>
      <c r="H130" s="849">
        <v>0</v>
      </c>
      <c r="I130" s="849">
        <v>0</v>
      </c>
      <c r="J130" s="849">
        <v>0</v>
      </c>
    </row>
    <row r="131" spans="1:14" hidden="1">
      <c r="A131" s="775">
        <v>1176100</v>
      </c>
      <c r="B131" s="781" t="s">
        <v>1638</v>
      </c>
      <c r="C131" s="726" t="s">
        <v>8</v>
      </c>
      <c r="D131" s="849">
        <v>0</v>
      </c>
      <c r="E131" s="849"/>
      <c r="F131" s="849"/>
      <c r="G131" s="849"/>
      <c r="H131" s="849"/>
      <c r="I131" s="849"/>
      <c r="J131" s="849"/>
    </row>
    <row r="132" spans="1:14" hidden="1">
      <c r="A132" s="775">
        <v>1177000</v>
      </c>
      <c r="B132" s="779" t="s">
        <v>564</v>
      </c>
      <c r="C132" s="755" t="s">
        <v>338</v>
      </c>
      <c r="D132" s="849">
        <v>0</v>
      </c>
      <c r="E132" s="849"/>
      <c r="F132" s="849">
        <v>0</v>
      </c>
      <c r="G132" s="849">
        <v>0</v>
      </c>
      <c r="H132" s="849">
        <v>0</v>
      </c>
      <c r="I132" s="849">
        <v>0</v>
      </c>
      <c r="J132" s="849">
        <v>0</v>
      </c>
    </row>
    <row r="133" spans="1:14" ht="13.5" thickBot="1">
      <c r="A133" s="769">
        <v>1177100</v>
      </c>
      <c r="B133" s="783" t="s">
        <v>1639</v>
      </c>
      <c r="C133" s="730" t="s">
        <v>244</v>
      </c>
      <c r="D133" s="851">
        <v>0</v>
      </c>
      <c r="E133" s="851"/>
      <c r="F133" s="851"/>
      <c r="G133" s="851"/>
      <c r="H133" s="851"/>
      <c r="I133" s="851"/>
      <c r="J133" s="851"/>
    </row>
    <row r="134" spans="1:14" ht="13.5" thickBot="1">
      <c r="A134" s="785" t="s">
        <v>245</v>
      </c>
      <c r="B134" s="786" t="s">
        <v>246</v>
      </c>
      <c r="C134" s="787"/>
      <c r="D134" s="853"/>
      <c r="E134" s="853"/>
      <c r="F134" s="853"/>
      <c r="G134" s="853"/>
      <c r="H134" s="853"/>
      <c r="I134" s="853"/>
      <c r="J134" s="853"/>
    </row>
    <row r="135" spans="1:14" ht="26.25" thickBot="1">
      <c r="A135" s="789" t="s">
        <v>247</v>
      </c>
      <c r="B135" s="790" t="s">
        <v>618</v>
      </c>
      <c r="C135" s="791" t="s">
        <v>338</v>
      </c>
      <c r="D135" s="1999">
        <f>D138</f>
        <v>21000</v>
      </c>
      <c r="E135" s="1999">
        <f>E141</f>
        <v>0</v>
      </c>
      <c r="F135" s="1999">
        <f>F138</f>
        <v>67872</v>
      </c>
      <c r="G135" s="1999">
        <f>G138</f>
        <v>21000</v>
      </c>
      <c r="H135" s="1999">
        <f>H138</f>
        <v>21000</v>
      </c>
      <c r="I135" s="1999">
        <f>I138</f>
        <v>21000</v>
      </c>
      <c r="J135" s="1999">
        <f>J138</f>
        <v>67872</v>
      </c>
    </row>
    <row r="136" spans="1:14" ht="13.5" thickBot="1">
      <c r="A136" s="792"/>
      <c r="B136" s="793" t="s">
        <v>619</v>
      </c>
      <c r="C136" s="794"/>
      <c r="D136" s="2000"/>
      <c r="E136" s="2000"/>
      <c r="F136" s="2000"/>
      <c r="G136" s="2000"/>
      <c r="H136" s="2000"/>
      <c r="I136" s="2000"/>
      <c r="J136" s="2000"/>
    </row>
    <row r="137" spans="1:14">
      <c r="A137" s="785" t="s">
        <v>245</v>
      </c>
      <c r="B137" s="786" t="s">
        <v>246</v>
      </c>
      <c r="C137" s="796"/>
      <c r="D137" s="2001"/>
      <c r="E137" s="2001"/>
      <c r="F137" s="2001"/>
      <c r="G137" s="2001"/>
      <c r="H137" s="2001"/>
      <c r="I137" s="2001"/>
      <c r="J137" s="2001"/>
    </row>
    <row r="138" spans="1:14" ht="23.25" customHeight="1">
      <c r="A138" s="798" t="s">
        <v>620</v>
      </c>
      <c r="B138" s="799" t="s">
        <v>621</v>
      </c>
      <c r="C138" s="800" t="s">
        <v>338</v>
      </c>
      <c r="D138" s="2002">
        <f>D140+D141+D142</f>
        <v>21000</v>
      </c>
      <c r="E138" s="2002"/>
      <c r="F138" s="2002">
        <f>F140+F141+F142</f>
        <v>67872</v>
      </c>
      <c r="G138" s="2002">
        <f>G140+G141+G142</f>
        <v>21000</v>
      </c>
      <c r="H138" s="2002">
        <f>H140+H141+H142</f>
        <v>21000</v>
      </c>
      <c r="I138" s="2002">
        <f>I140+I141+I142</f>
        <v>21000</v>
      </c>
      <c r="J138" s="2002">
        <f>F138</f>
        <v>67872</v>
      </c>
    </row>
    <row r="139" spans="1:14">
      <c r="A139" s="802" t="s">
        <v>622</v>
      </c>
      <c r="B139" s="781" t="s">
        <v>1640</v>
      </c>
      <c r="C139" s="803" t="s">
        <v>945</v>
      </c>
      <c r="D139" s="2003">
        <v>0</v>
      </c>
      <c r="E139" s="2003"/>
      <c r="F139" s="2003"/>
      <c r="G139" s="2003"/>
      <c r="H139" s="2003"/>
      <c r="I139" s="2003"/>
      <c r="J139" s="2003"/>
    </row>
    <row r="140" spans="1:14">
      <c r="A140" s="802" t="s">
        <v>946</v>
      </c>
      <c r="B140" s="781" t="s">
        <v>1641</v>
      </c>
      <c r="C140" s="803" t="s">
        <v>923</v>
      </c>
      <c r="D140" s="2004">
        <v>0</v>
      </c>
      <c r="E140" s="2003">
        <v>0</v>
      </c>
      <c r="F140" s="2003">
        <f>D140+E140</f>
        <v>0</v>
      </c>
      <c r="G140" s="2005" t="s">
        <v>702</v>
      </c>
      <c r="H140" s="2005">
        <v>0</v>
      </c>
      <c r="I140" s="2005">
        <v>0</v>
      </c>
      <c r="J140" s="2005">
        <f>F140</f>
        <v>0</v>
      </c>
      <c r="L140" s="626" t="s">
        <v>84</v>
      </c>
    </row>
    <row r="141" spans="1:14" ht="25.5">
      <c r="A141" s="802" t="s">
        <v>924</v>
      </c>
      <c r="B141" s="781" t="s">
        <v>1642</v>
      </c>
      <c r="C141" s="1234" t="s">
        <v>926</v>
      </c>
      <c r="D141" s="2004">
        <v>0</v>
      </c>
      <c r="E141" s="2004">
        <v>0</v>
      </c>
      <c r="F141" s="2006">
        <f>D141+E141</f>
        <v>0</v>
      </c>
      <c r="G141" s="2007">
        <v>0</v>
      </c>
      <c r="H141" s="2007">
        <v>0</v>
      </c>
      <c r="I141" s="2007">
        <v>0</v>
      </c>
      <c r="J141" s="2003">
        <f>F141</f>
        <v>0</v>
      </c>
    </row>
    <row r="142" spans="1:14" ht="18" customHeight="1">
      <c r="A142" s="802" t="s">
        <v>927</v>
      </c>
      <c r="B142" s="781" t="s">
        <v>1643</v>
      </c>
      <c r="C142" s="803" t="s">
        <v>1055</v>
      </c>
      <c r="D142" s="2004">
        <v>21000</v>
      </c>
      <c r="E142" s="2078">
        <v>46872</v>
      </c>
      <c r="F142" s="2003">
        <f>D142+E142</f>
        <v>67872</v>
      </c>
      <c r="G142" s="2004">
        <v>21000</v>
      </c>
      <c r="H142" s="2004">
        <v>21000</v>
      </c>
      <c r="I142" s="2003">
        <v>21000</v>
      </c>
      <c r="J142" s="2003">
        <f>F142</f>
        <v>67872</v>
      </c>
      <c r="K142" s="2500"/>
      <c r="L142" s="2424"/>
      <c r="M142" s="2424"/>
      <c r="N142" s="2424"/>
    </row>
    <row r="143" spans="1:14" ht="12.75" hidden="1" customHeight="1">
      <c r="A143" s="802" t="s">
        <v>127</v>
      </c>
      <c r="B143" s="782" t="s">
        <v>128</v>
      </c>
      <c r="C143" s="803" t="s">
        <v>129</v>
      </c>
      <c r="D143" s="2003">
        <v>0</v>
      </c>
      <c r="E143" s="2003"/>
      <c r="F143" s="2003"/>
      <c r="G143" s="2003"/>
      <c r="H143" s="2003"/>
      <c r="I143" s="2003"/>
      <c r="J143" s="2003"/>
      <c r="K143" s="2500"/>
      <c r="L143" s="2424"/>
      <c r="M143" s="2424"/>
      <c r="N143" s="2424"/>
    </row>
    <row r="144" spans="1:14" ht="12.75" hidden="1" customHeight="1">
      <c r="A144" s="802" t="s">
        <v>130</v>
      </c>
      <c r="B144" s="781" t="s">
        <v>1644</v>
      </c>
      <c r="C144" s="803" t="s">
        <v>857</v>
      </c>
      <c r="D144" s="2003">
        <v>0</v>
      </c>
      <c r="E144" s="2003"/>
      <c r="F144" s="2003"/>
      <c r="G144" s="2003"/>
      <c r="H144" s="2003"/>
      <c r="I144" s="2003"/>
      <c r="J144" s="2003"/>
      <c r="K144" s="2500"/>
      <c r="L144" s="2424"/>
      <c r="M144" s="2424"/>
      <c r="N144" s="2424"/>
    </row>
    <row r="145" spans="1:14" ht="12.75" hidden="1" customHeight="1">
      <c r="A145" s="802" t="s">
        <v>858</v>
      </c>
      <c r="B145" s="781" t="s">
        <v>1645</v>
      </c>
      <c r="C145" s="803" t="s">
        <v>860</v>
      </c>
      <c r="D145" s="2003">
        <v>0</v>
      </c>
      <c r="E145" s="2003"/>
      <c r="F145" s="2003"/>
      <c r="G145" s="2003"/>
      <c r="H145" s="2003"/>
      <c r="I145" s="2003"/>
      <c r="J145" s="2003"/>
      <c r="K145" s="2500"/>
      <c r="L145" s="2424"/>
      <c r="M145" s="2424"/>
      <c r="N145" s="2424"/>
    </row>
    <row r="146" spans="1:14" ht="12.75" hidden="1" customHeight="1">
      <c r="A146" s="802" t="s">
        <v>625</v>
      </c>
      <c r="B146" s="781" t="s">
        <v>1646</v>
      </c>
      <c r="C146" s="803" t="s">
        <v>627</v>
      </c>
      <c r="D146" s="2003">
        <v>0</v>
      </c>
      <c r="E146" s="2003"/>
      <c r="F146" s="2003"/>
      <c r="G146" s="2003"/>
      <c r="H146" s="2003"/>
      <c r="I146" s="2003"/>
      <c r="J146" s="2003"/>
      <c r="K146" s="2500"/>
      <c r="L146" s="2424"/>
      <c r="M146" s="2424"/>
      <c r="N146" s="2424"/>
    </row>
    <row r="147" spans="1:14" ht="12.75" hidden="1" customHeight="1">
      <c r="A147" s="802" t="s">
        <v>628</v>
      </c>
      <c r="B147" s="779" t="s">
        <v>629</v>
      </c>
      <c r="C147" s="804" t="s">
        <v>338</v>
      </c>
      <c r="D147" s="2003">
        <v>0</v>
      </c>
      <c r="E147" s="2003"/>
      <c r="F147" s="2003">
        <v>0</v>
      </c>
      <c r="G147" s="2003"/>
      <c r="H147" s="2003">
        <v>0</v>
      </c>
      <c r="I147" s="2003">
        <v>0</v>
      </c>
      <c r="J147" s="2003">
        <v>0</v>
      </c>
      <c r="K147" s="2500"/>
      <c r="L147" s="2424"/>
      <c r="M147" s="2424"/>
      <c r="N147" s="2424"/>
    </row>
    <row r="148" spans="1:14" ht="12.75" hidden="1" customHeight="1">
      <c r="A148" s="802" t="s">
        <v>630</v>
      </c>
      <c r="B148" s="782" t="s">
        <v>631</v>
      </c>
      <c r="C148" s="803" t="s">
        <v>632</v>
      </c>
      <c r="D148" s="2003">
        <v>0</v>
      </c>
      <c r="E148" s="2003"/>
      <c r="F148" s="2003"/>
      <c r="G148" s="2003"/>
      <c r="H148" s="2003"/>
      <c r="I148" s="2003"/>
      <c r="J148" s="2003"/>
      <c r="K148" s="2500"/>
      <c r="L148" s="2424"/>
      <c r="M148" s="2424"/>
      <c r="N148" s="2424"/>
    </row>
    <row r="149" spans="1:14" ht="12.75" hidden="1" customHeight="1">
      <c r="A149" s="802" t="s">
        <v>633</v>
      </c>
      <c r="B149" s="782" t="s">
        <v>634</v>
      </c>
      <c r="C149" s="803" t="s">
        <v>635</v>
      </c>
      <c r="D149" s="2003">
        <v>0</v>
      </c>
      <c r="E149" s="2003"/>
      <c r="F149" s="2003"/>
      <c r="G149" s="2003"/>
      <c r="H149" s="2003"/>
      <c r="I149" s="2003"/>
      <c r="J149" s="2003"/>
      <c r="K149" s="2500"/>
      <c r="L149" s="2424"/>
      <c r="M149" s="2424"/>
      <c r="N149" s="2424"/>
    </row>
    <row r="150" spans="1:14" ht="25.5" hidden="1" customHeight="1">
      <c r="A150" s="802" t="s">
        <v>636</v>
      </c>
      <c r="B150" s="781" t="s">
        <v>1647</v>
      </c>
      <c r="C150" s="803" t="s">
        <v>294</v>
      </c>
      <c r="D150" s="2003">
        <v>0</v>
      </c>
      <c r="E150" s="2003"/>
      <c r="F150" s="2003"/>
      <c r="G150" s="2003"/>
      <c r="H150" s="2003"/>
      <c r="I150" s="2003"/>
      <c r="J150" s="2003"/>
      <c r="K150" s="2500"/>
      <c r="L150" s="2424"/>
      <c r="M150" s="2424"/>
      <c r="N150" s="2424"/>
    </row>
    <row r="151" spans="1:14" ht="25.5" hidden="1" customHeight="1">
      <c r="A151" s="802" t="s">
        <v>295</v>
      </c>
      <c r="B151" s="781" t="s">
        <v>1648</v>
      </c>
      <c r="C151" s="803" t="s">
        <v>297</v>
      </c>
      <c r="D151" s="2003">
        <v>0</v>
      </c>
      <c r="E151" s="2003"/>
      <c r="F151" s="2003"/>
      <c r="G151" s="2003"/>
      <c r="H151" s="2003"/>
      <c r="I151" s="2003"/>
      <c r="J151" s="2003"/>
      <c r="K151" s="2500"/>
      <c r="L151" s="2424"/>
      <c r="M151" s="2424"/>
      <c r="N151" s="2424"/>
    </row>
    <row r="152" spans="1:14" ht="12.75" hidden="1" customHeight="1">
      <c r="A152" s="802" t="s">
        <v>298</v>
      </c>
      <c r="B152" s="779" t="s">
        <v>299</v>
      </c>
      <c r="C152" s="804" t="s">
        <v>338</v>
      </c>
      <c r="D152" s="2003">
        <v>0</v>
      </c>
      <c r="E152" s="2003"/>
      <c r="F152" s="2003">
        <v>0</v>
      </c>
      <c r="G152" s="2003">
        <v>0</v>
      </c>
      <c r="H152" s="2003">
        <v>0</v>
      </c>
      <c r="I152" s="2003">
        <v>0</v>
      </c>
      <c r="J152" s="2003">
        <v>0</v>
      </c>
      <c r="K152" s="2500"/>
      <c r="L152" s="2424"/>
      <c r="M152" s="2424"/>
      <c r="N152" s="2424"/>
    </row>
    <row r="153" spans="1:14" ht="12.75" hidden="1" customHeight="1">
      <c r="A153" s="802" t="s">
        <v>300</v>
      </c>
      <c r="B153" s="782" t="s">
        <v>1061</v>
      </c>
      <c r="C153" s="803" t="s">
        <v>301</v>
      </c>
      <c r="D153" s="2003">
        <v>0</v>
      </c>
      <c r="E153" s="2003"/>
      <c r="F153" s="2003"/>
      <c r="G153" s="2003"/>
      <c r="H153" s="2003"/>
      <c r="I153" s="2003"/>
      <c r="J153" s="2003"/>
      <c r="K153" s="2500"/>
      <c r="L153" s="2424"/>
      <c r="M153" s="2424"/>
      <c r="N153" s="2424"/>
    </row>
    <row r="154" spans="1:14" ht="12.75" hidden="1" customHeight="1">
      <c r="A154" s="805" t="s">
        <v>302</v>
      </c>
      <c r="B154" s="806" t="s">
        <v>303</v>
      </c>
      <c r="C154" s="804" t="s">
        <v>338</v>
      </c>
      <c r="D154" s="2003">
        <v>0</v>
      </c>
      <c r="E154" s="2003"/>
      <c r="F154" s="2003">
        <v>0</v>
      </c>
      <c r="G154" s="2003">
        <v>0</v>
      </c>
      <c r="H154" s="2003">
        <v>0</v>
      </c>
      <c r="I154" s="2003">
        <v>0</v>
      </c>
      <c r="J154" s="2003">
        <v>0</v>
      </c>
      <c r="K154" s="2500"/>
      <c r="L154" s="2424"/>
      <c r="M154" s="2424"/>
      <c r="N154" s="2424"/>
    </row>
    <row r="155" spans="1:14" ht="12.75" hidden="1" customHeight="1">
      <c r="A155" s="802" t="s">
        <v>304</v>
      </c>
      <c r="B155" s="782" t="s">
        <v>1062</v>
      </c>
      <c r="C155" s="803" t="s">
        <v>305</v>
      </c>
      <c r="D155" s="2003">
        <v>0</v>
      </c>
      <c r="E155" s="2003"/>
      <c r="F155" s="2003"/>
      <c r="G155" s="2003"/>
      <c r="H155" s="2003"/>
      <c r="I155" s="2003"/>
      <c r="J155" s="2003"/>
      <c r="K155" s="2500"/>
      <c r="L155" s="2424"/>
      <c r="M155" s="2424"/>
      <c r="N155" s="2424"/>
    </row>
    <row r="156" spans="1:14" ht="12.75" hidden="1" customHeight="1">
      <c r="A156" s="802" t="s">
        <v>306</v>
      </c>
      <c r="B156" s="782" t="s">
        <v>1063</v>
      </c>
      <c r="C156" s="803" t="s">
        <v>307</v>
      </c>
      <c r="D156" s="2003">
        <v>0</v>
      </c>
      <c r="E156" s="2003"/>
      <c r="F156" s="2003"/>
      <c r="G156" s="2003"/>
      <c r="H156" s="2003"/>
      <c r="I156" s="2003"/>
      <c r="J156" s="2003"/>
      <c r="K156" s="2500"/>
      <c r="L156" s="2424"/>
      <c r="M156" s="2424"/>
      <c r="N156" s="2424"/>
    </row>
    <row r="157" spans="1:14" ht="12.75" hidden="1" customHeight="1">
      <c r="A157" s="802" t="s">
        <v>308</v>
      </c>
      <c r="B157" s="781" t="s">
        <v>1649</v>
      </c>
      <c r="C157" s="803" t="s">
        <v>310</v>
      </c>
      <c r="D157" s="2003">
        <v>0</v>
      </c>
      <c r="E157" s="2003"/>
      <c r="F157" s="2003"/>
      <c r="G157" s="2003"/>
      <c r="H157" s="2003"/>
      <c r="I157" s="2003"/>
      <c r="J157" s="2003"/>
      <c r="K157" s="2500"/>
      <c r="L157" s="2424"/>
      <c r="M157" s="2424"/>
      <c r="N157" s="2424"/>
    </row>
    <row r="158" spans="1:14" ht="26.25" thickBot="1">
      <c r="A158" s="807">
        <v>1244000</v>
      </c>
      <c r="B158" s="808" t="s">
        <v>1650</v>
      </c>
      <c r="C158" s="809" t="s">
        <v>1089</v>
      </c>
      <c r="D158" s="2008">
        <v>0</v>
      </c>
      <c r="E158" s="2008"/>
      <c r="F158" s="2008"/>
      <c r="G158" s="2008"/>
      <c r="H158" s="2008"/>
      <c r="I158" s="2008"/>
      <c r="J158" s="2008"/>
      <c r="K158" s="2500"/>
      <c r="L158" s="2424"/>
      <c r="M158" s="2424"/>
      <c r="N158" s="2424"/>
    </row>
    <row r="159" spans="1:14" ht="39" thickBot="1">
      <c r="A159" s="810">
        <v>1000000</v>
      </c>
      <c r="B159" s="811" t="s">
        <v>1090</v>
      </c>
      <c r="C159" s="812" t="s">
        <v>338</v>
      </c>
      <c r="D159" s="2009">
        <f t="shared" ref="D159:I159" si="1">D33+D135</f>
        <v>21000</v>
      </c>
      <c r="E159" s="2009">
        <f t="shared" si="1"/>
        <v>0</v>
      </c>
      <c r="F159" s="2009">
        <f t="shared" si="1"/>
        <v>67872</v>
      </c>
      <c r="G159" s="2009">
        <f t="shared" si="1"/>
        <v>21000</v>
      </c>
      <c r="H159" s="2009">
        <f t="shared" si="1"/>
        <v>21000</v>
      </c>
      <c r="I159" s="2009">
        <f t="shared" si="1"/>
        <v>21000</v>
      </c>
      <c r="J159" s="2010">
        <f>F159</f>
        <v>67872</v>
      </c>
      <c r="K159" s="2500"/>
      <c r="L159" s="2424"/>
      <c r="M159" s="2424"/>
      <c r="N159" s="2424"/>
    </row>
    <row r="160" spans="1:14">
      <c r="A160" s="813"/>
      <c r="B160" s="814"/>
      <c r="C160" s="815"/>
      <c r="D160" s="662"/>
      <c r="E160" s="662"/>
      <c r="F160" s="662"/>
      <c r="G160" s="662"/>
      <c r="H160" s="662"/>
      <c r="I160" s="662"/>
      <c r="J160" s="662"/>
    </row>
    <row r="161" spans="1:10" ht="14.25">
      <c r="A161" s="2443"/>
      <c r="B161" s="2443"/>
      <c r="C161" s="2443"/>
      <c r="D161" s="2443"/>
      <c r="E161" s="2443"/>
      <c r="F161" s="2443"/>
      <c r="G161" s="2443"/>
      <c r="H161" s="2443"/>
      <c r="I161" s="2443"/>
      <c r="J161" s="2443"/>
    </row>
    <row r="162" spans="1:10" s="662" customFormat="1" ht="15.75" customHeight="1">
      <c r="A162" s="2422" t="s">
        <v>2264</v>
      </c>
      <c r="B162" s="2422"/>
      <c r="C162" s="2422"/>
      <c r="D162" s="2422"/>
      <c r="E162" s="2422"/>
      <c r="F162" s="2422"/>
      <c r="G162" s="2422"/>
      <c r="H162" s="2422"/>
      <c r="I162" s="2422"/>
      <c r="J162" s="2422"/>
    </row>
    <row r="163" spans="1:10">
      <c r="A163" s="2436" t="s">
        <v>1070</v>
      </c>
      <c r="B163" s="2436"/>
      <c r="C163" s="2436"/>
      <c r="D163" s="2436"/>
      <c r="E163" s="2436"/>
      <c r="F163" s="2436"/>
      <c r="G163" s="2436"/>
      <c r="H163" s="2436"/>
      <c r="I163" s="2436"/>
      <c r="J163" s="2436"/>
    </row>
    <row r="164" spans="1:10" ht="14.25">
      <c r="A164" s="816" t="s">
        <v>1651</v>
      </c>
      <c r="B164" s="816"/>
      <c r="C164" s="817"/>
      <c r="D164" s="816"/>
      <c r="E164" s="816"/>
      <c r="F164" s="816"/>
      <c r="G164" s="816" t="s">
        <v>1098</v>
      </c>
      <c r="H164" s="816"/>
      <c r="I164" s="816"/>
      <c r="J164" s="816"/>
    </row>
    <row r="165" spans="1:10" ht="13.5" customHeight="1">
      <c r="A165" s="818" t="s">
        <v>1652</v>
      </c>
      <c r="B165" s="818"/>
      <c r="C165" s="818"/>
      <c r="D165" s="662"/>
      <c r="E165" s="661" t="s">
        <v>289</v>
      </c>
      <c r="F165" s="662"/>
      <c r="G165" s="661" t="s">
        <v>290</v>
      </c>
      <c r="H165" s="818"/>
      <c r="I165" s="818"/>
      <c r="J165" s="818"/>
    </row>
    <row r="166" spans="1:10" ht="14.25" hidden="1">
      <c r="A166" s="819"/>
      <c r="B166" s="819"/>
      <c r="C166" s="818"/>
      <c r="D166" s="819"/>
      <c r="E166" s="819"/>
      <c r="F166" s="819"/>
      <c r="G166" s="819"/>
      <c r="H166" s="819"/>
      <c r="I166" s="819"/>
      <c r="J166" s="819"/>
    </row>
    <row r="167" spans="1:10" ht="14.25">
      <c r="A167" s="816" t="s">
        <v>2011</v>
      </c>
      <c r="B167" s="816"/>
      <c r="C167" s="817"/>
      <c r="D167" s="816"/>
      <c r="E167" s="816"/>
      <c r="F167" s="816"/>
      <c r="G167" s="816" t="s">
        <v>1102</v>
      </c>
      <c r="H167" s="816"/>
      <c r="I167" s="816"/>
      <c r="J167" s="816"/>
    </row>
    <row r="168" spans="1:10" ht="14.25">
      <c r="A168" s="818" t="s">
        <v>1655</v>
      </c>
      <c r="B168" s="817" t="s">
        <v>612</v>
      </c>
      <c r="C168" s="820"/>
      <c r="D168" s="662"/>
      <c r="E168" s="661" t="s">
        <v>289</v>
      </c>
      <c r="F168" s="662"/>
      <c r="G168" s="661" t="s">
        <v>290</v>
      </c>
      <c r="H168" s="662"/>
      <c r="I168" s="662"/>
      <c r="J168" s="818"/>
    </row>
    <row r="169" spans="1:10" ht="4.5" customHeight="1">
      <c r="A169" s="672"/>
      <c r="B169" s="663"/>
      <c r="C169" s="673"/>
      <c r="D169" s="662"/>
      <c r="E169" s="662"/>
      <c r="F169" s="662"/>
      <c r="G169" s="662"/>
      <c r="H169" s="662"/>
      <c r="I169" s="662"/>
      <c r="J169" s="662"/>
    </row>
    <row r="170" spans="1:10" hidden="1">
      <c r="A170" s="672"/>
      <c r="B170" s="663"/>
      <c r="C170" s="673"/>
      <c r="D170" s="662"/>
      <c r="E170" s="662"/>
      <c r="F170" s="662"/>
      <c r="G170" s="662"/>
      <c r="H170" s="662"/>
      <c r="I170" s="662"/>
      <c r="J170" s="662"/>
    </row>
    <row r="171" spans="1:10" hidden="1">
      <c r="A171" s="672"/>
      <c r="B171" s="663"/>
      <c r="C171" s="673"/>
      <c r="D171" s="662"/>
      <c r="E171" s="662"/>
      <c r="F171" s="662"/>
      <c r="G171" s="662"/>
      <c r="H171" s="662"/>
      <c r="I171" s="662"/>
      <c r="J171" s="662"/>
    </row>
    <row r="172" spans="1:10" hidden="1">
      <c r="A172" s="672"/>
      <c r="B172" s="663"/>
      <c r="C172" s="673"/>
      <c r="D172" s="662"/>
      <c r="E172" s="662"/>
      <c r="F172" s="662"/>
      <c r="G172" s="662"/>
      <c r="H172" s="662"/>
      <c r="I172" s="662"/>
      <c r="J172" s="662"/>
    </row>
    <row r="173" spans="1:10" hidden="1"/>
    <row r="174" spans="1:10">
      <c r="B174" s="841"/>
    </row>
  </sheetData>
  <mergeCells count="20">
    <mergeCell ref="K142:N159"/>
    <mergeCell ref="A162:J162"/>
    <mergeCell ref="A163:J163"/>
    <mergeCell ref="F24:J25"/>
    <mergeCell ref="F30:F31"/>
    <mergeCell ref="G30:J30"/>
    <mergeCell ref="H28:J28"/>
    <mergeCell ref="A161:J161"/>
    <mergeCell ref="A13:B13"/>
    <mergeCell ref="A14:J14"/>
    <mergeCell ref="A15:J15"/>
    <mergeCell ref="A16:J16"/>
    <mergeCell ref="A17:E18"/>
    <mergeCell ref="F17:J18"/>
    <mergeCell ref="A12:E12"/>
    <mergeCell ref="F1:J1"/>
    <mergeCell ref="F3:J3"/>
    <mergeCell ref="A6:E6"/>
    <mergeCell ref="A8:E8"/>
    <mergeCell ref="A11:E11"/>
  </mergeCells>
  <pageMargins left="0.7" right="0.7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/>
  </sheetPr>
  <dimension ref="A1:N172"/>
  <sheetViews>
    <sheetView topLeftCell="A31" workbookViewId="0">
      <selection activeCell="L27" sqref="L27"/>
    </sheetView>
  </sheetViews>
  <sheetFormatPr defaultRowHeight="12.75"/>
  <cols>
    <col min="1" max="1" width="7" style="626" customWidth="1"/>
    <col min="2" max="2" width="39.140625" style="626" customWidth="1"/>
    <col min="3" max="3" width="8.140625" style="626" customWidth="1"/>
    <col min="4" max="4" width="11" style="626" customWidth="1"/>
    <col min="5" max="5" width="8.85546875" style="841" customWidth="1"/>
    <col min="6" max="6" width="14.140625" style="626" customWidth="1"/>
    <col min="7" max="7" width="11.42578125" style="626" customWidth="1"/>
    <col min="8" max="8" width="13.85546875" style="626" customWidth="1"/>
    <col min="9" max="9" width="12.140625" style="626" customWidth="1"/>
    <col min="10" max="10" width="9.85546875" style="626" customWidth="1"/>
    <col min="11" max="11" width="9.140625" style="626"/>
    <col min="12" max="12" width="15.140625" style="626" customWidth="1"/>
    <col min="13" max="16384" width="9.140625" style="626"/>
  </cols>
  <sheetData>
    <row r="1" spans="1:10">
      <c r="A1" s="662"/>
      <c r="B1" s="663"/>
      <c r="C1" s="664"/>
      <c r="D1" s="662"/>
      <c r="E1" s="1461"/>
      <c r="F1" s="2453" t="s">
        <v>28</v>
      </c>
      <c r="G1" s="2453"/>
      <c r="H1" s="2453"/>
      <c r="I1" s="2453"/>
      <c r="J1" s="2453"/>
    </row>
    <row r="2" spans="1:10">
      <c r="A2" s="662"/>
      <c r="B2" s="663"/>
      <c r="C2" s="664"/>
      <c r="D2" s="662"/>
      <c r="E2" s="1461"/>
      <c r="F2" s="666"/>
      <c r="G2" s="666"/>
      <c r="H2" s="666"/>
      <c r="I2" s="666"/>
      <c r="J2" s="666"/>
    </row>
    <row r="3" spans="1:10">
      <c r="A3" s="662"/>
      <c r="B3" s="663"/>
      <c r="C3" s="664"/>
      <c r="D3" s="662"/>
      <c r="E3" s="1461"/>
      <c r="F3" s="2454" t="s">
        <v>850</v>
      </c>
      <c r="G3" s="2454"/>
      <c r="H3" s="2454"/>
      <c r="I3" s="2454"/>
      <c r="J3" s="2454"/>
    </row>
    <row r="4" spans="1:10">
      <c r="A4" s="662"/>
      <c r="B4" s="663"/>
      <c r="C4" s="664"/>
      <c r="D4" s="662"/>
      <c r="E4" s="1461"/>
      <c r="F4" s="667" t="s">
        <v>30</v>
      </c>
      <c r="G4" s="667"/>
      <c r="H4" s="662"/>
      <c r="I4" s="662"/>
      <c r="J4" s="662"/>
    </row>
    <row r="5" spans="1:10">
      <c r="A5" s="662"/>
      <c r="B5" s="820" t="s">
        <v>31</v>
      </c>
      <c r="C5" s="664"/>
      <c r="D5" s="662"/>
      <c r="E5" s="1461"/>
      <c r="F5" s="665"/>
      <c r="G5" s="669" t="s">
        <v>162</v>
      </c>
      <c r="H5" s="662"/>
      <c r="I5" s="662"/>
      <c r="J5" s="662"/>
    </row>
    <row r="6" spans="1:10" ht="14.25">
      <c r="A6" s="2455"/>
      <c r="B6" s="2456"/>
      <c r="C6" s="2456"/>
      <c r="D6" s="2456"/>
      <c r="E6" s="2456"/>
      <c r="F6" s="667" t="s">
        <v>893</v>
      </c>
      <c r="G6" s="662"/>
      <c r="H6" s="662"/>
      <c r="I6" s="662"/>
      <c r="J6" s="672"/>
    </row>
    <row r="7" spans="1:10" s="662" customFormat="1">
      <c r="A7" s="672" t="s">
        <v>2276</v>
      </c>
      <c r="B7" s="663"/>
      <c r="C7" s="673"/>
      <c r="E7" s="841"/>
      <c r="F7" s="665"/>
      <c r="G7" s="665"/>
    </row>
    <row r="8" spans="1:10" s="672" customFormat="1" ht="10.5">
      <c r="A8" s="2455" t="s">
        <v>1073</v>
      </c>
      <c r="B8" s="2455"/>
      <c r="C8" s="2455"/>
      <c r="D8" s="2455"/>
      <c r="E8" s="2455"/>
    </row>
    <row r="9" spans="1:10" ht="14.25">
      <c r="A9" s="822" t="s">
        <v>1657</v>
      </c>
      <c r="B9" s="814"/>
      <c r="C9" s="823"/>
      <c r="D9" s="824"/>
      <c r="E9" s="1616"/>
      <c r="F9" s="825"/>
      <c r="G9" s="672"/>
      <c r="H9" s="662"/>
      <c r="I9" s="662"/>
      <c r="J9" s="662"/>
    </row>
    <row r="10" spans="1:10">
      <c r="A10" s="662"/>
      <c r="B10" s="663"/>
      <c r="C10" s="664"/>
      <c r="D10" s="662"/>
      <c r="E10" s="1461"/>
      <c r="F10" s="665"/>
      <c r="G10" s="662"/>
      <c r="H10" s="662"/>
      <c r="I10" s="662"/>
      <c r="J10" s="662"/>
    </row>
    <row r="11" spans="1:10">
      <c r="A11" s="2457" t="s">
        <v>1103</v>
      </c>
      <c r="B11" s="2457"/>
      <c r="C11" s="2457"/>
      <c r="D11" s="2457"/>
      <c r="E11" s="2457"/>
      <c r="F11" s="665"/>
      <c r="G11" s="674" t="s">
        <v>193</v>
      </c>
      <c r="H11" s="662"/>
      <c r="I11" s="662"/>
      <c r="J11" s="662"/>
    </row>
    <row r="12" spans="1:10">
      <c r="A12" s="2452" t="s">
        <v>861</v>
      </c>
      <c r="B12" s="2452"/>
      <c r="C12" s="2452"/>
      <c r="D12" s="2452"/>
      <c r="E12" s="2452"/>
      <c r="F12" s="665"/>
      <c r="G12" s="662"/>
      <c r="H12" s="662"/>
      <c r="I12" s="662"/>
      <c r="J12" s="662"/>
    </row>
    <row r="13" spans="1:10" s="841" customFormat="1">
      <c r="A13" s="2445" t="s">
        <v>2300</v>
      </c>
      <c r="B13" s="2446"/>
      <c r="C13" s="1460"/>
      <c r="F13" s="1461"/>
      <c r="G13" s="1461"/>
    </row>
    <row r="14" spans="1:10" ht="15.75">
      <c r="A14" s="2471" t="s">
        <v>779</v>
      </c>
      <c r="B14" s="2471"/>
      <c r="C14" s="2471"/>
      <c r="D14" s="2471"/>
      <c r="E14" s="2471"/>
      <c r="F14" s="2471"/>
      <c r="G14" s="2471"/>
      <c r="H14" s="2471"/>
      <c r="I14" s="2471"/>
      <c r="J14" s="2471"/>
    </row>
    <row r="15" spans="1:10" ht="14.25">
      <c r="A15" s="2477" t="s">
        <v>993</v>
      </c>
      <c r="B15" s="2470"/>
      <c r="C15" s="2470"/>
      <c r="D15" s="2470"/>
      <c r="E15" s="2470"/>
      <c r="F15" s="2470"/>
      <c r="G15" s="2470"/>
      <c r="H15" s="2470"/>
      <c r="I15" s="2470"/>
      <c r="J15" s="2470"/>
    </row>
    <row r="16" spans="1:10" ht="16.5">
      <c r="A16" s="2478" t="s">
        <v>2206</v>
      </c>
      <c r="B16" s="2478"/>
      <c r="C16" s="2478"/>
      <c r="D16" s="2478"/>
      <c r="E16" s="2478"/>
      <c r="F16" s="2478"/>
      <c r="G16" s="2478"/>
      <c r="H16" s="2478"/>
      <c r="I16" s="2478"/>
      <c r="J16" s="2478"/>
    </row>
    <row r="17" spans="1:14" ht="3.75" customHeight="1">
      <c r="A17" s="2467" t="s">
        <v>2249</v>
      </c>
      <c r="B17" s="2467"/>
      <c r="C17" s="2467"/>
      <c r="D17" s="2467"/>
      <c r="E17" s="2467"/>
      <c r="F17" s="2467"/>
      <c r="G17" s="2467"/>
      <c r="H17" s="2477"/>
      <c r="I17" s="2477"/>
      <c r="J17" s="2477"/>
    </row>
    <row r="18" spans="1:14" ht="19.5" customHeight="1">
      <c r="A18" s="2467"/>
      <c r="B18" s="2467"/>
      <c r="C18" s="2467"/>
      <c r="D18" s="2467"/>
      <c r="E18" s="2467"/>
      <c r="F18" s="2467"/>
      <c r="G18" s="2467"/>
      <c r="H18" s="2467"/>
      <c r="I18" s="2467"/>
      <c r="J18" s="2467"/>
    </row>
    <row r="19" spans="1:14">
      <c r="A19" s="677" t="s">
        <v>962</v>
      </c>
      <c r="B19" s="678"/>
      <c r="C19" s="678"/>
      <c r="D19" s="678"/>
      <c r="E19" s="985"/>
      <c r="F19" s="679" t="s">
        <v>312</v>
      </c>
      <c r="G19" s="672"/>
      <c r="H19" s="672"/>
      <c r="I19" s="672"/>
      <c r="J19" s="672"/>
    </row>
    <row r="20" spans="1:14">
      <c r="A20" s="677" t="s">
        <v>242</v>
      </c>
      <c r="B20" s="680"/>
      <c r="C20" s="680"/>
      <c r="D20" s="680"/>
      <c r="E20" s="1617"/>
      <c r="F20" s="677" t="s">
        <v>313</v>
      </c>
      <c r="G20" s="650" t="s">
        <v>536</v>
      </c>
      <c r="H20" s="647" t="s">
        <v>704</v>
      </c>
      <c r="I20" s="648">
        <v>1</v>
      </c>
      <c r="J20" s="680"/>
    </row>
    <row r="21" spans="1:14">
      <c r="A21" s="677" t="s">
        <v>314</v>
      </c>
      <c r="B21" s="677"/>
      <c r="C21" s="677"/>
      <c r="D21" s="677"/>
      <c r="E21" s="1618"/>
      <c r="F21" s="680"/>
      <c r="G21" s="677"/>
      <c r="H21" s="680"/>
      <c r="I21" s="677"/>
      <c r="J21" s="677"/>
    </row>
    <row r="22" spans="1:14">
      <c r="A22" s="677" t="s">
        <v>884</v>
      </c>
      <c r="B22" s="677"/>
      <c r="C22" s="677"/>
      <c r="D22" s="681"/>
      <c r="E22" s="1619"/>
      <c r="F22" s="677" t="s">
        <v>1771</v>
      </c>
      <c r="G22" s="677"/>
      <c r="H22" s="677"/>
      <c r="I22" s="677"/>
      <c r="J22" s="677"/>
    </row>
    <row r="23" spans="1:14" ht="24" customHeight="1">
      <c r="A23" s="677" t="s">
        <v>1615</v>
      </c>
      <c r="B23" s="680"/>
      <c r="C23" s="680"/>
      <c r="D23" s="680"/>
      <c r="E23" s="1617"/>
      <c r="F23" s="677" t="s">
        <v>895</v>
      </c>
      <c r="G23" s="677"/>
      <c r="H23" s="677"/>
      <c r="I23" s="680"/>
      <c r="J23" s="682"/>
    </row>
    <row r="24" spans="1:14" ht="17.25" customHeight="1">
      <c r="A24" s="680" t="s">
        <v>192</v>
      </c>
      <c r="B24" s="682"/>
      <c r="C24" s="683"/>
      <c r="D24" s="680"/>
      <c r="E24" s="1617"/>
      <c r="F24" s="2437" t="s">
        <v>900</v>
      </c>
      <c r="G24" s="2437"/>
      <c r="H24" s="2437"/>
      <c r="I24" s="2437"/>
      <c r="J24" s="2437"/>
    </row>
    <row r="25" spans="1:14" ht="13.5" thickBot="1">
      <c r="A25" s="679" t="s">
        <v>876</v>
      </c>
      <c r="B25" s="684"/>
      <c r="C25" s="685"/>
      <c r="D25" s="684"/>
      <c r="E25" s="1617"/>
      <c r="F25" s="2437"/>
      <c r="G25" s="2437"/>
      <c r="H25" s="2437"/>
      <c r="I25" s="2437"/>
      <c r="J25" s="2437"/>
    </row>
    <row r="26" spans="1:14" ht="13.5" thickBot="1">
      <c r="A26" s="677" t="s">
        <v>110</v>
      </c>
      <c r="B26" s="680"/>
      <c r="C26" s="683"/>
      <c r="D26" s="682"/>
      <c r="E26" s="1620"/>
      <c r="G26" s="687"/>
      <c r="H26" s="688"/>
      <c r="I26" s="689"/>
    </row>
    <row r="27" spans="1:14" ht="13.5" thickBot="1">
      <c r="A27" s="677" t="s">
        <v>397</v>
      </c>
      <c r="B27" s="680"/>
      <c r="C27" s="680"/>
      <c r="D27" s="684"/>
      <c r="E27" s="1621"/>
      <c r="F27" s="684"/>
      <c r="G27" s="690" t="s">
        <v>398</v>
      </c>
      <c r="H27" s="680"/>
      <c r="I27" s="682"/>
      <c r="J27" s="682"/>
    </row>
    <row r="28" spans="1:14" ht="13.5" thickBot="1">
      <c r="A28" s="677" t="s">
        <v>399</v>
      </c>
      <c r="B28" s="691"/>
      <c r="C28" s="692"/>
      <c r="D28" s="683"/>
      <c r="E28" s="1622"/>
      <c r="F28" s="694"/>
      <c r="G28" s="672"/>
      <c r="H28" s="2444" t="s">
        <v>2187</v>
      </c>
      <c r="I28" s="2444"/>
      <c r="J28" s="2444"/>
    </row>
    <row r="29" spans="1:14" ht="4.5" customHeight="1" thickBot="1"/>
    <row r="30" spans="1:14" ht="49.5" customHeight="1" thickBot="1">
      <c r="A30" s="695" t="s">
        <v>385</v>
      </c>
      <c r="B30" s="696" t="s">
        <v>400</v>
      </c>
      <c r="C30" s="697"/>
      <c r="D30" s="696" t="s">
        <v>401</v>
      </c>
      <c r="E30" s="1392"/>
      <c r="F30" s="2438" t="s">
        <v>342</v>
      </c>
      <c r="G30" s="2440" t="s">
        <v>343</v>
      </c>
      <c r="H30" s="2441"/>
      <c r="I30" s="2441"/>
      <c r="J30" s="2442"/>
    </row>
    <row r="31" spans="1:14" ht="46.5" customHeight="1" thickBot="1">
      <c r="A31" s="699"/>
      <c r="B31" s="700" t="s">
        <v>329</v>
      </c>
      <c r="C31" s="701" t="s">
        <v>641</v>
      </c>
      <c r="D31" s="702" t="s">
        <v>761</v>
      </c>
      <c r="E31" s="1393" t="s">
        <v>929</v>
      </c>
      <c r="F31" s="2439"/>
      <c r="G31" s="702" t="s">
        <v>930</v>
      </c>
      <c r="H31" s="702" t="s">
        <v>931</v>
      </c>
      <c r="I31" s="702" t="s">
        <v>932</v>
      </c>
      <c r="J31" s="702" t="s">
        <v>933</v>
      </c>
      <c r="M31" s="688"/>
      <c r="N31" s="682"/>
    </row>
    <row r="32" spans="1:14" ht="13.5" thickBot="1">
      <c r="A32" s="704" t="s">
        <v>934</v>
      </c>
      <c r="B32" s="705" t="s">
        <v>935</v>
      </c>
      <c r="C32" s="706" t="s">
        <v>936</v>
      </c>
      <c r="D32" s="707" t="s">
        <v>703</v>
      </c>
      <c r="E32" s="1394" t="s">
        <v>704</v>
      </c>
      <c r="F32" s="707" t="s">
        <v>642</v>
      </c>
      <c r="G32" s="708">
        <v>4</v>
      </c>
      <c r="H32" s="709">
        <v>5</v>
      </c>
      <c r="I32" s="710">
        <v>6</v>
      </c>
      <c r="J32" s="709">
        <v>7</v>
      </c>
    </row>
    <row r="33" spans="1:10" ht="39" customHeight="1" thickBot="1">
      <c r="A33" s="704">
        <v>1100000</v>
      </c>
      <c r="B33" s="711" t="s">
        <v>1616</v>
      </c>
      <c r="C33" s="712" t="s">
        <v>338</v>
      </c>
      <c r="D33" s="826">
        <f t="shared" ref="D33" si="0">D68</f>
        <v>0</v>
      </c>
      <c r="E33" s="1104">
        <f t="shared" ref="E33:J33" si="1">E100</f>
        <v>0</v>
      </c>
      <c r="F33" s="826">
        <f t="shared" si="1"/>
        <v>0</v>
      </c>
      <c r="G33" s="826">
        <f t="shared" si="1"/>
        <v>0</v>
      </c>
      <c r="H33" s="826">
        <f t="shared" si="1"/>
        <v>0</v>
      </c>
      <c r="I33" s="826">
        <f t="shared" si="1"/>
        <v>0</v>
      </c>
      <c r="J33" s="826">
        <f t="shared" si="1"/>
        <v>0</v>
      </c>
    </row>
    <row r="34" spans="1:10" ht="102.75" hidden="1" thickBot="1">
      <c r="A34" s="704">
        <v>1110000</v>
      </c>
      <c r="B34" s="714" t="s">
        <v>1617</v>
      </c>
      <c r="C34" s="712" t="s">
        <v>338</v>
      </c>
      <c r="D34" s="827">
        <v>0</v>
      </c>
      <c r="E34" s="1122"/>
      <c r="F34" s="827">
        <v>0</v>
      </c>
      <c r="G34" s="827">
        <v>0</v>
      </c>
      <c r="H34" s="827">
        <v>0</v>
      </c>
      <c r="I34" s="827">
        <v>0</v>
      </c>
      <c r="J34" s="827">
        <v>0</v>
      </c>
    </row>
    <row r="35" spans="1:10" ht="28.5" hidden="1">
      <c r="A35" s="716">
        <v>1110000</v>
      </c>
      <c r="B35" s="717" t="s">
        <v>768</v>
      </c>
      <c r="C35" s="718" t="s">
        <v>338</v>
      </c>
      <c r="D35" s="828">
        <v>0</v>
      </c>
      <c r="E35" s="1395"/>
      <c r="F35" s="828">
        <v>0</v>
      </c>
      <c r="G35" s="828">
        <v>0</v>
      </c>
      <c r="H35" s="828">
        <v>0</v>
      </c>
      <c r="I35" s="828">
        <v>0</v>
      </c>
      <c r="J35" s="828">
        <v>0</v>
      </c>
    </row>
    <row r="36" spans="1:10" ht="25.5" hidden="1">
      <c r="A36" s="720">
        <v>1111000</v>
      </c>
      <c r="B36" s="721" t="s">
        <v>643</v>
      </c>
      <c r="C36" s="722" t="s">
        <v>769</v>
      </c>
      <c r="D36" s="829"/>
      <c r="E36" s="866"/>
      <c r="F36" s="829"/>
      <c r="G36" s="829"/>
      <c r="H36" s="829"/>
      <c r="I36" s="829"/>
      <c r="J36" s="829"/>
    </row>
    <row r="37" spans="1:10" ht="25.5" hidden="1">
      <c r="A37" s="724">
        <v>1112000</v>
      </c>
      <c r="B37" s="725" t="s">
        <v>255</v>
      </c>
      <c r="C37" s="726" t="s">
        <v>770</v>
      </c>
      <c r="D37" s="830"/>
      <c r="E37" s="837"/>
      <c r="F37" s="830"/>
      <c r="G37" s="830"/>
      <c r="H37" s="830"/>
      <c r="I37" s="830"/>
      <c r="J37" s="830"/>
    </row>
    <row r="38" spans="1:10" ht="38.25" hidden="1">
      <c r="A38" s="724">
        <v>1113000</v>
      </c>
      <c r="B38" s="725" t="s">
        <v>771</v>
      </c>
      <c r="C38" s="726" t="s">
        <v>772</v>
      </c>
      <c r="D38" s="830"/>
      <c r="E38" s="837"/>
      <c r="F38" s="830"/>
      <c r="G38" s="830"/>
      <c r="H38" s="830"/>
      <c r="I38" s="830"/>
      <c r="J38" s="830"/>
    </row>
    <row r="39" spans="1:10" ht="51" hidden="1">
      <c r="A39" s="724">
        <v>1114000</v>
      </c>
      <c r="B39" s="725" t="s">
        <v>377</v>
      </c>
      <c r="C39" s="726" t="s">
        <v>378</v>
      </c>
      <c r="D39" s="830"/>
      <c r="E39" s="837"/>
      <c r="F39" s="830"/>
      <c r="G39" s="830"/>
      <c r="H39" s="830"/>
      <c r="I39" s="830"/>
      <c r="J39" s="830"/>
    </row>
    <row r="40" spans="1:10" hidden="1">
      <c r="A40" s="724">
        <v>1115000</v>
      </c>
      <c r="B40" s="725" t="s">
        <v>591</v>
      </c>
      <c r="C40" s="726" t="s">
        <v>367</v>
      </c>
      <c r="D40" s="830"/>
      <c r="E40" s="837"/>
      <c r="F40" s="830"/>
      <c r="G40" s="830"/>
      <c r="H40" s="830"/>
      <c r="I40" s="830"/>
      <c r="J40" s="830"/>
    </row>
    <row r="41" spans="1:10" ht="25.5" hidden="1">
      <c r="A41" s="724">
        <v>1116000</v>
      </c>
      <c r="B41" s="725" t="s">
        <v>981</v>
      </c>
      <c r="C41" s="726" t="s">
        <v>368</v>
      </c>
      <c r="D41" s="830"/>
      <c r="E41" s="837"/>
      <c r="F41" s="830"/>
      <c r="G41" s="830"/>
      <c r="H41" s="830"/>
      <c r="I41" s="830"/>
      <c r="J41" s="830"/>
    </row>
    <row r="42" spans="1:10" ht="39" hidden="1" thickBot="1">
      <c r="A42" s="728">
        <v>1117000</v>
      </c>
      <c r="B42" s="729" t="s">
        <v>18</v>
      </c>
      <c r="C42" s="730" t="s">
        <v>19</v>
      </c>
      <c r="D42" s="831"/>
      <c r="E42" s="836"/>
      <c r="F42" s="831"/>
      <c r="G42" s="831"/>
      <c r="H42" s="831"/>
      <c r="I42" s="831"/>
      <c r="J42" s="831"/>
    </row>
    <row r="43" spans="1:10" ht="29.25" hidden="1" thickBot="1">
      <c r="A43" s="732">
        <v>1120000</v>
      </c>
      <c r="B43" s="733" t="s">
        <v>20</v>
      </c>
      <c r="C43" s="712" t="s">
        <v>338</v>
      </c>
      <c r="D43" s="832">
        <v>0</v>
      </c>
      <c r="E43" s="1039"/>
      <c r="F43" s="832">
        <v>0</v>
      </c>
      <c r="G43" s="832">
        <v>0</v>
      </c>
      <c r="H43" s="832">
        <v>0</v>
      </c>
      <c r="I43" s="832">
        <v>0</v>
      </c>
      <c r="J43" s="832">
        <v>0</v>
      </c>
    </row>
    <row r="44" spans="1:10" ht="14.25" hidden="1">
      <c r="A44" s="716">
        <v>1121000</v>
      </c>
      <c r="B44" s="735" t="s">
        <v>21</v>
      </c>
      <c r="C44" s="736"/>
      <c r="D44" s="829">
        <v>0</v>
      </c>
      <c r="E44" s="866"/>
      <c r="F44" s="829">
        <v>0</v>
      </c>
      <c r="G44" s="829">
        <v>0</v>
      </c>
      <c r="H44" s="829">
        <v>0</v>
      </c>
      <c r="I44" s="829">
        <v>0</v>
      </c>
      <c r="J44" s="829">
        <v>0</v>
      </c>
    </row>
    <row r="45" spans="1:10" ht="25.5" hidden="1">
      <c r="A45" s="724">
        <v>1121100</v>
      </c>
      <c r="B45" s="737" t="s">
        <v>359</v>
      </c>
      <c r="C45" s="726" t="s">
        <v>360</v>
      </c>
      <c r="D45" s="830">
        <v>0</v>
      </c>
      <c r="E45" s="837"/>
      <c r="F45" s="830"/>
      <c r="G45" s="830"/>
      <c r="H45" s="830"/>
      <c r="I45" s="830"/>
      <c r="J45" s="830"/>
    </row>
    <row r="46" spans="1:10" hidden="1">
      <c r="A46" s="724">
        <v>1121200</v>
      </c>
      <c r="B46" s="738" t="s">
        <v>1618</v>
      </c>
      <c r="C46" s="726" t="s">
        <v>362</v>
      </c>
      <c r="D46" s="830">
        <v>0</v>
      </c>
      <c r="E46" s="837"/>
      <c r="F46" s="830"/>
      <c r="G46" s="830"/>
      <c r="H46" s="830"/>
      <c r="I46" s="830"/>
      <c r="J46" s="830"/>
    </row>
    <row r="47" spans="1:10" hidden="1">
      <c r="A47" s="724">
        <v>1121300</v>
      </c>
      <c r="B47" s="737" t="s">
        <v>734</v>
      </c>
      <c r="C47" s="726" t="s">
        <v>363</v>
      </c>
      <c r="D47" s="830">
        <v>0</v>
      </c>
      <c r="E47" s="837"/>
      <c r="F47" s="830"/>
      <c r="G47" s="830"/>
      <c r="H47" s="830"/>
      <c r="I47" s="830"/>
      <c r="J47" s="830"/>
    </row>
    <row r="48" spans="1:10" hidden="1">
      <c r="A48" s="724">
        <v>1121400</v>
      </c>
      <c r="B48" s="737" t="s">
        <v>735</v>
      </c>
      <c r="C48" s="726" t="s">
        <v>364</v>
      </c>
      <c r="D48" s="830">
        <v>0</v>
      </c>
      <c r="E48" s="837"/>
      <c r="F48" s="830"/>
      <c r="G48" s="830"/>
      <c r="H48" s="830"/>
      <c r="I48" s="830"/>
      <c r="J48" s="830"/>
    </row>
    <row r="49" spans="1:10" hidden="1">
      <c r="A49" s="724">
        <v>1121500</v>
      </c>
      <c r="B49" s="737" t="s">
        <v>65</v>
      </c>
      <c r="C49" s="726" t="s">
        <v>365</v>
      </c>
      <c r="D49" s="830">
        <v>0</v>
      </c>
      <c r="E49" s="837"/>
      <c r="F49" s="829"/>
      <c r="G49" s="829"/>
      <c r="H49" s="829"/>
      <c r="I49" s="829"/>
      <c r="J49" s="829"/>
    </row>
    <row r="50" spans="1:10" ht="25.5" hidden="1">
      <c r="A50" s="724">
        <v>1121600</v>
      </c>
      <c r="B50" s="737" t="s">
        <v>66</v>
      </c>
      <c r="C50" s="726" t="s">
        <v>366</v>
      </c>
      <c r="D50" s="830">
        <v>0</v>
      </c>
      <c r="E50" s="837"/>
      <c r="F50" s="830"/>
      <c r="G50" s="830"/>
      <c r="H50" s="830"/>
      <c r="I50" s="830"/>
      <c r="J50" s="830"/>
    </row>
    <row r="51" spans="1:10" ht="13.5" hidden="1" thickBot="1">
      <c r="A51" s="740">
        <v>1121700</v>
      </c>
      <c r="B51" s="741" t="s">
        <v>67</v>
      </c>
      <c r="C51" s="730" t="s">
        <v>731</v>
      </c>
      <c r="D51" s="831">
        <v>0</v>
      </c>
      <c r="E51" s="836"/>
      <c r="F51" s="831"/>
      <c r="G51" s="831"/>
      <c r="H51" s="831"/>
      <c r="I51" s="831"/>
      <c r="J51" s="831"/>
    </row>
    <row r="52" spans="1:10" ht="26.25" hidden="1" customHeight="1">
      <c r="A52" s="716">
        <v>1122000</v>
      </c>
      <c r="B52" s="742" t="s">
        <v>732</v>
      </c>
      <c r="C52" s="718" t="s">
        <v>338</v>
      </c>
      <c r="D52" s="835">
        <v>0</v>
      </c>
      <c r="E52" s="838"/>
      <c r="F52" s="835">
        <v>0</v>
      </c>
      <c r="G52" s="835">
        <v>0</v>
      </c>
      <c r="H52" s="835">
        <v>0</v>
      </c>
      <c r="I52" s="835">
        <v>0</v>
      </c>
      <c r="J52" s="835">
        <v>0</v>
      </c>
    </row>
    <row r="53" spans="1:10" hidden="1">
      <c r="A53" s="744">
        <v>1122100</v>
      </c>
      <c r="B53" s="737" t="s">
        <v>68</v>
      </c>
      <c r="C53" s="722" t="s">
        <v>733</v>
      </c>
      <c r="D53" s="830"/>
      <c r="E53" s="837"/>
      <c r="F53" s="830"/>
      <c r="G53" s="830"/>
      <c r="H53" s="830"/>
      <c r="I53" s="830"/>
      <c r="J53" s="830"/>
    </row>
    <row r="54" spans="1:10" ht="25.5" hidden="1">
      <c r="A54" s="744">
        <v>1122200</v>
      </c>
      <c r="B54" s="737" t="s">
        <v>465</v>
      </c>
      <c r="C54" s="726" t="s">
        <v>978</v>
      </c>
      <c r="D54" s="830"/>
      <c r="E54" s="837"/>
      <c r="F54" s="830"/>
      <c r="G54" s="830"/>
      <c r="H54" s="830"/>
      <c r="I54" s="830"/>
      <c r="J54" s="830"/>
    </row>
    <row r="55" spans="1:10" ht="13.5" hidden="1" thickBot="1">
      <c r="A55" s="732">
        <v>1122300</v>
      </c>
      <c r="B55" s="741" t="s">
        <v>136</v>
      </c>
      <c r="C55" s="730" t="s">
        <v>979</v>
      </c>
      <c r="D55" s="831"/>
      <c r="E55" s="836"/>
      <c r="F55" s="831"/>
      <c r="G55" s="831"/>
      <c r="H55" s="831"/>
      <c r="I55" s="831"/>
      <c r="J55" s="831"/>
    </row>
    <row r="56" spans="1:10" ht="28.5" hidden="1">
      <c r="A56" s="716">
        <v>1123000</v>
      </c>
      <c r="B56" s="742" t="s">
        <v>344</v>
      </c>
      <c r="C56" s="718" t="s">
        <v>338</v>
      </c>
      <c r="D56" s="835">
        <v>0</v>
      </c>
      <c r="E56" s="838"/>
      <c r="F56" s="835">
        <v>0</v>
      </c>
      <c r="G56" s="835">
        <v>0</v>
      </c>
      <c r="H56" s="835">
        <v>0</v>
      </c>
      <c r="I56" s="835">
        <v>0</v>
      </c>
      <c r="J56" s="835">
        <v>0</v>
      </c>
    </row>
    <row r="57" spans="1:10" hidden="1">
      <c r="A57" s="744">
        <v>1123100</v>
      </c>
      <c r="B57" s="737" t="s">
        <v>137</v>
      </c>
      <c r="C57" s="722" t="s">
        <v>345</v>
      </c>
      <c r="D57" s="830">
        <v>0</v>
      </c>
      <c r="E57" s="837"/>
      <c r="F57" s="830"/>
      <c r="G57" s="830"/>
      <c r="H57" s="830"/>
      <c r="I57" s="830"/>
      <c r="J57" s="830"/>
    </row>
    <row r="58" spans="1:10" hidden="1">
      <c r="A58" s="744">
        <v>1123200</v>
      </c>
      <c r="B58" s="737" t="s">
        <v>138</v>
      </c>
      <c r="C58" s="726" t="s">
        <v>346</v>
      </c>
      <c r="D58" s="830">
        <v>0</v>
      </c>
      <c r="E58" s="837"/>
      <c r="F58" s="830"/>
      <c r="G58" s="830"/>
      <c r="H58" s="830"/>
      <c r="I58" s="830"/>
      <c r="J58" s="830"/>
    </row>
    <row r="59" spans="1:10" ht="25.5" hidden="1">
      <c r="A59" s="744">
        <v>1123300</v>
      </c>
      <c r="B59" s="737" t="s">
        <v>139</v>
      </c>
      <c r="C59" s="726" t="s">
        <v>347</v>
      </c>
      <c r="D59" s="830">
        <v>0</v>
      </c>
      <c r="E59" s="837"/>
      <c r="F59" s="830"/>
      <c r="G59" s="830"/>
      <c r="H59" s="830"/>
      <c r="I59" s="830"/>
      <c r="J59" s="830"/>
    </row>
    <row r="60" spans="1:10" hidden="1">
      <c r="A60" s="744">
        <v>1123400</v>
      </c>
      <c r="B60" s="737" t="s">
        <v>533</v>
      </c>
      <c r="C60" s="726" t="s">
        <v>348</v>
      </c>
      <c r="D60" s="830">
        <v>0</v>
      </c>
      <c r="E60" s="837"/>
      <c r="F60" s="830"/>
      <c r="G60" s="830"/>
      <c r="H60" s="830"/>
      <c r="I60" s="830"/>
      <c r="J60" s="830"/>
    </row>
    <row r="61" spans="1:10" hidden="1">
      <c r="A61" s="744">
        <v>1123500</v>
      </c>
      <c r="B61" s="745" t="s">
        <v>534</v>
      </c>
      <c r="C61" s="746">
        <v>423500</v>
      </c>
      <c r="D61" s="830">
        <v>0</v>
      </c>
      <c r="E61" s="837"/>
      <c r="F61" s="830"/>
      <c r="G61" s="830"/>
      <c r="H61" s="830"/>
      <c r="I61" s="830"/>
      <c r="J61" s="830"/>
    </row>
    <row r="62" spans="1:10" ht="25.5" hidden="1">
      <c r="A62" s="744">
        <v>1123600</v>
      </c>
      <c r="B62" s="737" t="s">
        <v>174</v>
      </c>
      <c r="C62" s="726" t="s">
        <v>349</v>
      </c>
      <c r="D62" s="830">
        <v>0</v>
      </c>
      <c r="E62" s="837"/>
      <c r="F62" s="830"/>
      <c r="G62" s="830"/>
      <c r="H62" s="830"/>
      <c r="I62" s="830"/>
      <c r="J62" s="830"/>
    </row>
    <row r="63" spans="1:10" hidden="1">
      <c r="A63" s="744">
        <v>1123700</v>
      </c>
      <c r="B63" s="737" t="s">
        <v>175</v>
      </c>
      <c r="C63" s="726" t="s">
        <v>350</v>
      </c>
      <c r="D63" s="830">
        <v>0</v>
      </c>
      <c r="E63" s="837"/>
      <c r="F63" s="830"/>
      <c r="G63" s="830"/>
      <c r="H63" s="830"/>
      <c r="I63" s="830"/>
      <c r="J63" s="830"/>
    </row>
    <row r="64" spans="1:10" ht="13.5" hidden="1" thickBot="1">
      <c r="A64" s="732">
        <v>1123800</v>
      </c>
      <c r="B64" s="741" t="s">
        <v>176</v>
      </c>
      <c r="C64" s="730" t="s">
        <v>351</v>
      </c>
      <c r="D64" s="831">
        <v>0</v>
      </c>
      <c r="E64" s="836"/>
      <c r="F64" s="831"/>
      <c r="G64" s="831"/>
      <c r="H64" s="831"/>
      <c r="I64" s="831"/>
      <c r="J64" s="831"/>
    </row>
    <row r="65" spans="1:10" ht="28.5" hidden="1">
      <c r="A65" s="716">
        <v>1124000</v>
      </c>
      <c r="B65" s="742" t="s">
        <v>198</v>
      </c>
      <c r="C65" s="718" t="s">
        <v>338</v>
      </c>
      <c r="D65" s="835">
        <v>0</v>
      </c>
      <c r="E65" s="838"/>
      <c r="F65" s="835">
        <v>0</v>
      </c>
      <c r="G65" s="835">
        <v>0</v>
      </c>
      <c r="H65" s="835">
        <v>0</v>
      </c>
      <c r="I65" s="835">
        <v>0</v>
      </c>
      <c r="J65" s="835">
        <v>0</v>
      </c>
    </row>
    <row r="66" spans="1:10" ht="13.5" hidden="1" thickBot="1">
      <c r="A66" s="732">
        <v>1124100</v>
      </c>
      <c r="B66" s="741" t="s">
        <v>177</v>
      </c>
      <c r="C66" s="730" t="s">
        <v>199</v>
      </c>
      <c r="D66" s="831">
        <v>0</v>
      </c>
      <c r="E66" s="836"/>
      <c r="F66" s="831"/>
      <c r="G66" s="831"/>
      <c r="H66" s="831"/>
      <c r="I66" s="831"/>
      <c r="J66" s="831"/>
    </row>
    <row r="67" spans="1:10" ht="42.75" hidden="1">
      <c r="A67" s="716">
        <v>1125000</v>
      </c>
      <c r="B67" s="742" t="s">
        <v>878</v>
      </c>
      <c r="C67" s="718" t="s">
        <v>338</v>
      </c>
      <c r="D67" s="835">
        <v>0</v>
      </c>
      <c r="E67" s="838"/>
      <c r="F67" s="835">
        <v>0</v>
      </c>
      <c r="G67" s="835">
        <v>0</v>
      </c>
      <c r="H67" s="835">
        <v>0</v>
      </c>
      <c r="I67" s="835">
        <v>0</v>
      </c>
      <c r="J67" s="835">
        <v>0</v>
      </c>
    </row>
    <row r="68" spans="1:10" ht="25.5" hidden="1">
      <c r="A68" s="744">
        <v>1125100</v>
      </c>
      <c r="B68" s="737" t="s">
        <v>178</v>
      </c>
      <c r="C68" s="722" t="s">
        <v>879</v>
      </c>
      <c r="D68" s="844">
        <v>0</v>
      </c>
      <c r="E68" s="845">
        <v>0</v>
      </c>
      <c r="F68" s="845">
        <f>D68+E68</f>
        <v>0</v>
      </c>
      <c r="G68" s="845">
        <v>0</v>
      </c>
      <c r="H68" s="845">
        <v>0</v>
      </c>
      <c r="I68" s="845">
        <v>0</v>
      </c>
      <c r="J68" s="844">
        <f>F68</f>
        <v>0</v>
      </c>
    </row>
    <row r="69" spans="1:10" ht="26.25" hidden="1" thickBot="1">
      <c r="A69" s="732">
        <v>1125200</v>
      </c>
      <c r="B69" s="741" t="s">
        <v>669</v>
      </c>
      <c r="C69" s="730" t="s">
        <v>988</v>
      </c>
      <c r="D69" s="831">
        <v>0</v>
      </c>
      <c r="E69" s="836"/>
      <c r="F69" s="831"/>
      <c r="G69" s="831"/>
      <c r="H69" s="831"/>
      <c r="I69" s="831"/>
      <c r="J69" s="831"/>
    </row>
    <row r="70" spans="1:10" ht="14.25" hidden="1">
      <c r="A70" s="716">
        <v>1126000</v>
      </c>
      <c r="B70" s="742" t="s">
        <v>989</v>
      </c>
      <c r="C70" s="718" t="s">
        <v>338</v>
      </c>
      <c r="D70" s="835">
        <v>0</v>
      </c>
      <c r="E70" s="838"/>
      <c r="F70" s="835">
        <v>0</v>
      </c>
      <c r="G70" s="835">
        <v>0</v>
      </c>
      <c r="H70" s="835">
        <v>0</v>
      </c>
      <c r="I70" s="835">
        <v>0</v>
      </c>
      <c r="J70" s="835">
        <v>0</v>
      </c>
    </row>
    <row r="71" spans="1:10" hidden="1">
      <c r="A71" s="716">
        <v>1126100</v>
      </c>
      <c r="B71" s="737" t="s">
        <v>941</v>
      </c>
      <c r="C71" s="722" t="s">
        <v>990</v>
      </c>
      <c r="D71" s="830">
        <v>0</v>
      </c>
      <c r="E71" s="837"/>
      <c r="F71" s="830"/>
      <c r="G71" s="830"/>
      <c r="H71" s="830"/>
      <c r="I71" s="830"/>
      <c r="J71" s="830"/>
    </row>
    <row r="72" spans="1:10" hidden="1">
      <c r="A72" s="716">
        <v>1126200</v>
      </c>
      <c r="B72" s="737" t="s">
        <v>942</v>
      </c>
      <c r="C72" s="726" t="s">
        <v>991</v>
      </c>
      <c r="D72" s="830">
        <v>0</v>
      </c>
      <c r="E72" s="837"/>
      <c r="F72" s="830"/>
      <c r="G72" s="830"/>
      <c r="H72" s="830"/>
      <c r="I72" s="830"/>
      <c r="J72" s="830"/>
    </row>
    <row r="73" spans="1:10" ht="25.5" hidden="1">
      <c r="A73" s="716">
        <v>1126300</v>
      </c>
      <c r="B73" s="737" t="s">
        <v>369</v>
      </c>
      <c r="C73" s="726" t="s">
        <v>370</v>
      </c>
      <c r="D73" s="830">
        <v>0</v>
      </c>
      <c r="E73" s="837"/>
      <c r="F73" s="830"/>
      <c r="G73" s="830"/>
      <c r="H73" s="830"/>
      <c r="I73" s="830"/>
      <c r="J73" s="830"/>
    </row>
    <row r="74" spans="1:10" hidden="1">
      <c r="A74" s="724">
        <v>1126400</v>
      </c>
      <c r="B74" s="747" t="s">
        <v>943</v>
      </c>
      <c r="C74" s="726" t="s">
        <v>371</v>
      </c>
      <c r="D74" s="830">
        <v>0</v>
      </c>
      <c r="E74" s="837"/>
      <c r="F74" s="830"/>
      <c r="G74" s="830"/>
      <c r="H74" s="830"/>
      <c r="I74" s="830"/>
      <c r="J74" s="830"/>
    </row>
    <row r="75" spans="1:10" ht="25.5" hidden="1">
      <c r="A75" s="728">
        <v>1126500</v>
      </c>
      <c r="B75" s="748" t="s">
        <v>901</v>
      </c>
      <c r="C75" s="726" t="s">
        <v>372</v>
      </c>
      <c r="D75" s="830">
        <v>0</v>
      </c>
      <c r="E75" s="837"/>
      <c r="F75" s="830"/>
      <c r="G75" s="830"/>
      <c r="H75" s="830"/>
      <c r="I75" s="830"/>
      <c r="J75" s="830"/>
    </row>
    <row r="76" spans="1:10" hidden="1">
      <c r="A76" s="724">
        <v>1126600</v>
      </c>
      <c r="B76" s="747" t="s">
        <v>214</v>
      </c>
      <c r="C76" s="726" t="s">
        <v>373</v>
      </c>
      <c r="D76" s="830">
        <v>0</v>
      </c>
      <c r="E76" s="837"/>
      <c r="F76" s="830"/>
      <c r="G76" s="830"/>
      <c r="H76" s="830"/>
      <c r="I76" s="830"/>
      <c r="J76" s="830"/>
    </row>
    <row r="77" spans="1:10" hidden="1">
      <c r="A77" s="724">
        <v>1126700</v>
      </c>
      <c r="B77" s="747" t="s">
        <v>215</v>
      </c>
      <c r="C77" s="726" t="s">
        <v>374</v>
      </c>
      <c r="D77" s="830">
        <v>0</v>
      </c>
      <c r="E77" s="837"/>
      <c r="F77" s="830"/>
      <c r="G77" s="830"/>
      <c r="H77" s="830"/>
      <c r="I77" s="830"/>
      <c r="J77" s="830"/>
    </row>
    <row r="78" spans="1:10" ht="13.5" hidden="1" thickBot="1">
      <c r="A78" s="740">
        <v>1126800</v>
      </c>
      <c r="B78" s="749" t="s">
        <v>458</v>
      </c>
      <c r="C78" s="730" t="s">
        <v>375</v>
      </c>
      <c r="D78" s="831">
        <v>0</v>
      </c>
      <c r="E78" s="836"/>
      <c r="F78" s="831"/>
      <c r="G78" s="831"/>
      <c r="H78" s="831"/>
      <c r="I78" s="831"/>
      <c r="J78" s="831"/>
    </row>
    <row r="79" spans="1:10" ht="14.25" hidden="1">
      <c r="A79" s="750">
        <v>1130000</v>
      </c>
      <c r="B79" s="751" t="s">
        <v>274</v>
      </c>
      <c r="C79" s="718" t="s">
        <v>338</v>
      </c>
      <c r="D79" s="835">
        <v>0</v>
      </c>
      <c r="E79" s="838"/>
      <c r="F79" s="835">
        <v>0</v>
      </c>
      <c r="G79" s="835">
        <v>0</v>
      </c>
      <c r="H79" s="835">
        <v>0</v>
      </c>
      <c r="I79" s="835">
        <v>0</v>
      </c>
      <c r="J79" s="835">
        <v>0</v>
      </c>
    </row>
    <row r="80" spans="1:10" hidden="1">
      <c r="A80" s="750">
        <v>1130100</v>
      </c>
      <c r="B80" s="747" t="s">
        <v>459</v>
      </c>
      <c r="C80" s="722" t="s">
        <v>275</v>
      </c>
      <c r="D80" s="830"/>
      <c r="E80" s="837"/>
      <c r="F80" s="830"/>
      <c r="G80" s="830"/>
      <c r="H80" s="830"/>
      <c r="I80" s="830"/>
      <c r="J80" s="830"/>
    </row>
    <row r="81" spans="1:10" hidden="1">
      <c r="A81" s="750">
        <v>1130200</v>
      </c>
      <c r="B81" s="747" t="s">
        <v>460</v>
      </c>
      <c r="C81" s="726" t="s">
        <v>276</v>
      </c>
      <c r="D81" s="830"/>
      <c r="E81" s="837"/>
      <c r="F81" s="830"/>
      <c r="G81" s="830"/>
      <c r="H81" s="830"/>
      <c r="I81" s="830"/>
      <c r="J81" s="830"/>
    </row>
    <row r="82" spans="1:10" ht="25.5" hidden="1">
      <c r="A82" s="750">
        <v>1130300</v>
      </c>
      <c r="B82" s="747" t="s">
        <v>461</v>
      </c>
      <c r="C82" s="726" t="s">
        <v>277</v>
      </c>
      <c r="D82" s="830"/>
      <c r="E82" s="837"/>
      <c r="F82" s="830"/>
      <c r="G82" s="830"/>
      <c r="H82" s="830"/>
      <c r="I82" s="830"/>
      <c r="J82" s="830"/>
    </row>
    <row r="83" spans="1:10" ht="25.5" hidden="1">
      <c r="A83" s="750">
        <v>1130400</v>
      </c>
      <c r="B83" s="752" t="s">
        <v>462</v>
      </c>
      <c r="C83" s="753" t="s">
        <v>278</v>
      </c>
      <c r="D83" s="829"/>
      <c r="E83" s="866"/>
      <c r="F83" s="829"/>
      <c r="G83" s="829"/>
      <c r="H83" s="829"/>
      <c r="I83" s="829"/>
      <c r="J83" s="829"/>
    </row>
    <row r="84" spans="1:10" ht="28.5" hidden="1">
      <c r="A84" s="724">
        <v>1131000</v>
      </c>
      <c r="B84" s="754" t="s">
        <v>279</v>
      </c>
      <c r="C84" s="755" t="s">
        <v>338</v>
      </c>
      <c r="D84" s="926"/>
      <c r="E84" s="975"/>
      <c r="F84" s="926"/>
      <c r="G84" s="926"/>
      <c r="H84" s="926"/>
      <c r="I84" s="926"/>
      <c r="J84" s="926"/>
    </row>
    <row r="85" spans="1:10" ht="25.5" hidden="1">
      <c r="A85" s="724">
        <v>1131100</v>
      </c>
      <c r="B85" s="747" t="s">
        <v>565</v>
      </c>
      <c r="C85" s="722" t="s">
        <v>280</v>
      </c>
      <c r="D85" s="830"/>
      <c r="E85" s="837"/>
      <c r="F85" s="830"/>
      <c r="G85" s="830"/>
      <c r="H85" s="830"/>
      <c r="I85" s="830"/>
      <c r="J85" s="830"/>
    </row>
    <row r="86" spans="1:10" hidden="1">
      <c r="A86" s="724">
        <v>1131200</v>
      </c>
      <c r="B86" s="747" t="s">
        <v>566</v>
      </c>
      <c r="C86" s="726" t="s">
        <v>281</v>
      </c>
      <c r="D86" s="830"/>
      <c r="E86" s="837"/>
      <c r="F86" s="830"/>
      <c r="G86" s="830"/>
      <c r="H86" s="830"/>
      <c r="I86" s="830"/>
      <c r="J86" s="830"/>
    </row>
    <row r="87" spans="1:10" ht="13.5" hidden="1" thickBot="1">
      <c r="A87" s="724">
        <v>1131300</v>
      </c>
      <c r="B87" s="749" t="s">
        <v>567</v>
      </c>
      <c r="C87" s="730" t="s">
        <v>282</v>
      </c>
      <c r="D87" s="831"/>
      <c r="E87" s="836"/>
      <c r="F87" s="831"/>
      <c r="G87" s="831"/>
      <c r="H87" s="831"/>
      <c r="I87" s="831"/>
      <c r="J87" s="831"/>
    </row>
    <row r="88" spans="1:10" ht="14.25" hidden="1">
      <c r="A88" s="757">
        <v>1140000</v>
      </c>
      <c r="B88" s="751" t="s">
        <v>283</v>
      </c>
      <c r="C88" s="718" t="s">
        <v>338</v>
      </c>
      <c r="D88" s="835">
        <v>0</v>
      </c>
      <c r="E88" s="838"/>
      <c r="F88" s="835">
        <v>0</v>
      </c>
      <c r="G88" s="835">
        <v>0</v>
      </c>
      <c r="H88" s="835">
        <v>0</v>
      </c>
      <c r="I88" s="835">
        <v>0</v>
      </c>
      <c r="J88" s="835">
        <v>0</v>
      </c>
    </row>
    <row r="89" spans="1:10" ht="25.5" hidden="1">
      <c r="A89" s="757">
        <v>1141000</v>
      </c>
      <c r="B89" s="747" t="s">
        <v>284</v>
      </c>
      <c r="C89" s="722" t="s">
        <v>960</v>
      </c>
      <c r="D89" s="830"/>
      <c r="E89" s="837"/>
      <c r="F89" s="830"/>
      <c r="G89" s="830"/>
      <c r="H89" s="830"/>
      <c r="I89" s="830"/>
      <c r="J89" s="830"/>
    </row>
    <row r="90" spans="1:10" ht="25.5" hidden="1">
      <c r="A90" s="757">
        <v>1142000</v>
      </c>
      <c r="B90" s="747" t="s">
        <v>38</v>
      </c>
      <c r="C90" s="726" t="s">
        <v>39</v>
      </c>
      <c r="D90" s="830"/>
      <c r="E90" s="837"/>
      <c r="F90" s="830"/>
      <c r="G90" s="830"/>
      <c r="H90" s="830"/>
      <c r="I90" s="830"/>
      <c r="J90" s="830"/>
    </row>
    <row r="91" spans="1:10" ht="25.5" hidden="1">
      <c r="A91" s="757">
        <v>1143000</v>
      </c>
      <c r="B91" s="747" t="s">
        <v>40</v>
      </c>
      <c r="C91" s="726" t="s">
        <v>41</v>
      </c>
      <c r="D91" s="830"/>
      <c r="E91" s="837"/>
      <c r="F91" s="830"/>
      <c r="G91" s="830"/>
      <c r="H91" s="830"/>
      <c r="I91" s="830"/>
      <c r="J91" s="830"/>
    </row>
    <row r="92" spans="1:10" ht="26.25" hidden="1" thickBot="1">
      <c r="A92" s="757">
        <v>1144000</v>
      </c>
      <c r="B92" s="749" t="s">
        <v>42</v>
      </c>
      <c r="C92" s="730" t="s">
        <v>418</v>
      </c>
      <c r="D92" s="831"/>
      <c r="E92" s="836"/>
      <c r="F92" s="831"/>
      <c r="G92" s="831"/>
      <c r="H92" s="831"/>
      <c r="I92" s="831"/>
      <c r="J92" s="831"/>
    </row>
    <row r="93" spans="1:10" ht="14.25" hidden="1">
      <c r="A93" s="757">
        <v>1150000</v>
      </c>
      <c r="B93" s="758" t="s">
        <v>694</v>
      </c>
      <c r="C93" s="718" t="s">
        <v>338</v>
      </c>
      <c r="D93" s="835">
        <v>0</v>
      </c>
      <c r="E93" s="838"/>
      <c r="F93" s="835">
        <v>0</v>
      </c>
      <c r="G93" s="835">
        <v>0</v>
      </c>
      <c r="H93" s="835">
        <v>0</v>
      </c>
      <c r="I93" s="835">
        <v>0</v>
      </c>
      <c r="J93" s="835">
        <v>0</v>
      </c>
    </row>
    <row r="94" spans="1:10" ht="25.5" hidden="1">
      <c r="A94" s="759">
        <v>1151000</v>
      </c>
      <c r="B94" s="747" t="s">
        <v>773</v>
      </c>
      <c r="C94" s="722" t="s">
        <v>774</v>
      </c>
      <c r="D94" s="830"/>
      <c r="E94" s="837"/>
      <c r="F94" s="830"/>
      <c r="G94" s="830"/>
      <c r="H94" s="830"/>
      <c r="I94" s="830"/>
      <c r="J94" s="830"/>
    </row>
    <row r="95" spans="1:10" ht="25.5" hidden="1">
      <c r="A95" s="759">
        <v>1152000</v>
      </c>
      <c r="B95" s="747" t="s">
        <v>1057</v>
      </c>
      <c r="C95" s="726" t="s">
        <v>775</v>
      </c>
      <c r="D95" s="830"/>
      <c r="E95" s="837"/>
      <c r="F95" s="830"/>
      <c r="G95" s="830"/>
      <c r="H95" s="830"/>
      <c r="I95" s="830"/>
      <c r="J95" s="830"/>
    </row>
    <row r="96" spans="1:10" ht="25.5" hidden="1">
      <c r="A96" s="759">
        <v>1153000</v>
      </c>
      <c r="B96" s="747" t="s">
        <v>793</v>
      </c>
      <c r="C96" s="726" t="s">
        <v>776</v>
      </c>
      <c r="D96" s="830"/>
      <c r="E96" s="837"/>
      <c r="F96" s="830"/>
      <c r="G96" s="830"/>
      <c r="H96" s="830"/>
      <c r="I96" s="830"/>
      <c r="J96" s="830"/>
    </row>
    <row r="97" spans="1:10" ht="25.5" hidden="1">
      <c r="A97" s="759">
        <v>1154000</v>
      </c>
      <c r="B97" s="747" t="s">
        <v>701</v>
      </c>
      <c r="C97" s="726" t="s">
        <v>777</v>
      </c>
      <c r="D97" s="830"/>
      <c r="E97" s="837"/>
      <c r="F97" s="830"/>
      <c r="G97" s="830"/>
      <c r="H97" s="830"/>
      <c r="I97" s="830"/>
      <c r="J97" s="830"/>
    </row>
    <row r="98" spans="1:10" ht="25.5" hidden="1">
      <c r="A98" s="744">
        <v>1155000</v>
      </c>
      <c r="B98" s="760" t="s">
        <v>1619</v>
      </c>
      <c r="C98" s="726" t="s">
        <v>691</v>
      </c>
      <c r="D98" s="844"/>
      <c r="E98" s="845"/>
      <c r="F98" s="844"/>
      <c r="G98" s="844"/>
      <c r="H98" s="844"/>
      <c r="I98" s="844"/>
      <c r="J98" s="844"/>
    </row>
    <row r="99" spans="1:10" ht="26.25" hidden="1" thickBot="1">
      <c r="A99" s="732">
        <v>1156000</v>
      </c>
      <c r="B99" s="762" t="s">
        <v>1620</v>
      </c>
      <c r="C99" s="730" t="s">
        <v>781</v>
      </c>
      <c r="D99" s="839"/>
      <c r="E99" s="840"/>
      <c r="F99" s="839"/>
      <c r="G99" s="839"/>
      <c r="H99" s="839"/>
      <c r="I99" s="839"/>
      <c r="J99" s="839"/>
    </row>
    <row r="100" spans="1:10" ht="24" hidden="1" customHeight="1">
      <c r="A100" s="716">
        <v>1160000</v>
      </c>
      <c r="B100" s="764" t="s">
        <v>782</v>
      </c>
      <c r="C100" s="718" t="s">
        <v>338</v>
      </c>
      <c r="D100" s="842">
        <v>0</v>
      </c>
      <c r="E100" s="843">
        <f t="shared" ref="E100:J100" si="2">E113</f>
        <v>0</v>
      </c>
      <c r="F100" s="842">
        <f t="shared" si="2"/>
        <v>0</v>
      </c>
      <c r="G100" s="842">
        <f t="shared" si="2"/>
        <v>0</v>
      </c>
      <c r="H100" s="842">
        <f t="shared" si="2"/>
        <v>0</v>
      </c>
      <c r="I100" s="842">
        <f t="shared" si="2"/>
        <v>0</v>
      </c>
      <c r="J100" s="842">
        <f t="shared" si="2"/>
        <v>0</v>
      </c>
    </row>
    <row r="101" spans="1:10" ht="51" hidden="1">
      <c r="A101" s="744">
        <v>1161000</v>
      </c>
      <c r="B101" s="766" t="s">
        <v>191</v>
      </c>
      <c r="C101" s="767" t="s">
        <v>338</v>
      </c>
      <c r="D101" s="844">
        <v>0</v>
      </c>
      <c r="E101" s="845"/>
      <c r="F101" s="844">
        <v>0</v>
      </c>
      <c r="G101" s="844">
        <v>0</v>
      </c>
      <c r="H101" s="844">
        <v>0</v>
      </c>
      <c r="I101" s="844">
        <v>0</v>
      </c>
      <c r="J101" s="844">
        <v>0</v>
      </c>
    </row>
    <row r="102" spans="1:10" ht="38.25" hidden="1">
      <c r="A102" s="744">
        <v>1161100</v>
      </c>
      <c r="B102" s="725" t="s">
        <v>1621</v>
      </c>
      <c r="C102" s="746">
        <v>471100</v>
      </c>
      <c r="D102" s="844"/>
      <c r="E102" s="845"/>
      <c r="F102" s="844"/>
      <c r="G102" s="844"/>
      <c r="H102" s="844"/>
      <c r="I102" s="844"/>
      <c r="J102" s="844"/>
    </row>
    <row r="103" spans="1:10" ht="38.25" hidden="1">
      <c r="A103" s="744">
        <v>1161200</v>
      </c>
      <c r="B103" s="760" t="s">
        <v>1622</v>
      </c>
      <c r="C103" s="746">
        <v>471200</v>
      </c>
      <c r="D103" s="844"/>
      <c r="E103" s="845"/>
      <c r="F103" s="844"/>
      <c r="G103" s="844"/>
      <c r="H103" s="844"/>
      <c r="I103" s="844"/>
      <c r="J103" s="844"/>
    </row>
    <row r="104" spans="1:10" ht="37.5" hidden="1" customHeight="1">
      <c r="A104" s="744">
        <v>1162000</v>
      </c>
      <c r="B104" s="766" t="s">
        <v>1080</v>
      </c>
      <c r="C104" s="767" t="s">
        <v>338</v>
      </c>
      <c r="D104" s="844">
        <v>0</v>
      </c>
      <c r="E104" s="845"/>
      <c r="F104" s="844">
        <v>0</v>
      </c>
      <c r="G104" s="844">
        <v>0</v>
      </c>
      <c r="H104" s="844">
        <v>0</v>
      </c>
      <c r="I104" s="844">
        <v>0</v>
      </c>
      <c r="J104" s="844">
        <v>0</v>
      </c>
    </row>
    <row r="105" spans="1:10" ht="25.5" hidden="1">
      <c r="A105" s="744">
        <v>1162100</v>
      </c>
      <c r="B105" s="760" t="s">
        <v>1623</v>
      </c>
      <c r="C105" s="726" t="s">
        <v>122</v>
      </c>
      <c r="D105" s="844"/>
      <c r="E105" s="845"/>
      <c r="F105" s="844"/>
      <c r="G105" s="844"/>
      <c r="H105" s="844"/>
      <c r="I105" s="844"/>
      <c r="J105" s="844"/>
    </row>
    <row r="106" spans="1:10" hidden="1">
      <c r="A106" s="744">
        <v>1162200</v>
      </c>
      <c r="B106" s="760" t="s">
        <v>1624</v>
      </c>
      <c r="C106" s="726" t="s">
        <v>23</v>
      </c>
      <c r="D106" s="844"/>
      <c r="E106" s="845"/>
      <c r="F106" s="844"/>
      <c r="G106" s="844"/>
      <c r="H106" s="844"/>
      <c r="I106" s="844"/>
      <c r="J106" s="844"/>
    </row>
    <row r="107" spans="1:10" ht="25.5" hidden="1">
      <c r="A107" s="744">
        <v>1162300</v>
      </c>
      <c r="B107" s="760" t="s">
        <v>1625</v>
      </c>
      <c r="C107" s="726" t="s">
        <v>25</v>
      </c>
      <c r="D107" s="844"/>
      <c r="E107" s="845"/>
      <c r="F107" s="844"/>
      <c r="G107" s="844"/>
      <c r="H107" s="844"/>
      <c r="I107" s="844"/>
      <c r="J107" s="844"/>
    </row>
    <row r="108" spans="1:10" hidden="1">
      <c r="A108" s="744">
        <v>1162400</v>
      </c>
      <c r="B108" s="760" t="s">
        <v>1626</v>
      </c>
      <c r="C108" s="726" t="s">
        <v>795</v>
      </c>
      <c r="D108" s="844"/>
      <c r="E108" s="845"/>
      <c r="F108" s="844"/>
      <c r="G108" s="844"/>
      <c r="H108" s="844"/>
      <c r="I108" s="844"/>
      <c r="J108" s="844"/>
    </row>
    <row r="109" spans="1:10" ht="25.5" hidden="1">
      <c r="A109" s="744">
        <v>1162500</v>
      </c>
      <c r="B109" s="760" t="s">
        <v>1627</v>
      </c>
      <c r="C109" s="726" t="s">
        <v>797</v>
      </c>
      <c r="D109" s="844"/>
      <c r="E109" s="845"/>
      <c r="F109" s="844"/>
      <c r="G109" s="844"/>
      <c r="H109" s="844"/>
      <c r="I109" s="844"/>
      <c r="J109" s="844"/>
    </row>
    <row r="110" spans="1:10" ht="25.5" hidden="1">
      <c r="A110" s="744">
        <v>1162600</v>
      </c>
      <c r="B110" s="760" t="s">
        <v>1628</v>
      </c>
      <c r="C110" s="726" t="s">
        <v>489</v>
      </c>
      <c r="D110" s="844"/>
      <c r="E110" s="845"/>
      <c r="F110" s="844"/>
      <c r="G110" s="844"/>
      <c r="H110" s="844"/>
      <c r="I110" s="844"/>
      <c r="J110" s="844"/>
    </row>
    <row r="111" spans="1:10" ht="25.5">
      <c r="A111" s="744">
        <v>1162700</v>
      </c>
      <c r="B111" s="725" t="s">
        <v>1629</v>
      </c>
      <c r="C111" s="726" t="s">
        <v>491</v>
      </c>
      <c r="D111" s="844"/>
      <c r="E111" s="845"/>
      <c r="F111" s="844"/>
      <c r="G111" s="844"/>
      <c r="H111" s="844"/>
      <c r="I111" s="844"/>
      <c r="J111" s="844"/>
    </row>
    <row r="112" spans="1:10">
      <c r="A112" s="744">
        <v>1162800</v>
      </c>
      <c r="B112" s="760" t="s">
        <v>1630</v>
      </c>
      <c r="C112" s="726" t="s">
        <v>833</v>
      </c>
      <c r="D112" s="933"/>
      <c r="E112" s="976"/>
      <c r="F112" s="933"/>
      <c r="G112" s="933"/>
      <c r="H112" s="933"/>
      <c r="I112" s="933"/>
      <c r="J112" s="933"/>
    </row>
    <row r="113" spans="1:10" ht="18.75" customHeight="1" thickBot="1">
      <c r="A113" s="769">
        <v>1162900</v>
      </c>
      <c r="B113" s="762" t="s">
        <v>1631</v>
      </c>
      <c r="C113" s="730" t="s">
        <v>835</v>
      </c>
      <c r="D113" s="1996">
        <v>0</v>
      </c>
      <c r="E113" s="1997">
        <v>0</v>
      </c>
      <c r="F113" s="1998">
        <f>D113+E113</f>
        <v>0</v>
      </c>
      <c r="G113" s="1998"/>
      <c r="H113" s="1997"/>
      <c r="I113" s="1997"/>
      <c r="J113" s="1998">
        <f>F113</f>
        <v>0</v>
      </c>
    </row>
    <row r="114" spans="1:10">
      <c r="A114" s="771">
        <v>1170000</v>
      </c>
      <c r="B114" s="772" t="s">
        <v>836</v>
      </c>
      <c r="C114" s="773" t="s">
        <v>338</v>
      </c>
      <c r="D114" s="951">
        <v>0</v>
      </c>
      <c r="E114" s="978"/>
      <c r="F114" s="951">
        <v>0</v>
      </c>
      <c r="G114" s="951">
        <v>0</v>
      </c>
      <c r="H114" s="951">
        <v>0</v>
      </c>
      <c r="I114" s="951">
        <v>0</v>
      </c>
      <c r="J114" s="951">
        <v>0</v>
      </c>
    </row>
    <row r="115" spans="1:10" ht="38.25" hidden="1">
      <c r="A115" s="775">
        <v>1171000</v>
      </c>
      <c r="B115" s="776" t="s">
        <v>200</v>
      </c>
      <c r="C115" s="718" t="s">
        <v>338</v>
      </c>
      <c r="D115" s="849">
        <v>0</v>
      </c>
      <c r="E115" s="850"/>
      <c r="F115" s="849">
        <v>0</v>
      </c>
      <c r="G115" s="849">
        <v>0</v>
      </c>
      <c r="H115" s="849">
        <v>0</v>
      </c>
      <c r="I115" s="849">
        <v>0</v>
      </c>
      <c r="J115" s="849">
        <v>0</v>
      </c>
    </row>
    <row r="116" spans="1:10" ht="51" hidden="1">
      <c r="A116" s="775">
        <v>1171100</v>
      </c>
      <c r="B116" s="725" t="s">
        <v>1632</v>
      </c>
      <c r="C116" s="722" t="s">
        <v>457</v>
      </c>
      <c r="D116" s="933">
        <v>0</v>
      </c>
      <c r="E116" s="976"/>
      <c r="F116" s="933"/>
      <c r="G116" s="933"/>
      <c r="H116" s="933"/>
      <c r="I116" s="933"/>
      <c r="J116" s="933"/>
    </row>
    <row r="117" spans="1:10" ht="25.5" hidden="1">
      <c r="A117" s="775">
        <v>1171200</v>
      </c>
      <c r="B117" s="760" t="s">
        <v>1633</v>
      </c>
      <c r="C117" s="778" t="s">
        <v>332</v>
      </c>
      <c r="D117" s="933">
        <v>0</v>
      </c>
      <c r="E117" s="976"/>
      <c r="F117" s="933"/>
      <c r="G117" s="933"/>
      <c r="H117" s="933"/>
      <c r="I117" s="933"/>
      <c r="J117" s="933"/>
    </row>
    <row r="118" spans="1:10" ht="51" hidden="1">
      <c r="A118" s="744">
        <v>1172000</v>
      </c>
      <c r="B118" s="779" t="s">
        <v>974</v>
      </c>
      <c r="C118" s="755" t="s">
        <v>338</v>
      </c>
      <c r="D118" s="951">
        <v>0</v>
      </c>
      <c r="E118" s="978"/>
      <c r="F118" s="951">
        <v>0</v>
      </c>
      <c r="G118" s="951">
        <v>0</v>
      </c>
      <c r="H118" s="951">
        <v>0</v>
      </c>
      <c r="I118" s="951">
        <v>0</v>
      </c>
      <c r="J118" s="951">
        <v>0</v>
      </c>
    </row>
    <row r="119" spans="1:10" hidden="1">
      <c r="A119" s="744">
        <v>1172100</v>
      </c>
      <c r="B119" s="747" t="s">
        <v>1058</v>
      </c>
      <c r="C119" s="722" t="s">
        <v>975</v>
      </c>
      <c r="D119" s="933">
        <v>0</v>
      </c>
      <c r="E119" s="976"/>
      <c r="F119" s="933"/>
      <c r="G119" s="933"/>
      <c r="H119" s="933"/>
      <c r="I119" s="933"/>
      <c r="J119" s="933"/>
    </row>
    <row r="120" spans="1:10" hidden="1">
      <c r="A120" s="744">
        <v>1172200</v>
      </c>
      <c r="B120" s="747" t="s">
        <v>1059</v>
      </c>
      <c r="C120" s="780">
        <v>482200</v>
      </c>
      <c r="D120" s="933">
        <v>0</v>
      </c>
      <c r="E120" s="976"/>
      <c r="F120" s="933"/>
      <c r="G120" s="933"/>
      <c r="H120" s="933"/>
      <c r="I120" s="933"/>
      <c r="J120" s="933"/>
    </row>
    <row r="121" spans="1:10" hidden="1">
      <c r="A121" s="744">
        <v>1172300</v>
      </c>
      <c r="B121" s="760" t="s">
        <v>1634</v>
      </c>
      <c r="C121" s="726" t="s">
        <v>977</v>
      </c>
      <c r="D121" s="933">
        <v>0</v>
      </c>
      <c r="E121" s="976"/>
      <c r="F121" s="933"/>
      <c r="G121" s="933"/>
      <c r="H121" s="933"/>
      <c r="I121" s="933"/>
      <c r="J121" s="933"/>
    </row>
    <row r="122" spans="1:10" ht="38.25" hidden="1">
      <c r="A122" s="744">
        <v>1172400</v>
      </c>
      <c r="B122" s="781" t="s">
        <v>1635</v>
      </c>
      <c r="C122" s="726" t="s">
        <v>117</v>
      </c>
      <c r="D122" s="849">
        <v>0</v>
      </c>
      <c r="E122" s="850"/>
      <c r="F122" s="849"/>
      <c r="G122" s="849"/>
      <c r="H122" s="849"/>
      <c r="I122" s="849"/>
      <c r="J122" s="849"/>
    </row>
    <row r="123" spans="1:10" ht="38.25" hidden="1">
      <c r="A123" s="744">
        <v>1173000</v>
      </c>
      <c r="B123" s="779" t="s">
        <v>118</v>
      </c>
      <c r="C123" s="755" t="s">
        <v>338</v>
      </c>
      <c r="D123" s="849">
        <v>0</v>
      </c>
      <c r="E123" s="850"/>
      <c r="F123" s="849">
        <v>0</v>
      </c>
      <c r="G123" s="849">
        <v>0</v>
      </c>
      <c r="H123" s="849">
        <v>0</v>
      </c>
      <c r="I123" s="849">
        <v>0</v>
      </c>
      <c r="J123" s="849">
        <v>0</v>
      </c>
    </row>
    <row r="124" spans="1:10" ht="25.5" hidden="1">
      <c r="A124" s="775">
        <v>1173100</v>
      </c>
      <c r="B124" s="782" t="s">
        <v>119</v>
      </c>
      <c r="C124" s="726" t="s">
        <v>1044</v>
      </c>
      <c r="D124" s="849">
        <v>0</v>
      </c>
      <c r="E124" s="850"/>
      <c r="F124" s="849"/>
      <c r="G124" s="849"/>
      <c r="H124" s="849"/>
      <c r="I124" s="849"/>
      <c r="J124" s="849"/>
    </row>
    <row r="125" spans="1:10" ht="51" hidden="1">
      <c r="A125" s="775">
        <v>1174000</v>
      </c>
      <c r="B125" s="779" t="s">
        <v>1045</v>
      </c>
      <c r="C125" s="755" t="s">
        <v>338</v>
      </c>
      <c r="D125" s="849">
        <v>0</v>
      </c>
      <c r="E125" s="850"/>
      <c r="F125" s="849">
        <v>0</v>
      </c>
      <c r="G125" s="849">
        <v>0</v>
      </c>
      <c r="H125" s="849">
        <v>0</v>
      </c>
      <c r="I125" s="849">
        <v>0</v>
      </c>
      <c r="J125" s="849">
        <v>0</v>
      </c>
    </row>
    <row r="126" spans="1:10" ht="38.25" hidden="1">
      <c r="A126" s="775">
        <v>1174100</v>
      </c>
      <c r="B126" s="782" t="s">
        <v>1060</v>
      </c>
      <c r="C126" s="726" t="s">
        <v>1046</v>
      </c>
      <c r="D126" s="849">
        <v>0</v>
      </c>
      <c r="E126" s="850"/>
      <c r="F126" s="849"/>
      <c r="G126" s="849"/>
      <c r="H126" s="849"/>
      <c r="I126" s="849"/>
      <c r="J126" s="849"/>
    </row>
    <row r="127" spans="1:10" ht="25.5" hidden="1">
      <c r="A127" s="775">
        <v>1174200</v>
      </c>
      <c r="B127" s="781" t="s">
        <v>1636</v>
      </c>
      <c r="C127" s="726" t="s">
        <v>425</v>
      </c>
      <c r="D127" s="849">
        <v>0</v>
      </c>
      <c r="E127" s="850"/>
      <c r="F127" s="849"/>
      <c r="G127" s="849"/>
      <c r="H127" s="849"/>
      <c r="I127" s="849"/>
      <c r="J127" s="849"/>
    </row>
    <row r="128" spans="1:10" ht="51" hidden="1">
      <c r="A128" s="775">
        <v>1175000</v>
      </c>
      <c r="B128" s="779" t="s">
        <v>535</v>
      </c>
      <c r="C128" s="755" t="s">
        <v>338</v>
      </c>
      <c r="D128" s="849">
        <v>0</v>
      </c>
      <c r="E128" s="850"/>
      <c r="F128" s="849">
        <v>0</v>
      </c>
      <c r="G128" s="849">
        <v>0</v>
      </c>
      <c r="H128" s="849">
        <v>0</v>
      </c>
      <c r="I128" s="849">
        <v>0</v>
      </c>
      <c r="J128" s="849">
        <v>0</v>
      </c>
    </row>
    <row r="129" spans="1:12" ht="51" hidden="1">
      <c r="A129" s="775">
        <v>1175100</v>
      </c>
      <c r="B129" s="781" t="s">
        <v>1637</v>
      </c>
      <c r="C129" s="726" t="s">
        <v>212</v>
      </c>
      <c r="D129" s="849">
        <v>0</v>
      </c>
      <c r="E129" s="850"/>
      <c r="F129" s="849"/>
      <c r="G129" s="849"/>
      <c r="H129" s="849"/>
      <c r="I129" s="849"/>
      <c r="J129" s="849"/>
    </row>
    <row r="130" spans="1:12">
      <c r="A130" s="775">
        <v>1176000</v>
      </c>
      <c r="B130" s="779" t="s">
        <v>213</v>
      </c>
      <c r="C130" s="755" t="s">
        <v>338</v>
      </c>
      <c r="D130" s="849">
        <v>0</v>
      </c>
      <c r="E130" s="850"/>
      <c r="F130" s="849">
        <v>0</v>
      </c>
      <c r="G130" s="849">
        <v>0</v>
      </c>
      <c r="H130" s="849">
        <v>0</v>
      </c>
      <c r="I130" s="849">
        <v>0</v>
      </c>
      <c r="J130" s="849">
        <v>0</v>
      </c>
    </row>
    <row r="131" spans="1:12">
      <c r="A131" s="775">
        <v>1176100</v>
      </c>
      <c r="B131" s="781" t="s">
        <v>1638</v>
      </c>
      <c r="C131" s="726" t="s">
        <v>8</v>
      </c>
      <c r="D131" s="849">
        <v>0</v>
      </c>
      <c r="E131" s="850"/>
      <c r="F131" s="849"/>
      <c r="G131" s="849"/>
      <c r="H131" s="849"/>
      <c r="I131" s="849"/>
      <c r="J131" s="849"/>
    </row>
    <row r="132" spans="1:12">
      <c r="A132" s="775">
        <v>1177000</v>
      </c>
      <c r="B132" s="779" t="s">
        <v>564</v>
      </c>
      <c r="C132" s="755" t="s">
        <v>338</v>
      </c>
      <c r="D132" s="849">
        <v>0</v>
      </c>
      <c r="E132" s="850"/>
      <c r="F132" s="849">
        <v>0</v>
      </c>
      <c r="G132" s="849">
        <v>0</v>
      </c>
      <c r="H132" s="849">
        <v>0</v>
      </c>
      <c r="I132" s="849">
        <v>0</v>
      </c>
      <c r="J132" s="849">
        <v>0</v>
      </c>
    </row>
    <row r="133" spans="1:12" ht="13.5" thickBot="1">
      <c r="A133" s="769">
        <v>1177100</v>
      </c>
      <c r="B133" s="783" t="s">
        <v>1639</v>
      </c>
      <c r="C133" s="730" t="s">
        <v>244</v>
      </c>
      <c r="D133" s="851">
        <v>0</v>
      </c>
      <c r="E133" s="852"/>
      <c r="F133" s="851"/>
      <c r="G133" s="851"/>
      <c r="H133" s="851"/>
      <c r="I133" s="851"/>
      <c r="J133" s="851"/>
    </row>
    <row r="134" spans="1:12" ht="13.5" thickBot="1">
      <c r="A134" s="785" t="s">
        <v>245</v>
      </c>
      <c r="B134" s="786" t="s">
        <v>246</v>
      </c>
      <c r="C134" s="787"/>
      <c r="D134" s="853"/>
      <c r="E134" s="854"/>
      <c r="F134" s="853"/>
      <c r="G134" s="853"/>
      <c r="H134" s="853"/>
      <c r="I134" s="853"/>
      <c r="J134" s="853"/>
    </row>
    <row r="135" spans="1:12" ht="29.25" customHeight="1" thickBot="1">
      <c r="A135" s="789" t="s">
        <v>247</v>
      </c>
      <c r="B135" s="790" t="s">
        <v>618</v>
      </c>
      <c r="C135" s="791" t="s">
        <v>338</v>
      </c>
      <c r="D135" s="855">
        <f>D138</f>
        <v>0</v>
      </c>
      <c r="E135" s="856">
        <f>E141</f>
        <v>0</v>
      </c>
      <c r="F135" s="855">
        <f>F138</f>
        <v>980</v>
      </c>
      <c r="G135" s="855">
        <f>G138</f>
        <v>980</v>
      </c>
      <c r="H135" s="855">
        <f>H138</f>
        <v>980</v>
      </c>
      <c r="I135" s="855">
        <f>I138</f>
        <v>980</v>
      </c>
      <c r="J135" s="855">
        <f>J138</f>
        <v>980</v>
      </c>
    </row>
    <row r="136" spans="1:12" ht="13.5" thickBot="1">
      <c r="A136" s="792"/>
      <c r="B136" s="793" t="s">
        <v>619</v>
      </c>
      <c r="C136" s="794"/>
      <c r="D136" s="1341"/>
      <c r="E136" s="1755"/>
      <c r="F136" s="1341"/>
      <c r="G136" s="1341"/>
      <c r="H136" s="1341"/>
      <c r="I136" s="1341"/>
      <c r="J136" s="1341"/>
    </row>
    <row r="137" spans="1:12">
      <c r="A137" s="785" t="s">
        <v>245</v>
      </c>
      <c r="B137" s="786" t="s">
        <v>246</v>
      </c>
      <c r="C137" s="796"/>
      <c r="D137" s="1342"/>
      <c r="E137" s="1756"/>
      <c r="F137" s="1342"/>
      <c r="G137" s="1342"/>
      <c r="H137" s="1342"/>
      <c r="I137" s="1342"/>
      <c r="J137" s="1342"/>
    </row>
    <row r="138" spans="1:12" ht="21" customHeight="1">
      <c r="A138" s="798" t="s">
        <v>620</v>
      </c>
      <c r="B138" s="1603" t="s">
        <v>621</v>
      </c>
      <c r="C138" s="800" t="s">
        <v>338</v>
      </c>
      <c r="D138" s="982">
        <f>D140+D141+D142</f>
        <v>0</v>
      </c>
      <c r="E138" s="983"/>
      <c r="F138" s="982">
        <f>F140+F141+F142</f>
        <v>980</v>
      </c>
      <c r="G138" s="982">
        <f>G140+G141+G142</f>
        <v>980</v>
      </c>
      <c r="H138" s="982">
        <f>H140+H141+H142</f>
        <v>980</v>
      </c>
      <c r="I138" s="982">
        <f>I140+I141+I142</f>
        <v>980</v>
      </c>
      <c r="J138" s="982">
        <f>F138</f>
        <v>980</v>
      </c>
    </row>
    <row r="139" spans="1:12">
      <c r="A139" s="802" t="s">
        <v>622</v>
      </c>
      <c r="B139" s="781" t="s">
        <v>1640</v>
      </c>
      <c r="C139" s="803" t="s">
        <v>945</v>
      </c>
      <c r="D139" s="847">
        <v>0</v>
      </c>
      <c r="E139" s="848"/>
      <c r="F139" s="847"/>
      <c r="G139" s="847"/>
      <c r="H139" s="847"/>
      <c r="I139" s="847"/>
      <c r="J139" s="847"/>
    </row>
    <row r="140" spans="1:12">
      <c r="A140" s="802" t="s">
        <v>946</v>
      </c>
      <c r="B140" s="781" t="s">
        <v>1641</v>
      </c>
      <c r="C140" s="803" t="s">
        <v>923</v>
      </c>
      <c r="D140" s="848">
        <v>0</v>
      </c>
      <c r="E140" s="848">
        <v>0</v>
      </c>
      <c r="F140" s="847">
        <f>D140+E140</f>
        <v>0</v>
      </c>
      <c r="G140" s="844" t="s">
        <v>702</v>
      </c>
      <c r="H140" s="844">
        <v>0</v>
      </c>
      <c r="I140" s="844">
        <v>0</v>
      </c>
      <c r="J140" s="844">
        <f>F140</f>
        <v>0</v>
      </c>
    </row>
    <row r="141" spans="1:12" ht="25.5">
      <c r="A141" s="802" t="s">
        <v>924</v>
      </c>
      <c r="B141" s="781" t="s">
        <v>1642</v>
      </c>
      <c r="C141" s="1234" t="s">
        <v>926</v>
      </c>
      <c r="D141" s="848">
        <v>0</v>
      </c>
      <c r="E141" s="848">
        <v>0</v>
      </c>
      <c r="F141" s="845">
        <f>D141+E141</f>
        <v>0</v>
      </c>
      <c r="G141" s="842">
        <v>0</v>
      </c>
      <c r="H141" s="842">
        <v>0</v>
      </c>
      <c r="I141" s="842">
        <v>0</v>
      </c>
      <c r="J141" s="847">
        <f>F141</f>
        <v>0</v>
      </c>
    </row>
    <row r="142" spans="1:12" ht="21.75" customHeight="1">
      <c r="A142" s="802" t="s">
        <v>927</v>
      </c>
      <c r="B142" s="781" t="s">
        <v>1643</v>
      </c>
      <c r="C142" s="803" t="s">
        <v>1055</v>
      </c>
      <c r="D142" s="848">
        <v>0</v>
      </c>
      <c r="E142" s="1953">
        <v>980</v>
      </c>
      <c r="F142" s="847">
        <f>D142+E142</f>
        <v>980</v>
      </c>
      <c r="G142" s="847">
        <v>980</v>
      </c>
      <c r="H142" s="847">
        <v>980</v>
      </c>
      <c r="I142" s="847">
        <v>980</v>
      </c>
      <c r="J142" s="847">
        <f>F142</f>
        <v>980</v>
      </c>
      <c r="K142" s="2501" t="s">
        <v>2298</v>
      </c>
      <c r="L142" s="2502"/>
    </row>
    <row r="143" spans="1:12" ht="15.75" customHeight="1">
      <c r="A143" s="802" t="s">
        <v>127</v>
      </c>
      <c r="B143" s="782" t="s">
        <v>128</v>
      </c>
      <c r="C143" s="803" t="s">
        <v>129</v>
      </c>
      <c r="D143" s="847">
        <v>0</v>
      </c>
      <c r="E143" s="848"/>
      <c r="F143" s="847"/>
      <c r="G143" s="847"/>
      <c r="H143" s="847"/>
      <c r="I143" s="847"/>
      <c r="J143" s="847"/>
    </row>
    <row r="144" spans="1:12" ht="0.75" hidden="1" customHeight="1">
      <c r="A144" s="802" t="s">
        <v>130</v>
      </c>
      <c r="B144" s="781" t="s">
        <v>1644</v>
      </c>
      <c r="C144" s="803" t="s">
        <v>857</v>
      </c>
      <c r="D144" s="847">
        <v>0</v>
      </c>
      <c r="E144" s="848"/>
      <c r="F144" s="847"/>
      <c r="G144" s="847"/>
      <c r="H144" s="847"/>
      <c r="I144" s="847"/>
      <c r="J144" s="847"/>
    </row>
    <row r="145" spans="1:10" hidden="1">
      <c r="A145" s="802" t="s">
        <v>858</v>
      </c>
      <c r="B145" s="781" t="s">
        <v>1645</v>
      </c>
      <c r="C145" s="803" t="s">
        <v>860</v>
      </c>
      <c r="D145" s="847">
        <v>0</v>
      </c>
      <c r="E145" s="848"/>
      <c r="F145" s="847"/>
      <c r="G145" s="847"/>
      <c r="H145" s="847"/>
      <c r="I145" s="847"/>
      <c r="J145" s="847"/>
    </row>
    <row r="146" spans="1:10" hidden="1">
      <c r="A146" s="802" t="s">
        <v>625</v>
      </c>
      <c r="B146" s="781" t="s">
        <v>1646</v>
      </c>
      <c r="C146" s="803" t="s">
        <v>627</v>
      </c>
      <c r="D146" s="847">
        <v>0</v>
      </c>
      <c r="E146" s="848"/>
      <c r="F146" s="847"/>
      <c r="G146" s="847"/>
      <c r="H146" s="847"/>
      <c r="I146" s="847"/>
      <c r="J146" s="847"/>
    </row>
    <row r="147" spans="1:10" hidden="1">
      <c r="A147" s="802" t="s">
        <v>628</v>
      </c>
      <c r="B147" s="779" t="s">
        <v>629</v>
      </c>
      <c r="C147" s="804" t="s">
        <v>338</v>
      </c>
      <c r="D147" s="847">
        <v>0</v>
      </c>
      <c r="E147" s="848"/>
      <c r="F147" s="847">
        <v>0</v>
      </c>
      <c r="G147" s="847"/>
      <c r="H147" s="847">
        <v>0</v>
      </c>
      <c r="I147" s="847">
        <v>0</v>
      </c>
      <c r="J147" s="847">
        <v>0</v>
      </c>
    </row>
    <row r="148" spans="1:10" hidden="1">
      <c r="A148" s="802" t="s">
        <v>630</v>
      </c>
      <c r="B148" s="782" t="s">
        <v>631</v>
      </c>
      <c r="C148" s="803" t="s">
        <v>632</v>
      </c>
      <c r="D148" s="847">
        <v>0</v>
      </c>
      <c r="E148" s="848"/>
      <c r="F148" s="847"/>
      <c r="G148" s="847"/>
      <c r="H148" s="847"/>
      <c r="I148" s="847"/>
      <c r="J148" s="847"/>
    </row>
    <row r="149" spans="1:10" hidden="1">
      <c r="A149" s="802" t="s">
        <v>633</v>
      </c>
      <c r="B149" s="782" t="s">
        <v>634</v>
      </c>
      <c r="C149" s="803" t="s">
        <v>635</v>
      </c>
      <c r="D149" s="847">
        <v>0</v>
      </c>
      <c r="E149" s="848"/>
      <c r="F149" s="847"/>
      <c r="G149" s="847"/>
      <c r="H149" s="847"/>
      <c r="I149" s="847"/>
      <c r="J149" s="847"/>
    </row>
    <row r="150" spans="1:10" ht="25.5" hidden="1">
      <c r="A150" s="802" t="s">
        <v>636</v>
      </c>
      <c r="B150" s="781" t="s">
        <v>1647</v>
      </c>
      <c r="C150" s="803" t="s">
        <v>294</v>
      </c>
      <c r="D150" s="847">
        <v>0</v>
      </c>
      <c r="E150" s="848"/>
      <c r="F150" s="847"/>
      <c r="G150" s="847"/>
      <c r="H150" s="847"/>
      <c r="I150" s="847"/>
      <c r="J150" s="847"/>
    </row>
    <row r="151" spans="1:10" ht="25.5" hidden="1">
      <c r="A151" s="802" t="s">
        <v>295</v>
      </c>
      <c r="B151" s="781" t="s">
        <v>1648</v>
      </c>
      <c r="C151" s="1604" t="s">
        <v>297</v>
      </c>
      <c r="D151" s="844">
        <v>0</v>
      </c>
      <c r="E151" s="848"/>
      <c r="F151" s="847"/>
      <c r="G151" s="847"/>
      <c r="H151" s="847"/>
      <c r="I151" s="847"/>
      <c r="J151" s="847"/>
    </row>
    <row r="152" spans="1:10" ht="0.75" customHeight="1">
      <c r="A152" s="802" t="s">
        <v>298</v>
      </c>
      <c r="B152" s="779" t="s">
        <v>299</v>
      </c>
      <c r="C152" s="1605" t="s">
        <v>338</v>
      </c>
      <c r="D152" s="844">
        <v>0</v>
      </c>
      <c r="E152" s="848"/>
      <c r="F152" s="847">
        <v>0</v>
      </c>
      <c r="G152" s="847">
        <v>0</v>
      </c>
      <c r="H152" s="847">
        <v>0</v>
      </c>
      <c r="I152" s="847">
        <v>0</v>
      </c>
      <c r="J152" s="847">
        <v>0</v>
      </c>
    </row>
    <row r="153" spans="1:10" hidden="1">
      <c r="A153" s="802" t="s">
        <v>300</v>
      </c>
      <c r="B153" s="782" t="s">
        <v>1061</v>
      </c>
      <c r="C153" s="1606" t="s">
        <v>301</v>
      </c>
      <c r="D153" s="844">
        <v>0</v>
      </c>
      <c r="E153" s="848"/>
      <c r="F153" s="847"/>
      <c r="G153" s="847"/>
      <c r="H153" s="847"/>
      <c r="I153" s="847"/>
      <c r="J153" s="847"/>
    </row>
    <row r="154" spans="1:10" hidden="1">
      <c r="A154" s="805" t="s">
        <v>302</v>
      </c>
      <c r="B154" s="806" t="s">
        <v>303</v>
      </c>
      <c r="C154" s="1605" t="s">
        <v>338</v>
      </c>
      <c r="D154" s="844">
        <v>0</v>
      </c>
      <c r="E154" s="848"/>
      <c r="F154" s="847">
        <v>0</v>
      </c>
      <c r="G154" s="847">
        <v>0</v>
      </c>
      <c r="H154" s="847">
        <v>0</v>
      </c>
      <c r="I154" s="847">
        <v>0</v>
      </c>
      <c r="J154" s="847">
        <v>0</v>
      </c>
    </row>
    <row r="155" spans="1:10" hidden="1">
      <c r="A155" s="802" t="s">
        <v>304</v>
      </c>
      <c r="B155" s="782" t="s">
        <v>1062</v>
      </c>
      <c r="C155" s="1606" t="s">
        <v>305</v>
      </c>
      <c r="D155" s="844">
        <v>0</v>
      </c>
      <c r="E155" s="848"/>
      <c r="F155" s="847"/>
      <c r="G155" s="847"/>
      <c r="H155" s="847"/>
      <c r="I155" s="847"/>
      <c r="J155" s="847"/>
    </row>
    <row r="156" spans="1:10" hidden="1">
      <c r="A156" s="802" t="s">
        <v>306</v>
      </c>
      <c r="B156" s="782" t="s">
        <v>1063</v>
      </c>
      <c r="C156" s="1606" t="s">
        <v>307</v>
      </c>
      <c r="D156" s="844">
        <v>0</v>
      </c>
      <c r="E156" s="848"/>
      <c r="F156" s="847"/>
      <c r="G156" s="847"/>
      <c r="H156" s="847"/>
      <c r="I156" s="847"/>
      <c r="J156" s="847"/>
    </row>
    <row r="157" spans="1:10" hidden="1">
      <c r="A157" s="802" t="s">
        <v>308</v>
      </c>
      <c r="B157" s="781" t="s">
        <v>1649</v>
      </c>
      <c r="C157" s="1606" t="s">
        <v>310</v>
      </c>
      <c r="D157" s="844">
        <v>0</v>
      </c>
      <c r="E157" s="848"/>
      <c r="F157" s="847"/>
      <c r="G157" s="847"/>
      <c r="H157" s="847"/>
      <c r="I157" s="847"/>
      <c r="J157" s="847"/>
    </row>
    <row r="158" spans="1:10" ht="26.25" thickBot="1">
      <c r="A158" s="807">
        <v>1244000</v>
      </c>
      <c r="B158" s="808" t="s">
        <v>1650</v>
      </c>
      <c r="C158" s="1607" t="s">
        <v>1089</v>
      </c>
      <c r="D158" s="844">
        <v>0</v>
      </c>
      <c r="E158" s="848"/>
      <c r="F158" s="847"/>
      <c r="G158" s="847"/>
      <c r="H158" s="847"/>
      <c r="I158" s="847"/>
      <c r="J158" s="847"/>
    </row>
    <row r="159" spans="1:10" ht="25.5" customHeight="1" thickBot="1">
      <c r="A159" s="810">
        <v>1000000</v>
      </c>
      <c r="B159" s="811" t="s">
        <v>1090</v>
      </c>
      <c r="C159" s="1608" t="s">
        <v>338</v>
      </c>
      <c r="D159" s="1105">
        <f t="shared" ref="D159:I159" si="3">D33+D135</f>
        <v>0</v>
      </c>
      <c r="E159" s="1610">
        <f t="shared" si="3"/>
        <v>0</v>
      </c>
      <c r="F159" s="1609">
        <f t="shared" si="3"/>
        <v>980</v>
      </c>
      <c r="G159" s="1609">
        <f t="shared" si="3"/>
        <v>980</v>
      </c>
      <c r="H159" s="1609">
        <f t="shared" si="3"/>
        <v>980</v>
      </c>
      <c r="I159" s="1609">
        <f t="shared" si="3"/>
        <v>980</v>
      </c>
      <c r="J159" s="1610">
        <f>F159</f>
        <v>980</v>
      </c>
    </row>
    <row r="160" spans="1:10">
      <c r="A160" s="813"/>
      <c r="B160" s="814"/>
      <c r="C160" s="815"/>
      <c r="D160" s="662"/>
      <c r="F160" s="662"/>
      <c r="G160" s="662"/>
      <c r="H160" s="662"/>
      <c r="I160" s="662"/>
      <c r="J160" s="662"/>
    </row>
    <row r="161" spans="1:10" ht="14.25">
      <c r="A161" s="2443"/>
      <c r="B161" s="2443"/>
      <c r="C161" s="2443"/>
      <c r="D161" s="2443"/>
      <c r="E161" s="2443"/>
      <c r="F161" s="2443"/>
      <c r="G161" s="2443"/>
      <c r="H161" s="2443"/>
      <c r="I161" s="2443"/>
      <c r="J161" s="2443"/>
    </row>
    <row r="162" spans="1:10" s="662" customFormat="1" ht="15.75" customHeight="1">
      <c r="A162" s="2422" t="s">
        <v>2264</v>
      </c>
      <c r="B162" s="2422"/>
      <c r="C162" s="2422"/>
      <c r="D162" s="2422"/>
      <c r="E162" s="2422"/>
      <c r="F162" s="2422"/>
      <c r="G162" s="2422"/>
      <c r="H162" s="2422"/>
      <c r="I162" s="2422"/>
      <c r="J162" s="2422"/>
    </row>
    <row r="163" spans="1:10">
      <c r="A163" s="2436" t="s">
        <v>1070</v>
      </c>
      <c r="B163" s="2436"/>
      <c r="C163" s="2436"/>
      <c r="D163" s="2436"/>
      <c r="E163" s="2436"/>
      <c r="F163" s="2436"/>
      <c r="G163" s="2436"/>
      <c r="H163" s="2436"/>
      <c r="I163" s="2436"/>
      <c r="J163" s="2436"/>
    </row>
    <row r="164" spans="1:10" ht="14.25">
      <c r="A164" s="816" t="s">
        <v>1651</v>
      </c>
      <c r="B164" s="816"/>
      <c r="C164" s="817"/>
      <c r="D164" s="816"/>
      <c r="E164" s="1613"/>
      <c r="F164" s="816"/>
      <c r="G164" s="816" t="s">
        <v>1098</v>
      </c>
      <c r="H164" s="816"/>
      <c r="I164" s="816"/>
      <c r="J164" s="816"/>
    </row>
    <row r="165" spans="1:10" ht="12.75" customHeight="1">
      <c r="A165" s="818" t="s">
        <v>1652</v>
      </c>
      <c r="B165" s="818"/>
      <c r="C165" s="818"/>
      <c r="D165" s="662"/>
      <c r="E165" s="1614" t="s">
        <v>289</v>
      </c>
      <c r="F165" s="662"/>
      <c r="G165" s="661" t="s">
        <v>290</v>
      </c>
      <c r="H165" s="662"/>
      <c r="I165" s="662"/>
      <c r="J165" s="818"/>
    </row>
    <row r="166" spans="1:10" ht="14.25" hidden="1">
      <c r="A166" s="819"/>
      <c r="B166" s="819"/>
      <c r="C166" s="818"/>
      <c r="D166" s="819"/>
      <c r="E166" s="1754"/>
      <c r="F166" s="819"/>
      <c r="G166" s="819"/>
      <c r="H166" s="819"/>
      <c r="I166" s="819"/>
      <c r="J166" s="819"/>
    </row>
    <row r="167" spans="1:10" ht="14.25">
      <c r="A167" s="816" t="s">
        <v>2011</v>
      </c>
      <c r="B167" s="816"/>
      <c r="C167" s="817"/>
      <c r="D167" s="816"/>
      <c r="E167" s="1613"/>
      <c r="F167" s="816"/>
      <c r="G167" s="816" t="s">
        <v>1102</v>
      </c>
      <c r="H167" s="816"/>
      <c r="I167" s="816"/>
      <c r="J167" s="816"/>
    </row>
    <row r="168" spans="1:10" ht="14.25">
      <c r="A168" s="818" t="s">
        <v>1655</v>
      </c>
      <c r="B168" s="817" t="s">
        <v>612</v>
      </c>
      <c r="C168" s="820"/>
      <c r="D168" s="662"/>
      <c r="E168" s="1614" t="s">
        <v>289</v>
      </c>
      <c r="F168" s="662"/>
      <c r="G168" s="661" t="s">
        <v>290</v>
      </c>
      <c r="H168" s="662"/>
      <c r="I168" s="662"/>
      <c r="J168" s="818"/>
    </row>
    <row r="169" spans="1:10">
      <c r="A169" s="672"/>
      <c r="B169" s="663"/>
      <c r="C169" s="673"/>
      <c r="D169" s="662"/>
      <c r="F169" s="662"/>
      <c r="G169" s="662"/>
      <c r="H169" s="662"/>
      <c r="I169" s="662"/>
      <c r="J169" s="662"/>
    </row>
    <row r="170" spans="1:10">
      <c r="A170" s="672"/>
      <c r="B170" s="663"/>
      <c r="C170" s="673"/>
      <c r="D170" s="662"/>
      <c r="F170" s="662"/>
      <c r="G170" s="662"/>
      <c r="H170" s="662"/>
      <c r="I170" s="662"/>
      <c r="J170" s="662"/>
    </row>
    <row r="171" spans="1:10">
      <c r="A171" s="672"/>
      <c r="B171" s="663"/>
      <c r="C171" s="673"/>
      <c r="D171" s="662"/>
      <c r="F171" s="662"/>
      <c r="G171" s="662"/>
      <c r="H171" s="662"/>
      <c r="I171" s="662"/>
      <c r="J171" s="662"/>
    </row>
    <row r="172" spans="1:10">
      <c r="A172" s="672"/>
      <c r="B172" s="663"/>
      <c r="C172" s="673"/>
      <c r="D172" s="662"/>
      <c r="F172" s="662"/>
      <c r="G172" s="662"/>
      <c r="H172" s="662"/>
      <c r="I172" s="662"/>
      <c r="J172" s="662"/>
    </row>
  </sheetData>
  <mergeCells count="20">
    <mergeCell ref="K142:L142"/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00000"/>
  </sheetPr>
  <dimension ref="A1:N174"/>
  <sheetViews>
    <sheetView topLeftCell="A25" workbookViewId="0">
      <selection activeCell="A162" sqref="A162:XFD162"/>
    </sheetView>
  </sheetViews>
  <sheetFormatPr defaultRowHeight="12.75"/>
  <cols>
    <col min="1" max="1" width="7" style="626" customWidth="1"/>
    <col min="2" max="2" width="40.5703125" style="626" customWidth="1"/>
    <col min="3" max="3" width="8.140625" style="626" customWidth="1"/>
    <col min="4" max="4" width="11" style="626" customWidth="1"/>
    <col min="5" max="5" width="10.5703125" style="626" customWidth="1"/>
    <col min="6" max="7" width="12.28515625" style="626" customWidth="1"/>
    <col min="8" max="8" width="11.5703125" style="626" customWidth="1"/>
    <col min="9" max="9" width="11.28515625" style="626" customWidth="1"/>
    <col min="10" max="10" width="11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453" t="s">
        <v>28</v>
      </c>
      <c r="G1" s="2453"/>
      <c r="H1" s="2453"/>
      <c r="I1" s="2453"/>
      <c r="J1" s="2453"/>
      <c r="K1" s="662"/>
      <c r="L1" s="662"/>
    </row>
    <row r="2" spans="1:12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454" t="s">
        <v>850</v>
      </c>
      <c r="G3" s="2454"/>
      <c r="H3" s="2454"/>
      <c r="I3" s="2454"/>
      <c r="J3" s="2454"/>
      <c r="K3" s="662"/>
      <c r="L3" s="662"/>
    </row>
    <row r="4" spans="1:12">
      <c r="A4" s="662"/>
      <c r="B4" s="663"/>
      <c r="C4" s="664"/>
      <c r="D4" s="662"/>
      <c r="E4" s="665"/>
      <c r="F4" s="667" t="s">
        <v>30</v>
      </c>
      <c r="G4" s="667"/>
      <c r="H4" s="662"/>
      <c r="I4" s="662"/>
      <c r="J4" s="662"/>
      <c r="K4" s="662"/>
      <c r="L4" s="662"/>
    </row>
    <row r="5" spans="1:12">
      <c r="A5" s="662"/>
      <c r="B5" s="820" t="s">
        <v>31</v>
      </c>
      <c r="C5" s="664"/>
      <c r="D5" s="662"/>
      <c r="E5" s="665"/>
      <c r="F5" s="665"/>
      <c r="G5" s="669" t="s">
        <v>162</v>
      </c>
      <c r="H5" s="662"/>
      <c r="I5" s="662"/>
      <c r="J5" s="662"/>
      <c r="K5" s="662"/>
      <c r="L5" s="662"/>
    </row>
    <row r="6" spans="1:12" ht="14.25">
      <c r="A6" s="2455"/>
      <c r="B6" s="2456"/>
      <c r="C6" s="2456"/>
      <c r="D6" s="2456"/>
      <c r="E6" s="2456"/>
      <c r="F6" s="667" t="s">
        <v>893</v>
      </c>
      <c r="G6" s="662"/>
      <c r="H6" s="662"/>
      <c r="I6" s="662"/>
      <c r="J6" s="672"/>
      <c r="K6" s="662"/>
      <c r="L6" s="662"/>
    </row>
    <row r="7" spans="1:12" s="662" customFormat="1">
      <c r="A7" s="672" t="s">
        <v>2277</v>
      </c>
      <c r="B7" s="663"/>
      <c r="C7" s="673"/>
      <c r="F7" s="665"/>
      <c r="G7" s="665"/>
    </row>
    <row r="8" spans="1:12" s="672" customFormat="1" ht="10.5">
      <c r="A8" s="2455" t="s">
        <v>1073</v>
      </c>
      <c r="B8" s="2455"/>
      <c r="C8" s="2455"/>
      <c r="D8" s="2455"/>
      <c r="E8" s="2455"/>
    </row>
    <row r="9" spans="1:12" ht="14.25">
      <c r="A9" s="822" t="s">
        <v>1657</v>
      </c>
      <c r="B9" s="814"/>
      <c r="C9" s="823"/>
      <c r="D9" s="824"/>
      <c r="E9" s="825"/>
      <c r="F9" s="825"/>
      <c r="G9" s="672"/>
      <c r="H9" s="662"/>
      <c r="I9" s="662"/>
      <c r="J9" s="662"/>
      <c r="K9" s="662"/>
      <c r="L9" s="662"/>
    </row>
    <row r="10" spans="1:12">
      <c r="A10" s="662"/>
      <c r="B10" s="663"/>
      <c r="C10" s="664"/>
      <c r="D10" s="662"/>
      <c r="E10" s="665"/>
      <c r="F10" s="665"/>
      <c r="G10" s="662"/>
      <c r="H10" s="662"/>
      <c r="I10" s="662"/>
      <c r="J10" s="662"/>
      <c r="K10" s="662"/>
      <c r="L10" s="662"/>
    </row>
    <row r="11" spans="1:12">
      <c r="A11" s="2457" t="s">
        <v>1103</v>
      </c>
      <c r="B11" s="2457"/>
      <c r="C11" s="2457"/>
      <c r="D11" s="2457"/>
      <c r="E11" s="2457"/>
      <c r="F11" s="665"/>
      <c r="G11" s="674" t="s">
        <v>193</v>
      </c>
      <c r="H11" s="662"/>
      <c r="I11" s="662"/>
      <c r="J11" s="662"/>
      <c r="K11" s="662"/>
      <c r="L11" s="662"/>
    </row>
    <row r="12" spans="1:12">
      <c r="A12" s="2452" t="s">
        <v>861</v>
      </c>
      <c r="B12" s="2452"/>
      <c r="C12" s="2452"/>
      <c r="D12" s="2452"/>
      <c r="E12" s="2452"/>
      <c r="F12" s="665"/>
      <c r="G12" s="662"/>
      <c r="H12" s="662"/>
      <c r="I12" s="662"/>
      <c r="J12" s="662"/>
      <c r="K12" s="662"/>
      <c r="L12" s="662"/>
    </row>
    <row r="13" spans="1:12" s="841" customFormat="1">
      <c r="A13" s="2445" t="s">
        <v>2269</v>
      </c>
      <c r="B13" s="2446"/>
      <c r="C13" s="1460"/>
      <c r="F13" s="1461"/>
      <c r="G13" s="1461"/>
    </row>
    <row r="14" spans="1:12" ht="15.75">
      <c r="A14" s="2471" t="s">
        <v>779</v>
      </c>
      <c r="B14" s="2471"/>
      <c r="C14" s="2471"/>
      <c r="D14" s="2471"/>
      <c r="E14" s="2471"/>
      <c r="F14" s="2471"/>
      <c r="G14" s="2471"/>
      <c r="H14" s="2471"/>
      <c r="I14" s="2471"/>
      <c r="J14" s="2471"/>
      <c r="K14" s="662"/>
      <c r="L14" s="662"/>
    </row>
    <row r="15" spans="1:12" ht="14.25">
      <c r="A15" s="2477" t="s">
        <v>993</v>
      </c>
      <c r="B15" s="2470"/>
      <c r="C15" s="2470"/>
      <c r="D15" s="2470"/>
      <c r="E15" s="2470"/>
      <c r="F15" s="2470"/>
      <c r="G15" s="2470"/>
      <c r="H15" s="2470"/>
      <c r="I15" s="2470"/>
      <c r="J15" s="2470"/>
      <c r="K15" s="662"/>
      <c r="L15" s="662"/>
    </row>
    <row r="16" spans="1:12" ht="16.5">
      <c r="A16" s="2478" t="s">
        <v>2206</v>
      </c>
      <c r="B16" s="2478"/>
      <c r="C16" s="2478"/>
      <c r="D16" s="2478"/>
      <c r="E16" s="2478"/>
      <c r="F16" s="2478"/>
      <c r="G16" s="2478"/>
      <c r="H16" s="2478"/>
      <c r="I16" s="2478"/>
      <c r="J16" s="2478"/>
      <c r="K16" s="662"/>
      <c r="L16" s="662"/>
    </row>
    <row r="17" spans="1:14" ht="3.75" customHeight="1">
      <c r="A17" s="2467" t="s">
        <v>2202</v>
      </c>
      <c r="B17" s="2467"/>
      <c r="C17" s="2467"/>
      <c r="D17" s="2467"/>
      <c r="E17" s="2467"/>
      <c r="F17" s="2467"/>
      <c r="G17" s="2467"/>
      <c r="H17" s="2477"/>
      <c r="I17" s="2477"/>
      <c r="J17" s="2477"/>
      <c r="K17" s="672"/>
      <c r="L17" s="672"/>
    </row>
    <row r="18" spans="1:14" ht="19.5" customHeight="1">
      <c r="A18" s="2467"/>
      <c r="B18" s="2467"/>
      <c r="C18" s="2467"/>
      <c r="D18" s="2467"/>
      <c r="E18" s="2467"/>
      <c r="F18" s="2467"/>
      <c r="G18" s="2467"/>
      <c r="H18" s="2467"/>
      <c r="I18" s="2467"/>
      <c r="J18" s="2467"/>
      <c r="K18" s="672"/>
      <c r="L18" s="672"/>
    </row>
    <row r="19" spans="1:14">
      <c r="A19" s="677" t="s">
        <v>962</v>
      </c>
      <c r="B19" s="678"/>
      <c r="C19" s="678"/>
      <c r="D19" s="678"/>
      <c r="E19" s="672"/>
      <c r="F19" s="679" t="s">
        <v>312</v>
      </c>
      <c r="G19" s="672"/>
      <c r="H19" s="672"/>
      <c r="I19" s="672"/>
      <c r="J19" s="672"/>
      <c r="K19" s="672"/>
      <c r="L19" s="672"/>
    </row>
    <row r="20" spans="1:14">
      <c r="A20" s="677" t="s">
        <v>242</v>
      </c>
      <c r="B20" s="680"/>
      <c r="C20" s="680"/>
      <c r="D20" s="680"/>
      <c r="E20" s="680"/>
      <c r="F20" s="677" t="s">
        <v>313</v>
      </c>
      <c r="G20" s="650" t="s">
        <v>536</v>
      </c>
      <c r="H20" s="647">
        <v>5</v>
      </c>
      <c r="I20" s="648">
        <v>1</v>
      </c>
      <c r="J20" s="680"/>
      <c r="K20" s="680"/>
      <c r="L20" s="680"/>
    </row>
    <row r="21" spans="1:14">
      <c r="A21" s="677" t="s">
        <v>314</v>
      </c>
      <c r="B21" s="677"/>
      <c r="C21" s="677"/>
      <c r="D21" s="677"/>
      <c r="E21" s="677"/>
      <c r="F21" s="680"/>
      <c r="G21" s="677"/>
      <c r="H21" s="680"/>
      <c r="I21" s="677"/>
      <c r="J21" s="677"/>
      <c r="K21" s="677"/>
      <c r="L21" s="677"/>
    </row>
    <row r="22" spans="1:14">
      <c r="A22" s="677" t="s">
        <v>884</v>
      </c>
      <c r="B22" s="677"/>
      <c r="C22" s="677"/>
      <c r="D22" s="681"/>
      <c r="E22" s="681"/>
      <c r="F22" s="677" t="s">
        <v>1771</v>
      </c>
      <c r="G22" s="677"/>
      <c r="H22" s="677"/>
      <c r="I22" s="677"/>
      <c r="J22" s="677"/>
      <c r="K22" s="677"/>
      <c r="L22" s="677"/>
    </row>
    <row r="23" spans="1:14" ht="24" customHeight="1">
      <c r="A23" s="677" t="s">
        <v>1615</v>
      </c>
      <c r="B23" s="680"/>
      <c r="C23" s="680"/>
      <c r="D23" s="680"/>
      <c r="E23" s="680"/>
      <c r="F23" s="677" t="s">
        <v>895</v>
      </c>
      <c r="G23" s="677"/>
      <c r="H23" s="677"/>
      <c r="I23" s="680"/>
      <c r="J23" s="682"/>
      <c r="K23" s="680"/>
      <c r="L23" s="680"/>
    </row>
    <row r="24" spans="1:14" ht="17.25" customHeight="1">
      <c r="A24" s="680" t="s">
        <v>192</v>
      </c>
      <c r="B24" s="682"/>
      <c r="C24" s="683"/>
      <c r="D24" s="680"/>
      <c r="E24" s="680"/>
      <c r="F24" s="2437" t="s">
        <v>900</v>
      </c>
      <c r="G24" s="2437"/>
      <c r="H24" s="2437"/>
      <c r="I24" s="2437"/>
      <c r="J24" s="2437"/>
      <c r="K24" s="680"/>
      <c r="L24" s="680"/>
    </row>
    <row r="25" spans="1:14" ht="13.5" thickBot="1">
      <c r="A25" s="679" t="s">
        <v>876</v>
      </c>
      <c r="B25" s="684"/>
      <c r="C25" s="685"/>
      <c r="D25" s="684"/>
      <c r="E25" s="680"/>
      <c r="F25" s="2437"/>
      <c r="G25" s="2437"/>
      <c r="H25" s="2437"/>
      <c r="I25" s="2437"/>
      <c r="J25" s="2437"/>
      <c r="K25" s="680"/>
      <c r="L25" s="680"/>
    </row>
    <row r="26" spans="1:14" ht="13.5" thickBot="1">
      <c r="A26" s="677" t="s">
        <v>110</v>
      </c>
      <c r="B26" s="680"/>
      <c r="C26" s="683"/>
      <c r="D26" s="682"/>
      <c r="E26" s="686"/>
      <c r="G26" s="687"/>
      <c r="H26" s="688"/>
      <c r="I26" s="689"/>
      <c r="K26" s="682"/>
      <c r="L26" s="682"/>
    </row>
    <row r="27" spans="1:14" ht="13.5" thickBot="1">
      <c r="A27" s="677" t="s">
        <v>397</v>
      </c>
      <c r="B27" s="680"/>
      <c r="C27" s="680"/>
      <c r="D27" s="684"/>
      <c r="E27" s="684"/>
      <c r="F27" s="684"/>
      <c r="G27" s="690" t="s">
        <v>398</v>
      </c>
      <c r="H27" s="680"/>
      <c r="I27" s="682"/>
      <c r="J27" s="682"/>
      <c r="K27" s="684"/>
      <c r="L27" s="684"/>
    </row>
    <row r="28" spans="1:14" ht="13.5" thickBot="1">
      <c r="A28" s="677" t="s">
        <v>399</v>
      </c>
      <c r="B28" s="691"/>
      <c r="C28" s="692"/>
      <c r="D28" s="683"/>
      <c r="E28" s="693"/>
      <c r="F28" s="694"/>
      <c r="G28" s="672"/>
      <c r="H28" s="2444">
        <v>900272000507</v>
      </c>
      <c r="I28" s="2444"/>
      <c r="J28" s="2444"/>
      <c r="K28" s="672"/>
      <c r="L28" s="672"/>
    </row>
    <row r="29" spans="1:14" ht="4.5" customHeight="1" thickBot="1"/>
    <row r="30" spans="1:14" ht="49.5" customHeight="1" thickBot="1">
      <c r="A30" s="695" t="s">
        <v>385</v>
      </c>
      <c r="B30" s="696" t="s">
        <v>400</v>
      </c>
      <c r="C30" s="697"/>
      <c r="D30" s="696" t="s">
        <v>401</v>
      </c>
      <c r="E30" s="698"/>
      <c r="F30" s="2438" t="s">
        <v>342</v>
      </c>
      <c r="G30" s="2440" t="s">
        <v>343</v>
      </c>
      <c r="H30" s="2441"/>
      <c r="I30" s="2441"/>
      <c r="J30" s="2442"/>
    </row>
    <row r="31" spans="1:14" ht="69.75" customHeight="1" thickBot="1">
      <c r="A31" s="699"/>
      <c r="B31" s="700" t="s">
        <v>329</v>
      </c>
      <c r="C31" s="701" t="s">
        <v>641</v>
      </c>
      <c r="D31" s="702" t="s">
        <v>761</v>
      </c>
      <c r="E31" s="703" t="s">
        <v>929</v>
      </c>
      <c r="F31" s="2439"/>
      <c r="G31" s="702" t="s">
        <v>930</v>
      </c>
      <c r="H31" s="702" t="s">
        <v>931</v>
      </c>
      <c r="I31" s="702" t="s">
        <v>932</v>
      </c>
      <c r="J31" s="702" t="s">
        <v>933</v>
      </c>
      <c r="M31" s="688"/>
      <c r="N31" s="682"/>
    </row>
    <row r="32" spans="1:14" ht="18" customHeight="1" thickBot="1">
      <c r="A32" s="704" t="s">
        <v>934</v>
      </c>
      <c r="B32" s="705" t="s">
        <v>935</v>
      </c>
      <c r="C32" s="706" t="s">
        <v>936</v>
      </c>
      <c r="D32" s="707" t="s">
        <v>703</v>
      </c>
      <c r="E32" s="707" t="s">
        <v>704</v>
      </c>
      <c r="F32" s="707" t="s">
        <v>642</v>
      </c>
      <c r="G32" s="708">
        <v>4</v>
      </c>
      <c r="H32" s="709">
        <v>5</v>
      </c>
      <c r="I32" s="710">
        <v>6</v>
      </c>
      <c r="J32" s="709">
        <v>7</v>
      </c>
    </row>
    <row r="33" spans="1:10" ht="29.25" customHeight="1" thickBot="1">
      <c r="A33" s="704">
        <v>1100000</v>
      </c>
      <c r="B33" s="711" t="s">
        <v>1616</v>
      </c>
      <c r="C33" s="712" t="s">
        <v>338</v>
      </c>
      <c r="D33" s="826">
        <f t="shared" ref="D33:J33" si="0">D68</f>
        <v>0</v>
      </c>
      <c r="E33" s="826">
        <f t="shared" si="0"/>
        <v>0</v>
      </c>
      <c r="F33" s="826">
        <f t="shared" si="0"/>
        <v>0</v>
      </c>
      <c r="G33" s="826">
        <f t="shared" si="0"/>
        <v>0</v>
      </c>
      <c r="H33" s="826">
        <f t="shared" si="0"/>
        <v>0</v>
      </c>
      <c r="I33" s="826">
        <f t="shared" si="0"/>
        <v>0</v>
      </c>
      <c r="J33" s="826">
        <f t="shared" si="0"/>
        <v>0</v>
      </c>
    </row>
    <row r="34" spans="1:10" ht="90" hidden="1" thickBot="1">
      <c r="A34" s="704">
        <v>1110000</v>
      </c>
      <c r="B34" s="714" t="s">
        <v>1617</v>
      </c>
      <c r="C34" s="712" t="s">
        <v>338</v>
      </c>
      <c r="D34" s="827">
        <v>0</v>
      </c>
      <c r="E34" s="827"/>
      <c r="F34" s="827">
        <v>0</v>
      </c>
      <c r="G34" s="827">
        <v>0</v>
      </c>
      <c r="H34" s="827">
        <v>0</v>
      </c>
      <c r="I34" s="827">
        <v>0</v>
      </c>
      <c r="J34" s="827">
        <v>0</v>
      </c>
    </row>
    <row r="35" spans="1:10" ht="14.25" hidden="1">
      <c r="A35" s="716">
        <v>1110000</v>
      </c>
      <c r="B35" s="717" t="s">
        <v>768</v>
      </c>
      <c r="C35" s="718" t="s">
        <v>338</v>
      </c>
      <c r="D35" s="828">
        <v>0</v>
      </c>
      <c r="E35" s="828"/>
      <c r="F35" s="828">
        <v>0</v>
      </c>
      <c r="G35" s="828">
        <v>0</v>
      </c>
      <c r="H35" s="828">
        <v>0</v>
      </c>
      <c r="I35" s="828">
        <v>0</v>
      </c>
      <c r="J35" s="828">
        <v>0</v>
      </c>
    </row>
    <row r="36" spans="1:10" ht="25.5" hidden="1">
      <c r="A36" s="720">
        <v>1111000</v>
      </c>
      <c r="B36" s="721" t="s">
        <v>643</v>
      </c>
      <c r="C36" s="722" t="s">
        <v>769</v>
      </c>
      <c r="D36" s="829"/>
      <c r="E36" s="829"/>
      <c r="F36" s="829"/>
      <c r="G36" s="829"/>
      <c r="H36" s="829"/>
      <c r="I36" s="829"/>
      <c r="J36" s="829"/>
    </row>
    <row r="37" spans="1:10" ht="25.5" hidden="1">
      <c r="A37" s="724">
        <v>1112000</v>
      </c>
      <c r="B37" s="725" t="s">
        <v>255</v>
      </c>
      <c r="C37" s="726" t="s">
        <v>770</v>
      </c>
      <c r="D37" s="830"/>
      <c r="E37" s="830"/>
      <c r="F37" s="830"/>
      <c r="G37" s="830"/>
      <c r="H37" s="830"/>
      <c r="I37" s="830"/>
      <c r="J37" s="830"/>
    </row>
    <row r="38" spans="1:10" ht="38.25" hidden="1">
      <c r="A38" s="724">
        <v>1113000</v>
      </c>
      <c r="B38" s="725" t="s">
        <v>771</v>
      </c>
      <c r="C38" s="726" t="s">
        <v>772</v>
      </c>
      <c r="D38" s="830"/>
      <c r="E38" s="830"/>
      <c r="F38" s="830"/>
      <c r="G38" s="830"/>
      <c r="H38" s="830"/>
      <c r="I38" s="830"/>
      <c r="J38" s="830"/>
    </row>
    <row r="39" spans="1:10" ht="51" hidden="1">
      <c r="A39" s="724">
        <v>1114000</v>
      </c>
      <c r="B39" s="725" t="s">
        <v>377</v>
      </c>
      <c r="C39" s="726" t="s">
        <v>378</v>
      </c>
      <c r="D39" s="830"/>
      <c r="E39" s="830"/>
      <c r="F39" s="830"/>
      <c r="G39" s="830"/>
      <c r="H39" s="830"/>
      <c r="I39" s="830"/>
      <c r="J39" s="830"/>
    </row>
    <row r="40" spans="1:10" hidden="1">
      <c r="A40" s="724">
        <v>1115000</v>
      </c>
      <c r="B40" s="725" t="s">
        <v>591</v>
      </c>
      <c r="C40" s="726" t="s">
        <v>367</v>
      </c>
      <c r="D40" s="830"/>
      <c r="E40" s="830"/>
      <c r="F40" s="830"/>
      <c r="G40" s="830"/>
      <c r="H40" s="830"/>
      <c r="I40" s="830"/>
      <c r="J40" s="830"/>
    </row>
    <row r="41" spans="1:10" ht="25.5" hidden="1">
      <c r="A41" s="724">
        <v>1116000</v>
      </c>
      <c r="B41" s="725" t="s">
        <v>981</v>
      </c>
      <c r="C41" s="726" t="s">
        <v>368</v>
      </c>
      <c r="D41" s="830"/>
      <c r="E41" s="830"/>
      <c r="F41" s="830"/>
      <c r="G41" s="830"/>
      <c r="H41" s="830"/>
      <c r="I41" s="830"/>
      <c r="J41" s="830"/>
    </row>
    <row r="42" spans="1:10" ht="10.5" hidden="1" customHeight="1" thickBot="1">
      <c r="A42" s="728">
        <v>1117000</v>
      </c>
      <c r="B42" s="729" t="s">
        <v>18</v>
      </c>
      <c r="C42" s="730" t="s">
        <v>19</v>
      </c>
      <c r="D42" s="831"/>
      <c r="E42" s="831"/>
      <c r="F42" s="831"/>
      <c r="G42" s="831"/>
      <c r="H42" s="831"/>
      <c r="I42" s="831"/>
      <c r="J42" s="831"/>
    </row>
    <row r="43" spans="1:10" ht="29.25" hidden="1" thickBot="1">
      <c r="A43" s="732">
        <v>1120000</v>
      </c>
      <c r="B43" s="733" t="s">
        <v>20</v>
      </c>
      <c r="C43" s="712" t="s">
        <v>338</v>
      </c>
      <c r="D43" s="832">
        <v>1500</v>
      </c>
      <c r="E43" s="832"/>
      <c r="F43" s="832">
        <v>1500</v>
      </c>
      <c r="G43" s="832">
        <v>0</v>
      </c>
      <c r="H43" s="832">
        <v>0</v>
      </c>
      <c r="I43" s="832">
        <v>1500</v>
      </c>
      <c r="J43" s="832">
        <v>1500</v>
      </c>
    </row>
    <row r="44" spans="1:10" ht="14.25" hidden="1">
      <c r="A44" s="716">
        <v>1121000</v>
      </c>
      <c r="B44" s="735" t="s">
        <v>21</v>
      </c>
      <c r="C44" s="736"/>
      <c r="D44" s="829">
        <v>0</v>
      </c>
      <c r="E44" s="829"/>
      <c r="F44" s="829">
        <v>0</v>
      </c>
      <c r="G44" s="829">
        <v>0</v>
      </c>
      <c r="H44" s="829">
        <v>0</v>
      </c>
      <c r="I44" s="829">
        <v>0</v>
      </c>
      <c r="J44" s="829">
        <v>0</v>
      </c>
    </row>
    <row r="45" spans="1:10" ht="25.5" hidden="1">
      <c r="A45" s="724">
        <v>1121100</v>
      </c>
      <c r="B45" s="737" t="s">
        <v>359</v>
      </c>
      <c r="C45" s="726" t="s">
        <v>360</v>
      </c>
      <c r="D45" s="830">
        <v>0</v>
      </c>
      <c r="E45" s="830"/>
      <c r="F45" s="830"/>
      <c r="G45" s="830"/>
      <c r="H45" s="830"/>
      <c r="I45" s="830"/>
      <c r="J45" s="830"/>
    </row>
    <row r="46" spans="1:10" hidden="1">
      <c r="A46" s="724">
        <v>1121200</v>
      </c>
      <c r="B46" s="738" t="s">
        <v>1618</v>
      </c>
      <c r="C46" s="726" t="s">
        <v>362</v>
      </c>
      <c r="D46" s="830">
        <v>0</v>
      </c>
      <c r="E46" s="830"/>
      <c r="F46" s="830"/>
      <c r="G46" s="830"/>
      <c r="H46" s="830"/>
      <c r="I46" s="830"/>
      <c r="J46" s="830"/>
    </row>
    <row r="47" spans="1:10" hidden="1">
      <c r="A47" s="724">
        <v>1121300</v>
      </c>
      <c r="B47" s="737" t="s">
        <v>734</v>
      </c>
      <c r="C47" s="726" t="s">
        <v>363</v>
      </c>
      <c r="D47" s="830">
        <v>0</v>
      </c>
      <c r="E47" s="830"/>
      <c r="F47" s="830"/>
      <c r="G47" s="830"/>
      <c r="H47" s="830"/>
      <c r="I47" s="830"/>
      <c r="J47" s="830"/>
    </row>
    <row r="48" spans="1:10" hidden="1">
      <c r="A48" s="724">
        <v>1121400</v>
      </c>
      <c r="B48" s="737" t="s">
        <v>735</v>
      </c>
      <c r="C48" s="726" t="s">
        <v>364</v>
      </c>
      <c r="D48" s="830">
        <v>0</v>
      </c>
      <c r="E48" s="830"/>
      <c r="F48" s="830"/>
      <c r="G48" s="830"/>
      <c r="H48" s="830"/>
      <c r="I48" s="830"/>
      <c r="J48" s="830"/>
    </row>
    <row r="49" spans="1:10" hidden="1">
      <c r="A49" s="724">
        <v>1121500</v>
      </c>
      <c r="B49" s="737" t="s">
        <v>65</v>
      </c>
      <c r="C49" s="726" t="s">
        <v>365</v>
      </c>
      <c r="D49" s="830">
        <v>0</v>
      </c>
      <c r="E49" s="830"/>
      <c r="F49" s="829"/>
      <c r="G49" s="829"/>
      <c r="H49" s="829"/>
      <c r="I49" s="829"/>
      <c r="J49" s="829"/>
    </row>
    <row r="50" spans="1:10" ht="25.5" hidden="1">
      <c r="A50" s="724">
        <v>1121600</v>
      </c>
      <c r="B50" s="737" t="s">
        <v>66</v>
      </c>
      <c r="C50" s="726" t="s">
        <v>366</v>
      </c>
      <c r="D50" s="830">
        <v>0</v>
      </c>
      <c r="E50" s="830"/>
      <c r="F50" s="830"/>
      <c r="G50" s="830"/>
      <c r="H50" s="830"/>
      <c r="I50" s="830"/>
      <c r="J50" s="830"/>
    </row>
    <row r="51" spans="1:10" ht="13.5" hidden="1" thickBot="1">
      <c r="A51" s="740">
        <v>1121700</v>
      </c>
      <c r="B51" s="741" t="s">
        <v>67</v>
      </c>
      <c r="C51" s="730" t="s">
        <v>731</v>
      </c>
      <c r="D51" s="831">
        <v>0</v>
      </c>
      <c r="E51" s="831"/>
      <c r="F51" s="831"/>
      <c r="G51" s="831"/>
      <c r="H51" s="831"/>
      <c r="I51" s="831"/>
      <c r="J51" s="831"/>
    </row>
    <row r="52" spans="1:10" ht="28.5" hidden="1">
      <c r="A52" s="716">
        <v>1122000</v>
      </c>
      <c r="B52" s="742" t="s">
        <v>732</v>
      </c>
      <c r="C52" s="718" t="s">
        <v>338</v>
      </c>
      <c r="D52" s="835">
        <v>0</v>
      </c>
      <c r="E52" s="835"/>
      <c r="F52" s="835">
        <v>0</v>
      </c>
      <c r="G52" s="835">
        <v>0</v>
      </c>
      <c r="H52" s="835">
        <v>0</v>
      </c>
      <c r="I52" s="835">
        <v>0</v>
      </c>
      <c r="J52" s="835">
        <v>0</v>
      </c>
    </row>
    <row r="53" spans="1:10" hidden="1">
      <c r="A53" s="744">
        <v>1122100</v>
      </c>
      <c r="B53" s="737" t="s">
        <v>68</v>
      </c>
      <c r="C53" s="722" t="s">
        <v>733</v>
      </c>
      <c r="D53" s="830"/>
      <c r="E53" s="830"/>
      <c r="F53" s="830"/>
      <c r="G53" s="830"/>
      <c r="H53" s="830"/>
      <c r="I53" s="830"/>
      <c r="J53" s="830"/>
    </row>
    <row r="54" spans="1:10" ht="25.5" hidden="1">
      <c r="A54" s="744">
        <v>1122200</v>
      </c>
      <c r="B54" s="737" t="s">
        <v>465</v>
      </c>
      <c r="C54" s="726" t="s">
        <v>978</v>
      </c>
      <c r="D54" s="830"/>
      <c r="E54" s="830"/>
      <c r="F54" s="830"/>
      <c r="G54" s="830"/>
      <c r="H54" s="830"/>
      <c r="I54" s="830"/>
      <c r="J54" s="830"/>
    </row>
    <row r="55" spans="1:10" ht="13.5" hidden="1" thickBot="1">
      <c r="A55" s="732">
        <v>1122300</v>
      </c>
      <c r="B55" s="741" t="s">
        <v>136</v>
      </c>
      <c r="C55" s="730" t="s">
        <v>979</v>
      </c>
      <c r="D55" s="831"/>
      <c r="E55" s="831"/>
      <c r="F55" s="831"/>
      <c r="G55" s="831"/>
      <c r="H55" s="831"/>
      <c r="I55" s="831"/>
      <c r="J55" s="831"/>
    </row>
    <row r="56" spans="1:10" ht="28.5" hidden="1">
      <c r="A56" s="716">
        <v>1123000</v>
      </c>
      <c r="B56" s="742" t="s">
        <v>344</v>
      </c>
      <c r="C56" s="718" t="s">
        <v>338</v>
      </c>
      <c r="D56" s="835">
        <v>0</v>
      </c>
      <c r="E56" s="835"/>
      <c r="F56" s="835">
        <v>0</v>
      </c>
      <c r="G56" s="835">
        <v>0</v>
      </c>
      <c r="H56" s="835">
        <v>0</v>
      </c>
      <c r="I56" s="835">
        <v>0</v>
      </c>
      <c r="J56" s="835">
        <v>0</v>
      </c>
    </row>
    <row r="57" spans="1:10" hidden="1">
      <c r="A57" s="744">
        <v>1123100</v>
      </c>
      <c r="B57" s="737" t="s">
        <v>137</v>
      </c>
      <c r="C57" s="722" t="s">
        <v>345</v>
      </c>
      <c r="D57" s="830">
        <v>0</v>
      </c>
      <c r="E57" s="830"/>
      <c r="F57" s="830"/>
      <c r="G57" s="830"/>
      <c r="H57" s="830"/>
      <c r="I57" s="830"/>
      <c r="J57" s="830"/>
    </row>
    <row r="58" spans="1:10" hidden="1">
      <c r="A58" s="744">
        <v>1123200</v>
      </c>
      <c r="B58" s="737" t="s">
        <v>138</v>
      </c>
      <c r="C58" s="726" t="s">
        <v>346</v>
      </c>
      <c r="D58" s="830">
        <v>0</v>
      </c>
      <c r="E58" s="830"/>
      <c r="F58" s="830"/>
      <c r="G58" s="830"/>
      <c r="H58" s="830"/>
      <c r="I58" s="830"/>
      <c r="J58" s="830"/>
    </row>
    <row r="59" spans="1:10" ht="25.5" hidden="1">
      <c r="A59" s="744">
        <v>1123300</v>
      </c>
      <c r="B59" s="737" t="s">
        <v>139</v>
      </c>
      <c r="C59" s="726" t="s">
        <v>347</v>
      </c>
      <c r="D59" s="830">
        <v>0</v>
      </c>
      <c r="E59" s="830"/>
      <c r="F59" s="830"/>
      <c r="G59" s="830"/>
      <c r="H59" s="830"/>
      <c r="I59" s="830"/>
      <c r="J59" s="830"/>
    </row>
    <row r="60" spans="1:10" hidden="1">
      <c r="A60" s="744">
        <v>1123400</v>
      </c>
      <c r="B60" s="737" t="s">
        <v>533</v>
      </c>
      <c r="C60" s="726" t="s">
        <v>348</v>
      </c>
      <c r="D60" s="830">
        <v>0</v>
      </c>
      <c r="E60" s="830"/>
      <c r="F60" s="830"/>
      <c r="G60" s="830"/>
      <c r="H60" s="830"/>
      <c r="I60" s="830"/>
      <c r="J60" s="830"/>
    </row>
    <row r="61" spans="1:10" hidden="1">
      <c r="A61" s="744">
        <v>1123500</v>
      </c>
      <c r="B61" s="745" t="s">
        <v>534</v>
      </c>
      <c r="C61" s="746">
        <v>423500</v>
      </c>
      <c r="D61" s="830">
        <v>0</v>
      </c>
      <c r="E61" s="830"/>
      <c r="F61" s="830"/>
      <c r="G61" s="830"/>
      <c r="H61" s="830"/>
      <c r="I61" s="830"/>
      <c r="J61" s="830"/>
    </row>
    <row r="62" spans="1:10" ht="25.5" hidden="1">
      <c r="A62" s="744">
        <v>1123600</v>
      </c>
      <c r="B62" s="737" t="s">
        <v>174</v>
      </c>
      <c r="C62" s="726" t="s">
        <v>349</v>
      </c>
      <c r="D62" s="830">
        <v>0</v>
      </c>
      <c r="E62" s="830"/>
      <c r="F62" s="830"/>
      <c r="G62" s="830"/>
      <c r="H62" s="830"/>
      <c r="I62" s="830"/>
      <c r="J62" s="830"/>
    </row>
    <row r="63" spans="1:10" hidden="1">
      <c r="A63" s="744">
        <v>1123700</v>
      </c>
      <c r="B63" s="737" t="s">
        <v>175</v>
      </c>
      <c r="C63" s="726" t="s">
        <v>350</v>
      </c>
      <c r="D63" s="830">
        <v>0</v>
      </c>
      <c r="E63" s="830"/>
      <c r="F63" s="830"/>
      <c r="G63" s="830"/>
      <c r="H63" s="830"/>
      <c r="I63" s="830"/>
      <c r="J63" s="830"/>
    </row>
    <row r="64" spans="1:10" ht="13.5" hidden="1" thickBot="1">
      <c r="A64" s="732">
        <v>1123800</v>
      </c>
      <c r="B64" s="741" t="s">
        <v>176</v>
      </c>
      <c r="C64" s="730" t="s">
        <v>351</v>
      </c>
      <c r="D64" s="831">
        <v>0</v>
      </c>
      <c r="E64" s="831"/>
      <c r="F64" s="831"/>
      <c r="G64" s="831"/>
      <c r="H64" s="831"/>
      <c r="I64" s="831"/>
      <c r="J64" s="831"/>
    </row>
    <row r="65" spans="1:10" ht="28.5" hidden="1">
      <c r="A65" s="716">
        <v>1124000</v>
      </c>
      <c r="B65" s="742" t="s">
        <v>198</v>
      </c>
      <c r="C65" s="718" t="s">
        <v>338</v>
      </c>
      <c r="D65" s="835">
        <v>0</v>
      </c>
      <c r="E65" s="835"/>
      <c r="F65" s="835">
        <v>0</v>
      </c>
      <c r="G65" s="835">
        <v>0</v>
      </c>
      <c r="H65" s="835">
        <v>0</v>
      </c>
      <c r="I65" s="835">
        <v>0</v>
      </c>
      <c r="J65" s="835">
        <v>0</v>
      </c>
    </row>
    <row r="66" spans="1:10" ht="12.75" hidden="1" customHeight="1" thickBot="1">
      <c r="A66" s="732">
        <v>1124100</v>
      </c>
      <c r="B66" s="741" t="s">
        <v>177</v>
      </c>
      <c r="C66" s="730" t="s">
        <v>199</v>
      </c>
      <c r="D66" s="831">
        <v>0</v>
      </c>
      <c r="E66" s="831"/>
      <c r="F66" s="831"/>
      <c r="G66" s="831"/>
      <c r="H66" s="831"/>
      <c r="I66" s="831"/>
      <c r="J66" s="831"/>
    </row>
    <row r="67" spans="1:10" ht="42.75" hidden="1">
      <c r="A67" s="716">
        <v>1125000</v>
      </c>
      <c r="B67" s="742" t="s">
        <v>878</v>
      </c>
      <c r="C67" s="718" t="s">
        <v>338</v>
      </c>
      <c r="D67" s="835">
        <v>0</v>
      </c>
      <c r="E67" s="835"/>
      <c r="F67" s="835">
        <v>0</v>
      </c>
      <c r="G67" s="835">
        <v>0</v>
      </c>
      <c r="H67" s="835">
        <v>0</v>
      </c>
      <c r="I67" s="835">
        <v>0</v>
      </c>
      <c r="J67" s="835">
        <v>0</v>
      </c>
    </row>
    <row r="68" spans="1:10" ht="25.5" hidden="1">
      <c r="A68" s="744">
        <v>1125100</v>
      </c>
      <c r="B68" s="737" t="s">
        <v>178</v>
      </c>
      <c r="C68" s="722" t="s">
        <v>879</v>
      </c>
      <c r="D68" s="844">
        <v>0</v>
      </c>
      <c r="E68" s="845">
        <v>0</v>
      </c>
      <c r="F68" s="845">
        <f>D68+E68</f>
        <v>0</v>
      </c>
      <c r="G68" s="845">
        <v>0</v>
      </c>
      <c r="H68" s="845">
        <v>0</v>
      </c>
      <c r="I68" s="845">
        <v>0</v>
      </c>
      <c r="J68" s="844">
        <f>F68</f>
        <v>0</v>
      </c>
    </row>
    <row r="69" spans="1:10" ht="26.25" hidden="1" thickBot="1">
      <c r="A69" s="732">
        <v>1125200</v>
      </c>
      <c r="B69" s="741" t="s">
        <v>669</v>
      </c>
      <c r="C69" s="730" t="s">
        <v>988</v>
      </c>
      <c r="D69" s="831">
        <v>0</v>
      </c>
      <c r="E69" s="831"/>
      <c r="F69" s="831"/>
      <c r="G69" s="831"/>
      <c r="H69" s="831"/>
      <c r="I69" s="831"/>
      <c r="J69" s="831"/>
    </row>
    <row r="70" spans="1:10" ht="14.25" hidden="1">
      <c r="A70" s="716">
        <v>1126000</v>
      </c>
      <c r="B70" s="742" t="s">
        <v>989</v>
      </c>
      <c r="C70" s="718" t="s">
        <v>338</v>
      </c>
      <c r="D70" s="835">
        <v>0</v>
      </c>
      <c r="E70" s="835"/>
      <c r="F70" s="835">
        <v>0</v>
      </c>
      <c r="G70" s="835">
        <v>0</v>
      </c>
      <c r="H70" s="835">
        <v>0</v>
      </c>
      <c r="I70" s="835">
        <v>0</v>
      </c>
      <c r="J70" s="835">
        <v>0</v>
      </c>
    </row>
    <row r="71" spans="1:10" hidden="1">
      <c r="A71" s="716">
        <v>1126100</v>
      </c>
      <c r="B71" s="737" t="s">
        <v>941</v>
      </c>
      <c r="C71" s="722" t="s">
        <v>990</v>
      </c>
      <c r="D71" s="830">
        <v>0</v>
      </c>
      <c r="E71" s="830"/>
      <c r="F71" s="830"/>
      <c r="G71" s="830"/>
      <c r="H71" s="830"/>
      <c r="I71" s="830"/>
      <c r="J71" s="830"/>
    </row>
    <row r="72" spans="1:10" ht="0.75" hidden="1" customHeight="1">
      <c r="A72" s="716">
        <v>1126200</v>
      </c>
      <c r="B72" s="737" t="s">
        <v>942</v>
      </c>
      <c r="C72" s="726" t="s">
        <v>991</v>
      </c>
      <c r="D72" s="830">
        <v>0</v>
      </c>
      <c r="E72" s="830"/>
      <c r="F72" s="830"/>
      <c r="G72" s="830"/>
      <c r="H72" s="830"/>
      <c r="I72" s="830"/>
      <c r="J72" s="830"/>
    </row>
    <row r="73" spans="1:10" ht="13.5" hidden="1" thickBot="1">
      <c r="A73" s="716">
        <v>1126300</v>
      </c>
      <c r="B73" s="737" t="s">
        <v>369</v>
      </c>
      <c r="C73" s="726" t="s">
        <v>370</v>
      </c>
      <c r="D73" s="830">
        <v>0</v>
      </c>
      <c r="E73" s="830"/>
      <c r="F73" s="830"/>
      <c r="G73" s="830"/>
      <c r="H73" s="830"/>
      <c r="I73" s="830"/>
      <c r="J73" s="830"/>
    </row>
    <row r="74" spans="1:10" ht="13.5" hidden="1" thickBot="1">
      <c r="A74" s="724">
        <v>1126400</v>
      </c>
      <c r="B74" s="747" t="s">
        <v>943</v>
      </c>
      <c r="C74" s="726" t="s">
        <v>371</v>
      </c>
      <c r="D74" s="830">
        <v>0</v>
      </c>
      <c r="E74" s="830"/>
      <c r="F74" s="830"/>
      <c r="G74" s="830"/>
      <c r="H74" s="830"/>
      <c r="I74" s="830"/>
      <c r="J74" s="830"/>
    </row>
    <row r="75" spans="1:10" ht="26.25" hidden="1" thickBot="1">
      <c r="A75" s="728">
        <v>1126500</v>
      </c>
      <c r="B75" s="748" t="s">
        <v>901</v>
      </c>
      <c r="C75" s="726" t="s">
        <v>372</v>
      </c>
      <c r="D75" s="830">
        <v>0</v>
      </c>
      <c r="E75" s="830"/>
      <c r="F75" s="830"/>
      <c r="G75" s="830"/>
      <c r="H75" s="830"/>
      <c r="I75" s="830"/>
      <c r="J75" s="830"/>
    </row>
    <row r="76" spans="1:10" ht="13.5" hidden="1" thickBot="1">
      <c r="A76" s="724">
        <v>1126600</v>
      </c>
      <c r="B76" s="747" t="s">
        <v>214</v>
      </c>
      <c r="C76" s="726" t="s">
        <v>373</v>
      </c>
      <c r="D76" s="830">
        <v>0</v>
      </c>
      <c r="E76" s="830"/>
      <c r="F76" s="830"/>
      <c r="G76" s="830"/>
      <c r="H76" s="830"/>
      <c r="I76" s="830"/>
      <c r="J76" s="830"/>
    </row>
    <row r="77" spans="1:10" ht="13.5" hidden="1" thickBot="1">
      <c r="A77" s="724">
        <v>1126700</v>
      </c>
      <c r="B77" s="747" t="s">
        <v>215</v>
      </c>
      <c r="C77" s="726" t="s">
        <v>374</v>
      </c>
      <c r="D77" s="830">
        <v>0</v>
      </c>
      <c r="E77" s="830"/>
      <c r="F77" s="830"/>
      <c r="G77" s="830"/>
      <c r="H77" s="830"/>
      <c r="I77" s="830"/>
      <c r="J77" s="830"/>
    </row>
    <row r="78" spans="1:10" ht="12" hidden="1" customHeight="1" thickBot="1">
      <c r="A78" s="740">
        <v>1126800</v>
      </c>
      <c r="B78" s="749" t="s">
        <v>458</v>
      </c>
      <c r="C78" s="730" t="s">
        <v>375</v>
      </c>
      <c r="D78" s="831">
        <v>0</v>
      </c>
      <c r="E78" s="831"/>
      <c r="F78" s="831"/>
      <c r="G78" s="831"/>
      <c r="H78" s="831"/>
      <c r="I78" s="831"/>
      <c r="J78" s="831"/>
    </row>
    <row r="79" spans="1:10" ht="14.25" hidden="1">
      <c r="A79" s="750">
        <v>1130000</v>
      </c>
      <c r="B79" s="751" t="s">
        <v>274</v>
      </c>
      <c r="C79" s="718" t="s">
        <v>338</v>
      </c>
      <c r="D79" s="835">
        <v>0</v>
      </c>
      <c r="E79" s="835"/>
      <c r="F79" s="835">
        <v>0</v>
      </c>
      <c r="G79" s="835">
        <v>0</v>
      </c>
      <c r="H79" s="835">
        <v>0</v>
      </c>
      <c r="I79" s="835">
        <v>0</v>
      </c>
      <c r="J79" s="835">
        <v>0</v>
      </c>
    </row>
    <row r="80" spans="1:10" hidden="1">
      <c r="A80" s="750">
        <v>1130100</v>
      </c>
      <c r="B80" s="747" t="s">
        <v>459</v>
      </c>
      <c r="C80" s="722" t="s">
        <v>275</v>
      </c>
      <c r="D80" s="830"/>
      <c r="E80" s="830"/>
      <c r="F80" s="830"/>
      <c r="G80" s="830"/>
      <c r="H80" s="830"/>
      <c r="I80" s="830"/>
      <c r="J80" s="830"/>
    </row>
    <row r="81" spans="1:10" hidden="1">
      <c r="A81" s="750">
        <v>1130200</v>
      </c>
      <c r="B81" s="747" t="s">
        <v>460</v>
      </c>
      <c r="C81" s="726" t="s">
        <v>276</v>
      </c>
      <c r="D81" s="830"/>
      <c r="E81" s="830"/>
      <c r="F81" s="830"/>
      <c r="G81" s="830"/>
      <c r="H81" s="830"/>
      <c r="I81" s="830"/>
      <c r="J81" s="830"/>
    </row>
    <row r="82" spans="1:10" ht="25.5" hidden="1">
      <c r="A82" s="750">
        <v>1130300</v>
      </c>
      <c r="B82" s="747" t="s">
        <v>461</v>
      </c>
      <c r="C82" s="726" t="s">
        <v>277</v>
      </c>
      <c r="D82" s="830"/>
      <c r="E82" s="830"/>
      <c r="F82" s="830"/>
      <c r="G82" s="830"/>
      <c r="H82" s="830"/>
      <c r="I82" s="830"/>
      <c r="J82" s="830"/>
    </row>
    <row r="83" spans="1:10" hidden="1">
      <c r="A83" s="750">
        <v>1130400</v>
      </c>
      <c r="B83" s="752" t="s">
        <v>462</v>
      </c>
      <c r="C83" s="753" t="s">
        <v>278</v>
      </c>
      <c r="D83" s="829"/>
      <c r="E83" s="829"/>
      <c r="F83" s="829"/>
      <c r="G83" s="829"/>
      <c r="H83" s="829"/>
      <c r="I83" s="829"/>
      <c r="J83" s="829"/>
    </row>
    <row r="84" spans="1:10" ht="28.5" hidden="1">
      <c r="A84" s="724">
        <v>1131000</v>
      </c>
      <c r="B84" s="754" t="s">
        <v>279</v>
      </c>
      <c r="C84" s="755" t="s">
        <v>338</v>
      </c>
      <c r="D84" s="926"/>
      <c r="E84" s="926"/>
      <c r="F84" s="926"/>
      <c r="G84" s="926"/>
      <c r="H84" s="926"/>
      <c r="I84" s="926"/>
      <c r="J84" s="926"/>
    </row>
    <row r="85" spans="1:10" ht="25.5" hidden="1">
      <c r="A85" s="724">
        <v>1131100</v>
      </c>
      <c r="B85" s="747" t="s">
        <v>565</v>
      </c>
      <c r="C85" s="722" t="s">
        <v>280</v>
      </c>
      <c r="D85" s="830"/>
      <c r="E85" s="830"/>
      <c r="F85" s="830"/>
      <c r="G85" s="830"/>
      <c r="H85" s="830"/>
      <c r="I85" s="830"/>
      <c r="J85" s="830"/>
    </row>
    <row r="86" spans="1:10" hidden="1">
      <c r="A86" s="724">
        <v>1131200</v>
      </c>
      <c r="B86" s="747" t="s">
        <v>566</v>
      </c>
      <c r="C86" s="726" t="s">
        <v>281</v>
      </c>
      <c r="D86" s="830"/>
      <c r="E86" s="830"/>
      <c r="F86" s="830"/>
      <c r="G86" s="830"/>
      <c r="H86" s="830"/>
      <c r="I86" s="830"/>
      <c r="J86" s="830"/>
    </row>
    <row r="87" spans="1:10" ht="13.5" hidden="1" thickBot="1">
      <c r="A87" s="724">
        <v>1131300</v>
      </c>
      <c r="B87" s="749" t="s">
        <v>567</v>
      </c>
      <c r="C87" s="730" t="s">
        <v>282</v>
      </c>
      <c r="D87" s="831"/>
      <c r="E87" s="831"/>
      <c r="F87" s="831"/>
      <c r="G87" s="831"/>
      <c r="H87" s="831"/>
      <c r="I87" s="831"/>
      <c r="J87" s="831"/>
    </row>
    <row r="88" spans="1:10" ht="14.25" hidden="1">
      <c r="A88" s="757">
        <v>1140000</v>
      </c>
      <c r="B88" s="751" t="s">
        <v>283</v>
      </c>
      <c r="C88" s="718" t="s">
        <v>338</v>
      </c>
      <c r="D88" s="835">
        <v>0</v>
      </c>
      <c r="E88" s="835"/>
      <c r="F88" s="835">
        <v>0</v>
      </c>
      <c r="G88" s="835">
        <v>0</v>
      </c>
      <c r="H88" s="835">
        <v>0</v>
      </c>
      <c r="I88" s="835">
        <v>0</v>
      </c>
      <c r="J88" s="835">
        <v>0</v>
      </c>
    </row>
    <row r="89" spans="1:10" ht="25.5" hidden="1">
      <c r="A89" s="757">
        <v>1141000</v>
      </c>
      <c r="B89" s="747" t="s">
        <v>284</v>
      </c>
      <c r="C89" s="722" t="s">
        <v>960</v>
      </c>
      <c r="D89" s="830"/>
      <c r="E89" s="830"/>
      <c r="F89" s="830"/>
      <c r="G89" s="830"/>
      <c r="H89" s="830"/>
      <c r="I89" s="830"/>
      <c r="J89" s="830"/>
    </row>
    <row r="90" spans="1:10" ht="25.5" hidden="1">
      <c r="A90" s="757">
        <v>1142000</v>
      </c>
      <c r="B90" s="747" t="s">
        <v>38</v>
      </c>
      <c r="C90" s="726" t="s">
        <v>39</v>
      </c>
      <c r="D90" s="830"/>
      <c r="E90" s="830"/>
      <c r="F90" s="830"/>
      <c r="G90" s="830"/>
      <c r="H90" s="830"/>
      <c r="I90" s="830"/>
      <c r="J90" s="830"/>
    </row>
    <row r="91" spans="1:10" ht="25.5" hidden="1">
      <c r="A91" s="757">
        <v>1143000</v>
      </c>
      <c r="B91" s="747" t="s">
        <v>40</v>
      </c>
      <c r="C91" s="726" t="s">
        <v>41</v>
      </c>
      <c r="D91" s="830"/>
      <c r="E91" s="830"/>
      <c r="F91" s="830"/>
      <c r="G91" s="830"/>
      <c r="H91" s="830"/>
      <c r="I91" s="830"/>
      <c r="J91" s="830"/>
    </row>
    <row r="92" spans="1:10" ht="26.25" hidden="1" thickBot="1">
      <c r="A92" s="757">
        <v>1144000</v>
      </c>
      <c r="B92" s="749" t="s">
        <v>42</v>
      </c>
      <c r="C92" s="730" t="s">
        <v>418</v>
      </c>
      <c r="D92" s="831"/>
      <c r="E92" s="831"/>
      <c r="F92" s="831"/>
      <c r="G92" s="831"/>
      <c r="H92" s="831"/>
      <c r="I92" s="831"/>
      <c r="J92" s="831"/>
    </row>
    <row r="93" spans="1:10" ht="14.25" hidden="1">
      <c r="A93" s="757">
        <v>1150000</v>
      </c>
      <c r="B93" s="758" t="s">
        <v>694</v>
      </c>
      <c r="C93" s="718" t="s">
        <v>338</v>
      </c>
      <c r="D93" s="835">
        <v>0</v>
      </c>
      <c r="E93" s="835"/>
      <c r="F93" s="835">
        <v>0</v>
      </c>
      <c r="G93" s="835">
        <v>0</v>
      </c>
      <c r="H93" s="835">
        <v>0</v>
      </c>
      <c r="I93" s="835">
        <v>0</v>
      </c>
      <c r="J93" s="835">
        <v>0</v>
      </c>
    </row>
    <row r="94" spans="1:10" ht="25.5" hidden="1">
      <c r="A94" s="759">
        <v>1151000</v>
      </c>
      <c r="B94" s="747" t="s">
        <v>773</v>
      </c>
      <c r="C94" s="722" t="s">
        <v>774</v>
      </c>
      <c r="D94" s="830"/>
      <c r="E94" s="830"/>
      <c r="F94" s="830"/>
      <c r="G94" s="830"/>
      <c r="H94" s="830"/>
      <c r="I94" s="830"/>
      <c r="J94" s="830"/>
    </row>
    <row r="95" spans="1:10" ht="25.5" hidden="1">
      <c r="A95" s="759">
        <v>1152000</v>
      </c>
      <c r="B95" s="747" t="s">
        <v>1057</v>
      </c>
      <c r="C95" s="726" t="s">
        <v>775</v>
      </c>
      <c r="D95" s="830"/>
      <c r="E95" s="830"/>
      <c r="F95" s="830"/>
      <c r="G95" s="830"/>
      <c r="H95" s="830"/>
      <c r="I95" s="830"/>
      <c r="J95" s="830"/>
    </row>
    <row r="96" spans="1:10" ht="25.5" hidden="1">
      <c r="A96" s="759">
        <v>1153000</v>
      </c>
      <c r="B96" s="747" t="s">
        <v>793</v>
      </c>
      <c r="C96" s="726" t="s">
        <v>776</v>
      </c>
      <c r="D96" s="830"/>
      <c r="E96" s="830"/>
      <c r="F96" s="830"/>
      <c r="G96" s="830"/>
      <c r="H96" s="830"/>
      <c r="I96" s="830"/>
      <c r="J96" s="830"/>
    </row>
    <row r="97" spans="1:10" ht="25.5" hidden="1">
      <c r="A97" s="759">
        <v>1154000</v>
      </c>
      <c r="B97" s="747" t="s">
        <v>701</v>
      </c>
      <c r="C97" s="726" t="s">
        <v>777</v>
      </c>
      <c r="D97" s="830"/>
      <c r="E97" s="830"/>
      <c r="F97" s="830"/>
      <c r="G97" s="830"/>
      <c r="H97" s="830"/>
      <c r="I97" s="830"/>
      <c r="J97" s="830"/>
    </row>
    <row r="98" spans="1:10" ht="25.5" hidden="1">
      <c r="A98" s="744">
        <v>1155000</v>
      </c>
      <c r="B98" s="760" t="s">
        <v>1619</v>
      </c>
      <c r="C98" s="726" t="s">
        <v>691</v>
      </c>
      <c r="D98" s="844"/>
      <c r="E98" s="844"/>
      <c r="F98" s="844"/>
      <c r="G98" s="844"/>
      <c r="H98" s="844"/>
      <c r="I98" s="844"/>
      <c r="J98" s="844"/>
    </row>
    <row r="99" spans="1:10" ht="26.25" hidden="1" thickBot="1">
      <c r="A99" s="732">
        <v>1156000</v>
      </c>
      <c r="B99" s="762" t="s">
        <v>1620</v>
      </c>
      <c r="C99" s="730" t="s">
        <v>781</v>
      </c>
      <c r="D99" s="839"/>
      <c r="E99" s="839"/>
      <c r="F99" s="839"/>
      <c r="G99" s="839"/>
      <c r="H99" s="839"/>
      <c r="I99" s="839"/>
      <c r="J99" s="839"/>
    </row>
    <row r="100" spans="1:10" ht="13.5" hidden="1" thickBot="1">
      <c r="A100" s="716">
        <v>1160000</v>
      </c>
      <c r="B100" s="764" t="s">
        <v>782</v>
      </c>
      <c r="C100" s="718" t="s">
        <v>338</v>
      </c>
      <c r="D100" s="842">
        <v>0</v>
      </c>
      <c r="E100" s="842"/>
      <c r="F100" s="842">
        <v>0</v>
      </c>
      <c r="G100" s="842">
        <v>0</v>
      </c>
      <c r="H100" s="842">
        <v>0</v>
      </c>
      <c r="I100" s="842">
        <v>0</v>
      </c>
      <c r="J100" s="842">
        <v>0</v>
      </c>
    </row>
    <row r="101" spans="1:10" ht="51.75" hidden="1" thickBot="1">
      <c r="A101" s="744">
        <v>1161000</v>
      </c>
      <c r="B101" s="766" t="s">
        <v>191</v>
      </c>
      <c r="C101" s="767" t="s">
        <v>338</v>
      </c>
      <c r="D101" s="844">
        <v>0</v>
      </c>
      <c r="E101" s="844"/>
      <c r="F101" s="844">
        <v>0</v>
      </c>
      <c r="G101" s="844">
        <v>0</v>
      </c>
      <c r="H101" s="844">
        <v>0</v>
      </c>
      <c r="I101" s="844">
        <v>0</v>
      </c>
      <c r="J101" s="844">
        <v>0</v>
      </c>
    </row>
    <row r="102" spans="1:10" ht="39" hidden="1" thickBot="1">
      <c r="A102" s="744">
        <v>1161100</v>
      </c>
      <c r="B102" s="725" t="s">
        <v>1621</v>
      </c>
      <c r="C102" s="746">
        <v>471100</v>
      </c>
      <c r="D102" s="844"/>
      <c r="E102" s="844"/>
      <c r="F102" s="844"/>
      <c r="G102" s="844"/>
      <c r="H102" s="844"/>
      <c r="I102" s="844"/>
      <c r="J102" s="844"/>
    </row>
    <row r="103" spans="1:10" ht="39" hidden="1" thickBot="1">
      <c r="A103" s="744">
        <v>1161200</v>
      </c>
      <c r="B103" s="760" t="s">
        <v>1622</v>
      </c>
      <c r="C103" s="746">
        <v>471200</v>
      </c>
      <c r="D103" s="844"/>
      <c r="E103" s="844"/>
      <c r="F103" s="844"/>
      <c r="G103" s="844"/>
      <c r="H103" s="844"/>
      <c r="I103" s="844"/>
      <c r="J103" s="844"/>
    </row>
    <row r="104" spans="1:10" ht="39" hidden="1" thickBot="1">
      <c r="A104" s="744">
        <v>1162000</v>
      </c>
      <c r="B104" s="766" t="s">
        <v>1080</v>
      </c>
      <c r="C104" s="767" t="s">
        <v>338</v>
      </c>
      <c r="D104" s="844">
        <v>0</v>
      </c>
      <c r="E104" s="844"/>
      <c r="F104" s="844">
        <v>0</v>
      </c>
      <c r="G104" s="844">
        <v>0</v>
      </c>
      <c r="H104" s="844">
        <v>0</v>
      </c>
      <c r="I104" s="844">
        <v>0</v>
      </c>
      <c r="J104" s="844">
        <v>0</v>
      </c>
    </row>
    <row r="105" spans="1:10" ht="26.25" hidden="1" thickBot="1">
      <c r="A105" s="744">
        <v>1162100</v>
      </c>
      <c r="B105" s="760" t="s">
        <v>1623</v>
      </c>
      <c r="C105" s="726" t="s">
        <v>122</v>
      </c>
      <c r="D105" s="844"/>
      <c r="E105" s="844"/>
      <c r="F105" s="844"/>
      <c r="G105" s="844"/>
      <c r="H105" s="844"/>
      <c r="I105" s="844"/>
      <c r="J105" s="844"/>
    </row>
    <row r="106" spans="1:10" ht="13.5" hidden="1" thickBot="1">
      <c r="A106" s="744">
        <v>1162200</v>
      </c>
      <c r="B106" s="760" t="s">
        <v>1624</v>
      </c>
      <c r="C106" s="726" t="s">
        <v>23</v>
      </c>
      <c r="D106" s="844"/>
      <c r="E106" s="844"/>
      <c r="F106" s="844"/>
      <c r="G106" s="844"/>
      <c r="H106" s="844"/>
      <c r="I106" s="844"/>
      <c r="J106" s="844"/>
    </row>
    <row r="107" spans="1:10" ht="26.25" hidden="1" thickBot="1">
      <c r="A107" s="744">
        <v>1162300</v>
      </c>
      <c r="B107" s="760" t="s">
        <v>1625</v>
      </c>
      <c r="C107" s="726" t="s">
        <v>25</v>
      </c>
      <c r="D107" s="844"/>
      <c r="E107" s="844"/>
      <c r="F107" s="844"/>
      <c r="G107" s="844"/>
      <c r="H107" s="844"/>
      <c r="I107" s="844"/>
      <c r="J107" s="844"/>
    </row>
    <row r="108" spans="1:10" ht="13.5" hidden="1" thickBot="1">
      <c r="A108" s="744">
        <v>1162400</v>
      </c>
      <c r="B108" s="760" t="s">
        <v>1626</v>
      </c>
      <c r="C108" s="726" t="s">
        <v>795</v>
      </c>
      <c r="D108" s="844"/>
      <c r="E108" s="844"/>
      <c r="F108" s="844"/>
      <c r="G108" s="844"/>
      <c r="H108" s="844"/>
      <c r="I108" s="844"/>
      <c r="J108" s="844"/>
    </row>
    <row r="109" spans="1:10" ht="26.25" hidden="1" thickBot="1">
      <c r="A109" s="744">
        <v>1162500</v>
      </c>
      <c r="B109" s="760" t="s">
        <v>1627</v>
      </c>
      <c r="C109" s="726" t="s">
        <v>797</v>
      </c>
      <c r="D109" s="844"/>
      <c r="E109" s="844"/>
      <c r="F109" s="844"/>
      <c r="G109" s="844"/>
      <c r="H109" s="844"/>
      <c r="I109" s="844"/>
      <c r="J109" s="844"/>
    </row>
    <row r="110" spans="1:10" ht="13.5" hidden="1" thickBot="1">
      <c r="A110" s="744">
        <v>1162600</v>
      </c>
      <c r="B110" s="760" t="s">
        <v>1628</v>
      </c>
      <c r="C110" s="726" t="s">
        <v>489</v>
      </c>
      <c r="D110" s="844"/>
      <c r="E110" s="844"/>
      <c r="F110" s="844"/>
      <c r="G110" s="844"/>
      <c r="H110" s="844"/>
      <c r="I110" s="844"/>
      <c r="J110" s="844"/>
    </row>
    <row r="111" spans="1:10" ht="26.25" hidden="1" thickBot="1">
      <c r="A111" s="744">
        <v>1162700</v>
      </c>
      <c r="B111" s="725" t="s">
        <v>1629</v>
      </c>
      <c r="C111" s="726" t="s">
        <v>491</v>
      </c>
      <c r="D111" s="844"/>
      <c r="E111" s="844"/>
      <c r="F111" s="844"/>
      <c r="G111" s="844"/>
      <c r="H111" s="844"/>
      <c r="I111" s="844"/>
      <c r="J111" s="844"/>
    </row>
    <row r="112" spans="1:10" ht="13.5" hidden="1" thickBot="1">
      <c r="A112" s="744">
        <v>1162800</v>
      </c>
      <c r="B112" s="760" t="s">
        <v>1630</v>
      </c>
      <c r="C112" s="726" t="s">
        <v>833</v>
      </c>
      <c r="D112" s="933"/>
      <c r="E112" s="933"/>
      <c r="F112" s="933"/>
      <c r="G112" s="933"/>
      <c r="H112" s="933"/>
      <c r="I112" s="933"/>
      <c r="J112" s="933"/>
    </row>
    <row r="113" spans="1:10" ht="13.5" hidden="1" thickBot="1">
      <c r="A113" s="769">
        <v>1162900</v>
      </c>
      <c r="B113" s="762" t="s">
        <v>1631</v>
      </c>
      <c r="C113" s="730" t="s">
        <v>835</v>
      </c>
      <c r="D113" s="937"/>
      <c r="E113" s="937"/>
      <c r="F113" s="937"/>
      <c r="G113" s="937"/>
      <c r="H113" s="937"/>
      <c r="I113" s="937"/>
      <c r="J113" s="937"/>
    </row>
    <row r="114" spans="1:10" hidden="1">
      <c r="A114" s="771">
        <v>1170000</v>
      </c>
      <c r="B114" s="772" t="s">
        <v>836</v>
      </c>
      <c r="C114" s="773" t="s">
        <v>338</v>
      </c>
      <c r="D114" s="951">
        <v>0</v>
      </c>
      <c r="E114" s="951"/>
      <c r="F114" s="951">
        <v>0</v>
      </c>
      <c r="G114" s="951">
        <v>0</v>
      </c>
      <c r="H114" s="951">
        <v>0</v>
      </c>
      <c r="I114" s="951">
        <v>0</v>
      </c>
      <c r="J114" s="951">
        <v>0</v>
      </c>
    </row>
    <row r="115" spans="1:10" ht="38.25" hidden="1">
      <c r="A115" s="775">
        <v>1171000</v>
      </c>
      <c r="B115" s="776" t="s">
        <v>200</v>
      </c>
      <c r="C115" s="718" t="s">
        <v>338</v>
      </c>
      <c r="D115" s="849">
        <v>0</v>
      </c>
      <c r="E115" s="849"/>
      <c r="F115" s="849">
        <v>0</v>
      </c>
      <c r="G115" s="849">
        <v>0</v>
      </c>
      <c r="H115" s="849">
        <v>0</v>
      </c>
      <c r="I115" s="849">
        <v>0</v>
      </c>
      <c r="J115" s="849">
        <v>0</v>
      </c>
    </row>
    <row r="116" spans="1:10" ht="51" hidden="1">
      <c r="A116" s="775">
        <v>1171100</v>
      </c>
      <c r="B116" s="725" t="s">
        <v>1632</v>
      </c>
      <c r="C116" s="722" t="s">
        <v>457</v>
      </c>
      <c r="D116" s="933">
        <v>0</v>
      </c>
      <c r="E116" s="933"/>
      <c r="F116" s="933"/>
      <c r="G116" s="933"/>
      <c r="H116" s="933"/>
      <c r="I116" s="933"/>
      <c r="J116" s="933"/>
    </row>
    <row r="117" spans="1:10" ht="25.5" hidden="1">
      <c r="A117" s="775">
        <v>1171200</v>
      </c>
      <c r="B117" s="760" t="s">
        <v>1633</v>
      </c>
      <c r="C117" s="778" t="s">
        <v>332</v>
      </c>
      <c r="D117" s="933">
        <v>0</v>
      </c>
      <c r="E117" s="933"/>
      <c r="F117" s="933"/>
      <c r="G117" s="933"/>
      <c r="H117" s="933"/>
      <c r="I117" s="933"/>
      <c r="J117" s="933"/>
    </row>
    <row r="118" spans="1:10" ht="51" hidden="1">
      <c r="A118" s="744">
        <v>1172000</v>
      </c>
      <c r="B118" s="779" t="s">
        <v>974</v>
      </c>
      <c r="C118" s="755" t="s">
        <v>338</v>
      </c>
      <c r="D118" s="951">
        <v>0</v>
      </c>
      <c r="E118" s="951"/>
      <c r="F118" s="951">
        <v>0</v>
      </c>
      <c r="G118" s="951">
        <v>0</v>
      </c>
      <c r="H118" s="951">
        <v>0</v>
      </c>
      <c r="I118" s="951">
        <v>0</v>
      </c>
      <c r="J118" s="951">
        <v>0</v>
      </c>
    </row>
    <row r="119" spans="1:10" hidden="1">
      <c r="A119" s="744">
        <v>1172100</v>
      </c>
      <c r="B119" s="747" t="s">
        <v>1058</v>
      </c>
      <c r="C119" s="722" t="s">
        <v>975</v>
      </c>
      <c r="D119" s="933">
        <v>0</v>
      </c>
      <c r="E119" s="933"/>
      <c r="F119" s="933"/>
      <c r="G119" s="933"/>
      <c r="H119" s="933"/>
      <c r="I119" s="933"/>
      <c r="J119" s="933"/>
    </row>
    <row r="120" spans="1:10" hidden="1">
      <c r="A120" s="744">
        <v>1172200</v>
      </c>
      <c r="B120" s="747" t="s">
        <v>1059</v>
      </c>
      <c r="C120" s="780">
        <v>482200</v>
      </c>
      <c r="D120" s="933">
        <v>0</v>
      </c>
      <c r="E120" s="933"/>
      <c r="F120" s="933"/>
      <c r="G120" s="933"/>
      <c r="H120" s="933"/>
      <c r="I120" s="933"/>
      <c r="J120" s="933"/>
    </row>
    <row r="121" spans="1:10" hidden="1">
      <c r="A121" s="744">
        <v>1172300</v>
      </c>
      <c r="B121" s="760" t="s">
        <v>1634</v>
      </c>
      <c r="C121" s="726" t="s">
        <v>977</v>
      </c>
      <c r="D121" s="933">
        <v>0</v>
      </c>
      <c r="E121" s="933"/>
      <c r="F121" s="933"/>
      <c r="G121" s="933"/>
      <c r="H121" s="933"/>
      <c r="I121" s="933"/>
      <c r="J121" s="933"/>
    </row>
    <row r="122" spans="1:10" ht="38.25" hidden="1">
      <c r="A122" s="744">
        <v>1172400</v>
      </c>
      <c r="B122" s="781" t="s">
        <v>1635</v>
      </c>
      <c r="C122" s="726" t="s">
        <v>117</v>
      </c>
      <c r="D122" s="849">
        <v>0</v>
      </c>
      <c r="E122" s="849"/>
      <c r="F122" s="849"/>
      <c r="G122" s="849"/>
      <c r="H122" s="849"/>
      <c r="I122" s="849"/>
      <c r="J122" s="849"/>
    </row>
    <row r="123" spans="1:10" ht="25.5" hidden="1">
      <c r="A123" s="744">
        <v>1173000</v>
      </c>
      <c r="B123" s="779" t="s">
        <v>118</v>
      </c>
      <c r="C123" s="755" t="s">
        <v>338</v>
      </c>
      <c r="D123" s="849">
        <v>0</v>
      </c>
      <c r="E123" s="849"/>
      <c r="F123" s="849">
        <v>0</v>
      </c>
      <c r="G123" s="849">
        <v>0</v>
      </c>
      <c r="H123" s="849">
        <v>0</v>
      </c>
      <c r="I123" s="849">
        <v>0</v>
      </c>
      <c r="J123" s="849">
        <v>0</v>
      </c>
    </row>
    <row r="124" spans="1:10" ht="25.5" hidden="1">
      <c r="A124" s="775">
        <v>1173100</v>
      </c>
      <c r="B124" s="782" t="s">
        <v>119</v>
      </c>
      <c r="C124" s="726" t="s">
        <v>1044</v>
      </c>
      <c r="D124" s="849">
        <v>0</v>
      </c>
      <c r="E124" s="849"/>
      <c r="F124" s="849"/>
      <c r="G124" s="849"/>
      <c r="H124" s="849"/>
      <c r="I124" s="849"/>
      <c r="J124" s="849"/>
    </row>
    <row r="125" spans="1:10" ht="51" hidden="1">
      <c r="A125" s="775">
        <v>1174000</v>
      </c>
      <c r="B125" s="779" t="s">
        <v>1045</v>
      </c>
      <c r="C125" s="755" t="s">
        <v>338</v>
      </c>
      <c r="D125" s="849">
        <v>0</v>
      </c>
      <c r="E125" s="849"/>
      <c r="F125" s="849">
        <v>0</v>
      </c>
      <c r="G125" s="849">
        <v>0</v>
      </c>
      <c r="H125" s="849">
        <v>0</v>
      </c>
      <c r="I125" s="849">
        <v>0</v>
      </c>
      <c r="J125" s="849">
        <v>0</v>
      </c>
    </row>
    <row r="126" spans="1:10" ht="38.25" hidden="1">
      <c r="A126" s="775">
        <v>1174100</v>
      </c>
      <c r="B126" s="782" t="s">
        <v>1060</v>
      </c>
      <c r="C126" s="726" t="s">
        <v>1046</v>
      </c>
      <c r="D126" s="849">
        <v>0</v>
      </c>
      <c r="E126" s="849"/>
      <c r="F126" s="849"/>
      <c r="G126" s="849"/>
      <c r="H126" s="849"/>
      <c r="I126" s="849"/>
      <c r="J126" s="849"/>
    </row>
    <row r="127" spans="1:10" ht="25.5" hidden="1">
      <c r="A127" s="775">
        <v>1174200</v>
      </c>
      <c r="B127" s="781" t="s">
        <v>1636</v>
      </c>
      <c r="C127" s="726" t="s">
        <v>425</v>
      </c>
      <c r="D127" s="849">
        <v>0</v>
      </c>
      <c r="E127" s="849"/>
      <c r="F127" s="849"/>
      <c r="G127" s="849"/>
      <c r="H127" s="849"/>
      <c r="I127" s="849"/>
      <c r="J127" s="849"/>
    </row>
    <row r="128" spans="1:10" ht="51" hidden="1">
      <c r="A128" s="775">
        <v>1175000</v>
      </c>
      <c r="B128" s="779" t="s">
        <v>535</v>
      </c>
      <c r="C128" s="755" t="s">
        <v>338</v>
      </c>
      <c r="D128" s="849">
        <v>0</v>
      </c>
      <c r="E128" s="849"/>
      <c r="F128" s="849">
        <v>0</v>
      </c>
      <c r="G128" s="849">
        <v>0</v>
      </c>
      <c r="H128" s="849">
        <v>0</v>
      </c>
      <c r="I128" s="849">
        <v>0</v>
      </c>
      <c r="J128" s="849">
        <v>0</v>
      </c>
    </row>
    <row r="129" spans="1:14" ht="51" hidden="1">
      <c r="A129" s="775">
        <v>1175100</v>
      </c>
      <c r="B129" s="781" t="s">
        <v>1637</v>
      </c>
      <c r="C129" s="726" t="s">
        <v>212</v>
      </c>
      <c r="D129" s="849">
        <v>0</v>
      </c>
      <c r="E129" s="849"/>
      <c r="F129" s="849"/>
      <c r="G129" s="849"/>
      <c r="H129" s="849"/>
      <c r="I129" s="849"/>
      <c r="J129" s="849"/>
    </row>
    <row r="130" spans="1:14" hidden="1">
      <c r="A130" s="775">
        <v>1176000</v>
      </c>
      <c r="B130" s="779" t="s">
        <v>213</v>
      </c>
      <c r="C130" s="755" t="s">
        <v>338</v>
      </c>
      <c r="D130" s="849">
        <v>0</v>
      </c>
      <c r="E130" s="849"/>
      <c r="F130" s="849">
        <v>0</v>
      </c>
      <c r="G130" s="849">
        <v>0</v>
      </c>
      <c r="H130" s="849">
        <v>0</v>
      </c>
      <c r="I130" s="849">
        <v>0</v>
      </c>
      <c r="J130" s="849">
        <v>0</v>
      </c>
    </row>
    <row r="131" spans="1:14" hidden="1">
      <c r="A131" s="775">
        <v>1176100</v>
      </c>
      <c r="B131" s="781" t="s">
        <v>1638</v>
      </c>
      <c r="C131" s="726" t="s">
        <v>8</v>
      </c>
      <c r="D131" s="849">
        <v>0</v>
      </c>
      <c r="E131" s="849"/>
      <c r="F131" s="849"/>
      <c r="G131" s="849"/>
      <c r="H131" s="849"/>
      <c r="I131" s="849"/>
      <c r="J131" s="849"/>
    </row>
    <row r="132" spans="1:14" hidden="1">
      <c r="A132" s="775">
        <v>1177000</v>
      </c>
      <c r="B132" s="779" t="s">
        <v>564</v>
      </c>
      <c r="C132" s="755" t="s">
        <v>338</v>
      </c>
      <c r="D132" s="849">
        <v>0</v>
      </c>
      <c r="E132" s="849"/>
      <c r="F132" s="849">
        <v>0</v>
      </c>
      <c r="G132" s="849">
        <v>0</v>
      </c>
      <c r="H132" s="849">
        <v>0</v>
      </c>
      <c r="I132" s="849">
        <v>0</v>
      </c>
      <c r="J132" s="849">
        <v>0</v>
      </c>
    </row>
    <row r="133" spans="1:14" ht="13.5" hidden="1" thickBot="1">
      <c r="A133" s="769">
        <v>1177100</v>
      </c>
      <c r="B133" s="783" t="s">
        <v>1639</v>
      </c>
      <c r="C133" s="730" t="s">
        <v>244</v>
      </c>
      <c r="D133" s="851">
        <v>0</v>
      </c>
      <c r="E133" s="851"/>
      <c r="F133" s="851"/>
      <c r="G133" s="851"/>
      <c r="H133" s="851"/>
      <c r="I133" s="851"/>
      <c r="J133" s="851"/>
    </row>
    <row r="134" spans="1:14" ht="13.5" thickBot="1">
      <c r="A134" s="785" t="s">
        <v>245</v>
      </c>
      <c r="B134" s="786" t="s">
        <v>246</v>
      </c>
      <c r="C134" s="787"/>
      <c r="D134" s="853"/>
      <c r="E134" s="853"/>
      <c r="F134" s="853"/>
      <c r="G134" s="853"/>
      <c r="H134" s="853"/>
      <c r="I134" s="853"/>
      <c r="J134" s="853"/>
    </row>
    <row r="135" spans="1:14" ht="26.25" thickBot="1">
      <c r="A135" s="789" t="s">
        <v>247</v>
      </c>
      <c r="B135" s="790" t="s">
        <v>618</v>
      </c>
      <c r="C135" s="791" t="s">
        <v>338</v>
      </c>
      <c r="D135" s="855">
        <f>D138</f>
        <v>704780</v>
      </c>
      <c r="E135" s="855">
        <f>E141</f>
        <v>0</v>
      </c>
      <c r="F135" s="855">
        <f>F138</f>
        <v>704780</v>
      </c>
      <c r="G135" s="855">
        <f>G138</f>
        <v>271668</v>
      </c>
      <c r="H135" s="855">
        <f>H138</f>
        <v>400000</v>
      </c>
      <c r="I135" s="855">
        <f>I138</f>
        <v>704780</v>
      </c>
      <c r="J135" s="855">
        <f>J138</f>
        <v>704780</v>
      </c>
    </row>
    <row r="136" spans="1:14" ht="13.5" thickBot="1">
      <c r="A136" s="792"/>
      <c r="B136" s="793" t="s">
        <v>619</v>
      </c>
      <c r="C136" s="794"/>
      <c r="D136" s="1341"/>
      <c r="E136" s="1341"/>
      <c r="F136" s="1341"/>
      <c r="G136" s="1341"/>
      <c r="H136" s="1341"/>
      <c r="I136" s="1341"/>
      <c r="J136" s="1341"/>
    </row>
    <row r="137" spans="1:14">
      <c r="A137" s="785" t="s">
        <v>245</v>
      </c>
      <c r="B137" s="786" t="s">
        <v>246</v>
      </c>
      <c r="C137" s="796"/>
      <c r="D137" s="1342"/>
      <c r="E137" s="1342"/>
      <c r="F137" s="1342"/>
      <c r="G137" s="1342"/>
      <c r="H137" s="1342"/>
      <c r="I137" s="1342"/>
      <c r="J137" s="1342"/>
    </row>
    <row r="138" spans="1:14" ht="24" customHeight="1">
      <c r="A138" s="798" t="s">
        <v>620</v>
      </c>
      <c r="B138" s="799" t="s">
        <v>621</v>
      </c>
      <c r="C138" s="800" t="s">
        <v>338</v>
      </c>
      <c r="D138" s="982">
        <f>D140+D141+D142</f>
        <v>704780</v>
      </c>
      <c r="E138" s="982"/>
      <c r="F138" s="982">
        <f>F140+F141+F142</f>
        <v>704780</v>
      </c>
      <c r="G138" s="982">
        <f>G140+G141+G142</f>
        <v>271668</v>
      </c>
      <c r="H138" s="982">
        <f>H140+H141+H142</f>
        <v>400000</v>
      </c>
      <c r="I138" s="982">
        <f>I140+I141+I142</f>
        <v>704780</v>
      </c>
      <c r="J138" s="982">
        <f>F138</f>
        <v>704780</v>
      </c>
    </row>
    <row r="139" spans="1:14">
      <c r="A139" s="802" t="s">
        <v>622</v>
      </c>
      <c r="B139" s="781" t="s">
        <v>1640</v>
      </c>
      <c r="C139" s="803" t="s">
        <v>945</v>
      </c>
      <c r="D139" s="847">
        <v>0</v>
      </c>
      <c r="E139" s="847"/>
      <c r="F139" s="847"/>
      <c r="G139" s="847"/>
      <c r="H139" s="847"/>
      <c r="I139" s="847"/>
      <c r="J139" s="847"/>
    </row>
    <row r="140" spans="1:14">
      <c r="A140" s="802" t="s">
        <v>946</v>
      </c>
      <c r="B140" s="781" t="s">
        <v>1641</v>
      </c>
      <c r="C140" s="803" t="s">
        <v>923</v>
      </c>
      <c r="D140" s="848">
        <v>0</v>
      </c>
      <c r="E140" s="847">
        <v>0</v>
      </c>
      <c r="F140" s="847">
        <f>D140+E140</f>
        <v>0</v>
      </c>
      <c r="G140" s="844" t="s">
        <v>702</v>
      </c>
      <c r="H140" s="844">
        <v>0</v>
      </c>
      <c r="I140" s="844">
        <v>0</v>
      </c>
      <c r="J140" s="844">
        <f>F140</f>
        <v>0</v>
      </c>
      <c r="L140" s="626" t="s">
        <v>84</v>
      </c>
    </row>
    <row r="141" spans="1:14" ht="42.75" customHeight="1">
      <c r="A141" s="802" t="s">
        <v>924</v>
      </c>
      <c r="B141" s="781" t="s">
        <v>2258</v>
      </c>
      <c r="C141" s="2019" t="s">
        <v>926</v>
      </c>
      <c r="D141" s="2066">
        <v>704780</v>
      </c>
      <c r="E141" s="848">
        <v>0</v>
      </c>
      <c r="F141" s="845">
        <f>D141+E141</f>
        <v>704780</v>
      </c>
      <c r="G141" s="842">
        <v>271668</v>
      </c>
      <c r="H141" s="842">
        <v>400000</v>
      </c>
      <c r="I141" s="842">
        <v>704780</v>
      </c>
      <c r="J141" s="847">
        <f>F141</f>
        <v>704780</v>
      </c>
      <c r="K141" s="2503"/>
      <c r="L141" s="2504"/>
      <c r="M141" s="2504"/>
      <c r="N141" s="2504"/>
    </row>
    <row r="142" spans="1:14" ht="0.75" customHeight="1" thickBot="1">
      <c r="A142" s="802" t="s">
        <v>927</v>
      </c>
      <c r="B142" s="781" t="s">
        <v>1643</v>
      </c>
      <c r="C142" s="803" t="s">
        <v>1055</v>
      </c>
      <c r="D142" s="848">
        <v>0</v>
      </c>
      <c r="E142" s="847"/>
      <c r="F142" s="847">
        <f>D142+E142</f>
        <v>0</v>
      </c>
      <c r="G142" s="847">
        <v>0</v>
      </c>
      <c r="H142" s="847">
        <v>0</v>
      </c>
      <c r="I142" s="847">
        <v>0</v>
      </c>
      <c r="J142" s="847">
        <f>F142</f>
        <v>0</v>
      </c>
      <c r="K142" s="1797"/>
      <c r="L142" s="1796"/>
      <c r="M142" s="1796"/>
      <c r="N142" s="1796"/>
    </row>
    <row r="143" spans="1:14" ht="13.5" hidden="1" thickBot="1">
      <c r="A143" s="802" t="s">
        <v>127</v>
      </c>
      <c r="B143" s="782" t="s">
        <v>128</v>
      </c>
      <c r="C143" s="803" t="s">
        <v>129</v>
      </c>
      <c r="D143" s="847">
        <v>0</v>
      </c>
      <c r="E143" s="847"/>
      <c r="F143" s="847"/>
      <c r="G143" s="847"/>
      <c r="H143" s="847"/>
      <c r="I143" s="847"/>
      <c r="J143" s="847"/>
      <c r="K143" s="1797"/>
      <c r="L143" s="1796"/>
      <c r="M143" s="1796"/>
      <c r="N143" s="1796"/>
    </row>
    <row r="144" spans="1:14" ht="12.75" hidden="1" customHeight="1">
      <c r="A144" s="802" t="s">
        <v>130</v>
      </c>
      <c r="B144" s="781" t="s">
        <v>1644</v>
      </c>
      <c r="C144" s="803" t="s">
        <v>857</v>
      </c>
      <c r="D144" s="847">
        <v>0</v>
      </c>
      <c r="E144" s="847"/>
      <c r="F144" s="847"/>
      <c r="G144" s="847"/>
      <c r="H144" s="847"/>
      <c r="I144" s="847"/>
      <c r="J144" s="847"/>
      <c r="K144" s="1797"/>
      <c r="L144" s="1796"/>
      <c r="M144" s="1796"/>
      <c r="N144" s="1796"/>
    </row>
    <row r="145" spans="1:14" ht="12.75" hidden="1" customHeight="1">
      <c r="A145" s="802" t="s">
        <v>858</v>
      </c>
      <c r="B145" s="781" t="s">
        <v>1645</v>
      </c>
      <c r="C145" s="803" t="s">
        <v>860</v>
      </c>
      <c r="D145" s="847">
        <v>0</v>
      </c>
      <c r="E145" s="847"/>
      <c r="F145" s="847"/>
      <c r="G145" s="847"/>
      <c r="H145" s="847"/>
      <c r="I145" s="847"/>
      <c r="J145" s="847"/>
      <c r="K145" s="1797"/>
      <c r="L145" s="1796"/>
      <c r="M145" s="1796"/>
      <c r="N145" s="1796"/>
    </row>
    <row r="146" spans="1:14" ht="12.75" hidden="1" customHeight="1">
      <c r="A146" s="802" t="s">
        <v>625</v>
      </c>
      <c r="B146" s="781" t="s">
        <v>1646</v>
      </c>
      <c r="C146" s="803" t="s">
        <v>627</v>
      </c>
      <c r="D146" s="847">
        <v>0</v>
      </c>
      <c r="E146" s="847"/>
      <c r="F146" s="847"/>
      <c r="G146" s="847"/>
      <c r="H146" s="847"/>
      <c r="I146" s="847"/>
      <c r="J146" s="847"/>
      <c r="K146" s="1797"/>
      <c r="L146" s="1796"/>
      <c r="M146" s="1796"/>
      <c r="N146" s="1796"/>
    </row>
    <row r="147" spans="1:14" ht="12.75" hidden="1" customHeight="1">
      <c r="A147" s="802" t="s">
        <v>628</v>
      </c>
      <c r="B147" s="779" t="s">
        <v>629</v>
      </c>
      <c r="C147" s="804" t="s">
        <v>338</v>
      </c>
      <c r="D147" s="847">
        <v>0</v>
      </c>
      <c r="E147" s="847"/>
      <c r="F147" s="847">
        <v>0</v>
      </c>
      <c r="G147" s="847"/>
      <c r="H147" s="847">
        <v>0</v>
      </c>
      <c r="I147" s="847">
        <v>0</v>
      </c>
      <c r="J147" s="847">
        <v>0</v>
      </c>
      <c r="K147" s="1797"/>
      <c r="L147" s="1796"/>
      <c r="M147" s="1796"/>
      <c r="N147" s="1796"/>
    </row>
    <row r="148" spans="1:14" ht="12.75" hidden="1" customHeight="1">
      <c r="A148" s="802" t="s">
        <v>630</v>
      </c>
      <c r="B148" s="782" t="s">
        <v>631</v>
      </c>
      <c r="C148" s="803" t="s">
        <v>632</v>
      </c>
      <c r="D148" s="847">
        <v>0</v>
      </c>
      <c r="E148" s="847"/>
      <c r="F148" s="847"/>
      <c r="G148" s="847"/>
      <c r="H148" s="847"/>
      <c r="I148" s="847"/>
      <c r="J148" s="847"/>
      <c r="K148" s="1797"/>
      <c r="L148" s="1796"/>
      <c r="M148" s="1796"/>
      <c r="N148" s="1796"/>
    </row>
    <row r="149" spans="1:14" ht="12.75" hidden="1" customHeight="1">
      <c r="A149" s="802" t="s">
        <v>633</v>
      </c>
      <c r="B149" s="782" t="s">
        <v>634</v>
      </c>
      <c r="C149" s="803" t="s">
        <v>635</v>
      </c>
      <c r="D149" s="847">
        <v>0</v>
      </c>
      <c r="E149" s="847"/>
      <c r="F149" s="847"/>
      <c r="G149" s="847"/>
      <c r="H149" s="847"/>
      <c r="I149" s="847"/>
      <c r="J149" s="847"/>
      <c r="K149" s="1797"/>
      <c r="L149" s="1796"/>
      <c r="M149" s="1796"/>
      <c r="N149" s="1796"/>
    </row>
    <row r="150" spans="1:14" ht="25.5" hidden="1" customHeight="1">
      <c r="A150" s="802" t="s">
        <v>636</v>
      </c>
      <c r="B150" s="781" t="s">
        <v>1647</v>
      </c>
      <c r="C150" s="803" t="s">
        <v>294</v>
      </c>
      <c r="D150" s="847">
        <v>0</v>
      </c>
      <c r="E150" s="847"/>
      <c r="F150" s="847"/>
      <c r="G150" s="847"/>
      <c r="H150" s="847"/>
      <c r="I150" s="847"/>
      <c r="J150" s="847"/>
      <c r="K150" s="1797"/>
      <c r="L150" s="1796"/>
      <c r="M150" s="1796"/>
      <c r="N150" s="1796"/>
    </row>
    <row r="151" spans="1:14" ht="25.5" hidden="1" customHeight="1">
      <c r="A151" s="802" t="s">
        <v>295</v>
      </c>
      <c r="B151" s="781" t="s">
        <v>1648</v>
      </c>
      <c r="C151" s="803" t="s">
        <v>297</v>
      </c>
      <c r="D151" s="847">
        <v>0</v>
      </c>
      <c r="E151" s="847"/>
      <c r="F151" s="847"/>
      <c r="G151" s="847"/>
      <c r="H151" s="847"/>
      <c r="I151" s="847"/>
      <c r="J151" s="847"/>
      <c r="K151" s="1797"/>
      <c r="L151" s="1796"/>
      <c r="M151" s="1796"/>
      <c r="N151" s="1796"/>
    </row>
    <row r="152" spans="1:14" ht="12.75" hidden="1" customHeight="1">
      <c r="A152" s="802" t="s">
        <v>298</v>
      </c>
      <c r="B152" s="779" t="s">
        <v>299</v>
      </c>
      <c r="C152" s="804" t="s">
        <v>338</v>
      </c>
      <c r="D152" s="847">
        <v>0</v>
      </c>
      <c r="E152" s="847"/>
      <c r="F152" s="847">
        <v>0</v>
      </c>
      <c r="G152" s="847">
        <v>0</v>
      </c>
      <c r="H152" s="847">
        <v>0</v>
      </c>
      <c r="I152" s="847">
        <v>0</v>
      </c>
      <c r="J152" s="847">
        <v>0</v>
      </c>
      <c r="K152" s="1797"/>
      <c r="L152" s="1796"/>
      <c r="M152" s="1796"/>
      <c r="N152" s="1796"/>
    </row>
    <row r="153" spans="1:14" ht="12.75" hidden="1" customHeight="1">
      <c r="A153" s="802" t="s">
        <v>300</v>
      </c>
      <c r="B153" s="782" t="s">
        <v>1061</v>
      </c>
      <c r="C153" s="803" t="s">
        <v>301</v>
      </c>
      <c r="D153" s="847">
        <v>0</v>
      </c>
      <c r="E153" s="847"/>
      <c r="F153" s="847"/>
      <c r="G153" s="847"/>
      <c r="H153" s="847"/>
      <c r="I153" s="847"/>
      <c r="J153" s="847"/>
      <c r="K153" s="1797"/>
      <c r="L153" s="1796"/>
      <c r="M153" s="1796"/>
      <c r="N153" s="1796"/>
    </row>
    <row r="154" spans="1:14" ht="12.75" hidden="1" customHeight="1">
      <c r="A154" s="805" t="s">
        <v>302</v>
      </c>
      <c r="B154" s="806" t="s">
        <v>303</v>
      </c>
      <c r="C154" s="804" t="s">
        <v>338</v>
      </c>
      <c r="D154" s="847">
        <v>0</v>
      </c>
      <c r="E154" s="847"/>
      <c r="F154" s="847">
        <v>0</v>
      </c>
      <c r="G154" s="847">
        <v>0</v>
      </c>
      <c r="H154" s="847">
        <v>0</v>
      </c>
      <c r="I154" s="847">
        <v>0</v>
      </c>
      <c r="J154" s="847">
        <v>0</v>
      </c>
      <c r="K154" s="1797"/>
      <c r="L154" s="1796"/>
      <c r="M154" s="1796"/>
      <c r="N154" s="1796"/>
    </row>
    <row r="155" spans="1:14" ht="12.75" hidden="1" customHeight="1">
      <c r="A155" s="802" t="s">
        <v>304</v>
      </c>
      <c r="B155" s="782" t="s">
        <v>1062</v>
      </c>
      <c r="C155" s="803" t="s">
        <v>305</v>
      </c>
      <c r="D155" s="847">
        <v>0</v>
      </c>
      <c r="E155" s="847"/>
      <c r="F155" s="847"/>
      <c r="G155" s="847"/>
      <c r="H155" s="847"/>
      <c r="I155" s="847"/>
      <c r="J155" s="847"/>
      <c r="K155" s="1797"/>
      <c r="L155" s="1796"/>
      <c r="M155" s="1796"/>
      <c r="N155" s="1796"/>
    </row>
    <row r="156" spans="1:14" ht="12.75" hidden="1" customHeight="1">
      <c r="A156" s="802" t="s">
        <v>306</v>
      </c>
      <c r="B156" s="782" t="s">
        <v>1063</v>
      </c>
      <c r="C156" s="803" t="s">
        <v>307</v>
      </c>
      <c r="D156" s="847">
        <v>0</v>
      </c>
      <c r="E156" s="847"/>
      <c r="F156" s="847"/>
      <c r="G156" s="847"/>
      <c r="H156" s="847"/>
      <c r="I156" s="847"/>
      <c r="J156" s="847"/>
      <c r="K156" s="1797"/>
      <c r="L156" s="1796"/>
      <c r="M156" s="1796"/>
      <c r="N156" s="1796"/>
    </row>
    <row r="157" spans="1:14" ht="12.75" hidden="1" customHeight="1">
      <c r="A157" s="802" t="s">
        <v>308</v>
      </c>
      <c r="B157" s="781" t="s">
        <v>1649</v>
      </c>
      <c r="C157" s="803" t="s">
        <v>310</v>
      </c>
      <c r="D157" s="847">
        <v>0</v>
      </c>
      <c r="E157" s="847"/>
      <c r="F157" s="847"/>
      <c r="G157" s="847"/>
      <c r="H157" s="847"/>
      <c r="I157" s="847"/>
      <c r="J157" s="847"/>
      <c r="K157" s="1797"/>
      <c r="L157" s="1796"/>
      <c r="M157" s="1796"/>
      <c r="N157" s="1796"/>
    </row>
    <row r="158" spans="1:14" ht="26.25" hidden="1" thickBot="1">
      <c r="A158" s="807">
        <v>1244000</v>
      </c>
      <c r="B158" s="808" t="s">
        <v>1650</v>
      </c>
      <c r="C158" s="809" t="s">
        <v>1089</v>
      </c>
      <c r="D158" s="931">
        <v>0</v>
      </c>
      <c r="E158" s="931"/>
      <c r="F158" s="931"/>
      <c r="G158" s="931"/>
      <c r="H158" s="931"/>
      <c r="I158" s="931"/>
      <c r="J158" s="931"/>
      <c r="K158" s="1797"/>
      <c r="L158" s="1796"/>
      <c r="M158" s="1796"/>
      <c r="N158" s="1796"/>
    </row>
    <row r="159" spans="1:14" ht="39" thickBot="1">
      <c r="A159" s="810">
        <v>1000000</v>
      </c>
      <c r="B159" s="811" t="s">
        <v>1090</v>
      </c>
      <c r="C159" s="812" t="s">
        <v>338</v>
      </c>
      <c r="D159" s="1551">
        <f t="shared" ref="D159:I159" si="1">D33+D135</f>
        <v>704780</v>
      </c>
      <c r="E159" s="1551">
        <f t="shared" si="1"/>
        <v>0</v>
      </c>
      <c r="F159" s="1551">
        <f t="shared" si="1"/>
        <v>704780</v>
      </c>
      <c r="G159" s="1551">
        <f t="shared" si="1"/>
        <v>271668</v>
      </c>
      <c r="H159" s="1551">
        <f t="shared" si="1"/>
        <v>400000</v>
      </c>
      <c r="I159" s="1551">
        <f t="shared" si="1"/>
        <v>704780</v>
      </c>
      <c r="J159" s="1552">
        <f>F159</f>
        <v>704780</v>
      </c>
    </row>
    <row r="160" spans="1:14" ht="5.25" customHeight="1">
      <c r="A160" s="813"/>
      <c r="B160" s="814"/>
      <c r="C160" s="815"/>
      <c r="D160" s="662"/>
      <c r="E160" s="662"/>
      <c r="F160" s="662"/>
      <c r="G160" s="662"/>
      <c r="H160" s="662"/>
      <c r="I160" s="662"/>
      <c r="J160" s="662"/>
    </row>
    <row r="161" spans="1:10" ht="14.25" hidden="1">
      <c r="A161" s="2443"/>
      <c r="B161" s="2443"/>
      <c r="C161" s="2443"/>
      <c r="D161" s="2443"/>
      <c r="E161" s="2443"/>
      <c r="F161" s="2443"/>
      <c r="G161" s="2443"/>
      <c r="H161" s="2443"/>
      <c r="I161" s="2443"/>
      <c r="J161" s="2443"/>
    </row>
    <row r="162" spans="1:10" s="662" customFormat="1" ht="15.75" customHeight="1">
      <c r="A162" s="2422" t="s">
        <v>2264</v>
      </c>
      <c r="B162" s="2422"/>
      <c r="C162" s="2422"/>
      <c r="D162" s="2422"/>
      <c r="E162" s="2422"/>
      <c r="F162" s="2422"/>
      <c r="G162" s="2422"/>
      <c r="H162" s="2422"/>
      <c r="I162" s="2422"/>
      <c r="J162" s="2422"/>
    </row>
    <row r="163" spans="1:10">
      <c r="A163" s="2436" t="s">
        <v>1070</v>
      </c>
      <c r="B163" s="2436"/>
      <c r="C163" s="2436"/>
      <c r="D163" s="2436"/>
      <c r="E163" s="2436"/>
      <c r="F163" s="2436"/>
      <c r="G163" s="2436"/>
      <c r="H163" s="2436"/>
      <c r="I163" s="2436"/>
      <c r="J163" s="2436"/>
    </row>
    <row r="164" spans="1:10" ht="14.25">
      <c r="A164" s="816" t="s">
        <v>1651</v>
      </c>
      <c r="B164" s="816"/>
      <c r="C164" s="817"/>
      <c r="D164" s="816"/>
      <c r="E164" s="816"/>
      <c r="F164" s="816"/>
      <c r="G164" s="816" t="s">
        <v>1098</v>
      </c>
      <c r="H164" s="816"/>
      <c r="I164" s="816"/>
      <c r="J164" s="816"/>
    </row>
    <row r="165" spans="1:10" ht="12.75" customHeight="1">
      <c r="A165" s="818" t="s">
        <v>1652</v>
      </c>
      <c r="B165" s="818"/>
      <c r="C165" s="818"/>
      <c r="D165" s="662"/>
      <c r="E165" s="661" t="s">
        <v>289</v>
      </c>
      <c r="F165" s="662"/>
      <c r="G165" s="661" t="s">
        <v>290</v>
      </c>
      <c r="H165" s="662"/>
      <c r="I165" s="662"/>
      <c r="J165" s="818"/>
    </row>
    <row r="166" spans="1:10" ht="14.25" hidden="1">
      <c r="A166" s="819"/>
      <c r="B166" s="819"/>
      <c r="C166" s="818"/>
      <c r="D166" s="819"/>
      <c r="E166" s="819"/>
      <c r="F166" s="819"/>
      <c r="G166" s="819"/>
      <c r="H166" s="819"/>
      <c r="I166" s="819"/>
      <c r="J166" s="819"/>
    </row>
    <row r="167" spans="1:10" ht="14.25">
      <c r="A167" s="816" t="s">
        <v>2011</v>
      </c>
      <c r="B167" s="816"/>
      <c r="C167" s="817"/>
      <c r="D167" s="816"/>
      <c r="E167" s="816"/>
      <c r="F167" s="816"/>
      <c r="G167" s="816" t="s">
        <v>1102</v>
      </c>
      <c r="H167" s="816"/>
      <c r="I167" s="816"/>
      <c r="J167" s="816"/>
    </row>
    <row r="168" spans="1:10" ht="14.25">
      <c r="A168" s="818" t="s">
        <v>1655</v>
      </c>
      <c r="B168" s="817" t="s">
        <v>612</v>
      </c>
      <c r="C168" s="820"/>
      <c r="D168" s="662"/>
      <c r="E168" s="661" t="s">
        <v>289</v>
      </c>
      <c r="F168" s="662"/>
      <c r="G168" s="661" t="s">
        <v>290</v>
      </c>
      <c r="H168" s="662"/>
      <c r="I168" s="662"/>
      <c r="J168" s="818"/>
    </row>
    <row r="169" spans="1:10" hidden="1">
      <c r="A169" s="672"/>
      <c r="B169" s="663"/>
      <c r="C169" s="673"/>
      <c r="D169" s="662"/>
      <c r="E169" s="662"/>
      <c r="F169" s="662"/>
      <c r="G169" s="662"/>
      <c r="H169" s="662"/>
      <c r="I169" s="662"/>
      <c r="J169" s="662"/>
    </row>
    <row r="170" spans="1:10" hidden="1">
      <c r="A170" s="672"/>
      <c r="B170" s="663"/>
      <c r="C170" s="673"/>
      <c r="D170" s="662"/>
      <c r="E170" s="662"/>
      <c r="F170" s="662"/>
      <c r="G170" s="662"/>
      <c r="H170" s="662"/>
      <c r="I170" s="662"/>
      <c r="J170" s="662"/>
    </row>
    <row r="171" spans="1:10" hidden="1">
      <c r="A171" s="672"/>
      <c r="B171" s="663"/>
      <c r="C171" s="673"/>
      <c r="D171" s="662"/>
      <c r="E171" s="662"/>
      <c r="F171" s="662"/>
      <c r="G171" s="662"/>
      <c r="H171" s="662"/>
      <c r="I171" s="662"/>
      <c r="J171" s="662"/>
    </row>
    <row r="172" spans="1:10" hidden="1">
      <c r="A172" s="672"/>
      <c r="B172" s="663"/>
      <c r="C172" s="673"/>
      <c r="D172" s="662"/>
      <c r="E172" s="662"/>
      <c r="F172" s="662"/>
      <c r="G172" s="662"/>
      <c r="H172" s="662"/>
      <c r="I172" s="662"/>
      <c r="J172" s="662"/>
    </row>
    <row r="173" spans="1:10" hidden="1"/>
    <row r="174" spans="1:10">
      <c r="B174" s="841"/>
    </row>
  </sheetData>
  <mergeCells count="20">
    <mergeCell ref="A12:E12"/>
    <mergeCell ref="F1:J1"/>
    <mergeCell ref="F3:J3"/>
    <mergeCell ref="A6:E6"/>
    <mergeCell ref="A8:E8"/>
    <mergeCell ref="A11:E11"/>
    <mergeCell ref="K141:N14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7" right="0.7" top="0.75" bottom="0.75" header="0.3" footer="0.3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172"/>
  <sheetViews>
    <sheetView topLeftCell="A29" workbookViewId="0">
      <selection activeCell="A162" sqref="A162:XFD162"/>
    </sheetView>
  </sheetViews>
  <sheetFormatPr defaultRowHeight="12.75"/>
  <cols>
    <col min="1" max="1" width="7" style="626" customWidth="1"/>
    <col min="2" max="2" width="41.85546875" style="626" customWidth="1"/>
    <col min="3" max="3" width="8.140625" style="626" customWidth="1"/>
    <col min="4" max="4" width="11" style="626" customWidth="1"/>
    <col min="5" max="5" width="10.5703125" style="841" customWidth="1"/>
    <col min="6" max="6" width="10.42578125" style="626" customWidth="1"/>
    <col min="7" max="7" width="11.42578125" style="626" customWidth="1"/>
    <col min="8" max="8" width="11.7109375" style="626" customWidth="1"/>
    <col min="9" max="9" width="13.85546875" style="626" customWidth="1"/>
    <col min="10" max="10" width="11.57031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1461"/>
      <c r="F1" s="2453" t="s">
        <v>28</v>
      </c>
      <c r="G1" s="2453"/>
      <c r="H1" s="2453"/>
      <c r="I1" s="2453"/>
      <c r="J1" s="2453"/>
      <c r="K1" s="662"/>
      <c r="L1" s="662"/>
    </row>
    <row r="2" spans="1:12">
      <c r="A2" s="662"/>
      <c r="B2" s="663"/>
      <c r="C2" s="664"/>
      <c r="D2" s="662"/>
      <c r="E2" s="1461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1461"/>
      <c r="F3" s="2454" t="s">
        <v>850</v>
      </c>
      <c r="G3" s="2454"/>
      <c r="H3" s="2454"/>
      <c r="I3" s="2454"/>
      <c r="J3" s="2454"/>
      <c r="K3" s="662"/>
      <c r="L3" s="662"/>
    </row>
    <row r="4" spans="1:12">
      <c r="A4" s="662"/>
      <c r="B4" s="663"/>
      <c r="C4" s="664"/>
      <c r="D4" s="662"/>
      <c r="E4" s="1461"/>
      <c r="F4" s="667" t="s">
        <v>30</v>
      </c>
      <c r="G4" s="667"/>
      <c r="H4" s="662"/>
      <c r="I4" s="662"/>
      <c r="J4" s="662"/>
      <c r="K4" s="662"/>
      <c r="L4" s="662"/>
    </row>
    <row r="5" spans="1:12">
      <c r="A5" s="662"/>
      <c r="B5" s="820" t="s">
        <v>31</v>
      </c>
      <c r="C5" s="664"/>
      <c r="D5" s="662"/>
      <c r="E5" s="1461"/>
      <c r="F5" s="665"/>
      <c r="G5" s="669" t="s">
        <v>162</v>
      </c>
      <c r="H5" s="662"/>
      <c r="I5" s="662"/>
      <c r="J5" s="662"/>
      <c r="K5" s="662"/>
      <c r="L5" s="662"/>
    </row>
    <row r="6" spans="1:12" ht="14.25">
      <c r="A6" s="2455"/>
      <c r="B6" s="2456"/>
      <c r="C6" s="2456"/>
      <c r="D6" s="2456"/>
      <c r="E6" s="2456"/>
      <c r="F6" s="667" t="s">
        <v>893</v>
      </c>
      <c r="G6" s="662"/>
      <c r="H6" s="662"/>
      <c r="I6" s="662"/>
      <c r="J6" s="672"/>
      <c r="K6" s="662"/>
      <c r="L6" s="662"/>
    </row>
    <row r="7" spans="1:12" s="662" customFormat="1" ht="20.25" customHeight="1">
      <c r="A7" s="672" t="s">
        <v>2278</v>
      </c>
      <c r="B7" s="663"/>
      <c r="C7" s="673"/>
      <c r="E7" s="841"/>
      <c r="F7" s="665"/>
      <c r="G7" s="665"/>
    </row>
    <row r="8" spans="1:12" s="672" customFormat="1" ht="9.75" customHeight="1">
      <c r="A8" s="2455" t="s">
        <v>1073</v>
      </c>
      <c r="B8" s="2455"/>
      <c r="C8" s="2455"/>
      <c r="D8" s="2455"/>
      <c r="E8" s="2455"/>
    </row>
    <row r="9" spans="1:12" ht="13.5" customHeight="1">
      <c r="A9" s="822" t="s">
        <v>1657</v>
      </c>
      <c r="B9" s="814"/>
      <c r="C9" s="823"/>
      <c r="D9" s="824"/>
      <c r="E9" s="1616"/>
      <c r="F9" s="825"/>
      <c r="G9" s="672"/>
      <c r="H9" s="662"/>
      <c r="I9" s="662"/>
      <c r="J9" s="662"/>
      <c r="K9" s="662"/>
      <c r="L9" s="662"/>
    </row>
    <row r="10" spans="1:12" hidden="1">
      <c r="A10" s="662"/>
      <c r="B10" s="663"/>
      <c r="C10" s="664"/>
      <c r="D10" s="662"/>
      <c r="E10" s="1461"/>
      <c r="F10" s="665"/>
      <c r="G10" s="662"/>
      <c r="H10" s="662"/>
      <c r="I10" s="662"/>
      <c r="J10" s="662"/>
      <c r="K10" s="662"/>
      <c r="L10" s="662"/>
    </row>
    <row r="11" spans="1:12" ht="18.75" customHeight="1">
      <c r="A11" s="2457" t="s">
        <v>1103</v>
      </c>
      <c r="B11" s="2457"/>
      <c r="C11" s="2457"/>
      <c r="D11" s="2457"/>
      <c r="E11" s="2457"/>
      <c r="F11" s="665"/>
      <c r="G11" s="674" t="s">
        <v>193</v>
      </c>
      <c r="H11" s="662"/>
      <c r="I11" s="662"/>
      <c r="J11" s="662"/>
      <c r="K11" s="662"/>
      <c r="L11" s="662"/>
    </row>
    <row r="12" spans="1:12">
      <c r="A12" s="2452" t="s">
        <v>861</v>
      </c>
      <c r="B12" s="2452"/>
      <c r="C12" s="2452"/>
      <c r="D12" s="2452"/>
      <c r="E12" s="2452"/>
      <c r="F12" s="665"/>
      <c r="G12" s="662"/>
      <c r="H12" s="662"/>
      <c r="I12" s="662"/>
      <c r="J12" s="662"/>
      <c r="K12" s="662"/>
      <c r="L12" s="662"/>
    </row>
    <row r="13" spans="1:12" s="841" customFormat="1">
      <c r="A13" s="2445" t="s">
        <v>2269</v>
      </c>
      <c r="B13" s="2446"/>
      <c r="C13" s="1460"/>
      <c r="F13" s="1461"/>
      <c r="G13" s="1461"/>
    </row>
    <row r="14" spans="1:12" ht="15.75">
      <c r="A14" s="2471" t="s">
        <v>779</v>
      </c>
      <c r="B14" s="2471"/>
      <c r="C14" s="2471"/>
      <c r="D14" s="2471"/>
      <c r="E14" s="2471"/>
      <c r="F14" s="2471"/>
      <c r="G14" s="2471"/>
      <c r="H14" s="2471"/>
      <c r="I14" s="2471"/>
      <c r="J14" s="2471"/>
      <c r="K14" s="662"/>
      <c r="L14" s="662"/>
    </row>
    <row r="15" spans="1:12" ht="14.25">
      <c r="A15" s="2477" t="s">
        <v>993</v>
      </c>
      <c r="B15" s="2470"/>
      <c r="C15" s="2470"/>
      <c r="D15" s="2470"/>
      <c r="E15" s="2470"/>
      <c r="F15" s="2470"/>
      <c r="G15" s="2470"/>
      <c r="H15" s="2470"/>
      <c r="I15" s="2470"/>
      <c r="J15" s="2470"/>
      <c r="K15" s="662"/>
      <c r="L15" s="662"/>
    </row>
    <row r="16" spans="1:12" ht="16.5">
      <c r="A16" s="2478" t="s">
        <v>2206</v>
      </c>
      <c r="B16" s="2478"/>
      <c r="C16" s="2478"/>
      <c r="D16" s="2478"/>
      <c r="E16" s="2478"/>
      <c r="F16" s="2478"/>
      <c r="G16" s="2478"/>
      <c r="H16" s="2478"/>
      <c r="I16" s="2478"/>
      <c r="J16" s="2478"/>
      <c r="K16" s="662"/>
      <c r="L16" s="662"/>
    </row>
    <row r="17" spans="1:14" ht="3.75" customHeight="1">
      <c r="A17" s="2451" t="s">
        <v>2202</v>
      </c>
      <c r="B17" s="2451"/>
      <c r="C17" s="2451"/>
      <c r="D17" s="2451"/>
      <c r="E17" s="2451"/>
      <c r="F17" s="2451"/>
      <c r="G17" s="2451"/>
      <c r="H17" s="2448"/>
      <c r="I17" s="2448"/>
      <c r="J17" s="2448"/>
      <c r="K17" s="672"/>
      <c r="L17" s="672"/>
    </row>
    <row r="18" spans="1:14" ht="19.5" customHeight="1">
      <c r="A18" s="2451"/>
      <c r="B18" s="2451"/>
      <c r="C18" s="2451"/>
      <c r="D18" s="2451"/>
      <c r="E18" s="2451"/>
      <c r="F18" s="2451"/>
      <c r="G18" s="2451"/>
      <c r="H18" s="2451"/>
      <c r="I18" s="2451"/>
      <c r="J18" s="2451"/>
      <c r="K18" s="672"/>
      <c r="L18" s="672"/>
    </row>
    <row r="19" spans="1:14">
      <c r="A19" s="677" t="s">
        <v>962</v>
      </c>
      <c r="B19" s="678"/>
      <c r="C19" s="678"/>
      <c r="D19" s="678"/>
      <c r="E19" s="985"/>
      <c r="F19" s="679" t="s">
        <v>312</v>
      </c>
      <c r="G19" s="672"/>
      <c r="H19" s="672"/>
      <c r="I19" s="672"/>
      <c r="J19" s="672"/>
      <c r="K19" s="672"/>
      <c r="L19" s="672"/>
    </row>
    <row r="20" spans="1:14">
      <c r="A20" s="677" t="s">
        <v>242</v>
      </c>
      <c r="B20" s="680"/>
      <c r="C20" s="680"/>
      <c r="D20" s="680"/>
      <c r="E20" s="1617"/>
      <c r="F20" s="677" t="s">
        <v>313</v>
      </c>
      <c r="G20" s="650" t="s">
        <v>536</v>
      </c>
      <c r="H20" s="647">
        <v>5</v>
      </c>
      <c r="I20" s="648">
        <v>1</v>
      </c>
      <c r="J20" s="680"/>
      <c r="K20" s="680"/>
      <c r="L20" s="680"/>
    </row>
    <row r="21" spans="1:14">
      <c r="A21" s="677" t="s">
        <v>314</v>
      </c>
      <c r="B21" s="677"/>
      <c r="C21" s="677"/>
      <c r="D21" s="677"/>
      <c r="E21" s="1618"/>
      <c r="F21" s="680"/>
      <c r="G21" s="677"/>
      <c r="H21" s="680"/>
      <c r="I21" s="677"/>
      <c r="J21" s="677"/>
      <c r="K21" s="677"/>
      <c r="L21" s="677"/>
    </row>
    <row r="22" spans="1:14">
      <c r="A22" s="677" t="s">
        <v>884</v>
      </c>
      <c r="B22" s="677"/>
      <c r="C22" s="677"/>
      <c r="D22" s="681"/>
      <c r="E22" s="1619"/>
      <c r="F22" s="677" t="s">
        <v>1140</v>
      </c>
      <c r="G22" s="677"/>
      <c r="H22" s="677"/>
      <c r="I22" s="677"/>
      <c r="J22" s="677"/>
      <c r="K22" s="677"/>
      <c r="L22" s="677"/>
    </row>
    <row r="23" spans="1:14" ht="24" customHeight="1">
      <c r="A23" s="677" t="s">
        <v>1615</v>
      </c>
      <c r="B23" s="680"/>
      <c r="C23" s="680"/>
      <c r="D23" s="680"/>
      <c r="E23" s="1617"/>
      <c r="F23" s="677" t="s">
        <v>895</v>
      </c>
      <c r="G23" s="677"/>
      <c r="H23" s="677"/>
      <c r="I23" s="680"/>
      <c r="J23" s="682"/>
      <c r="K23" s="680"/>
      <c r="L23" s="680"/>
    </row>
    <row r="24" spans="1:14" ht="17.25" customHeight="1">
      <c r="A24" s="680" t="s">
        <v>192</v>
      </c>
      <c r="B24" s="682"/>
      <c r="C24" s="683"/>
      <c r="D24" s="680"/>
      <c r="E24" s="1617"/>
      <c r="F24" s="2437" t="s">
        <v>900</v>
      </c>
      <c r="G24" s="2437"/>
      <c r="H24" s="2437"/>
      <c r="I24" s="2437"/>
      <c r="J24" s="2437"/>
      <c r="K24" s="680"/>
      <c r="L24" s="680"/>
    </row>
    <row r="25" spans="1:14" ht="13.5" thickBot="1">
      <c r="A25" s="679" t="s">
        <v>876</v>
      </c>
      <c r="B25" s="684"/>
      <c r="C25" s="685"/>
      <c r="D25" s="684"/>
      <c r="E25" s="1617"/>
      <c r="F25" s="2437"/>
      <c r="G25" s="2437"/>
      <c r="H25" s="2437"/>
      <c r="I25" s="2437"/>
      <c r="J25" s="2437"/>
      <c r="K25" s="680"/>
      <c r="L25" s="680"/>
    </row>
    <row r="26" spans="1:14" ht="13.5" thickBot="1">
      <c r="A26" s="677" t="s">
        <v>110</v>
      </c>
      <c r="B26" s="680"/>
      <c r="C26" s="683"/>
      <c r="D26" s="682"/>
      <c r="E26" s="1620"/>
      <c r="G26" s="687"/>
      <c r="H26" s="688"/>
      <c r="I26" s="689"/>
      <c r="K26" s="682"/>
      <c r="L26" s="682"/>
    </row>
    <row r="27" spans="1:14" ht="13.5" thickBot="1">
      <c r="A27" s="677" t="s">
        <v>397</v>
      </c>
      <c r="B27" s="680"/>
      <c r="C27" s="680"/>
      <c r="D27" s="684"/>
      <c r="E27" s="1621"/>
      <c r="F27" s="684"/>
      <c r="G27" s="690" t="s">
        <v>398</v>
      </c>
      <c r="H27" s="680"/>
      <c r="I27" s="682"/>
      <c r="J27" s="682"/>
      <c r="K27" s="684"/>
      <c r="L27" s="684"/>
    </row>
    <row r="28" spans="1:14" ht="13.5" thickBot="1">
      <c r="A28" s="677" t="s">
        <v>399</v>
      </c>
      <c r="B28" s="691"/>
      <c r="C28" s="692"/>
      <c r="D28" s="683"/>
      <c r="E28" s="1622"/>
      <c r="F28" s="694"/>
      <c r="G28" s="672"/>
      <c r="H28" s="2444">
        <v>900272360034</v>
      </c>
      <c r="I28" s="2444"/>
      <c r="J28" s="2444"/>
      <c r="K28" s="672"/>
      <c r="L28" s="672"/>
    </row>
    <row r="29" spans="1:14" ht="4.5" customHeight="1" thickBot="1"/>
    <row r="30" spans="1:14" ht="49.5" customHeight="1" thickBot="1">
      <c r="A30" s="695" t="s">
        <v>385</v>
      </c>
      <c r="B30" s="696" t="s">
        <v>400</v>
      </c>
      <c r="C30" s="697"/>
      <c r="D30" s="696" t="s">
        <v>401</v>
      </c>
      <c r="E30" s="1392"/>
      <c r="F30" s="2438" t="s">
        <v>342</v>
      </c>
      <c r="G30" s="2440" t="s">
        <v>343</v>
      </c>
      <c r="H30" s="2441"/>
      <c r="I30" s="2441"/>
      <c r="J30" s="2442"/>
    </row>
    <row r="31" spans="1:14" ht="69.75" customHeight="1" thickBot="1">
      <c r="A31" s="699"/>
      <c r="B31" s="700" t="s">
        <v>329</v>
      </c>
      <c r="C31" s="701" t="s">
        <v>641</v>
      </c>
      <c r="D31" s="702" t="s">
        <v>761</v>
      </c>
      <c r="E31" s="1393" t="s">
        <v>929</v>
      </c>
      <c r="F31" s="2439"/>
      <c r="G31" s="702" t="s">
        <v>930</v>
      </c>
      <c r="H31" s="702" t="s">
        <v>931</v>
      </c>
      <c r="I31" s="702" t="s">
        <v>932</v>
      </c>
      <c r="J31" s="702" t="s">
        <v>933</v>
      </c>
      <c r="M31" s="688"/>
      <c r="N31" s="682"/>
    </row>
    <row r="32" spans="1:14" ht="18" customHeight="1" thickBot="1">
      <c r="A32" s="704" t="s">
        <v>934</v>
      </c>
      <c r="B32" s="705" t="s">
        <v>935</v>
      </c>
      <c r="C32" s="706" t="s">
        <v>936</v>
      </c>
      <c r="D32" s="707" t="s">
        <v>703</v>
      </c>
      <c r="E32" s="1394" t="s">
        <v>704</v>
      </c>
      <c r="F32" s="707" t="s">
        <v>642</v>
      </c>
      <c r="G32" s="708">
        <v>4</v>
      </c>
      <c r="H32" s="709">
        <v>5</v>
      </c>
      <c r="I32" s="710">
        <v>6</v>
      </c>
      <c r="J32" s="709">
        <v>7</v>
      </c>
    </row>
    <row r="33" spans="1:10" ht="26.25" customHeight="1" thickBot="1">
      <c r="A33" s="704">
        <v>1100000</v>
      </c>
      <c r="B33" s="711" t="s">
        <v>1616</v>
      </c>
      <c r="C33" s="712" t="s">
        <v>338</v>
      </c>
      <c r="D33" s="826">
        <f t="shared" ref="D33:J33" si="0">D68</f>
        <v>9475</v>
      </c>
      <c r="E33" s="1104">
        <f t="shared" si="0"/>
        <v>0</v>
      </c>
      <c r="F33" s="826">
        <f t="shared" si="0"/>
        <v>9475</v>
      </c>
      <c r="G33" s="826">
        <f t="shared" si="0"/>
        <v>1000</v>
      </c>
      <c r="H33" s="826">
        <f t="shared" si="0"/>
        <v>3000</v>
      </c>
      <c r="I33" s="826">
        <f t="shared" si="0"/>
        <v>4000</v>
      </c>
      <c r="J33" s="826">
        <f t="shared" si="0"/>
        <v>9475</v>
      </c>
    </row>
    <row r="34" spans="1:10" ht="42.75" hidden="1" customHeight="1" thickBot="1">
      <c r="A34" s="704">
        <v>1110000</v>
      </c>
      <c r="B34" s="714" t="s">
        <v>1617</v>
      </c>
      <c r="C34" s="712" t="s">
        <v>338</v>
      </c>
      <c r="D34" s="827">
        <v>0</v>
      </c>
      <c r="E34" s="1122"/>
      <c r="F34" s="827">
        <v>0</v>
      </c>
      <c r="G34" s="827">
        <v>0</v>
      </c>
      <c r="H34" s="827">
        <v>0</v>
      </c>
      <c r="I34" s="827">
        <v>0</v>
      </c>
      <c r="J34" s="827">
        <v>0</v>
      </c>
    </row>
    <row r="35" spans="1:10" ht="42.75" hidden="1" customHeight="1">
      <c r="A35" s="716">
        <v>1110000</v>
      </c>
      <c r="B35" s="717" t="s">
        <v>768</v>
      </c>
      <c r="C35" s="718" t="s">
        <v>338</v>
      </c>
      <c r="D35" s="828">
        <v>0</v>
      </c>
      <c r="E35" s="1395"/>
      <c r="F35" s="828">
        <v>0</v>
      </c>
      <c r="G35" s="828">
        <v>0</v>
      </c>
      <c r="H35" s="828">
        <v>0</v>
      </c>
      <c r="I35" s="828">
        <v>0</v>
      </c>
      <c r="J35" s="828">
        <v>0</v>
      </c>
    </row>
    <row r="36" spans="1:10" ht="0.75" hidden="1" customHeight="1">
      <c r="A36" s="720">
        <v>1111000</v>
      </c>
      <c r="B36" s="721" t="s">
        <v>643</v>
      </c>
      <c r="C36" s="722" t="s">
        <v>769</v>
      </c>
      <c r="D36" s="829"/>
      <c r="E36" s="866"/>
      <c r="F36" s="829"/>
      <c r="G36" s="829"/>
      <c r="H36" s="829"/>
      <c r="I36" s="829"/>
      <c r="J36" s="829"/>
    </row>
    <row r="37" spans="1:10" ht="42.75" hidden="1" customHeight="1">
      <c r="A37" s="724">
        <v>1112000</v>
      </c>
      <c r="B37" s="725" t="s">
        <v>255</v>
      </c>
      <c r="C37" s="726" t="s">
        <v>770</v>
      </c>
      <c r="D37" s="830"/>
      <c r="E37" s="837"/>
      <c r="F37" s="830"/>
      <c r="G37" s="830"/>
      <c r="H37" s="830"/>
      <c r="I37" s="830"/>
      <c r="J37" s="830"/>
    </row>
    <row r="38" spans="1:10" ht="42.75" hidden="1" customHeight="1">
      <c r="A38" s="724">
        <v>1113000</v>
      </c>
      <c r="B38" s="725" t="s">
        <v>771</v>
      </c>
      <c r="C38" s="726" t="s">
        <v>772</v>
      </c>
      <c r="D38" s="830"/>
      <c r="E38" s="837"/>
      <c r="F38" s="830"/>
      <c r="G38" s="830"/>
      <c r="H38" s="830"/>
      <c r="I38" s="830"/>
      <c r="J38" s="830"/>
    </row>
    <row r="39" spans="1:10" ht="42.75" hidden="1" customHeight="1">
      <c r="A39" s="724">
        <v>1114000</v>
      </c>
      <c r="B39" s="725" t="s">
        <v>377</v>
      </c>
      <c r="C39" s="726" t="s">
        <v>378</v>
      </c>
      <c r="D39" s="830"/>
      <c r="E39" s="837"/>
      <c r="F39" s="830"/>
      <c r="G39" s="830"/>
      <c r="H39" s="830"/>
      <c r="I39" s="830"/>
      <c r="J39" s="830"/>
    </row>
    <row r="40" spans="1:10" ht="42.75" hidden="1" customHeight="1">
      <c r="A40" s="724">
        <v>1115000</v>
      </c>
      <c r="B40" s="725" t="s">
        <v>591</v>
      </c>
      <c r="C40" s="726" t="s">
        <v>367</v>
      </c>
      <c r="D40" s="830"/>
      <c r="E40" s="837"/>
      <c r="F40" s="830"/>
      <c r="G40" s="830"/>
      <c r="H40" s="830"/>
      <c r="I40" s="830"/>
      <c r="J40" s="830"/>
    </row>
    <row r="41" spans="1:10" ht="42.75" hidden="1" customHeight="1">
      <c r="A41" s="724">
        <v>1116000</v>
      </c>
      <c r="B41" s="725" t="s">
        <v>981</v>
      </c>
      <c r="C41" s="726" t="s">
        <v>368</v>
      </c>
      <c r="D41" s="830"/>
      <c r="E41" s="837"/>
      <c r="F41" s="830"/>
      <c r="G41" s="830"/>
      <c r="H41" s="830"/>
      <c r="I41" s="830"/>
      <c r="J41" s="830"/>
    </row>
    <row r="42" spans="1:10" ht="42.75" hidden="1" customHeight="1" thickBot="1">
      <c r="A42" s="728">
        <v>1117000</v>
      </c>
      <c r="B42" s="729" t="s">
        <v>18</v>
      </c>
      <c r="C42" s="730" t="s">
        <v>19</v>
      </c>
      <c r="D42" s="831"/>
      <c r="E42" s="836"/>
      <c r="F42" s="831"/>
      <c r="G42" s="831"/>
      <c r="H42" s="831"/>
      <c r="I42" s="831"/>
      <c r="J42" s="831"/>
    </row>
    <row r="43" spans="1:10" ht="42.75" hidden="1" customHeight="1" thickBot="1">
      <c r="A43" s="732">
        <v>1120000</v>
      </c>
      <c r="B43" s="733" t="s">
        <v>20</v>
      </c>
      <c r="C43" s="712" t="s">
        <v>338</v>
      </c>
      <c r="D43" s="832">
        <v>1500</v>
      </c>
      <c r="E43" s="1039"/>
      <c r="F43" s="832">
        <v>1500</v>
      </c>
      <c r="G43" s="832">
        <v>0</v>
      </c>
      <c r="H43" s="832">
        <v>0</v>
      </c>
      <c r="I43" s="832">
        <v>1500</v>
      </c>
      <c r="J43" s="832">
        <v>1500</v>
      </c>
    </row>
    <row r="44" spans="1:10" ht="42.75" hidden="1" customHeight="1">
      <c r="A44" s="716">
        <v>1121000</v>
      </c>
      <c r="B44" s="735" t="s">
        <v>21</v>
      </c>
      <c r="C44" s="736"/>
      <c r="D44" s="829">
        <v>0</v>
      </c>
      <c r="E44" s="866"/>
      <c r="F44" s="829">
        <v>0</v>
      </c>
      <c r="G44" s="829">
        <v>0</v>
      </c>
      <c r="H44" s="829">
        <v>0</v>
      </c>
      <c r="I44" s="829">
        <v>0</v>
      </c>
      <c r="J44" s="829">
        <v>0</v>
      </c>
    </row>
    <row r="45" spans="1:10" ht="42.75" hidden="1" customHeight="1">
      <c r="A45" s="724">
        <v>1121100</v>
      </c>
      <c r="B45" s="737" t="s">
        <v>359</v>
      </c>
      <c r="C45" s="726" t="s">
        <v>360</v>
      </c>
      <c r="D45" s="830">
        <v>0</v>
      </c>
      <c r="E45" s="837"/>
      <c r="F45" s="830"/>
      <c r="G45" s="830"/>
      <c r="H45" s="830"/>
      <c r="I45" s="830"/>
      <c r="J45" s="830"/>
    </row>
    <row r="46" spans="1:10" ht="42.75" hidden="1" customHeight="1">
      <c r="A46" s="724">
        <v>1121200</v>
      </c>
      <c r="B46" s="738" t="s">
        <v>1618</v>
      </c>
      <c r="C46" s="726" t="s">
        <v>362</v>
      </c>
      <c r="D46" s="830">
        <v>0</v>
      </c>
      <c r="E46" s="837"/>
      <c r="F46" s="830"/>
      <c r="G46" s="830"/>
      <c r="H46" s="830"/>
      <c r="I46" s="830"/>
      <c r="J46" s="830"/>
    </row>
    <row r="47" spans="1:10" ht="42.75" hidden="1" customHeight="1">
      <c r="A47" s="724">
        <v>1121300</v>
      </c>
      <c r="B47" s="737" t="s">
        <v>734</v>
      </c>
      <c r="C47" s="726" t="s">
        <v>363</v>
      </c>
      <c r="D47" s="830">
        <v>0</v>
      </c>
      <c r="E47" s="837"/>
      <c r="F47" s="830"/>
      <c r="G47" s="830"/>
      <c r="H47" s="830"/>
      <c r="I47" s="830"/>
      <c r="J47" s="830"/>
    </row>
    <row r="48" spans="1:10" ht="42.75" hidden="1" customHeight="1">
      <c r="A48" s="724">
        <v>1121400</v>
      </c>
      <c r="B48" s="737" t="s">
        <v>735</v>
      </c>
      <c r="C48" s="726" t="s">
        <v>364</v>
      </c>
      <c r="D48" s="830">
        <v>0</v>
      </c>
      <c r="E48" s="837"/>
      <c r="F48" s="830"/>
      <c r="G48" s="830"/>
      <c r="H48" s="830"/>
      <c r="I48" s="830"/>
      <c r="J48" s="830"/>
    </row>
    <row r="49" spans="1:10" ht="42.75" hidden="1" customHeight="1">
      <c r="A49" s="724">
        <v>1121500</v>
      </c>
      <c r="B49" s="737" t="s">
        <v>65</v>
      </c>
      <c r="C49" s="726" t="s">
        <v>365</v>
      </c>
      <c r="D49" s="830">
        <v>0</v>
      </c>
      <c r="E49" s="837"/>
      <c r="F49" s="829"/>
      <c r="G49" s="829"/>
      <c r="H49" s="829"/>
      <c r="I49" s="829"/>
      <c r="J49" s="829"/>
    </row>
    <row r="50" spans="1:10" ht="42.75" hidden="1" customHeight="1">
      <c r="A50" s="724">
        <v>1121600</v>
      </c>
      <c r="B50" s="737" t="s">
        <v>66</v>
      </c>
      <c r="C50" s="726" t="s">
        <v>366</v>
      </c>
      <c r="D50" s="830">
        <v>0</v>
      </c>
      <c r="E50" s="837"/>
      <c r="F50" s="830"/>
      <c r="G50" s="830"/>
      <c r="H50" s="830"/>
      <c r="I50" s="830"/>
      <c r="J50" s="830"/>
    </row>
    <row r="51" spans="1:10" ht="42.75" hidden="1" customHeight="1" thickBot="1">
      <c r="A51" s="740">
        <v>1121700</v>
      </c>
      <c r="B51" s="741" t="s">
        <v>67</v>
      </c>
      <c r="C51" s="730" t="s">
        <v>731</v>
      </c>
      <c r="D51" s="831">
        <v>0</v>
      </c>
      <c r="E51" s="836"/>
      <c r="F51" s="831"/>
      <c r="G51" s="831"/>
      <c r="H51" s="831"/>
      <c r="I51" s="831"/>
      <c r="J51" s="831"/>
    </row>
    <row r="52" spans="1:10" ht="42.75" hidden="1" customHeight="1">
      <c r="A52" s="716">
        <v>1122000</v>
      </c>
      <c r="B52" s="742" t="s">
        <v>732</v>
      </c>
      <c r="C52" s="718" t="s">
        <v>338</v>
      </c>
      <c r="D52" s="835">
        <v>0</v>
      </c>
      <c r="E52" s="838"/>
      <c r="F52" s="835">
        <v>0</v>
      </c>
      <c r="G52" s="835">
        <v>0</v>
      </c>
      <c r="H52" s="835">
        <v>0</v>
      </c>
      <c r="I52" s="835">
        <v>0</v>
      </c>
      <c r="J52" s="835">
        <v>0</v>
      </c>
    </row>
    <row r="53" spans="1:10" ht="42.75" hidden="1" customHeight="1">
      <c r="A53" s="744">
        <v>1122100</v>
      </c>
      <c r="B53" s="737" t="s">
        <v>68</v>
      </c>
      <c r="C53" s="722" t="s">
        <v>733</v>
      </c>
      <c r="D53" s="830"/>
      <c r="E53" s="837"/>
      <c r="F53" s="830"/>
      <c r="G53" s="830"/>
      <c r="H53" s="830"/>
      <c r="I53" s="830"/>
      <c r="J53" s="830"/>
    </row>
    <row r="54" spans="1:10" ht="42.75" hidden="1" customHeight="1">
      <c r="A54" s="744">
        <v>1122200</v>
      </c>
      <c r="B54" s="737" t="s">
        <v>465</v>
      </c>
      <c r="C54" s="726" t="s">
        <v>978</v>
      </c>
      <c r="D54" s="830"/>
      <c r="E54" s="837"/>
      <c r="F54" s="830"/>
      <c r="G54" s="830"/>
      <c r="H54" s="830"/>
      <c r="I54" s="830"/>
      <c r="J54" s="830"/>
    </row>
    <row r="55" spans="1:10" ht="42.75" hidden="1" customHeight="1" thickBot="1">
      <c r="A55" s="732">
        <v>1122300</v>
      </c>
      <c r="B55" s="741" t="s">
        <v>136</v>
      </c>
      <c r="C55" s="730" t="s">
        <v>979</v>
      </c>
      <c r="D55" s="831"/>
      <c r="E55" s="836"/>
      <c r="F55" s="831"/>
      <c r="G55" s="831"/>
      <c r="H55" s="831"/>
      <c r="I55" s="831"/>
      <c r="J55" s="831"/>
    </row>
    <row r="56" spans="1:10" ht="42.75" hidden="1" customHeight="1">
      <c r="A56" s="716">
        <v>1123000</v>
      </c>
      <c r="B56" s="742" t="s">
        <v>344</v>
      </c>
      <c r="C56" s="718" t="s">
        <v>338</v>
      </c>
      <c r="D56" s="835">
        <v>0</v>
      </c>
      <c r="E56" s="838"/>
      <c r="F56" s="835">
        <v>0</v>
      </c>
      <c r="G56" s="835">
        <v>0</v>
      </c>
      <c r="H56" s="835">
        <v>0</v>
      </c>
      <c r="I56" s="835">
        <v>0</v>
      </c>
      <c r="J56" s="835">
        <v>0</v>
      </c>
    </row>
    <row r="57" spans="1:10" ht="42.75" hidden="1" customHeight="1">
      <c r="A57" s="744">
        <v>1123100</v>
      </c>
      <c r="B57" s="737" t="s">
        <v>137</v>
      </c>
      <c r="C57" s="722" t="s">
        <v>345</v>
      </c>
      <c r="D57" s="830">
        <v>0</v>
      </c>
      <c r="E57" s="837"/>
      <c r="F57" s="830"/>
      <c r="G57" s="830"/>
      <c r="H57" s="830"/>
      <c r="I57" s="830"/>
      <c r="J57" s="830"/>
    </row>
    <row r="58" spans="1:10" ht="42.75" hidden="1" customHeight="1">
      <c r="A58" s="744">
        <v>1123200</v>
      </c>
      <c r="B58" s="737" t="s">
        <v>138</v>
      </c>
      <c r="C58" s="726" t="s">
        <v>346</v>
      </c>
      <c r="D58" s="830">
        <v>0</v>
      </c>
      <c r="E58" s="837"/>
      <c r="F58" s="830"/>
      <c r="G58" s="830"/>
      <c r="H58" s="830"/>
      <c r="I58" s="830"/>
      <c r="J58" s="830"/>
    </row>
    <row r="59" spans="1:10" ht="42" hidden="1" customHeight="1">
      <c r="A59" s="744">
        <v>1123300</v>
      </c>
      <c r="B59" s="737" t="s">
        <v>139</v>
      </c>
      <c r="C59" s="726" t="s">
        <v>347</v>
      </c>
      <c r="D59" s="830">
        <v>0</v>
      </c>
      <c r="E59" s="837"/>
      <c r="F59" s="830"/>
      <c r="G59" s="830"/>
      <c r="H59" s="830"/>
      <c r="I59" s="830"/>
      <c r="J59" s="830"/>
    </row>
    <row r="60" spans="1:10" ht="42.75" hidden="1" customHeight="1">
      <c r="A60" s="744">
        <v>1123400</v>
      </c>
      <c r="B60" s="737" t="s">
        <v>533</v>
      </c>
      <c r="C60" s="726" t="s">
        <v>348</v>
      </c>
      <c r="D60" s="830">
        <v>0</v>
      </c>
      <c r="E60" s="837"/>
      <c r="F60" s="830"/>
      <c r="G60" s="830"/>
      <c r="H60" s="830"/>
      <c r="I60" s="830"/>
      <c r="J60" s="830"/>
    </row>
    <row r="61" spans="1:10" ht="42.75" hidden="1" customHeight="1">
      <c r="A61" s="744">
        <v>1123500</v>
      </c>
      <c r="B61" s="745" t="s">
        <v>534</v>
      </c>
      <c r="C61" s="746">
        <v>423500</v>
      </c>
      <c r="D61" s="830">
        <v>0</v>
      </c>
      <c r="E61" s="837"/>
      <c r="F61" s="830"/>
      <c r="G61" s="830"/>
      <c r="H61" s="830"/>
      <c r="I61" s="830"/>
      <c r="J61" s="830"/>
    </row>
    <row r="62" spans="1:10" ht="42.75" hidden="1" customHeight="1">
      <c r="A62" s="744">
        <v>1123600</v>
      </c>
      <c r="B62" s="737" t="s">
        <v>174</v>
      </c>
      <c r="C62" s="726" t="s">
        <v>349</v>
      </c>
      <c r="D62" s="830">
        <v>0</v>
      </c>
      <c r="E62" s="837"/>
      <c r="F62" s="830"/>
      <c r="G62" s="830"/>
      <c r="H62" s="830"/>
      <c r="I62" s="830"/>
      <c r="J62" s="830"/>
    </row>
    <row r="63" spans="1:10" ht="42.75" hidden="1" customHeight="1">
      <c r="A63" s="744">
        <v>1123700</v>
      </c>
      <c r="B63" s="737" t="s">
        <v>175</v>
      </c>
      <c r="C63" s="726" t="s">
        <v>350</v>
      </c>
      <c r="D63" s="830">
        <v>0</v>
      </c>
      <c r="E63" s="837"/>
      <c r="F63" s="830"/>
      <c r="G63" s="830"/>
      <c r="H63" s="830"/>
      <c r="I63" s="830"/>
      <c r="J63" s="830"/>
    </row>
    <row r="64" spans="1:10" ht="42.75" hidden="1" customHeight="1" thickBot="1">
      <c r="A64" s="732">
        <v>1123800</v>
      </c>
      <c r="B64" s="741" t="s">
        <v>176</v>
      </c>
      <c r="C64" s="730" t="s">
        <v>351</v>
      </c>
      <c r="D64" s="831">
        <v>0</v>
      </c>
      <c r="E64" s="836"/>
      <c r="F64" s="831"/>
      <c r="G64" s="831"/>
      <c r="H64" s="831"/>
      <c r="I64" s="831"/>
      <c r="J64" s="831"/>
    </row>
    <row r="65" spans="1:10" ht="42.75" hidden="1" customHeight="1">
      <c r="A65" s="716">
        <v>1124000</v>
      </c>
      <c r="B65" s="742" t="s">
        <v>198</v>
      </c>
      <c r="C65" s="718" t="s">
        <v>338</v>
      </c>
      <c r="D65" s="835">
        <v>0</v>
      </c>
      <c r="E65" s="838"/>
      <c r="F65" s="835">
        <v>0</v>
      </c>
      <c r="G65" s="835">
        <v>0</v>
      </c>
      <c r="H65" s="835">
        <v>0</v>
      </c>
      <c r="I65" s="835">
        <v>0</v>
      </c>
      <c r="J65" s="835">
        <v>0</v>
      </c>
    </row>
    <row r="66" spans="1:10" ht="42.75" hidden="1" customHeight="1" thickBot="1">
      <c r="A66" s="732">
        <v>1124100</v>
      </c>
      <c r="B66" s="741" t="s">
        <v>177</v>
      </c>
      <c r="C66" s="730" t="s">
        <v>199</v>
      </c>
      <c r="D66" s="831">
        <v>0</v>
      </c>
      <c r="E66" s="836"/>
      <c r="F66" s="831"/>
      <c r="G66" s="831"/>
      <c r="H66" s="831"/>
      <c r="I66" s="831"/>
      <c r="J66" s="831"/>
    </row>
    <row r="67" spans="1:10" ht="30" hidden="1" customHeight="1">
      <c r="A67" s="716">
        <v>1125000</v>
      </c>
      <c r="B67" s="742" t="s">
        <v>878</v>
      </c>
      <c r="C67" s="718" t="s">
        <v>338</v>
      </c>
      <c r="D67" s="835">
        <v>1500</v>
      </c>
      <c r="E67" s="838"/>
      <c r="F67" s="835">
        <v>1500</v>
      </c>
      <c r="G67" s="835">
        <v>0</v>
      </c>
      <c r="H67" s="835">
        <v>0</v>
      </c>
      <c r="I67" s="835">
        <v>1500</v>
      </c>
      <c r="J67" s="835">
        <v>1500</v>
      </c>
    </row>
    <row r="68" spans="1:10" ht="25.5">
      <c r="A68" s="744">
        <v>1125100</v>
      </c>
      <c r="B68" s="737" t="s">
        <v>178</v>
      </c>
      <c r="C68" s="722" t="s">
        <v>879</v>
      </c>
      <c r="D68" s="844">
        <v>9475</v>
      </c>
      <c r="E68" s="845">
        <v>0</v>
      </c>
      <c r="F68" s="845">
        <f>D68+E68</f>
        <v>9475</v>
      </c>
      <c r="G68" s="845">
        <v>1000</v>
      </c>
      <c r="H68" s="845">
        <v>3000</v>
      </c>
      <c r="I68" s="845">
        <v>4000</v>
      </c>
      <c r="J68" s="844">
        <f>F68</f>
        <v>9475</v>
      </c>
    </row>
    <row r="69" spans="1:10" ht="26.25" thickBot="1">
      <c r="A69" s="732">
        <v>1125200</v>
      </c>
      <c r="B69" s="741" t="s">
        <v>669</v>
      </c>
      <c r="C69" s="730" t="s">
        <v>988</v>
      </c>
      <c r="D69" s="831">
        <v>0</v>
      </c>
      <c r="E69" s="836"/>
      <c r="F69" s="831"/>
      <c r="G69" s="831"/>
      <c r="H69" s="831"/>
      <c r="I69" s="831"/>
      <c r="J69" s="831"/>
    </row>
    <row r="70" spans="1:10" ht="14.25" hidden="1">
      <c r="A70" s="716">
        <v>1126000</v>
      </c>
      <c r="B70" s="742" t="s">
        <v>989</v>
      </c>
      <c r="C70" s="718" t="s">
        <v>338</v>
      </c>
      <c r="D70" s="835">
        <v>0</v>
      </c>
      <c r="E70" s="838"/>
      <c r="F70" s="835">
        <v>0</v>
      </c>
      <c r="G70" s="835">
        <v>0</v>
      </c>
      <c r="H70" s="835">
        <v>0</v>
      </c>
      <c r="I70" s="835">
        <v>0</v>
      </c>
      <c r="J70" s="835">
        <v>0</v>
      </c>
    </row>
    <row r="71" spans="1:10" hidden="1">
      <c r="A71" s="716">
        <v>1126100</v>
      </c>
      <c r="B71" s="737" t="s">
        <v>941</v>
      </c>
      <c r="C71" s="722" t="s">
        <v>990</v>
      </c>
      <c r="D71" s="830">
        <v>0</v>
      </c>
      <c r="E71" s="837"/>
      <c r="F71" s="830"/>
      <c r="G71" s="830"/>
      <c r="H71" s="830"/>
      <c r="I71" s="830"/>
      <c r="J71" s="830"/>
    </row>
    <row r="72" spans="1:10" hidden="1">
      <c r="A72" s="716">
        <v>1126200</v>
      </c>
      <c r="B72" s="737" t="s">
        <v>942</v>
      </c>
      <c r="C72" s="726" t="s">
        <v>991</v>
      </c>
      <c r="D72" s="830">
        <v>0</v>
      </c>
      <c r="E72" s="837"/>
      <c r="F72" s="830"/>
      <c r="G72" s="830"/>
      <c r="H72" s="830"/>
      <c r="I72" s="830"/>
      <c r="J72" s="830"/>
    </row>
    <row r="73" spans="1:10" hidden="1">
      <c r="A73" s="716">
        <v>1126300</v>
      </c>
      <c r="B73" s="737" t="s">
        <v>369</v>
      </c>
      <c r="C73" s="726" t="s">
        <v>370</v>
      </c>
      <c r="D73" s="830">
        <v>0</v>
      </c>
      <c r="E73" s="837"/>
      <c r="F73" s="830"/>
      <c r="G73" s="830"/>
      <c r="H73" s="830"/>
      <c r="I73" s="830"/>
      <c r="J73" s="830"/>
    </row>
    <row r="74" spans="1:10" hidden="1">
      <c r="A74" s="724">
        <v>1126400</v>
      </c>
      <c r="B74" s="747" t="s">
        <v>943</v>
      </c>
      <c r="C74" s="726" t="s">
        <v>371</v>
      </c>
      <c r="D74" s="830">
        <v>0</v>
      </c>
      <c r="E74" s="837"/>
      <c r="F74" s="830"/>
      <c r="G74" s="830"/>
      <c r="H74" s="830"/>
      <c r="I74" s="830"/>
      <c r="J74" s="830"/>
    </row>
    <row r="75" spans="1:10" ht="25.5" hidden="1">
      <c r="A75" s="728">
        <v>1126500</v>
      </c>
      <c r="B75" s="748" t="s">
        <v>901</v>
      </c>
      <c r="C75" s="726" t="s">
        <v>372</v>
      </c>
      <c r="D75" s="830">
        <v>0</v>
      </c>
      <c r="E75" s="837"/>
      <c r="F75" s="830"/>
      <c r="G75" s="830"/>
      <c r="H75" s="830"/>
      <c r="I75" s="830"/>
      <c r="J75" s="830"/>
    </row>
    <row r="76" spans="1:10" hidden="1">
      <c r="A76" s="724">
        <v>1126600</v>
      </c>
      <c r="B76" s="747" t="s">
        <v>214</v>
      </c>
      <c r="C76" s="726" t="s">
        <v>373</v>
      </c>
      <c r="D76" s="830">
        <v>0</v>
      </c>
      <c r="E76" s="837"/>
      <c r="F76" s="830"/>
      <c r="G76" s="830"/>
      <c r="H76" s="830"/>
      <c r="I76" s="830"/>
      <c r="J76" s="830"/>
    </row>
    <row r="77" spans="1:10" hidden="1">
      <c r="A77" s="724">
        <v>1126700</v>
      </c>
      <c r="B77" s="747" t="s">
        <v>215</v>
      </c>
      <c r="C77" s="726" t="s">
        <v>374</v>
      </c>
      <c r="D77" s="830">
        <v>0</v>
      </c>
      <c r="E77" s="837"/>
      <c r="F77" s="830"/>
      <c r="G77" s="830"/>
      <c r="H77" s="830"/>
      <c r="I77" s="830"/>
      <c r="J77" s="830"/>
    </row>
    <row r="78" spans="1:10" ht="12.75" hidden="1" customHeight="1" thickBot="1">
      <c r="A78" s="740">
        <v>1126800</v>
      </c>
      <c r="B78" s="749" t="s">
        <v>458</v>
      </c>
      <c r="C78" s="730" t="s">
        <v>375</v>
      </c>
      <c r="D78" s="831">
        <v>0</v>
      </c>
      <c r="E78" s="836"/>
      <c r="F78" s="831"/>
      <c r="G78" s="831"/>
      <c r="H78" s="831"/>
      <c r="I78" s="831"/>
      <c r="J78" s="831"/>
    </row>
    <row r="79" spans="1:10" ht="14.25" hidden="1">
      <c r="A79" s="750">
        <v>1130000</v>
      </c>
      <c r="B79" s="751" t="s">
        <v>274</v>
      </c>
      <c r="C79" s="718" t="s">
        <v>338</v>
      </c>
      <c r="D79" s="835">
        <v>0</v>
      </c>
      <c r="E79" s="838"/>
      <c r="F79" s="835">
        <v>0</v>
      </c>
      <c r="G79" s="835">
        <v>0</v>
      </c>
      <c r="H79" s="835">
        <v>0</v>
      </c>
      <c r="I79" s="835">
        <v>0</v>
      </c>
      <c r="J79" s="835">
        <v>0</v>
      </c>
    </row>
    <row r="80" spans="1:10" hidden="1">
      <c r="A80" s="750">
        <v>1130100</v>
      </c>
      <c r="B80" s="747" t="s">
        <v>459</v>
      </c>
      <c r="C80" s="722" t="s">
        <v>275</v>
      </c>
      <c r="D80" s="830"/>
      <c r="E80" s="837"/>
      <c r="F80" s="830"/>
      <c r="G80" s="830"/>
      <c r="H80" s="830"/>
      <c r="I80" s="830"/>
      <c r="J80" s="830"/>
    </row>
    <row r="81" spans="1:10" hidden="1">
      <c r="A81" s="750">
        <v>1130200</v>
      </c>
      <c r="B81" s="747" t="s">
        <v>460</v>
      </c>
      <c r="C81" s="726" t="s">
        <v>276</v>
      </c>
      <c r="D81" s="830"/>
      <c r="E81" s="837"/>
      <c r="F81" s="830"/>
      <c r="G81" s="830"/>
      <c r="H81" s="830"/>
      <c r="I81" s="830"/>
      <c r="J81" s="830"/>
    </row>
    <row r="82" spans="1:10" ht="25.5" hidden="1">
      <c r="A82" s="750">
        <v>1130300</v>
      </c>
      <c r="B82" s="747" t="s">
        <v>461</v>
      </c>
      <c r="C82" s="726" t="s">
        <v>277</v>
      </c>
      <c r="D82" s="830"/>
      <c r="E82" s="837"/>
      <c r="F82" s="830"/>
      <c r="G82" s="830"/>
      <c r="H82" s="830"/>
      <c r="I82" s="830"/>
      <c r="J82" s="830"/>
    </row>
    <row r="83" spans="1:10" hidden="1">
      <c r="A83" s="750">
        <v>1130400</v>
      </c>
      <c r="B83" s="752" t="s">
        <v>462</v>
      </c>
      <c r="C83" s="753" t="s">
        <v>278</v>
      </c>
      <c r="D83" s="829"/>
      <c r="E83" s="866"/>
      <c r="F83" s="829"/>
      <c r="G83" s="829"/>
      <c r="H83" s="829"/>
      <c r="I83" s="829"/>
      <c r="J83" s="829"/>
    </row>
    <row r="84" spans="1:10" ht="28.5" hidden="1">
      <c r="A84" s="724">
        <v>1131000</v>
      </c>
      <c r="B84" s="754" t="s">
        <v>279</v>
      </c>
      <c r="C84" s="755" t="s">
        <v>338</v>
      </c>
      <c r="D84" s="926"/>
      <c r="E84" s="975"/>
      <c r="F84" s="926"/>
      <c r="G84" s="926"/>
      <c r="H84" s="926"/>
      <c r="I84" s="926"/>
      <c r="J84" s="926"/>
    </row>
    <row r="85" spans="1:10" ht="25.5" hidden="1">
      <c r="A85" s="724">
        <v>1131100</v>
      </c>
      <c r="B85" s="747" t="s">
        <v>565</v>
      </c>
      <c r="C85" s="722" t="s">
        <v>280</v>
      </c>
      <c r="D85" s="830"/>
      <c r="E85" s="837"/>
      <c r="F85" s="830"/>
      <c r="G85" s="830"/>
      <c r="H85" s="830"/>
      <c r="I85" s="830"/>
      <c r="J85" s="830"/>
    </row>
    <row r="86" spans="1:10" hidden="1">
      <c r="A86" s="724">
        <v>1131200</v>
      </c>
      <c r="B86" s="747" t="s">
        <v>566</v>
      </c>
      <c r="C86" s="726" t="s">
        <v>281</v>
      </c>
      <c r="D86" s="830"/>
      <c r="E86" s="837"/>
      <c r="F86" s="830"/>
      <c r="G86" s="830"/>
      <c r="H86" s="830"/>
      <c r="I86" s="830"/>
      <c r="J86" s="830"/>
    </row>
    <row r="87" spans="1:10" ht="12.75" hidden="1" customHeight="1" thickBot="1">
      <c r="A87" s="724">
        <v>1131300</v>
      </c>
      <c r="B87" s="749" t="s">
        <v>567</v>
      </c>
      <c r="C87" s="730" t="s">
        <v>282</v>
      </c>
      <c r="D87" s="831"/>
      <c r="E87" s="836"/>
      <c r="F87" s="831"/>
      <c r="G87" s="831"/>
      <c r="H87" s="831"/>
      <c r="I87" s="831"/>
      <c r="J87" s="831"/>
    </row>
    <row r="88" spans="1:10" ht="14.25" hidden="1">
      <c r="A88" s="757">
        <v>1140000</v>
      </c>
      <c r="B88" s="751" t="s">
        <v>283</v>
      </c>
      <c r="C88" s="718" t="s">
        <v>338</v>
      </c>
      <c r="D88" s="835">
        <v>0</v>
      </c>
      <c r="E88" s="838"/>
      <c r="F88" s="835">
        <v>0</v>
      </c>
      <c r="G88" s="835">
        <v>0</v>
      </c>
      <c r="H88" s="835">
        <v>0</v>
      </c>
      <c r="I88" s="835">
        <v>0</v>
      </c>
      <c r="J88" s="835">
        <v>0</v>
      </c>
    </row>
    <row r="89" spans="1:10" ht="25.5" hidden="1">
      <c r="A89" s="757">
        <v>1141000</v>
      </c>
      <c r="B89" s="747" t="s">
        <v>284</v>
      </c>
      <c r="C89" s="722" t="s">
        <v>960</v>
      </c>
      <c r="D89" s="830"/>
      <c r="E89" s="837"/>
      <c r="F89" s="830"/>
      <c r="G89" s="830"/>
      <c r="H89" s="830"/>
      <c r="I89" s="830"/>
      <c r="J89" s="830"/>
    </row>
    <row r="90" spans="1:10" ht="25.5" hidden="1">
      <c r="A90" s="757">
        <v>1142000</v>
      </c>
      <c r="B90" s="747" t="s">
        <v>38</v>
      </c>
      <c r="C90" s="726" t="s">
        <v>39</v>
      </c>
      <c r="D90" s="830"/>
      <c r="E90" s="837"/>
      <c r="F90" s="830"/>
      <c r="G90" s="830"/>
      <c r="H90" s="830"/>
      <c r="I90" s="830"/>
      <c r="J90" s="830"/>
    </row>
    <row r="91" spans="1:10" ht="25.5" hidden="1">
      <c r="A91" s="757">
        <v>1143000</v>
      </c>
      <c r="B91" s="747" t="s">
        <v>40</v>
      </c>
      <c r="C91" s="726" t="s">
        <v>41</v>
      </c>
      <c r="D91" s="830"/>
      <c r="E91" s="837"/>
      <c r="F91" s="830"/>
      <c r="G91" s="830"/>
      <c r="H91" s="830"/>
      <c r="I91" s="830"/>
      <c r="J91" s="830"/>
    </row>
    <row r="92" spans="1:10" ht="26.25" hidden="1" thickBot="1">
      <c r="A92" s="757">
        <v>1144000</v>
      </c>
      <c r="B92" s="749" t="s">
        <v>42</v>
      </c>
      <c r="C92" s="730" t="s">
        <v>418</v>
      </c>
      <c r="D92" s="831"/>
      <c r="E92" s="836"/>
      <c r="F92" s="831"/>
      <c r="G92" s="831"/>
      <c r="H92" s="831"/>
      <c r="I92" s="831"/>
      <c r="J92" s="831"/>
    </row>
    <row r="93" spans="1:10" ht="14.25" hidden="1">
      <c r="A93" s="757">
        <v>1150000</v>
      </c>
      <c r="B93" s="758" t="s">
        <v>694</v>
      </c>
      <c r="C93" s="718" t="s">
        <v>338</v>
      </c>
      <c r="D93" s="835">
        <v>0</v>
      </c>
      <c r="E93" s="838"/>
      <c r="F93" s="835">
        <v>0</v>
      </c>
      <c r="G93" s="835">
        <v>0</v>
      </c>
      <c r="H93" s="835">
        <v>0</v>
      </c>
      <c r="I93" s="835">
        <v>0</v>
      </c>
      <c r="J93" s="835">
        <v>0</v>
      </c>
    </row>
    <row r="94" spans="1:10" ht="25.5" hidden="1">
      <c r="A94" s="759">
        <v>1151000</v>
      </c>
      <c r="B94" s="747" t="s">
        <v>773</v>
      </c>
      <c r="C94" s="722" t="s">
        <v>774</v>
      </c>
      <c r="D94" s="830"/>
      <c r="E94" s="837"/>
      <c r="F94" s="830"/>
      <c r="G94" s="830"/>
      <c r="H94" s="830"/>
      <c r="I94" s="830"/>
      <c r="J94" s="830"/>
    </row>
    <row r="95" spans="1:10" ht="25.5" hidden="1">
      <c r="A95" s="759">
        <v>1152000</v>
      </c>
      <c r="B95" s="747" t="s">
        <v>1057</v>
      </c>
      <c r="C95" s="726" t="s">
        <v>775</v>
      </c>
      <c r="D95" s="830"/>
      <c r="E95" s="837"/>
      <c r="F95" s="830"/>
      <c r="G95" s="830"/>
      <c r="H95" s="830"/>
      <c r="I95" s="830"/>
      <c r="J95" s="830"/>
    </row>
    <row r="96" spans="1:10" ht="25.5" hidden="1">
      <c r="A96" s="759">
        <v>1153000</v>
      </c>
      <c r="B96" s="747" t="s">
        <v>793</v>
      </c>
      <c r="C96" s="726" t="s">
        <v>776</v>
      </c>
      <c r="D96" s="830"/>
      <c r="E96" s="837"/>
      <c r="F96" s="830"/>
      <c r="G96" s="830"/>
      <c r="H96" s="830"/>
      <c r="I96" s="830"/>
      <c r="J96" s="830"/>
    </row>
    <row r="97" spans="1:10" ht="25.5" hidden="1">
      <c r="A97" s="759">
        <v>1154000</v>
      </c>
      <c r="B97" s="747" t="s">
        <v>701</v>
      </c>
      <c r="C97" s="726" t="s">
        <v>777</v>
      </c>
      <c r="D97" s="830"/>
      <c r="E97" s="837"/>
      <c r="F97" s="830"/>
      <c r="G97" s="830"/>
      <c r="H97" s="830"/>
      <c r="I97" s="830"/>
      <c r="J97" s="830"/>
    </row>
    <row r="98" spans="1:10" ht="25.5" hidden="1">
      <c r="A98" s="744">
        <v>1155000</v>
      </c>
      <c r="B98" s="760" t="s">
        <v>1619</v>
      </c>
      <c r="C98" s="726" t="s">
        <v>691</v>
      </c>
      <c r="D98" s="844"/>
      <c r="E98" s="845"/>
      <c r="F98" s="844"/>
      <c r="G98" s="844"/>
      <c r="H98" s="844"/>
      <c r="I98" s="844"/>
      <c r="J98" s="844"/>
    </row>
    <row r="99" spans="1:10" ht="26.25" hidden="1" thickBot="1">
      <c r="A99" s="732">
        <v>1156000</v>
      </c>
      <c r="B99" s="762" t="s">
        <v>1620</v>
      </c>
      <c r="C99" s="730" t="s">
        <v>781</v>
      </c>
      <c r="D99" s="839"/>
      <c r="E99" s="840"/>
      <c r="F99" s="839"/>
      <c r="G99" s="839"/>
      <c r="H99" s="839"/>
      <c r="I99" s="839"/>
      <c r="J99" s="839"/>
    </row>
    <row r="100" spans="1:10" hidden="1">
      <c r="A100" s="716">
        <v>1160000</v>
      </c>
      <c r="B100" s="764" t="s">
        <v>782</v>
      </c>
      <c r="C100" s="718" t="s">
        <v>338</v>
      </c>
      <c r="D100" s="842">
        <v>0</v>
      </c>
      <c r="E100" s="843"/>
      <c r="F100" s="842">
        <v>0</v>
      </c>
      <c r="G100" s="842">
        <v>0</v>
      </c>
      <c r="H100" s="842">
        <v>0</v>
      </c>
      <c r="I100" s="842">
        <v>0</v>
      </c>
      <c r="J100" s="842">
        <v>0</v>
      </c>
    </row>
    <row r="101" spans="1:10" ht="51" hidden="1">
      <c r="A101" s="744">
        <v>1161000</v>
      </c>
      <c r="B101" s="766" t="s">
        <v>191</v>
      </c>
      <c r="C101" s="767" t="s">
        <v>338</v>
      </c>
      <c r="D101" s="844">
        <v>0</v>
      </c>
      <c r="E101" s="845"/>
      <c r="F101" s="844">
        <v>0</v>
      </c>
      <c r="G101" s="844">
        <v>0</v>
      </c>
      <c r="H101" s="844">
        <v>0</v>
      </c>
      <c r="I101" s="844">
        <v>0</v>
      </c>
      <c r="J101" s="844">
        <v>0</v>
      </c>
    </row>
    <row r="102" spans="1:10" ht="38.25" hidden="1">
      <c r="A102" s="744">
        <v>1161100</v>
      </c>
      <c r="B102" s="725" t="s">
        <v>1621</v>
      </c>
      <c r="C102" s="746">
        <v>471100</v>
      </c>
      <c r="D102" s="844"/>
      <c r="E102" s="845"/>
      <c r="F102" s="844"/>
      <c r="G102" s="844"/>
      <c r="H102" s="844"/>
      <c r="I102" s="844"/>
      <c r="J102" s="844"/>
    </row>
    <row r="103" spans="1:10" ht="25.5" hidden="1">
      <c r="A103" s="744">
        <v>1161200</v>
      </c>
      <c r="B103" s="760" t="s">
        <v>1622</v>
      </c>
      <c r="C103" s="746">
        <v>471200</v>
      </c>
      <c r="D103" s="844"/>
      <c r="E103" s="845"/>
      <c r="F103" s="844"/>
      <c r="G103" s="844"/>
      <c r="H103" s="844"/>
      <c r="I103" s="844"/>
      <c r="J103" s="844"/>
    </row>
    <row r="104" spans="1:10" ht="38.25" hidden="1">
      <c r="A104" s="744">
        <v>1162000</v>
      </c>
      <c r="B104" s="766" t="s">
        <v>1080</v>
      </c>
      <c r="C104" s="767" t="s">
        <v>338</v>
      </c>
      <c r="D104" s="844">
        <v>0</v>
      </c>
      <c r="E104" s="845"/>
      <c r="F104" s="844">
        <v>0</v>
      </c>
      <c r="G104" s="844">
        <v>0</v>
      </c>
      <c r="H104" s="844">
        <v>0</v>
      </c>
      <c r="I104" s="844">
        <v>0</v>
      </c>
      <c r="J104" s="844">
        <v>0</v>
      </c>
    </row>
    <row r="105" spans="1:10" ht="25.5" hidden="1">
      <c r="A105" s="744">
        <v>1162100</v>
      </c>
      <c r="B105" s="760" t="s">
        <v>1623</v>
      </c>
      <c r="C105" s="726" t="s">
        <v>122</v>
      </c>
      <c r="D105" s="844"/>
      <c r="E105" s="845"/>
      <c r="F105" s="844"/>
      <c r="G105" s="844"/>
      <c r="H105" s="844"/>
      <c r="I105" s="844"/>
      <c r="J105" s="844"/>
    </row>
    <row r="106" spans="1:10" hidden="1">
      <c r="A106" s="744">
        <v>1162200</v>
      </c>
      <c r="B106" s="760" t="s">
        <v>1624</v>
      </c>
      <c r="C106" s="726" t="s">
        <v>23</v>
      </c>
      <c r="D106" s="844"/>
      <c r="E106" s="845"/>
      <c r="F106" s="844"/>
      <c r="G106" s="844"/>
      <c r="H106" s="844"/>
      <c r="I106" s="844"/>
      <c r="J106" s="844"/>
    </row>
    <row r="107" spans="1:10" ht="25.5" hidden="1">
      <c r="A107" s="744">
        <v>1162300</v>
      </c>
      <c r="B107" s="760" t="s">
        <v>1625</v>
      </c>
      <c r="C107" s="726" t="s">
        <v>25</v>
      </c>
      <c r="D107" s="844"/>
      <c r="E107" s="845"/>
      <c r="F107" s="844"/>
      <c r="G107" s="844"/>
      <c r="H107" s="844"/>
      <c r="I107" s="844"/>
      <c r="J107" s="844"/>
    </row>
    <row r="108" spans="1:10" hidden="1">
      <c r="A108" s="744">
        <v>1162400</v>
      </c>
      <c r="B108" s="760" t="s">
        <v>1626</v>
      </c>
      <c r="C108" s="726" t="s">
        <v>795</v>
      </c>
      <c r="D108" s="844"/>
      <c r="E108" s="845"/>
      <c r="F108" s="844"/>
      <c r="G108" s="844"/>
      <c r="H108" s="844"/>
      <c r="I108" s="844"/>
      <c r="J108" s="844"/>
    </row>
    <row r="109" spans="1:10" ht="25.5" hidden="1">
      <c r="A109" s="744">
        <v>1162500</v>
      </c>
      <c r="B109" s="760" t="s">
        <v>1627</v>
      </c>
      <c r="C109" s="726" t="s">
        <v>797</v>
      </c>
      <c r="D109" s="844"/>
      <c r="E109" s="845"/>
      <c r="F109" s="844"/>
      <c r="G109" s="844"/>
      <c r="H109" s="844"/>
      <c r="I109" s="844"/>
      <c r="J109" s="844"/>
    </row>
    <row r="110" spans="1:10" hidden="1">
      <c r="A110" s="744">
        <v>1162600</v>
      </c>
      <c r="B110" s="760" t="s">
        <v>1628</v>
      </c>
      <c r="C110" s="726" t="s">
        <v>489</v>
      </c>
      <c r="D110" s="844"/>
      <c r="E110" s="845"/>
      <c r="F110" s="844"/>
      <c r="G110" s="844"/>
      <c r="H110" s="844"/>
      <c r="I110" s="844"/>
      <c r="J110" s="844"/>
    </row>
    <row r="111" spans="1:10" ht="25.5" hidden="1">
      <c r="A111" s="744">
        <v>1162700</v>
      </c>
      <c r="B111" s="725" t="s">
        <v>1629</v>
      </c>
      <c r="C111" s="726" t="s">
        <v>491</v>
      </c>
      <c r="D111" s="844"/>
      <c r="E111" s="845"/>
      <c r="F111" s="844"/>
      <c r="G111" s="844"/>
      <c r="H111" s="844"/>
      <c r="I111" s="844"/>
      <c r="J111" s="844"/>
    </row>
    <row r="112" spans="1:10" hidden="1">
      <c r="A112" s="744">
        <v>1162800</v>
      </c>
      <c r="B112" s="760" t="s">
        <v>1630</v>
      </c>
      <c r="C112" s="726" t="s">
        <v>833</v>
      </c>
      <c r="D112" s="933"/>
      <c r="E112" s="976"/>
      <c r="F112" s="933"/>
      <c r="G112" s="933"/>
      <c r="H112" s="933"/>
      <c r="I112" s="933"/>
      <c r="J112" s="933"/>
    </row>
    <row r="113" spans="1:10" ht="13.5" hidden="1" thickBot="1">
      <c r="A113" s="769">
        <v>1162900</v>
      </c>
      <c r="B113" s="762" t="s">
        <v>1631</v>
      </c>
      <c r="C113" s="730" t="s">
        <v>835</v>
      </c>
      <c r="D113" s="937"/>
      <c r="E113" s="977"/>
      <c r="F113" s="937"/>
      <c r="G113" s="937"/>
      <c r="H113" s="937"/>
      <c r="I113" s="937"/>
      <c r="J113" s="937"/>
    </row>
    <row r="114" spans="1:10" hidden="1">
      <c r="A114" s="771">
        <v>1170000</v>
      </c>
      <c r="B114" s="772" t="s">
        <v>836</v>
      </c>
      <c r="C114" s="773" t="s">
        <v>338</v>
      </c>
      <c r="D114" s="951">
        <v>0</v>
      </c>
      <c r="E114" s="978"/>
      <c r="F114" s="951">
        <v>0</v>
      </c>
      <c r="G114" s="951">
        <v>0</v>
      </c>
      <c r="H114" s="951">
        <v>0</v>
      </c>
      <c r="I114" s="951">
        <v>0</v>
      </c>
      <c r="J114" s="951">
        <v>0</v>
      </c>
    </row>
    <row r="115" spans="1:10" ht="38.25" hidden="1">
      <c r="A115" s="775">
        <v>1171000</v>
      </c>
      <c r="B115" s="776" t="s">
        <v>200</v>
      </c>
      <c r="C115" s="718" t="s">
        <v>338</v>
      </c>
      <c r="D115" s="849">
        <v>0</v>
      </c>
      <c r="E115" s="850"/>
      <c r="F115" s="849">
        <v>0</v>
      </c>
      <c r="G115" s="849">
        <v>0</v>
      </c>
      <c r="H115" s="849">
        <v>0</v>
      </c>
      <c r="I115" s="849">
        <v>0</v>
      </c>
      <c r="J115" s="849">
        <v>0</v>
      </c>
    </row>
    <row r="116" spans="1:10" ht="51" hidden="1">
      <c r="A116" s="775">
        <v>1171100</v>
      </c>
      <c r="B116" s="725" t="s">
        <v>1632</v>
      </c>
      <c r="C116" s="722" t="s">
        <v>457</v>
      </c>
      <c r="D116" s="933">
        <v>0</v>
      </c>
      <c r="E116" s="976"/>
      <c r="F116" s="933"/>
      <c r="G116" s="933"/>
      <c r="H116" s="933"/>
      <c r="I116" s="933"/>
      <c r="J116" s="933"/>
    </row>
    <row r="117" spans="1:10" ht="25.5" hidden="1">
      <c r="A117" s="775">
        <v>1171200</v>
      </c>
      <c r="B117" s="760" t="s">
        <v>1633</v>
      </c>
      <c r="C117" s="778" t="s">
        <v>332</v>
      </c>
      <c r="D117" s="933">
        <v>0</v>
      </c>
      <c r="E117" s="976"/>
      <c r="F117" s="933"/>
      <c r="G117" s="933"/>
      <c r="H117" s="933"/>
      <c r="I117" s="933"/>
      <c r="J117" s="933"/>
    </row>
    <row r="118" spans="1:10" ht="51" hidden="1">
      <c r="A118" s="744">
        <v>1172000</v>
      </c>
      <c r="B118" s="779" t="s">
        <v>974</v>
      </c>
      <c r="C118" s="755" t="s">
        <v>338</v>
      </c>
      <c r="D118" s="951">
        <v>0</v>
      </c>
      <c r="E118" s="978"/>
      <c r="F118" s="951">
        <v>0</v>
      </c>
      <c r="G118" s="951">
        <v>0</v>
      </c>
      <c r="H118" s="951">
        <v>0</v>
      </c>
      <c r="I118" s="951">
        <v>0</v>
      </c>
      <c r="J118" s="951">
        <v>0</v>
      </c>
    </row>
    <row r="119" spans="1:10" hidden="1">
      <c r="A119" s="744">
        <v>1172100</v>
      </c>
      <c r="B119" s="747" t="s">
        <v>1058</v>
      </c>
      <c r="C119" s="722" t="s">
        <v>975</v>
      </c>
      <c r="D119" s="933">
        <v>0</v>
      </c>
      <c r="E119" s="976"/>
      <c r="F119" s="933"/>
      <c r="G119" s="933"/>
      <c r="H119" s="933"/>
      <c r="I119" s="933"/>
      <c r="J119" s="933"/>
    </row>
    <row r="120" spans="1:10" hidden="1">
      <c r="A120" s="744">
        <v>1172200</v>
      </c>
      <c r="B120" s="747" t="s">
        <v>1059</v>
      </c>
      <c r="C120" s="780">
        <v>482200</v>
      </c>
      <c r="D120" s="933">
        <v>0</v>
      </c>
      <c r="E120" s="976"/>
      <c r="F120" s="933"/>
      <c r="G120" s="933"/>
      <c r="H120" s="933"/>
      <c r="I120" s="933"/>
      <c r="J120" s="933"/>
    </row>
    <row r="121" spans="1:10" hidden="1">
      <c r="A121" s="744">
        <v>1172300</v>
      </c>
      <c r="B121" s="760" t="s">
        <v>1634</v>
      </c>
      <c r="C121" s="726" t="s">
        <v>977</v>
      </c>
      <c r="D121" s="933">
        <v>0</v>
      </c>
      <c r="E121" s="976"/>
      <c r="F121" s="933"/>
      <c r="G121" s="933"/>
      <c r="H121" s="933"/>
      <c r="I121" s="933"/>
      <c r="J121" s="933"/>
    </row>
    <row r="122" spans="1:10" ht="38.25" hidden="1">
      <c r="A122" s="744">
        <v>1172400</v>
      </c>
      <c r="B122" s="781" t="s">
        <v>1635</v>
      </c>
      <c r="C122" s="726" t="s">
        <v>117</v>
      </c>
      <c r="D122" s="849">
        <v>0</v>
      </c>
      <c r="E122" s="850"/>
      <c r="F122" s="849"/>
      <c r="G122" s="849"/>
      <c r="H122" s="849"/>
      <c r="I122" s="849"/>
      <c r="J122" s="849"/>
    </row>
    <row r="123" spans="1:10" ht="25.5" hidden="1">
      <c r="A123" s="744">
        <v>1173000</v>
      </c>
      <c r="B123" s="779" t="s">
        <v>118</v>
      </c>
      <c r="C123" s="755" t="s">
        <v>338</v>
      </c>
      <c r="D123" s="849">
        <v>0</v>
      </c>
      <c r="E123" s="850"/>
      <c r="F123" s="849">
        <v>0</v>
      </c>
      <c r="G123" s="849">
        <v>0</v>
      </c>
      <c r="H123" s="849">
        <v>0</v>
      </c>
      <c r="I123" s="849">
        <v>0</v>
      </c>
      <c r="J123" s="849">
        <v>0</v>
      </c>
    </row>
    <row r="124" spans="1:10" ht="25.5" hidden="1">
      <c r="A124" s="775">
        <v>1173100</v>
      </c>
      <c r="B124" s="782" t="s">
        <v>119</v>
      </c>
      <c r="C124" s="726" t="s">
        <v>1044</v>
      </c>
      <c r="D124" s="849">
        <v>0</v>
      </c>
      <c r="E124" s="850"/>
      <c r="F124" s="849"/>
      <c r="G124" s="849"/>
      <c r="H124" s="849"/>
      <c r="I124" s="849"/>
      <c r="J124" s="849"/>
    </row>
    <row r="125" spans="1:10" ht="51" hidden="1">
      <c r="A125" s="775">
        <v>1174000</v>
      </c>
      <c r="B125" s="779" t="s">
        <v>1045</v>
      </c>
      <c r="C125" s="755" t="s">
        <v>338</v>
      </c>
      <c r="D125" s="849">
        <v>0</v>
      </c>
      <c r="E125" s="850"/>
      <c r="F125" s="849">
        <v>0</v>
      </c>
      <c r="G125" s="849">
        <v>0</v>
      </c>
      <c r="H125" s="849">
        <v>0</v>
      </c>
      <c r="I125" s="849">
        <v>0</v>
      </c>
      <c r="J125" s="849">
        <v>0</v>
      </c>
    </row>
    <row r="126" spans="1:10" ht="38.25" hidden="1">
      <c r="A126" s="775">
        <v>1174100</v>
      </c>
      <c r="B126" s="782" t="s">
        <v>1060</v>
      </c>
      <c r="C126" s="726" t="s">
        <v>1046</v>
      </c>
      <c r="D126" s="849">
        <v>0</v>
      </c>
      <c r="E126" s="850"/>
      <c r="F126" s="849"/>
      <c r="G126" s="849"/>
      <c r="H126" s="849"/>
      <c r="I126" s="849"/>
      <c r="J126" s="849"/>
    </row>
    <row r="127" spans="1:10" ht="25.5" hidden="1">
      <c r="A127" s="775">
        <v>1174200</v>
      </c>
      <c r="B127" s="781" t="s">
        <v>1636</v>
      </c>
      <c r="C127" s="726" t="s">
        <v>425</v>
      </c>
      <c r="D127" s="849">
        <v>0</v>
      </c>
      <c r="E127" s="850"/>
      <c r="F127" s="849"/>
      <c r="G127" s="849"/>
      <c r="H127" s="849"/>
      <c r="I127" s="849"/>
      <c r="J127" s="849"/>
    </row>
    <row r="128" spans="1:10" ht="51" hidden="1">
      <c r="A128" s="775">
        <v>1175000</v>
      </c>
      <c r="B128" s="779" t="s">
        <v>535</v>
      </c>
      <c r="C128" s="755" t="s">
        <v>338</v>
      </c>
      <c r="D128" s="849">
        <v>0</v>
      </c>
      <c r="E128" s="850"/>
      <c r="F128" s="849">
        <v>0</v>
      </c>
      <c r="G128" s="849">
        <v>0</v>
      </c>
      <c r="H128" s="849">
        <v>0</v>
      </c>
      <c r="I128" s="849">
        <v>0</v>
      </c>
      <c r="J128" s="849">
        <v>0</v>
      </c>
    </row>
    <row r="129" spans="1:13" ht="38.25" hidden="1">
      <c r="A129" s="775">
        <v>1175100</v>
      </c>
      <c r="B129" s="781" t="s">
        <v>1637</v>
      </c>
      <c r="C129" s="726" t="s">
        <v>212</v>
      </c>
      <c r="D129" s="849">
        <v>0</v>
      </c>
      <c r="E129" s="850"/>
      <c r="F129" s="849"/>
      <c r="G129" s="849"/>
      <c r="H129" s="849"/>
      <c r="I129" s="849"/>
      <c r="J129" s="849"/>
    </row>
    <row r="130" spans="1:13" hidden="1">
      <c r="A130" s="775">
        <v>1176000</v>
      </c>
      <c r="B130" s="779" t="s">
        <v>213</v>
      </c>
      <c r="C130" s="755" t="s">
        <v>338</v>
      </c>
      <c r="D130" s="849">
        <v>0</v>
      </c>
      <c r="E130" s="850"/>
      <c r="F130" s="849">
        <v>0</v>
      </c>
      <c r="G130" s="849">
        <v>0</v>
      </c>
      <c r="H130" s="849">
        <v>0</v>
      </c>
      <c r="I130" s="849">
        <v>0</v>
      </c>
      <c r="J130" s="849">
        <v>0</v>
      </c>
    </row>
    <row r="131" spans="1:13" hidden="1">
      <c r="A131" s="775">
        <v>1176100</v>
      </c>
      <c r="B131" s="781" t="s">
        <v>1638</v>
      </c>
      <c r="C131" s="726" t="s">
        <v>8</v>
      </c>
      <c r="D131" s="849">
        <v>0</v>
      </c>
      <c r="E131" s="850"/>
      <c r="F131" s="849"/>
      <c r="G131" s="849"/>
      <c r="H131" s="849"/>
      <c r="I131" s="849"/>
      <c r="J131" s="849"/>
    </row>
    <row r="132" spans="1:13" hidden="1">
      <c r="A132" s="775">
        <v>1177000</v>
      </c>
      <c r="B132" s="779" t="s">
        <v>564</v>
      </c>
      <c r="C132" s="755" t="s">
        <v>338</v>
      </c>
      <c r="D132" s="849">
        <v>0</v>
      </c>
      <c r="E132" s="850"/>
      <c r="F132" s="849">
        <v>0</v>
      </c>
      <c r="G132" s="849">
        <v>0</v>
      </c>
      <c r="H132" s="849">
        <v>0</v>
      </c>
      <c r="I132" s="849">
        <v>0</v>
      </c>
      <c r="J132" s="849">
        <v>0</v>
      </c>
    </row>
    <row r="133" spans="1:13" ht="13.5" hidden="1" thickBot="1">
      <c r="A133" s="769">
        <v>1177100</v>
      </c>
      <c r="B133" s="783" t="s">
        <v>1639</v>
      </c>
      <c r="C133" s="730" t="s">
        <v>244</v>
      </c>
      <c r="D133" s="851">
        <v>0</v>
      </c>
      <c r="E133" s="852"/>
      <c r="F133" s="851"/>
      <c r="G133" s="851"/>
      <c r="H133" s="851"/>
      <c r="I133" s="851"/>
      <c r="J133" s="851"/>
    </row>
    <row r="134" spans="1:13" ht="13.5" thickBot="1">
      <c r="A134" s="785" t="s">
        <v>245</v>
      </c>
      <c r="B134" s="786" t="s">
        <v>246</v>
      </c>
      <c r="C134" s="787"/>
      <c r="D134" s="853"/>
      <c r="E134" s="854"/>
      <c r="F134" s="853"/>
      <c r="G134" s="853"/>
      <c r="H134" s="853"/>
      <c r="I134" s="853"/>
      <c r="J134" s="853"/>
    </row>
    <row r="135" spans="1:13" ht="28.5" customHeight="1" thickBot="1">
      <c r="A135" s="789" t="s">
        <v>247</v>
      </c>
      <c r="B135" s="790" t="s">
        <v>618</v>
      </c>
      <c r="C135" s="791" t="s">
        <v>338</v>
      </c>
      <c r="D135" s="855">
        <f>D138</f>
        <v>479580</v>
      </c>
      <c r="E135" s="856">
        <f>E141</f>
        <v>0</v>
      </c>
      <c r="F135" s="855">
        <f>F138</f>
        <v>479580</v>
      </c>
      <c r="G135" s="855">
        <f>G138</f>
        <v>280080</v>
      </c>
      <c r="H135" s="855">
        <f>H138</f>
        <v>479580</v>
      </c>
      <c r="I135" s="855">
        <f>I138</f>
        <v>479580</v>
      </c>
      <c r="J135" s="855">
        <f>J138</f>
        <v>479580</v>
      </c>
    </row>
    <row r="136" spans="1:13" ht="18" hidden="1" customHeight="1" thickBot="1">
      <c r="A136" s="792"/>
      <c r="B136" s="793" t="s">
        <v>619</v>
      </c>
      <c r="C136" s="794"/>
      <c r="D136" s="1341"/>
      <c r="E136" s="1755"/>
      <c r="F136" s="1341"/>
      <c r="G136" s="1341"/>
      <c r="H136" s="1341"/>
      <c r="I136" s="1341"/>
      <c r="J136" s="1341"/>
    </row>
    <row r="137" spans="1:13" ht="11.25" hidden="1" customHeight="1">
      <c r="A137" s="785" t="s">
        <v>245</v>
      </c>
      <c r="B137" s="786" t="s">
        <v>246</v>
      </c>
      <c r="C137" s="796"/>
      <c r="D137" s="1342"/>
      <c r="E137" s="1756"/>
      <c r="F137" s="1342"/>
      <c r="G137" s="1342"/>
      <c r="H137" s="1342"/>
      <c r="I137" s="1342"/>
      <c r="J137" s="1342"/>
    </row>
    <row r="138" spans="1:13" ht="22.5" customHeight="1">
      <c r="A138" s="798" t="s">
        <v>620</v>
      </c>
      <c r="B138" s="799" t="s">
        <v>621</v>
      </c>
      <c r="C138" s="800" t="s">
        <v>338</v>
      </c>
      <c r="D138" s="982">
        <f>D140+D141+D142</f>
        <v>479580</v>
      </c>
      <c r="E138" s="983"/>
      <c r="F138" s="982">
        <f>F140+F141+F142</f>
        <v>479580</v>
      </c>
      <c r="G138" s="982">
        <f>G140+G141+G142</f>
        <v>280080</v>
      </c>
      <c r="H138" s="982">
        <f>H140+H141+H142</f>
        <v>479580</v>
      </c>
      <c r="I138" s="982">
        <f>I140+I141+I142</f>
        <v>479580</v>
      </c>
      <c r="J138" s="982">
        <f>F138</f>
        <v>479580</v>
      </c>
    </row>
    <row r="139" spans="1:13" ht="46.5" hidden="1" customHeight="1">
      <c r="A139" s="802" t="s">
        <v>622</v>
      </c>
      <c r="B139" s="781" t="s">
        <v>1640</v>
      </c>
      <c r="C139" s="803" t="s">
        <v>945</v>
      </c>
      <c r="D139" s="847">
        <v>0</v>
      </c>
      <c r="E139" s="848"/>
      <c r="F139" s="847"/>
      <c r="G139" s="847"/>
      <c r="H139" s="847"/>
      <c r="I139" s="847"/>
      <c r="J139" s="847"/>
    </row>
    <row r="140" spans="1:13" ht="18.75" customHeight="1">
      <c r="A140" s="802" t="s">
        <v>946</v>
      </c>
      <c r="B140" s="781" t="s">
        <v>1641</v>
      </c>
      <c r="C140" s="803" t="s">
        <v>923</v>
      </c>
      <c r="D140" s="848">
        <v>0</v>
      </c>
      <c r="E140" s="848">
        <v>0</v>
      </c>
      <c r="F140" s="847">
        <f>D140+E140</f>
        <v>0</v>
      </c>
      <c r="G140" s="844" t="s">
        <v>702</v>
      </c>
      <c r="H140" s="844">
        <v>0</v>
      </c>
      <c r="I140" s="844">
        <v>0</v>
      </c>
      <c r="J140" s="844">
        <f>F140</f>
        <v>0</v>
      </c>
      <c r="L140" s="626" t="s">
        <v>84</v>
      </c>
    </row>
    <row r="141" spans="1:13" ht="25.5">
      <c r="A141" s="802" t="s">
        <v>924</v>
      </c>
      <c r="B141" s="781" t="s">
        <v>1642</v>
      </c>
      <c r="C141" s="2019" t="s">
        <v>926</v>
      </c>
      <c r="D141" s="2066">
        <v>479580</v>
      </c>
      <c r="E141" s="848">
        <v>0</v>
      </c>
      <c r="F141" s="845">
        <f>D141+E141</f>
        <v>479580</v>
      </c>
      <c r="G141" s="842">
        <v>280080</v>
      </c>
      <c r="H141" s="842">
        <v>479580</v>
      </c>
      <c r="I141" s="842">
        <v>479580</v>
      </c>
      <c r="J141" s="847">
        <f>F141</f>
        <v>479580</v>
      </c>
      <c r="K141" s="2507"/>
      <c r="L141" s="2508"/>
      <c r="M141" s="841"/>
    </row>
    <row r="142" spans="1:13">
      <c r="A142" s="802" t="s">
        <v>927</v>
      </c>
      <c r="B142" s="781" t="s">
        <v>1643</v>
      </c>
      <c r="C142" s="803" t="s">
        <v>1055</v>
      </c>
      <c r="D142" s="848">
        <v>0</v>
      </c>
      <c r="E142" s="848"/>
      <c r="F142" s="847">
        <f>D142+E142</f>
        <v>0</v>
      </c>
      <c r="G142" s="847">
        <v>0</v>
      </c>
      <c r="H142" s="847">
        <v>0</v>
      </c>
      <c r="I142" s="847">
        <v>0</v>
      </c>
      <c r="J142" s="847">
        <f>F142</f>
        <v>0</v>
      </c>
      <c r="K142" s="2505"/>
      <c r="L142" s="2506"/>
      <c r="M142" s="2506"/>
    </row>
    <row r="143" spans="1:13" ht="12" customHeight="1">
      <c r="A143" s="802" t="s">
        <v>127</v>
      </c>
      <c r="B143" s="782" t="s">
        <v>128</v>
      </c>
      <c r="C143" s="803" t="s">
        <v>129</v>
      </c>
      <c r="D143" s="847">
        <v>0</v>
      </c>
      <c r="E143" s="848"/>
      <c r="F143" s="847"/>
      <c r="G143" s="847"/>
      <c r="H143" s="847"/>
      <c r="I143" s="847"/>
      <c r="J143" s="847"/>
    </row>
    <row r="144" spans="1:13" hidden="1">
      <c r="A144" s="802" t="s">
        <v>130</v>
      </c>
      <c r="B144" s="781" t="s">
        <v>1644</v>
      </c>
      <c r="C144" s="803" t="s">
        <v>857</v>
      </c>
      <c r="D144" s="847">
        <v>0</v>
      </c>
      <c r="E144" s="848"/>
      <c r="F144" s="847"/>
      <c r="G144" s="847"/>
      <c r="H144" s="847"/>
      <c r="I144" s="847"/>
      <c r="J144" s="847"/>
    </row>
    <row r="145" spans="1:10" hidden="1">
      <c r="A145" s="802" t="s">
        <v>858</v>
      </c>
      <c r="B145" s="781" t="s">
        <v>1645</v>
      </c>
      <c r="C145" s="803" t="s">
        <v>860</v>
      </c>
      <c r="D145" s="847">
        <v>0</v>
      </c>
      <c r="E145" s="848"/>
      <c r="F145" s="847"/>
      <c r="G145" s="847"/>
      <c r="H145" s="847"/>
      <c r="I145" s="847"/>
      <c r="J145" s="847"/>
    </row>
    <row r="146" spans="1:10" hidden="1">
      <c r="A146" s="802" t="s">
        <v>625</v>
      </c>
      <c r="B146" s="781" t="s">
        <v>1646</v>
      </c>
      <c r="C146" s="803" t="s">
        <v>627</v>
      </c>
      <c r="D146" s="847">
        <v>0</v>
      </c>
      <c r="E146" s="848"/>
      <c r="F146" s="847"/>
      <c r="G146" s="847"/>
      <c r="H146" s="847"/>
      <c r="I146" s="847"/>
      <c r="J146" s="847"/>
    </row>
    <row r="147" spans="1:10" hidden="1">
      <c r="A147" s="802" t="s">
        <v>628</v>
      </c>
      <c r="B147" s="779" t="s">
        <v>629</v>
      </c>
      <c r="C147" s="804" t="s">
        <v>338</v>
      </c>
      <c r="D147" s="847">
        <v>0</v>
      </c>
      <c r="E147" s="848"/>
      <c r="F147" s="847">
        <v>0</v>
      </c>
      <c r="G147" s="847"/>
      <c r="H147" s="847">
        <v>0</v>
      </c>
      <c r="I147" s="847">
        <v>0</v>
      </c>
      <c r="J147" s="847">
        <v>0</v>
      </c>
    </row>
    <row r="148" spans="1:10" hidden="1">
      <c r="A148" s="802" t="s">
        <v>630</v>
      </c>
      <c r="B148" s="782" t="s">
        <v>631</v>
      </c>
      <c r="C148" s="803" t="s">
        <v>632</v>
      </c>
      <c r="D148" s="847">
        <v>0</v>
      </c>
      <c r="E148" s="848"/>
      <c r="F148" s="847"/>
      <c r="G148" s="847"/>
      <c r="H148" s="847"/>
      <c r="I148" s="847"/>
      <c r="J148" s="847"/>
    </row>
    <row r="149" spans="1:10" hidden="1">
      <c r="A149" s="802" t="s">
        <v>633</v>
      </c>
      <c r="B149" s="782" t="s">
        <v>634</v>
      </c>
      <c r="C149" s="803" t="s">
        <v>635</v>
      </c>
      <c r="D149" s="847">
        <v>0</v>
      </c>
      <c r="E149" s="848"/>
      <c r="F149" s="847"/>
      <c r="G149" s="847"/>
      <c r="H149" s="847"/>
      <c r="I149" s="847"/>
      <c r="J149" s="847"/>
    </row>
    <row r="150" spans="1:10" ht="25.5" hidden="1">
      <c r="A150" s="802" t="s">
        <v>636</v>
      </c>
      <c r="B150" s="781" t="s">
        <v>1647</v>
      </c>
      <c r="C150" s="803" t="s">
        <v>294</v>
      </c>
      <c r="D150" s="847">
        <v>0</v>
      </c>
      <c r="E150" s="848"/>
      <c r="F150" s="847"/>
      <c r="G150" s="847"/>
      <c r="H150" s="847"/>
      <c r="I150" s="847"/>
      <c r="J150" s="847"/>
    </row>
    <row r="151" spans="1:10" hidden="1">
      <c r="A151" s="802" t="s">
        <v>295</v>
      </c>
      <c r="B151" s="781" t="s">
        <v>1648</v>
      </c>
      <c r="C151" s="803" t="s">
        <v>297</v>
      </c>
      <c r="D151" s="847">
        <v>0</v>
      </c>
      <c r="E151" s="848"/>
      <c r="F151" s="847"/>
      <c r="G151" s="847"/>
      <c r="H151" s="847"/>
      <c r="I151" s="847"/>
      <c r="J151" s="847"/>
    </row>
    <row r="152" spans="1:10" hidden="1">
      <c r="A152" s="802" t="s">
        <v>298</v>
      </c>
      <c r="B152" s="779" t="s">
        <v>299</v>
      </c>
      <c r="C152" s="804" t="s">
        <v>338</v>
      </c>
      <c r="D152" s="847">
        <v>0</v>
      </c>
      <c r="E152" s="848"/>
      <c r="F152" s="847">
        <v>0</v>
      </c>
      <c r="G152" s="847">
        <v>0</v>
      </c>
      <c r="H152" s="847">
        <v>0</v>
      </c>
      <c r="I152" s="847">
        <v>0</v>
      </c>
      <c r="J152" s="847">
        <v>0</v>
      </c>
    </row>
    <row r="153" spans="1:10" hidden="1">
      <c r="A153" s="802" t="s">
        <v>300</v>
      </c>
      <c r="B153" s="782" t="s">
        <v>1061</v>
      </c>
      <c r="C153" s="803" t="s">
        <v>301</v>
      </c>
      <c r="D153" s="847">
        <v>0</v>
      </c>
      <c r="E153" s="848"/>
      <c r="F153" s="847"/>
      <c r="G153" s="847"/>
      <c r="H153" s="847"/>
      <c r="I153" s="847"/>
      <c r="J153" s="847"/>
    </row>
    <row r="154" spans="1:10" hidden="1">
      <c r="A154" s="805" t="s">
        <v>302</v>
      </c>
      <c r="B154" s="806" t="s">
        <v>303</v>
      </c>
      <c r="C154" s="804" t="s">
        <v>338</v>
      </c>
      <c r="D154" s="847">
        <v>0</v>
      </c>
      <c r="E154" s="848"/>
      <c r="F154" s="847">
        <v>0</v>
      </c>
      <c r="G154" s="847">
        <v>0</v>
      </c>
      <c r="H154" s="847">
        <v>0</v>
      </c>
      <c r="I154" s="847">
        <v>0</v>
      </c>
      <c r="J154" s="847">
        <v>0</v>
      </c>
    </row>
    <row r="155" spans="1:10" hidden="1">
      <c r="A155" s="802" t="s">
        <v>304</v>
      </c>
      <c r="B155" s="782" t="s">
        <v>1062</v>
      </c>
      <c r="C155" s="803" t="s">
        <v>305</v>
      </c>
      <c r="D155" s="847">
        <v>0</v>
      </c>
      <c r="E155" s="848"/>
      <c r="F155" s="847"/>
      <c r="G155" s="847"/>
      <c r="H155" s="847"/>
      <c r="I155" s="847"/>
      <c r="J155" s="847"/>
    </row>
    <row r="156" spans="1:10">
      <c r="A156" s="802" t="s">
        <v>306</v>
      </c>
      <c r="B156" s="782" t="s">
        <v>1063</v>
      </c>
      <c r="C156" s="803" t="s">
        <v>307</v>
      </c>
      <c r="D156" s="847">
        <v>0</v>
      </c>
      <c r="E156" s="848"/>
      <c r="F156" s="847"/>
      <c r="G156" s="847"/>
      <c r="H156" s="847"/>
      <c r="I156" s="847"/>
      <c r="J156" s="847"/>
    </row>
    <row r="157" spans="1:10">
      <c r="A157" s="802" t="s">
        <v>308</v>
      </c>
      <c r="B157" s="781" t="s">
        <v>1649</v>
      </c>
      <c r="C157" s="803" t="s">
        <v>310</v>
      </c>
      <c r="D157" s="847">
        <v>0</v>
      </c>
      <c r="E157" s="848"/>
      <c r="F157" s="847"/>
      <c r="G157" s="847"/>
      <c r="H157" s="847"/>
      <c r="I157" s="847"/>
      <c r="J157" s="847"/>
    </row>
    <row r="158" spans="1:10" ht="13.5" thickBot="1">
      <c r="A158" s="807">
        <v>1244000</v>
      </c>
      <c r="B158" s="808" t="s">
        <v>1650</v>
      </c>
      <c r="C158" s="809" t="s">
        <v>1089</v>
      </c>
      <c r="D158" s="931">
        <v>0</v>
      </c>
      <c r="E158" s="1108"/>
      <c r="F158" s="931"/>
      <c r="G158" s="931"/>
      <c r="H158" s="931"/>
      <c r="I158" s="931"/>
      <c r="J158" s="931"/>
    </row>
    <row r="159" spans="1:10" ht="26.25" thickBot="1">
      <c r="A159" s="810">
        <v>1000000</v>
      </c>
      <c r="B159" s="811" t="s">
        <v>1090</v>
      </c>
      <c r="C159" s="812" t="s">
        <v>338</v>
      </c>
      <c r="D159" s="1343">
        <f t="shared" ref="D159:I159" si="1">D33+D135</f>
        <v>489055</v>
      </c>
      <c r="E159" s="1502">
        <f t="shared" si="1"/>
        <v>0</v>
      </c>
      <c r="F159" s="1343">
        <f t="shared" si="1"/>
        <v>489055</v>
      </c>
      <c r="G159" s="1343">
        <f t="shared" si="1"/>
        <v>281080</v>
      </c>
      <c r="H159" s="1343">
        <f t="shared" si="1"/>
        <v>482580</v>
      </c>
      <c r="I159" s="1343">
        <f t="shared" si="1"/>
        <v>483580</v>
      </c>
      <c r="J159" s="1502">
        <f>F159</f>
        <v>489055</v>
      </c>
    </row>
    <row r="160" spans="1:10" ht="11.25" customHeight="1">
      <c r="A160" s="813"/>
      <c r="B160" s="814"/>
      <c r="C160" s="815"/>
      <c r="D160" s="662"/>
      <c r="F160" s="662"/>
      <c r="G160" s="662"/>
      <c r="H160" s="662"/>
      <c r="I160" s="662"/>
      <c r="J160" s="662"/>
    </row>
    <row r="161" spans="1:10" ht="2.25" customHeight="1">
      <c r="A161" s="2443"/>
      <c r="B161" s="2443"/>
      <c r="C161" s="2443"/>
      <c r="D161" s="2443"/>
      <c r="E161" s="2443"/>
      <c r="F161" s="2443"/>
      <c r="G161" s="2443"/>
      <c r="H161" s="2443"/>
      <c r="I161" s="2443"/>
      <c r="J161" s="2443"/>
    </row>
    <row r="162" spans="1:10" s="662" customFormat="1" ht="15.75" customHeight="1">
      <c r="A162" s="2422" t="s">
        <v>2264</v>
      </c>
      <c r="B162" s="2422"/>
      <c r="C162" s="2422"/>
      <c r="D162" s="2422"/>
      <c r="E162" s="2422"/>
      <c r="F162" s="2422"/>
      <c r="G162" s="2422"/>
      <c r="H162" s="2422"/>
      <c r="I162" s="2422"/>
      <c r="J162" s="2422"/>
    </row>
    <row r="163" spans="1:10" ht="12.75" customHeight="1">
      <c r="A163" s="2436" t="s">
        <v>1070</v>
      </c>
      <c r="B163" s="2436"/>
      <c r="C163" s="2436"/>
      <c r="D163" s="2436"/>
      <c r="E163" s="2436"/>
      <c r="F163" s="2436"/>
      <c r="G163" s="2436"/>
      <c r="H163" s="2436"/>
      <c r="I163" s="2436"/>
      <c r="J163" s="2436"/>
    </row>
    <row r="164" spans="1:10" ht="12.75" customHeight="1">
      <c r="A164" s="816" t="s">
        <v>1651</v>
      </c>
      <c r="B164" s="816"/>
      <c r="C164" s="817"/>
      <c r="D164" s="816"/>
      <c r="E164" s="1613"/>
      <c r="F164" s="816"/>
      <c r="G164" s="816" t="s">
        <v>1098</v>
      </c>
      <c r="H164" s="816"/>
      <c r="I164" s="816"/>
      <c r="J164" s="816"/>
    </row>
    <row r="165" spans="1:10" ht="12.75" customHeight="1">
      <c r="A165" s="818" t="s">
        <v>1652</v>
      </c>
      <c r="B165" s="818"/>
      <c r="C165" s="818"/>
      <c r="D165" s="662"/>
      <c r="E165" s="1614" t="s">
        <v>289</v>
      </c>
      <c r="F165" s="662"/>
      <c r="G165" s="661" t="s">
        <v>290</v>
      </c>
      <c r="H165" s="662"/>
      <c r="I165" s="662"/>
      <c r="J165" s="818"/>
    </row>
    <row r="166" spans="1:10" ht="12.75" hidden="1" customHeight="1">
      <c r="A166" s="819"/>
      <c r="B166" s="819"/>
      <c r="C166" s="818"/>
      <c r="D166" s="819"/>
      <c r="E166" s="1754"/>
      <c r="F166" s="819"/>
      <c r="G166" s="819"/>
      <c r="H166" s="819"/>
      <c r="I166" s="819"/>
      <c r="J166" s="819"/>
    </row>
    <row r="167" spans="1:10" ht="14.25">
      <c r="A167" s="816" t="s">
        <v>2011</v>
      </c>
      <c r="B167" s="816"/>
      <c r="C167" s="817"/>
      <c r="D167" s="816"/>
      <c r="E167" s="1613"/>
      <c r="F167" s="816"/>
      <c r="G167" s="816" t="s">
        <v>1102</v>
      </c>
      <c r="H167" s="816"/>
      <c r="I167" s="816"/>
      <c r="J167" s="816"/>
    </row>
    <row r="168" spans="1:10" ht="14.25">
      <c r="A168" s="818" t="s">
        <v>1655</v>
      </c>
      <c r="B168" s="817" t="s">
        <v>612</v>
      </c>
      <c r="C168" s="820"/>
      <c r="D168" s="662"/>
      <c r="E168" s="1614" t="s">
        <v>289</v>
      </c>
      <c r="F168" s="662"/>
      <c r="G168" s="661" t="s">
        <v>290</v>
      </c>
      <c r="H168" s="662"/>
      <c r="I168" s="662"/>
      <c r="J168" s="818"/>
    </row>
    <row r="169" spans="1:10" ht="12.75" customHeight="1">
      <c r="A169" s="672"/>
      <c r="B169" s="663"/>
      <c r="C169" s="673"/>
      <c r="D169" s="662"/>
      <c r="F169" s="662"/>
      <c r="G169" s="662"/>
      <c r="H169" s="662"/>
      <c r="I169" s="662"/>
      <c r="J169" s="662"/>
    </row>
    <row r="170" spans="1:10" ht="12.75" customHeight="1">
      <c r="A170" s="672"/>
      <c r="B170" s="663"/>
      <c r="C170" s="673"/>
      <c r="D170" s="662"/>
      <c r="F170" s="662"/>
      <c r="G170" s="662"/>
      <c r="H170" s="662"/>
      <c r="I170" s="662"/>
      <c r="J170" s="662"/>
    </row>
    <row r="171" spans="1:10" ht="12.75" customHeight="1">
      <c r="A171" s="672"/>
      <c r="B171" s="663"/>
      <c r="C171" s="673"/>
      <c r="D171" s="662"/>
      <c r="F171" s="662"/>
      <c r="G171" s="662"/>
      <c r="H171" s="662"/>
      <c r="I171" s="662"/>
      <c r="J171" s="662"/>
    </row>
    <row r="172" spans="1:10" ht="12.75" customHeight="1">
      <c r="A172" s="672"/>
      <c r="B172" s="663"/>
      <c r="C172" s="673"/>
      <c r="D172" s="662"/>
      <c r="F172" s="662"/>
      <c r="G172" s="662"/>
      <c r="H172" s="662"/>
      <c r="I172" s="662"/>
      <c r="J172" s="662"/>
    </row>
  </sheetData>
  <mergeCells count="21">
    <mergeCell ref="A163:J163"/>
    <mergeCell ref="A161:J161"/>
    <mergeCell ref="A162:J162"/>
    <mergeCell ref="A15:J15"/>
    <mergeCell ref="A16:J16"/>
    <mergeCell ref="F24:J25"/>
    <mergeCell ref="F30:F31"/>
    <mergeCell ref="G30:J30"/>
    <mergeCell ref="A17:E18"/>
    <mergeCell ref="F17:J18"/>
    <mergeCell ref="H28:J28"/>
    <mergeCell ref="K142:M142"/>
    <mergeCell ref="F1:J1"/>
    <mergeCell ref="F3:J3"/>
    <mergeCell ref="A11:E11"/>
    <mergeCell ref="A12:E12"/>
    <mergeCell ref="A6:E6"/>
    <mergeCell ref="A14:J14"/>
    <mergeCell ref="A13:B13"/>
    <mergeCell ref="A8:E8"/>
    <mergeCell ref="K141:L141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7"/>
  <sheetViews>
    <sheetView topLeftCell="A21" workbookViewId="0">
      <selection activeCell="A58" sqref="A58:XFD58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.140625" style="626" customWidth="1"/>
    <col min="5" max="5" width="13.42578125" style="626" customWidth="1"/>
    <col min="6" max="6" width="10.42578125" style="626" customWidth="1"/>
    <col min="7" max="7" width="12.42578125" style="626" customWidth="1"/>
    <col min="8" max="8" width="11.28515625" style="626" customWidth="1"/>
    <col min="9" max="9" width="13.140625" style="626" customWidth="1"/>
    <col min="10" max="10" width="11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453" t="s">
        <v>28</v>
      </c>
      <c r="G1" s="2453"/>
      <c r="H1" s="2453"/>
      <c r="I1" s="2453"/>
      <c r="J1" s="2453"/>
      <c r="K1" s="662"/>
      <c r="L1" s="662"/>
    </row>
    <row r="2" spans="1:12" ht="1.5" customHeight="1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454" t="s">
        <v>850</v>
      </c>
      <c r="G3" s="2454"/>
      <c r="H3" s="2454"/>
      <c r="I3" s="2454"/>
      <c r="J3" s="2454"/>
      <c r="K3" s="662"/>
      <c r="L3" s="662"/>
    </row>
    <row r="4" spans="1:12">
      <c r="A4" s="662"/>
      <c r="B4" s="663"/>
      <c r="C4" s="664"/>
      <c r="D4" s="662"/>
      <c r="E4" s="665"/>
      <c r="F4" s="667" t="s">
        <v>30</v>
      </c>
      <c r="G4" s="667"/>
      <c r="H4" s="662"/>
      <c r="I4" s="662"/>
      <c r="J4" s="662"/>
      <c r="K4" s="662"/>
      <c r="L4" s="662"/>
    </row>
    <row r="5" spans="1:12">
      <c r="A5" s="662"/>
      <c r="B5" s="820" t="s">
        <v>31</v>
      </c>
      <c r="C5" s="664"/>
      <c r="D5" s="662"/>
      <c r="E5" s="665"/>
      <c r="F5" s="665"/>
      <c r="G5" s="669" t="s">
        <v>162</v>
      </c>
      <c r="H5" s="662"/>
      <c r="I5" s="662"/>
      <c r="J5" s="662"/>
      <c r="K5" s="662"/>
      <c r="L5" s="662"/>
    </row>
    <row r="6" spans="1:12">
      <c r="A6" s="667" t="s">
        <v>2129</v>
      </c>
      <c r="B6" s="671"/>
      <c r="C6" s="1344"/>
      <c r="D6" s="667"/>
      <c r="E6" s="665" t="s">
        <v>163</v>
      </c>
      <c r="F6" s="667" t="s">
        <v>893</v>
      </c>
      <c r="G6" s="662"/>
      <c r="H6" s="662"/>
      <c r="I6" s="662"/>
      <c r="J6" s="672"/>
      <c r="K6" s="662"/>
      <c r="L6" s="662"/>
    </row>
    <row r="7" spans="1:12">
      <c r="A7" s="672"/>
      <c r="B7" s="821" t="s">
        <v>1656</v>
      </c>
      <c r="C7" s="692"/>
      <c r="D7" s="672"/>
      <c r="E7" s="694"/>
      <c r="F7" s="672"/>
      <c r="G7" s="672"/>
      <c r="H7" s="662"/>
      <c r="I7" s="662"/>
      <c r="J7" s="662"/>
      <c r="K7" s="672"/>
      <c r="L7" s="672"/>
    </row>
    <row r="8" spans="1:12" ht="14.25" hidden="1">
      <c r="A8" s="822" t="s">
        <v>1657</v>
      </c>
      <c r="B8" s="814"/>
      <c r="C8" s="823"/>
      <c r="D8" s="824"/>
      <c r="E8" s="825"/>
      <c r="F8" s="825"/>
      <c r="G8" s="672"/>
      <c r="H8" s="662"/>
      <c r="I8" s="662"/>
      <c r="J8" s="662"/>
      <c r="K8" s="662"/>
      <c r="L8" s="662"/>
    </row>
    <row r="9" spans="1:12" ht="4.5" customHeight="1">
      <c r="A9" s="662"/>
      <c r="B9" s="663"/>
      <c r="C9" s="664"/>
      <c r="D9" s="662"/>
      <c r="E9" s="665"/>
      <c r="F9" s="665"/>
      <c r="G9" s="662"/>
      <c r="H9" s="662"/>
      <c r="I9" s="662"/>
      <c r="J9" s="662"/>
      <c r="K9" s="662"/>
      <c r="L9" s="662"/>
    </row>
    <row r="10" spans="1:12" ht="13.5" hidden="1" customHeight="1">
      <c r="A10" s="2457" t="s">
        <v>1105</v>
      </c>
      <c r="B10" s="2457"/>
      <c r="C10" s="2457"/>
      <c r="D10" s="2457"/>
      <c r="E10" s="2457"/>
      <c r="F10" s="665"/>
      <c r="G10" s="674" t="s">
        <v>193</v>
      </c>
      <c r="H10" s="662"/>
      <c r="I10" s="662"/>
      <c r="J10" s="662"/>
      <c r="K10" s="662"/>
      <c r="L10" s="662"/>
    </row>
    <row r="11" spans="1:12">
      <c r="A11" s="2452" t="s">
        <v>861</v>
      </c>
      <c r="B11" s="2452"/>
      <c r="C11" s="2452"/>
      <c r="D11" s="2452"/>
      <c r="E11" s="2452"/>
      <c r="F11" s="665"/>
      <c r="G11" s="662"/>
      <c r="H11" s="662"/>
      <c r="I11" s="662"/>
      <c r="J11" s="662"/>
      <c r="K11" s="662"/>
      <c r="L11" s="662"/>
    </row>
    <row r="12" spans="1:12" s="841" customFormat="1">
      <c r="A12" s="2445" t="s">
        <v>2269</v>
      </c>
      <c r="B12" s="2446"/>
      <c r="C12" s="1460"/>
      <c r="F12" s="1461"/>
      <c r="G12" s="1461"/>
    </row>
    <row r="13" spans="1:12" ht="15.75">
      <c r="A13" s="2471" t="s">
        <v>779</v>
      </c>
      <c r="B13" s="2471"/>
      <c r="C13" s="2471"/>
      <c r="D13" s="2471"/>
      <c r="E13" s="2471"/>
      <c r="F13" s="2471"/>
      <c r="G13" s="2471"/>
      <c r="H13" s="2471"/>
      <c r="I13" s="2471"/>
      <c r="J13" s="2471"/>
      <c r="K13" s="662"/>
      <c r="L13" s="662"/>
    </row>
    <row r="14" spans="1:12" ht="14.25">
      <c r="A14" s="2477" t="s">
        <v>993</v>
      </c>
      <c r="B14" s="2470"/>
      <c r="C14" s="2470"/>
      <c r="D14" s="2470"/>
      <c r="E14" s="2470"/>
      <c r="F14" s="2470"/>
      <c r="G14" s="2470"/>
      <c r="H14" s="2470"/>
      <c r="I14" s="2470"/>
      <c r="J14" s="2470"/>
      <c r="K14" s="662"/>
      <c r="L14" s="662"/>
    </row>
    <row r="15" spans="1:12" ht="16.5">
      <c r="A15" s="2478" t="s">
        <v>2206</v>
      </c>
      <c r="B15" s="2478"/>
      <c r="C15" s="2478"/>
      <c r="D15" s="2478"/>
      <c r="E15" s="2478"/>
      <c r="F15" s="2478"/>
      <c r="G15" s="2478"/>
      <c r="H15" s="2478"/>
      <c r="I15" s="2478"/>
      <c r="J15" s="2478"/>
      <c r="K15" s="662"/>
      <c r="L15" s="662"/>
    </row>
    <row r="16" spans="1:12" ht="14.25" customHeight="1">
      <c r="A16" s="2467" t="s">
        <v>2202</v>
      </c>
      <c r="B16" s="2467"/>
      <c r="C16" s="2467"/>
      <c r="D16" s="2467"/>
      <c r="E16" s="2467"/>
      <c r="F16" s="2467"/>
      <c r="G16" s="2467"/>
      <c r="H16" s="2467"/>
      <c r="I16" s="2467"/>
      <c r="J16" s="2467"/>
      <c r="K16" s="672"/>
      <c r="L16" s="672"/>
    </row>
    <row r="17" spans="1:14" ht="14.25" hidden="1" customHeight="1">
      <c r="A17" s="2467"/>
      <c r="B17" s="2467"/>
      <c r="C17" s="2467"/>
      <c r="D17" s="2467"/>
      <c r="E17" s="2467"/>
      <c r="F17" s="2467"/>
      <c r="G17" s="2467"/>
      <c r="H17" s="2467"/>
      <c r="I17" s="2467"/>
      <c r="J17" s="2467"/>
      <c r="K17" s="672"/>
      <c r="L17" s="672"/>
    </row>
    <row r="18" spans="1:14">
      <c r="A18" s="677" t="s">
        <v>207</v>
      </c>
      <c r="B18" s="678"/>
      <c r="C18" s="678"/>
      <c r="D18" s="678"/>
      <c r="E18" s="672"/>
      <c r="F18" s="679" t="s">
        <v>312</v>
      </c>
      <c r="G18" s="672"/>
      <c r="H18" s="672"/>
      <c r="I18" s="672"/>
      <c r="J18" s="672"/>
      <c r="K18" s="672"/>
      <c r="L18" s="672"/>
    </row>
    <row r="19" spans="1:14">
      <c r="A19" s="677" t="s">
        <v>194</v>
      </c>
      <c r="B19" s="680"/>
      <c r="C19" s="680"/>
      <c r="D19" s="680"/>
      <c r="E19" s="680"/>
      <c r="F19" s="677" t="s">
        <v>313</v>
      </c>
      <c r="G19" s="650" t="s">
        <v>536</v>
      </c>
      <c r="H19" s="647">
        <v>9</v>
      </c>
      <c r="I19" s="648">
        <v>1</v>
      </c>
      <c r="J19" s="680"/>
      <c r="K19" s="680"/>
      <c r="L19" s="680"/>
    </row>
    <row r="20" spans="1:14">
      <c r="A20" s="677" t="s">
        <v>314</v>
      </c>
      <c r="B20" s="677"/>
      <c r="C20" s="677"/>
      <c r="D20" s="677"/>
      <c r="E20" s="677"/>
      <c r="F20" s="680"/>
      <c r="G20" s="677"/>
      <c r="H20" s="680"/>
      <c r="I20" s="677"/>
      <c r="J20" s="677"/>
      <c r="K20" s="677"/>
      <c r="L20" s="677"/>
    </row>
    <row r="21" spans="1:14">
      <c r="A21" s="677" t="s">
        <v>884</v>
      </c>
      <c r="B21" s="677"/>
      <c r="C21" s="677"/>
      <c r="D21" s="681"/>
      <c r="E21" s="681"/>
      <c r="F21" s="677" t="s">
        <v>880</v>
      </c>
      <c r="G21" s="677"/>
      <c r="H21" s="677"/>
      <c r="I21" s="677"/>
      <c r="J21" s="677"/>
      <c r="K21" s="677"/>
      <c r="L21" s="677"/>
    </row>
    <row r="22" spans="1:14" ht="14.25" customHeight="1">
      <c r="A22" s="677" t="s">
        <v>1615</v>
      </c>
      <c r="B22" s="680"/>
      <c r="C22" s="680"/>
      <c r="D22" s="680"/>
      <c r="E22" s="680"/>
      <c r="F22" s="677" t="s">
        <v>48</v>
      </c>
      <c r="G22" s="677"/>
      <c r="H22" s="677"/>
      <c r="I22" s="680"/>
      <c r="J22" s="682"/>
      <c r="K22" s="680"/>
      <c r="L22" s="680"/>
    </row>
    <row r="23" spans="1:14" ht="17.25" customHeight="1">
      <c r="A23" s="680" t="s">
        <v>192</v>
      </c>
      <c r="B23" s="682"/>
      <c r="C23" s="683"/>
      <c r="D23" s="680"/>
      <c r="E23" s="680"/>
      <c r="F23" s="2437" t="s">
        <v>900</v>
      </c>
      <c r="G23" s="2437"/>
      <c r="H23" s="2437"/>
      <c r="I23" s="2437"/>
      <c r="J23" s="2437"/>
      <c r="K23" s="680"/>
      <c r="L23" s="680"/>
    </row>
    <row r="24" spans="1:14" ht="13.5" thickBot="1">
      <c r="A24" s="679" t="s">
        <v>286</v>
      </c>
      <c r="B24" s="684"/>
      <c r="C24" s="685"/>
      <c r="D24" s="684"/>
      <c r="E24" s="680"/>
      <c r="F24" s="2437"/>
      <c r="G24" s="2437"/>
      <c r="H24" s="2437"/>
      <c r="I24" s="2437"/>
      <c r="J24" s="2437"/>
      <c r="K24" s="680"/>
      <c r="L24" s="680"/>
    </row>
    <row r="25" spans="1:14" ht="13.5" thickBot="1">
      <c r="A25" s="677" t="s">
        <v>110</v>
      </c>
      <c r="B25" s="680"/>
      <c r="C25" s="683"/>
      <c r="D25" s="682"/>
      <c r="E25" s="686"/>
      <c r="G25" s="687"/>
      <c r="H25" s="688"/>
      <c r="I25" s="689"/>
      <c r="K25" s="682"/>
      <c r="L25" s="682"/>
    </row>
    <row r="26" spans="1:14" ht="12" customHeight="1">
      <c r="A26" s="677" t="s">
        <v>397</v>
      </c>
      <c r="B26" s="680"/>
      <c r="C26" s="680"/>
      <c r="D26" s="684"/>
      <c r="E26" s="684"/>
      <c r="F26" s="684"/>
      <c r="G26" s="690" t="s">
        <v>398</v>
      </c>
      <c r="H26" s="680"/>
      <c r="I26" s="682"/>
      <c r="J26" s="682"/>
      <c r="K26" s="684"/>
      <c r="L26" s="684"/>
    </row>
    <row r="27" spans="1:14" ht="13.5" hidden="1" thickBot="1">
      <c r="A27" s="677" t="s">
        <v>399</v>
      </c>
      <c r="B27" s="691"/>
      <c r="C27" s="692"/>
      <c r="D27" s="683"/>
      <c r="E27" s="693"/>
      <c r="F27" s="694"/>
      <c r="G27" s="672"/>
      <c r="H27" s="672"/>
      <c r="I27" s="672"/>
      <c r="J27" s="672"/>
      <c r="K27" s="672"/>
      <c r="L27" s="672"/>
    </row>
    <row r="28" spans="1:14" ht="23.25" customHeight="1" thickBot="1">
      <c r="H28" s="2509">
        <v>900272441016</v>
      </c>
      <c r="I28" s="2509"/>
      <c r="J28" s="2509"/>
    </row>
    <row r="29" spans="1:14" ht="31.5" customHeight="1" thickBot="1">
      <c r="A29" s="695" t="s">
        <v>385</v>
      </c>
      <c r="B29" s="696" t="s">
        <v>400</v>
      </c>
      <c r="C29" s="697"/>
      <c r="D29" s="696" t="s">
        <v>401</v>
      </c>
      <c r="E29" s="698"/>
      <c r="F29" s="2438" t="s">
        <v>342</v>
      </c>
      <c r="G29" s="2440" t="s">
        <v>343</v>
      </c>
      <c r="H29" s="2441"/>
      <c r="I29" s="2441"/>
      <c r="J29" s="2442"/>
    </row>
    <row r="30" spans="1:14" ht="75" customHeight="1" thickBot="1">
      <c r="A30" s="699"/>
      <c r="B30" s="700" t="s">
        <v>329</v>
      </c>
      <c r="C30" s="701" t="s">
        <v>641</v>
      </c>
      <c r="D30" s="702" t="s">
        <v>761</v>
      </c>
      <c r="E30" s="70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  <c r="M30" s="682"/>
      <c r="N30" s="682"/>
    </row>
    <row r="31" spans="1:14" ht="14.25" customHeight="1" thickBot="1">
      <c r="A31" s="704" t="s">
        <v>934</v>
      </c>
      <c r="B31" s="705" t="s">
        <v>935</v>
      </c>
      <c r="C31" s="706" t="s">
        <v>936</v>
      </c>
      <c r="D31" s="1345" t="s">
        <v>703</v>
      </c>
      <c r="E31" s="1346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4" ht="24" customHeight="1" thickBot="1">
      <c r="A32" s="1347" t="s">
        <v>55</v>
      </c>
      <c r="B32" s="1348" t="s">
        <v>1701</v>
      </c>
      <c r="C32" s="1349" t="s">
        <v>338</v>
      </c>
      <c r="D32" s="953">
        <f>D34+D52</f>
        <v>-20000</v>
      </c>
      <c r="E32" s="844">
        <f>E34+E38</f>
        <v>0</v>
      </c>
      <c r="F32" s="953">
        <f>F38+F52</f>
        <v>-20000</v>
      </c>
      <c r="G32" s="953">
        <f>G34+G50</f>
        <v>-20000</v>
      </c>
      <c r="H32" s="953">
        <f>H34+H50</f>
        <v>-20000</v>
      </c>
      <c r="I32" s="953">
        <f>I38+I50</f>
        <v>-20000</v>
      </c>
      <c r="J32" s="1579">
        <f>F32</f>
        <v>-20000</v>
      </c>
    </row>
    <row r="33" spans="1:12" hidden="1">
      <c r="A33" s="1235"/>
      <c r="B33" s="1236" t="s">
        <v>252</v>
      </c>
      <c r="C33" s="1350"/>
      <c r="D33" s="1580"/>
      <c r="E33" s="1581"/>
      <c r="F33" s="1580"/>
      <c r="G33" s="1580"/>
      <c r="H33" s="1580"/>
      <c r="I33" s="1580"/>
      <c r="J33" s="1582"/>
    </row>
    <row r="34" spans="1:12" ht="25.5">
      <c r="A34" s="1237" t="s">
        <v>56</v>
      </c>
      <c r="B34" s="1351" t="s">
        <v>1702</v>
      </c>
      <c r="C34" s="1352" t="s">
        <v>338</v>
      </c>
      <c r="D34" s="844">
        <f t="shared" ref="D34:I34" si="0">D38</f>
        <v>-5000</v>
      </c>
      <c r="E34" s="844">
        <f>E38</f>
        <v>0</v>
      </c>
      <c r="F34" s="844">
        <f t="shared" si="0"/>
        <v>-5000</v>
      </c>
      <c r="G34" s="844">
        <f t="shared" si="0"/>
        <v>-5000</v>
      </c>
      <c r="H34" s="844">
        <f t="shared" si="0"/>
        <v>-5000</v>
      </c>
      <c r="I34" s="844">
        <f t="shared" si="0"/>
        <v>-5000</v>
      </c>
      <c r="J34" s="1583">
        <f>F34</f>
        <v>-5000</v>
      </c>
    </row>
    <row r="35" spans="1:12">
      <c r="A35" s="1237"/>
      <c r="B35" s="1236" t="s">
        <v>252</v>
      </c>
      <c r="C35" s="1352"/>
      <c r="D35" s="844"/>
      <c r="E35" s="844"/>
      <c r="F35" s="844"/>
      <c r="G35" s="844"/>
      <c r="H35" s="844"/>
      <c r="I35" s="844"/>
      <c r="J35" s="1583"/>
    </row>
    <row r="36" spans="1:12">
      <c r="A36" s="1237" t="s">
        <v>571</v>
      </c>
      <c r="B36" s="1353" t="s">
        <v>1069</v>
      </c>
      <c r="C36" s="1354" t="s">
        <v>1065</v>
      </c>
      <c r="D36" s="844"/>
      <c r="E36" s="844"/>
      <c r="F36" s="844"/>
      <c r="G36" s="844"/>
      <c r="H36" s="844"/>
      <c r="I36" s="844"/>
      <c r="J36" s="1583"/>
    </row>
    <row r="37" spans="1:12">
      <c r="A37" s="1237" t="s">
        <v>572</v>
      </c>
      <c r="B37" s="1353" t="s">
        <v>1068</v>
      </c>
      <c r="C37" s="1354" t="s">
        <v>1066</v>
      </c>
      <c r="D37" s="847"/>
      <c r="E37" s="847"/>
      <c r="F37" s="847"/>
      <c r="G37" s="847"/>
      <c r="H37" s="847"/>
      <c r="I37" s="847"/>
      <c r="J37" s="1584"/>
      <c r="L37" s="626" t="s">
        <v>84</v>
      </c>
    </row>
    <row r="38" spans="1:12" ht="25.5">
      <c r="A38" s="1238" t="s">
        <v>573</v>
      </c>
      <c r="B38" s="1353" t="s">
        <v>963</v>
      </c>
      <c r="C38" s="1354" t="s">
        <v>1067</v>
      </c>
      <c r="D38" s="1192">
        <v>-5000</v>
      </c>
      <c r="E38" s="848">
        <v>0</v>
      </c>
      <c r="F38" s="847">
        <f>D38+E38</f>
        <v>-5000</v>
      </c>
      <c r="G38" s="847">
        <v>-5000</v>
      </c>
      <c r="H38" s="847">
        <v>-5000</v>
      </c>
      <c r="I38" s="847">
        <v>-5000</v>
      </c>
      <c r="J38" s="847">
        <f>F38</f>
        <v>-5000</v>
      </c>
    </row>
    <row r="39" spans="1:12" ht="25.5" hidden="1">
      <c r="A39" s="1238" t="s">
        <v>574</v>
      </c>
      <c r="B39" s="1351" t="s">
        <v>1709</v>
      </c>
      <c r="C39" s="1352" t="s">
        <v>338</v>
      </c>
      <c r="D39" s="1192">
        <v>0</v>
      </c>
      <c r="E39" s="847"/>
      <c r="F39" s="847">
        <v>0</v>
      </c>
      <c r="G39" s="847">
        <v>0</v>
      </c>
      <c r="H39" s="847">
        <v>0</v>
      </c>
      <c r="I39" s="847">
        <v>0</v>
      </c>
      <c r="J39" s="1584">
        <v>0</v>
      </c>
    </row>
    <row r="40" spans="1:12" hidden="1">
      <c r="A40" s="1238"/>
      <c r="B40" s="1236" t="s">
        <v>252</v>
      </c>
      <c r="C40" s="1352"/>
      <c r="D40" s="1192"/>
      <c r="E40" s="847"/>
      <c r="F40" s="847"/>
      <c r="G40" s="847"/>
      <c r="H40" s="847"/>
      <c r="I40" s="847"/>
      <c r="J40" s="1584"/>
    </row>
    <row r="41" spans="1:12" ht="25.5" hidden="1">
      <c r="A41" s="1238" t="s">
        <v>575</v>
      </c>
      <c r="B41" s="1353" t="s">
        <v>683</v>
      </c>
      <c r="C41" s="1356" t="s">
        <v>352</v>
      </c>
      <c r="D41" s="1192"/>
      <c r="E41" s="847"/>
      <c r="F41" s="847"/>
      <c r="G41" s="847"/>
      <c r="H41" s="847"/>
      <c r="I41" s="847"/>
      <c r="J41" s="1584"/>
    </row>
    <row r="42" spans="1:12" ht="25.5" hidden="1">
      <c r="A42" s="1238" t="s">
        <v>576</v>
      </c>
      <c r="B42" s="1353" t="s">
        <v>1710</v>
      </c>
      <c r="C42" s="1352" t="s">
        <v>338</v>
      </c>
      <c r="D42" s="1192">
        <v>0</v>
      </c>
      <c r="E42" s="847"/>
      <c r="F42" s="847">
        <v>0</v>
      </c>
      <c r="G42" s="847">
        <v>0</v>
      </c>
      <c r="H42" s="847">
        <v>0</v>
      </c>
      <c r="I42" s="847">
        <v>0</v>
      </c>
      <c r="J42" s="1584">
        <v>0</v>
      </c>
    </row>
    <row r="43" spans="1:12" hidden="1">
      <c r="A43" s="1238"/>
      <c r="B43" s="1236" t="s">
        <v>637</v>
      </c>
      <c r="C43" s="1352"/>
      <c r="D43" s="1192"/>
      <c r="E43" s="847"/>
      <c r="F43" s="847"/>
      <c r="G43" s="847"/>
      <c r="H43" s="847"/>
      <c r="I43" s="847"/>
      <c r="J43" s="1584"/>
    </row>
    <row r="44" spans="1:12" hidden="1">
      <c r="A44" s="1238" t="s">
        <v>577</v>
      </c>
      <c r="B44" s="1236" t="s">
        <v>676</v>
      </c>
      <c r="C44" s="1354" t="s">
        <v>353</v>
      </c>
      <c r="D44" s="1192"/>
      <c r="E44" s="847"/>
      <c r="F44" s="847"/>
      <c r="G44" s="847"/>
      <c r="H44" s="847"/>
      <c r="I44" s="847"/>
      <c r="J44" s="1584"/>
    </row>
    <row r="45" spans="1:12" ht="25.5" hidden="1">
      <c r="A45" s="1239" t="s">
        <v>905</v>
      </c>
      <c r="B45" s="1236" t="s">
        <v>675</v>
      </c>
      <c r="C45" s="1356" t="s">
        <v>354</v>
      </c>
      <c r="D45" s="1192"/>
      <c r="E45" s="847"/>
      <c r="F45" s="847"/>
      <c r="G45" s="847"/>
      <c r="H45" s="847"/>
      <c r="I45" s="847"/>
      <c r="J45" s="1584"/>
    </row>
    <row r="46" spans="1:12" ht="25.5" hidden="1">
      <c r="A46" s="1238" t="s">
        <v>906</v>
      </c>
      <c r="B46" s="1240" t="s">
        <v>730</v>
      </c>
      <c r="C46" s="1356" t="s">
        <v>355</v>
      </c>
      <c r="D46" s="1192"/>
      <c r="E46" s="847"/>
      <c r="F46" s="847"/>
      <c r="G46" s="847"/>
      <c r="H46" s="847"/>
      <c r="I46" s="847"/>
      <c r="J46" s="1584"/>
    </row>
    <row r="47" spans="1:12" ht="25.5" hidden="1">
      <c r="A47" s="1238" t="s">
        <v>907</v>
      </c>
      <c r="B47" s="1351" t="s">
        <v>1711</v>
      </c>
      <c r="C47" s="1352" t="s">
        <v>338</v>
      </c>
      <c r="D47" s="1192">
        <v>0</v>
      </c>
      <c r="E47" s="847"/>
      <c r="F47" s="847">
        <v>0</v>
      </c>
      <c r="G47" s="847">
        <v>0</v>
      </c>
      <c r="H47" s="847">
        <v>0</v>
      </c>
      <c r="I47" s="847">
        <v>0</v>
      </c>
      <c r="J47" s="1584">
        <v>0</v>
      </c>
    </row>
    <row r="48" spans="1:12" hidden="1">
      <c r="A48" s="1238"/>
      <c r="B48" s="1236" t="s">
        <v>252</v>
      </c>
      <c r="C48" s="1352"/>
      <c r="D48" s="1192"/>
      <c r="E48" s="847"/>
      <c r="F48" s="847"/>
      <c r="G48" s="847"/>
      <c r="H48" s="847"/>
      <c r="I48" s="847"/>
      <c r="J48" s="1584"/>
    </row>
    <row r="49" spans="1:10" ht="25.5" hidden="1">
      <c r="A49" s="1239" t="s">
        <v>180</v>
      </c>
      <c r="B49" s="1353" t="s">
        <v>677</v>
      </c>
      <c r="C49" s="1357" t="s">
        <v>356</v>
      </c>
      <c r="D49" s="1192"/>
      <c r="E49" s="847"/>
      <c r="F49" s="847"/>
      <c r="G49" s="847"/>
      <c r="H49" s="847"/>
      <c r="I49" s="847"/>
      <c r="J49" s="1584"/>
    </row>
    <row r="50" spans="1:10" ht="23.25" customHeight="1">
      <c r="A50" s="1238" t="s">
        <v>181</v>
      </c>
      <c r="B50" s="1351" t="s">
        <v>1712</v>
      </c>
      <c r="C50" s="1352" t="s">
        <v>338</v>
      </c>
      <c r="D50" s="1192">
        <f>D52</f>
        <v>-15000</v>
      </c>
      <c r="E50" s="847">
        <f>E52</f>
        <v>0</v>
      </c>
      <c r="F50" s="847">
        <f>D50+E50</f>
        <v>-15000</v>
      </c>
      <c r="G50" s="847">
        <f>G52</f>
        <v>-15000</v>
      </c>
      <c r="H50" s="847">
        <f>H52</f>
        <v>-15000</v>
      </c>
      <c r="I50" s="847">
        <f>I52</f>
        <v>-15000</v>
      </c>
      <c r="J50" s="1584">
        <f>F50</f>
        <v>-15000</v>
      </c>
    </row>
    <row r="51" spans="1:10" ht="12" hidden="1" customHeight="1">
      <c r="A51" s="1238"/>
      <c r="B51" s="1236" t="s">
        <v>252</v>
      </c>
      <c r="C51" s="1352"/>
      <c r="D51" s="1585"/>
      <c r="E51" s="847"/>
      <c r="F51" s="847"/>
      <c r="G51" s="847"/>
      <c r="H51" s="847"/>
      <c r="I51" s="847"/>
      <c r="J51" s="1584"/>
    </row>
    <row r="52" spans="1:10" ht="21.75" customHeight="1" thickBot="1">
      <c r="A52" s="1238" t="s">
        <v>182</v>
      </c>
      <c r="B52" s="1353" t="s">
        <v>442</v>
      </c>
      <c r="C52" s="1358" t="s">
        <v>717</v>
      </c>
      <c r="D52" s="848">
        <v>-15000</v>
      </c>
      <c r="E52" s="847">
        <v>0</v>
      </c>
      <c r="F52" s="847">
        <f>D52+E52</f>
        <v>-15000</v>
      </c>
      <c r="G52" s="847">
        <v>-15000</v>
      </c>
      <c r="H52" s="847">
        <v>-15000</v>
      </c>
      <c r="I52" s="847">
        <v>-15000</v>
      </c>
      <c r="J52" s="847">
        <f>F52</f>
        <v>-15000</v>
      </c>
    </row>
    <row r="53" spans="1:10" ht="23.25" customHeight="1">
      <c r="A53" s="1239" t="s">
        <v>891</v>
      </c>
      <c r="B53" s="1353" t="s">
        <v>715</v>
      </c>
      <c r="C53" s="1359" t="s">
        <v>718</v>
      </c>
      <c r="D53" s="982"/>
      <c r="E53" s="847"/>
      <c r="F53" s="847"/>
      <c r="G53" s="847"/>
      <c r="H53" s="847"/>
      <c r="I53" s="847"/>
      <c r="J53" s="1584"/>
    </row>
    <row r="54" spans="1:10" ht="38.25" hidden="1">
      <c r="A54" s="1238" t="s">
        <v>892</v>
      </c>
      <c r="B54" s="1353" t="s">
        <v>716</v>
      </c>
      <c r="C54" s="1360" t="s">
        <v>719</v>
      </c>
      <c r="D54" s="861"/>
      <c r="E54" s="849"/>
      <c r="F54" s="849"/>
      <c r="G54" s="849"/>
      <c r="H54" s="849"/>
      <c r="I54" s="849"/>
      <c r="J54" s="1355"/>
    </row>
    <row r="55" spans="1:10" ht="26.25" thickBot="1">
      <c r="A55" s="1241" t="s">
        <v>997</v>
      </c>
      <c r="B55" s="1361" t="s">
        <v>682</v>
      </c>
      <c r="C55" s="1362" t="s">
        <v>948</v>
      </c>
      <c r="D55" s="1363"/>
      <c r="E55" s="851"/>
      <c r="F55" s="851"/>
      <c r="G55" s="851"/>
      <c r="H55" s="851"/>
      <c r="I55" s="851"/>
      <c r="J55" s="1364"/>
    </row>
    <row r="56" spans="1:10">
      <c r="A56" s="813"/>
      <c r="B56" s="814"/>
      <c r="C56" s="815"/>
      <c r="D56" s="662"/>
      <c r="E56" s="662"/>
      <c r="F56" s="662"/>
      <c r="G56" s="662"/>
      <c r="H56" s="662"/>
      <c r="I56" s="662"/>
      <c r="J56" s="662"/>
    </row>
    <row r="57" spans="1:10" ht="12.75" customHeight="1">
      <c r="A57" s="2443"/>
      <c r="B57" s="2443"/>
      <c r="C57" s="2443"/>
      <c r="D57" s="2443"/>
      <c r="E57" s="2443"/>
      <c r="F57" s="2443"/>
      <c r="G57" s="2443"/>
      <c r="H57" s="2443"/>
      <c r="I57" s="2443"/>
      <c r="J57" s="2443"/>
    </row>
    <row r="58" spans="1:10" s="662" customFormat="1" ht="15.75" customHeight="1">
      <c r="A58" s="2422" t="s">
        <v>2264</v>
      </c>
      <c r="B58" s="2422"/>
      <c r="C58" s="2422"/>
      <c r="D58" s="2422"/>
      <c r="E58" s="2422"/>
      <c r="F58" s="2422"/>
      <c r="G58" s="2422"/>
      <c r="H58" s="2422"/>
      <c r="I58" s="2422"/>
      <c r="J58" s="2422"/>
    </row>
    <row r="59" spans="1:10" ht="12.75" customHeight="1">
      <c r="A59" s="816" t="s">
        <v>1651</v>
      </c>
      <c r="B59" s="816"/>
      <c r="C59" s="817"/>
      <c r="D59" s="816"/>
      <c r="E59" s="816"/>
      <c r="F59" s="816"/>
      <c r="G59" s="816" t="s">
        <v>1100</v>
      </c>
      <c r="H59" s="816"/>
      <c r="I59" s="816"/>
      <c r="J59" s="816"/>
    </row>
    <row r="60" spans="1:10" ht="12" customHeight="1">
      <c r="A60" s="818" t="s">
        <v>1652</v>
      </c>
      <c r="B60" s="818"/>
      <c r="C60" s="818"/>
      <c r="D60" s="662"/>
      <c r="E60" s="661" t="s">
        <v>289</v>
      </c>
      <c r="F60" s="662"/>
      <c r="G60" s="661" t="s">
        <v>290</v>
      </c>
      <c r="H60" s="662"/>
      <c r="I60" s="662"/>
      <c r="J60" s="818"/>
    </row>
    <row r="61" spans="1:10" ht="12.75" hidden="1" customHeight="1">
      <c r="A61" s="819"/>
      <c r="B61" s="819"/>
      <c r="C61" s="818"/>
      <c r="D61" s="819"/>
      <c r="E61" s="819"/>
      <c r="F61" s="819"/>
      <c r="G61" s="819"/>
      <c r="H61" s="819"/>
      <c r="I61" s="819"/>
      <c r="J61" s="819"/>
    </row>
    <row r="62" spans="1:10" ht="14.25">
      <c r="A62" s="816" t="s">
        <v>2011</v>
      </c>
      <c r="B62" s="816"/>
      <c r="C62" s="817"/>
      <c r="D62" s="816"/>
      <c r="E62" s="816"/>
      <c r="F62" s="816"/>
      <c r="G62" s="816" t="s">
        <v>1102</v>
      </c>
      <c r="H62" s="816"/>
      <c r="I62" s="816"/>
      <c r="J62" s="816"/>
    </row>
    <row r="63" spans="1:10" ht="14.25">
      <c r="A63" s="818" t="s">
        <v>1655</v>
      </c>
      <c r="B63" s="817" t="s">
        <v>612</v>
      </c>
      <c r="C63" s="820"/>
      <c r="D63" s="662"/>
      <c r="E63" s="661" t="s">
        <v>289</v>
      </c>
      <c r="F63" s="662"/>
      <c r="G63" s="661" t="s">
        <v>290</v>
      </c>
      <c r="H63" s="662"/>
      <c r="I63" s="662"/>
      <c r="J63" s="818"/>
    </row>
    <row r="64" spans="1:10" ht="12.75" customHeight="1">
      <c r="A64" s="672"/>
      <c r="B64" s="663"/>
      <c r="C64" s="673"/>
      <c r="D64" s="662"/>
      <c r="E64" s="662"/>
      <c r="F64" s="662"/>
      <c r="G64" s="662"/>
      <c r="H64" s="662"/>
      <c r="I64" s="662"/>
      <c r="J64" s="662"/>
    </row>
    <row r="65" spans="1:10" ht="12.75" customHeight="1">
      <c r="A65" s="672"/>
      <c r="B65" s="663"/>
      <c r="C65" s="673"/>
      <c r="D65" s="662"/>
      <c r="E65" s="662"/>
      <c r="F65" s="662"/>
      <c r="G65" s="662"/>
      <c r="H65" s="662"/>
      <c r="I65" s="662"/>
      <c r="J65" s="662"/>
    </row>
    <row r="66" spans="1:10" ht="12.75" customHeight="1">
      <c r="A66" s="672"/>
      <c r="B66" s="663"/>
      <c r="C66" s="673"/>
      <c r="D66" s="662"/>
      <c r="E66" s="662"/>
      <c r="F66" s="662"/>
      <c r="G66" s="662"/>
      <c r="H66" s="662"/>
      <c r="I66" s="662"/>
      <c r="J66" s="662"/>
    </row>
    <row r="67" spans="1:10" ht="12.75" customHeight="1">
      <c r="A67" s="672"/>
      <c r="B67" s="663"/>
      <c r="C67" s="673"/>
      <c r="D67" s="662"/>
      <c r="E67" s="662"/>
      <c r="F67" s="662"/>
      <c r="G67" s="662"/>
      <c r="H67" s="662"/>
      <c r="I67" s="662"/>
      <c r="J67" s="662"/>
    </row>
  </sheetData>
  <mergeCells count="16">
    <mergeCell ref="A14:J14"/>
    <mergeCell ref="A12:B12"/>
    <mergeCell ref="A15:J15"/>
    <mergeCell ref="A58:J58"/>
    <mergeCell ref="A57:J57"/>
    <mergeCell ref="F23:J24"/>
    <mergeCell ref="F29:F30"/>
    <mergeCell ref="G29:J29"/>
    <mergeCell ref="A16:E17"/>
    <mergeCell ref="F16:J17"/>
    <mergeCell ref="H28:J28"/>
    <mergeCell ref="F1:J1"/>
    <mergeCell ref="F3:J3"/>
    <mergeCell ref="A10:E10"/>
    <mergeCell ref="A11:E11"/>
    <mergeCell ref="A13:J13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173"/>
  <sheetViews>
    <sheetView topLeftCell="A26" workbookViewId="0">
      <selection activeCell="A161" sqref="A161:XFD161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7109375" style="626" customWidth="1"/>
    <col min="5" max="5" width="12.85546875" style="626" customWidth="1"/>
    <col min="6" max="6" width="10.5703125" style="626" customWidth="1"/>
    <col min="7" max="7" width="12.5703125" style="626" customWidth="1"/>
    <col min="8" max="8" width="12" style="626" customWidth="1"/>
    <col min="9" max="9" width="12.570312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453" t="s">
        <v>28</v>
      </c>
      <c r="G1" s="2453"/>
      <c r="H1" s="2453"/>
      <c r="I1" s="2453"/>
      <c r="J1" s="2453"/>
      <c r="K1" s="662"/>
      <c r="L1" s="662"/>
    </row>
    <row r="2" spans="1:12" ht="6" customHeight="1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454" t="s">
        <v>850</v>
      </c>
      <c r="G3" s="2454"/>
      <c r="H3" s="2454"/>
      <c r="I3" s="2454"/>
      <c r="J3" s="2454"/>
      <c r="K3" s="662"/>
      <c r="L3" s="662"/>
    </row>
    <row r="4" spans="1:12">
      <c r="A4" s="662"/>
      <c r="B4" s="663"/>
      <c r="C4" s="664"/>
      <c r="D4" s="662"/>
      <c r="E4" s="665"/>
      <c r="F4" s="667" t="s">
        <v>30</v>
      </c>
      <c r="G4" s="667"/>
      <c r="H4" s="662"/>
      <c r="I4" s="662"/>
      <c r="J4" s="662"/>
      <c r="K4" s="662"/>
      <c r="L4" s="662"/>
    </row>
    <row r="5" spans="1:12">
      <c r="A5" s="662"/>
      <c r="B5" s="820" t="s">
        <v>31</v>
      </c>
      <c r="C5" s="664"/>
      <c r="D5" s="662"/>
      <c r="E5" s="665"/>
      <c r="F5" s="665"/>
      <c r="G5" s="669" t="s">
        <v>162</v>
      </c>
      <c r="H5" s="662"/>
      <c r="I5" s="662"/>
      <c r="J5" s="662"/>
      <c r="K5" s="662"/>
      <c r="L5" s="662"/>
    </row>
    <row r="6" spans="1:12">
      <c r="A6" s="667" t="s">
        <v>2207</v>
      </c>
      <c r="B6" s="671"/>
      <c r="C6" s="664"/>
      <c r="D6" s="662"/>
      <c r="E6" s="665" t="s">
        <v>163</v>
      </c>
      <c r="F6" s="667" t="s">
        <v>893</v>
      </c>
      <c r="G6" s="662"/>
      <c r="H6" s="662"/>
      <c r="I6" s="662"/>
      <c r="J6" s="672"/>
      <c r="K6" s="662"/>
      <c r="L6" s="662"/>
    </row>
    <row r="7" spans="1:12" ht="11.25" customHeight="1">
      <c r="A7" s="672"/>
      <c r="B7" s="821" t="s">
        <v>1656</v>
      </c>
      <c r="C7" s="692"/>
      <c r="D7" s="672"/>
      <c r="E7" s="694"/>
      <c r="F7" s="672"/>
      <c r="G7" s="672"/>
      <c r="H7" s="662"/>
      <c r="I7" s="662"/>
      <c r="J7" s="662"/>
      <c r="K7" s="672"/>
      <c r="L7" s="672"/>
    </row>
    <row r="8" spans="1:12" ht="10.5" customHeight="1">
      <c r="A8" s="822" t="s">
        <v>1657</v>
      </c>
      <c r="B8" s="814"/>
      <c r="C8" s="823"/>
      <c r="D8" s="824"/>
      <c r="E8" s="825"/>
      <c r="F8" s="825"/>
      <c r="G8" s="672"/>
      <c r="H8" s="662"/>
      <c r="I8" s="662"/>
      <c r="J8" s="662"/>
      <c r="K8" s="662"/>
      <c r="L8" s="662"/>
    </row>
    <row r="9" spans="1:12" ht="9" customHeight="1">
      <c r="A9" s="662"/>
      <c r="B9" s="663"/>
      <c r="C9" s="664"/>
      <c r="D9" s="662"/>
      <c r="E9" s="665"/>
      <c r="F9" s="665"/>
      <c r="G9" s="662"/>
      <c r="H9" s="662"/>
      <c r="I9" s="662"/>
      <c r="J9" s="662"/>
      <c r="K9" s="662"/>
      <c r="L9" s="662"/>
    </row>
    <row r="10" spans="1:12">
      <c r="A10" s="2457" t="s">
        <v>192</v>
      </c>
      <c r="B10" s="2457"/>
      <c r="C10" s="2457"/>
      <c r="D10" s="2457"/>
      <c r="E10" s="2457"/>
      <c r="F10" s="665"/>
      <c r="G10" s="674" t="s">
        <v>193</v>
      </c>
      <c r="H10" s="662"/>
      <c r="I10" s="662"/>
      <c r="J10" s="662"/>
      <c r="K10" s="662"/>
      <c r="L10" s="662"/>
    </row>
    <row r="11" spans="1:12">
      <c r="A11" s="2452" t="s">
        <v>861</v>
      </c>
      <c r="B11" s="2452"/>
      <c r="C11" s="2452"/>
      <c r="D11" s="2452"/>
      <c r="E11" s="2452"/>
      <c r="F11" s="665"/>
      <c r="G11" s="662"/>
      <c r="H11" s="662"/>
      <c r="I11" s="662"/>
      <c r="J11" s="662"/>
      <c r="K11" s="662"/>
      <c r="L11" s="662"/>
    </row>
    <row r="12" spans="1:12" s="841" customFormat="1">
      <c r="A12" s="2445" t="s">
        <v>2269</v>
      </c>
      <c r="B12" s="2446"/>
      <c r="C12" s="1460"/>
      <c r="F12" s="1461"/>
      <c r="G12" s="1461"/>
    </row>
    <row r="13" spans="1:12" ht="15.75">
      <c r="A13" s="2471" t="s">
        <v>779</v>
      </c>
      <c r="B13" s="2471"/>
      <c r="C13" s="2471"/>
      <c r="D13" s="2471"/>
      <c r="E13" s="2471"/>
      <c r="F13" s="2471"/>
      <c r="G13" s="2471"/>
      <c r="H13" s="2471"/>
      <c r="I13" s="2471"/>
      <c r="J13" s="2471"/>
      <c r="K13" s="662"/>
      <c r="L13" s="662"/>
    </row>
    <row r="14" spans="1:12" ht="14.25">
      <c r="A14" s="2477" t="s">
        <v>993</v>
      </c>
      <c r="B14" s="2470"/>
      <c r="C14" s="2470"/>
      <c r="D14" s="2470"/>
      <c r="E14" s="2470"/>
      <c r="F14" s="2470"/>
      <c r="G14" s="2470"/>
      <c r="H14" s="2470"/>
      <c r="I14" s="2470"/>
      <c r="J14" s="2470"/>
      <c r="K14" s="662"/>
      <c r="L14" s="662"/>
    </row>
    <row r="15" spans="1:12" ht="16.5">
      <c r="A15" s="2478" t="s">
        <v>2206</v>
      </c>
      <c r="B15" s="2478"/>
      <c r="C15" s="2478"/>
      <c r="D15" s="2478"/>
      <c r="E15" s="2478"/>
      <c r="F15" s="2478"/>
      <c r="G15" s="2478"/>
      <c r="H15" s="2478"/>
      <c r="I15" s="2478"/>
      <c r="J15" s="2478"/>
      <c r="K15" s="662"/>
      <c r="L15" s="662"/>
    </row>
    <row r="16" spans="1:12" ht="16.5" customHeight="1">
      <c r="A16" s="2467" t="s">
        <v>2202</v>
      </c>
      <c r="B16" s="2467"/>
      <c r="C16" s="2467"/>
      <c r="D16" s="2467"/>
      <c r="E16" s="2467"/>
      <c r="F16" s="2467"/>
      <c r="G16" s="2467"/>
      <c r="H16" s="2467"/>
      <c r="I16" s="2467"/>
      <c r="J16" s="2467"/>
      <c r="K16" s="672"/>
      <c r="L16" s="672"/>
    </row>
    <row r="17" spans="1:14" ht="9" customHeight="1">
      <c r="A17" s="2467"/>
      <c r="B17" s="2467"/>
      <c r="C17" s="2467"/>
      <c r="D17" s="2467"/>
      <c r="E17" s="2467"/>
      <c r="F17" s="2467"/>
      <c r="G17" s="2467"/>
      <c r="H17" s="2467"/>
      <c r="I17" s="2467"/>
      <c r="J17" s="2467"/>
      <c r="K17" s="672"/>
      <c r="L17" s="672"/>
    </row>
    <row r="18" spans="1:14">
      <c r="A18" s="677" t="s">
        <v>423</v>
      </c>
      <c r="B18" s="678"/>
      <c r="C18" s="678"/>
      <c r="D18" s="678"/>
      <c r="E18" s="672"/>
      <c r="F18" s="679" t="s">
        <v>312</v>
      </c>
      <c r="G18" s="672"/>
      <c r="H18" s="672"/>
      <c r="I18" s="672"/>
      <c r="J18" s="672"/>
      <c r="K18" s="672"/>
      <c r="L18" s="672"/>
    </row>
    <row r="19" spans="1:14">
      <c r="A19" s="677" t="s">
        <v>961</v>
      </c>
      <c r="B19" s="680"/>
      <c r="C19" s="680"/>
      <c r="D19" s="680"/>
      <c r="E19" s="680"/>
      <c r="F19" s="677" t="s">
        <v>313</v>
      </c>
      <c r="G19" s="650" t="s">
        <v>538</v>
      </c>
      <c r="H19" s="647">
        <v>1</v>
      </c>
      <c r="I19" s="648">
        <v>1</v>
      </c>
      <c r="J19" s="680"/>
      <c r="K19" s="680"/>
      <c r="L19" s="680"/>
    </row>
    <row r="20" spans="1:14">
      <c r="A20" s="677" t="s">
        <v>314</v>
      </c>
      <c r="B20" s="677"/>
      <c r="C20" s="677"/>
      <c r="D20" s="677"/>
      <c r="E20" s="677"/>
      <c r="F20" s="1365"/>
      <c r="G20" s="677"/>
      <c r="H20" s="680"/>
      <c r="I20" s="677"/>
      <c r="J20" s="677"/>
      <c r="K20" s="677"/>
      <c r="L20" s="677"/>
    </row>
    <row r="21" spans="1:14">
      <c r="A21" s="677" t="s">
        <v>884</v>
      </c>
      <c r="B21" s="677"/>
      <c r="C21" s="677"/>
      <c r="D21" s="681"/>
      <c r="E21" s="681"/>
      <c r="F21" s="677" t="s">
        <v>1139</v>
      </c>
      <c r="G21" s="677"/>
      <c r="H21" s="677"/>
      <c r="I21" s="677"/>
      <c r="J21" s="677"/>
      <c r="K21" s="677"/>
      <c r="L21" s="677"/>
    </row>
    <row r="22" spans="1:14" ht="24" customHeight="1">
      <c r="A22" s="677" t="s">
        <v>1615</v>
      </c>
      <c r="B22" s="680"/>
      <c r="C22" s="680"/>
      <c r="D22" s="680"/>
      <c r="E22" s="680"/>
      <c r="F22" s="677" t="s">
        <v>48</v>
      </c>
      <c r="G22" s="677"/>
      <c r="H22" s="677"/>
      <c r="I22" s="680"/>
      <c r="J22" s="682"/>
      <c r="K22" s="680"/>
      <c r="L22" s="680"/>
    </row>
    <row r="23" spans="1:14" ht="17.25" customHeight="1">
      <c r="A23" s="680" t="s">
        <v>192</v>
      </c>
      <c r="B23" s="682"/>
      <c r="C23" s="683"/>
      <c r="D23" s="680"/>
      <c r="E23" s="680"/>
      <c r="F23" s="2437" t="s">
        <v>900</v>
      </c>
      <c r="G23" s="2437"/>
      <c r="H23" s="2437"/>
      <c r="I23" s="2437"/>
      <c r="J23" s="2437"/>
      <c r="K23" s="680"/>
      <c r="L23" s="680"/>
    </row>
    <row r="24" spans="1:14" ht="13.5" thickBot="1">
      <c r="A24" s="679" t="s">
        <v>876</v>
      </c>
      <c r="B24" s="684"/>
      <c r="C24" s="685"/>
      <c r="D24" s="684"/>
      <c r="E24" s="680"/>
      <c r="F24" s="2437"/>
      <c r="G24" s="2437"/>
      <c r="H24" s="2437"/>
      <c r="I24" s="2437"/>
      <c r="J24" s="2437"/>
      <c r="K24" s="680"/>
      <c r="L24" s="680"/>
    </row>
    <row r="25" spans="1:14" ht="13.5" thickBot="1">
      <c r="A25" s="677" t="s">
        <v>110</v>
      </c>
      <c r="B25" s="680"/>
      <c r="C25" s="683"/>
      <c r="D25" s="682"/>
      <c r="E25" s="686"/>
      <c r="G25" s="687"/>
      <c r="H25" s="688"/>
      <c r="I25" s="689"/>
      <c r="K25" s="682"/>
      <c r="L25" s="682"/>
    </row>
    <row r="26" spans="1:14" ht="13.5" thickBot="1">
      <c r="A26" s="677" t="s">
        <v>397</v>
      </c>
      <c r="B26" s="680"/>
      <c r="C26" s="680"/>
      <c r="D26" s="684"/>
      <c r="E26" s="684"/>
      <c r="F26" s="684"/>
      <c r="G26" s="690" t="s">
        <v>398</v>
      </c>
      <c r="H26" s="680"/>
      <c r="I26" s="682"/>
      <c r="J26" s="682"/>
      <c r="K26" s="684"/>
      <c r="L26" s="684"/>
    </row>
    <row r="27" spans="1:14" ht="13.5" thickBot="1">
      <c r="A27" s="677" t="s">
        <v>399</v>
      </c>
      <c r="B27" s="691"/>
      <c r="C27" s="692"/>
      <c r="D27" s="683"/>
      <c r="E27" s="693"/>
      <c r="F27" s="694"/>
      <c r="G27" s="672"/>
      <c r="H27" s="2444">
        <v>900272260028</v>
      </c>
      <c r="I27" s="2444"/>
      <c r="J27" s="2444"/>
      <c r="K27" s="672"/>
      <c r="L27" s="672"/>
    </row>
    <row r="28" spans="1:14" ht="4.5" customHeight="1" thickBot="1"/>
    <row r="29" spans="1:14" ht="49.5" customHeight="1" thickBot="1">
      <c r="A29" s="695" t="s">
        <v>385</v>
      </c>
      <c r="B29" s="696" t="s">
        <v>400</v>
      </c>
      <c r="C29" s="1366"/>
      <c r="D29" s="696" t="s">
        <v>401</v>
      </c>
      <c r="E29" s="698"/>
      <c r="F29" s="2438" t="s">
        <v>342</v>
      </c>
      <c r="G29" s="2440" t="s">
        <v>343</v>
      </c>
      <c r="H29" s="2441"/>
      <c r="I29" s="2441"/>
      <c r="J29" s="2442"/>
    </row>
    <row r="30" spans="1:14" ht="81.75" customHeight="1" thickBot="1">
      <c r="A30" s="699"/>
      <c r="B30" s="700" t="s">
        <v>329</v>
      </c>
      <c r="C30" s="701" t="s">
        <v>641</v>
      </c>
      <c r="D30" s="702" t="s">
        <v>761</v>
      </c>
      <c r="E30" s="70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  <c r="M30" s="688"/>
      <c r="N30" s="682"/>
    </row>
    <row r="31" spans="1:14" ht="18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707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4" ht="26.25" customHeight="1" thickBot="1">
      <c r="A32" s="704">
        <v>1100000</v>
      </c>
      <c r="B32" s="711" t="s">
        <v>1616</v>
      </c>
      <c r="C32" s="712" t="s">
        <v>338</v>
      </c>
      <c r="D32" s="987">
        <f>D43</f>
        <v>130000</v>
      </c>
      <c r="E32" s="987">
        <v>0</v>
      </c>
      <c r="F32" s="987">
        <f>F43</f>
        <v>130000</v>
      </c>
      <c r="G32" s="987">
        <f>G43</f>
        <v>30000</v>
      </c>
      <c r="H32" s="987">
        <f>H43</f>
        <v>65000</v>
      </c>
      <c r="I32" s="987">
        <f>I43</f>
        <v>95000</v>
      </c>
      <c r="J32" s="987">
        <f>F32</f>
        <v>130000</v>
      </c>
    </row>
    <row r="33" spans="1:10" ht="15.75" hidden="1" customHeight="1" thickBot="1">
      <c r="A33" s="704">
        <v>1110000</v>
      </c>
      <c r="B33" s="714" t="s">
        <v>1617</v>
      </c>
      <c r="C33" s="712" t="s">
        <v>338</v>
      </c>
      <c r="D33" s="988">
        <v>0</v>
      </c>
      <c r="E33" s="988">
        <v>0</v>
      </c>
      <c r="F33" s="988">
        <v>0</v>
      </c>
      <c r="G33" s="988">
        <v>0</v>
      </c>
      <c r="H33" s="988">
        <v>0</v>
      </c>
      <c r="I33" s="988">
        <v>0</v>
      </c>
      <c r="J33" s="988">
        <v>0</v>
      </c>
    </row>
    <row r="34" spans="1:10" ht="15.75" hidden="1" customHeight="1" thickBot="1">
      <c r="A34" s="716">
        <v>1110000</v>
      </c>
      <c r="B34" s="717" t="s">
        <v>768</v>
      </c>
      <c r="C34" s="718" t="s">
        <v>338</v>
      </c>
      <c r="D34" s="989">
        <v>0</v>
      </c>
      <c r="E34" s="989">
        <v>0</v>
      </c>
      <c r="F34" s="989">
        <v>0</v>
      </c>
      <c r="G34" s="989">
        <v>0</v>
      </c>
      <c r="H34" s="989">
        <v>0</v>
      </c>
      <c r="I34" s="989">
        <v>0</v>
      </c>
      <c r="J34" s="989">
        <v>0</v>
      </c>
    </row>
    <row r="35" spans="1:10" ht="15.75" hidden="1" customHeight="1" thickBot="1">
      <c r="A35" s="720">
        <v>1111000</v>
      </c>
      <c r="B35" s="721" t="s">
        <v>643</v>
      </c>
      <c r="C35" s="722" t="s">
        <v>769</v>
      </c>
      <c r="D35" s="1001"/>
      <c r="E35" s="1001"/>
      <c r="F35" s="1001"/>
      <c r="G35" s="1001"/>
      <c r="H35" s="1001"/>
      <c r="I35" s="1001"/>
      <c r="J35" s="1001">
        <v>0</v>
      </c>
    </row>
    <row r="36" spans="1:10" ht="15.75" hidden="1" customHeight="1" thickBot="1">
      <c r="A36" s="724">
        <v>1112000</v>
      </c>
      <c r="B36" s="725" t="s">
        <v>255</v>
      </c>
      <c r="C36" s="726" t="s">
        <v>770</v>
      </c>
      <c r="D36" s="996"/>
      <c r="E36" s="996"/>
      <c r="F36" s="996"/>
      <c r="G36" s="996"/>
      <c r="H36" s="996"/>
      <c r="I36" s="996"/>
      <c r="J36" s="1001">
        <v>0</v>
      </c>
    </row>
    <row r="37" spans="1:10" ht="15.75" hidden="1" customHeight="1" thickBot="1">
      <c r="A37" s="724">
        <v>1113000</v>
      </c>
      <c r="B37" s="725" t="s">
        <v>771</v>
      </c>
      <c r="C37" s="726" t="s">
        <v>772</v>
      </c>
      <c r="D37" s="996"/>
      <c r="E37" s="996"/>
      <c r="F37" s="996"/>
      <c r="G37" s="996"/>
      <c r="H37" s="996"/>
      <c r="I37" s="996"/>
      <c r="J37" s="1001">
        <v>0</v>
      </c>
    </row>
    <row r="38" spans="1:10" ht="15.75" hidden="1" customHeight="1" thickBot="1">
      <c r="A38" s="724">
        <v>1114000</v>
      </c>
      <c r="B38" s="725" t="s">
        <v>377</v>
      </c>
      <c r="C38" s="726" t="s">
        <v>378</v>
      </c>
      <c r="D38" s="996"/>
      <c r="E38" s="996"/>
      <c r="F38" s="996"/>
      <c r="G38" s="996"/>
      <c r="H38" s="996"/>
      <c r="I38" s="996"/>
      <c r="J38" s="1001">
        <v>0</v>
      </c>
    </row>
    <row r="39" spans="1:10" ht="15.75" hidden="1" customHeight="1" thickBot="1">
      <c r="A39" s="724">
        <v>1115000</v>
      </c>
      <c r="B39" s="725" t="s">
        <v>591</v>
      </c>
      <c r="C39" s="726" t="s">
        <v>367</v>
      </c>
      <c r="D39" s="996"/>
      <c r="E39" s="996"/>
      <c r="F39" s="996"/>
      <c r="G39" s="996"/>
      <c r="H39" s="996"/>
      <c r="I39" s="996"/>
      <c r="J39" s="1001">
        <v>0</v>
      </c>
    </row>
    <row r="40" spans="1:10" ht="15.75" hidden="1" customHeight="1" thickBot="1">
      <c r="A40" s="724">
        <v>1116000</v>
      </c>
      <c r="B40" s="725" t="s">
        <v>981</v>
      </c>
      <c r="C40" s="726" t="s">
        <v>368</v>
      </c>
      <c r="D40" s="996"/>
      <c r="E40" s="996"/>
      <c r="F40" s="996"/>
      <c r="G40" s="996"/>
      <c r="H40" s="996"/>
      <c r="I40" s="996"/>
      <c r="J40" s="1001">
        <v>0</v>
      </c>
    </row>
    <row r="41" spans="1:10" ht="15.75" hidden="1" customHeight="1" thickBot="1">
      <c r="A41" s="728">
        <v>1117000</v>
      </c>
      <c r="B41" s="729" t="s">
        <v>18</v>
      </c>
      <c r="C41" s="730" t="s">
        <v>19</v>
      </c>
      <c r="D41" s="998"/>
      <c r="E41" s="998"/>
      <c r="F41" s="998"/>
      <c r="G41" s="998"/>
      <c r="H41" s="998"/>
      <c r="I41" s="998"/>
      <c r="J41" s="1001">
        <v>0</v>
      </c>
    </row>
    <row r="42" spans="1:10" ht="19.5" hidden="1" customHeight="1" thickBot="1">
      <c r="A42" s="732">
        <v>1120000</v>
      </c>
      <c r="B42" s="733" t="s">
        <v>20</v>
      </c>
      <c r="C42" s="712" t="s">
        <v>338</v>
      </c>
      <c r="D42" s="1130">
        <v>0</v>
      </c>
      <c r="E42" s="1130">
        <v>0</v>
      </c>
      <c r="F42" s="1130">
        <v>6200</v>
      </c>
      <c r="G42" s="1130">
        <v>1500</v>
      </c>
      <c r="H42" s="1130">
        <v>3000</v>
      </c>
      <c r="I42" s="1130">
        <v>4500</v>
      </c>
      <c r="J42" s="1001">
        <v>6200</v>
      </c>
    </row>
    <row r="43" spans="1:10" ht="27" customHeight="1">
      <c r="A43" s="716">
        <v>1121000</v>
      </c>
      <c r="B43" s="735" t="s">
        <v>21</v>
      </c>
      <c r="C43" s="736"/>
      <c r="D43" s="990">
        <f>D46</f>
        <v>130000</v>
      </c>
      <c r="E43" s="990">
        <v>0</v>
      </c>
      <c r="F43" s="990">
        <f>F46</f>
        <v>130000</v>
      </c>
      <c r="G43" s="990">
        <f>G46</f>
        <v>30000</v>
      </c>
      <c r="H43" s="990">
        <f>H46</f>
        <v>65000</v>
      </c>
      <c r="I43" s="990">
        <f>I46</f>
        <v>95000</v>
      </c>
      <c r="J43" s="990">
        <f>F43</f>
        <v>130000</v>
      </c>
    </row>
    <row r="44" spans="1:10" ht="27" customHeight="1">
      <c r="A44" s="724">
        <v>1121100</v>
      </c>
      <c r="B44" s="737" t="s">
        <v>359</v>
      </c>
      <c r="C44" s="726" t="s">
        <v>360</v>
      </c>
      <c r="D44" s="991"/>
      <c r="E44" s="991"/>
      <c r="F44" s="991">
        <f>D44+E44</f>
        <v>0</v>
      </c>
      <c r="G44" s="991"/>
      <c r="H44" s="991"/>
      <c r="I44" s="991"/>
      <c r="J44" s="990">
        <v>0</v>
      </c>
    </row>
    <row r="45" spans="1:10" ht="27" customHeight="1">
      <c r="A45" s="724">
        <v>1121200</v>
      </c>
      <c r="B45" s="738" t="s">
        <v>1618</v>
      </c>
      <c r="C45" s="726" t="s">
        <v>362</v>
      </c>
      <c r="D45" s="991"/>
      <c r="E45" s="991"/>
      <c r="F45" s="991">
        <f>D45+E45</f>
        <v>0</v>
      </c>
      <c r="G45" s="991"/>
      <c r="H45" s="991"/>
      <c r="I45" s="991"/>
      <c r="J45" s="990">
        <v>0</v>
      </c>
    </row>
    <row r="46" spans="1:10" ht="24.75" customHeight="1" thickBot="1">
      <c r="A46" s="724">
        <v>1121300</v>
      </c>
      <c r="B46" s="737" t="s">
        <v>734</v>
      </c>
      <c r="C46" s="726" t="s">
        <v>363</v>
      </c>
      <c r="D46" s="995">
        <v>130000</v>
      </c>
      <c r="E46" s="995">
        <v>0</v>
      </c>
      <c r="F46" s="991">
        <f>D46+E46</f>
        <v>130000</v>
      </c>
      <c r="G46" s="993">
        <v>30000</v>
      </c>
      <c r="H46" s="993">
        <v>65000</v>
      </c>
      <c r="I46" s="1367">
        <v>95000</v>
      </c>
      <c r="J46" s="990">
        <f>F46</f>
        <v>130000</v>
      </c>
    </row>
    <row r="47" spans="1:10" ht="27" hidden="1" customHeight="1" thickBot="1">
      <c r="A47" s="724">
        <v>1121400</v>
      </c>
      <c r="B47" s="737" t="s">
        <v>735</v>
      </c>
      <c r="C47" s="726" t="s">
        <v>364</v>
      </c>
      <c r="D47" s="996"/>
      <c r="E47" s="996"/>
      <c r="F47" s="996"/>
      <c r="G47" s="996"/>
      <c r="H47" s="996"/>
      <c r="I47" s="996"/>
      <c r="J47" s="1001">
        <v>0</v>
      </c>
    </row>
    <row r="48" spans="1:10" ht="27" hidden="1" customHeight="1" thickBot="1">
      <c r="A48" s="724">
        <v>1121500</v>
      </c>
      <c r="B48" s="737" t="s">
        <v>65</v>
      </c>
      <c r="C48" s="726" t="s">
        <v>365</v>
      </c>
      <c r="D48" s="1001"/>
      <c r="E48" s="1001"/>
      <c r="F48" s="1001"/>
      <c r="G48" s="1001"/>
      <c r="H48" s="1001"/>
      <c r="I48" s="1001"/>
      <c r="J48" s="1001">
        <v>0</v>
      </c>
    </row>
    <row r="49" spans="1:10" ht="27" hidden="1" customHeight="1" thickBot="1">
      <c r="A49" s="724">
        <v>1121600</v>
      </c>
      <c r="B49" s="737" t="s">
        <v>66</v>
      </c>
      <c r="C49" s="726" t="s">
        <v>366</v>
      </c>
      <c r="D49" s="996"/>
      <c r="E49" s="996">
        <v>0</v>
      </c>
      <c r="F49" s="996"/>
      <c r="G49" s="996"/>
      <c r="H49" s="996"/>
      <c r="I49" s="996"/>
      <c r="J49" s="1001">
        <v>0</v>
      </c>
    </row>
    <row r="50" spans="1:10" ht="0.75" hidden="1" customHeight="1" thickBot="1">
      <c r="A50" s="740">
        <v>1121700</v>
      </c>
      <c r="B50" s="741" t="s">
        <v>67</v>
      </c>
      <c r="C50" s="730" t="s">
        <v>731</v>
      </c>
      <c r="D50" s="998"/>
      <c r="E50" s="998"/>
      <c r="F50" s="998"/>
      <c r="G50" s="998"/>
      <c r="H50" s="998"/>
      <c r="I50" s="998"/>
      <c r="J50" s="1001">
        <v>0</v>
      </c>
    </row>
    <row r="51" spans="1:10" ht="15.75" hidden="1" customHeight="1">
      <c r="A51" s="716">
        <v>1122000</v>
      </c>
      <c r="B51" s="742" t="s">
        <v>732</v>
      </c>
      <c r="C51" s="718" t="s">
        <v>338</v>
      </c>
      <c r="D51" s="1000">
        <v>0</v>
      </c>
      <c r="E51" s="1000">
        <v>0</v>
      </c>
      <c r="F51" s="1000">
        <v>0</v>
      </c>
      <c r="G51" s="1000">
        <v>0</v>
      </c>
      <c r="H51" s="1000">
        <v>0</v>
      </c>
      <c r="I51" s="1000">
        <v>0</v>
      </c>
      <c r="J51" s="1001">
        <v>0</v>
      </c>
    </row>
    <row r="52" spans="1:10" ht="15.75" hidden="1" customHeight="1">
      <c r="A52" s="744">
        <v>1122100</v>
      </c>
      <c r="B52" s="737" t="s">
        <v>68</v>
      </c>
      <c r="C52" s="722" t="s">
        <v>733</v>
      </c>
      <c r="D52" s="996"/>
      <c r="E52" s="996"/>
      <c r="F52" s="996"/>
      <c r="G52" s="996"/>
      <c r="H52" s="996"/>
      <c r="I52" s="996"/>
      <c r="J52" s="1001">
        <v>0</v>
      </c>
    </row>
    <row r="53" spans="1:10" ht="15.75" hidden="1" customHeight="1">
      <c r="A53" s="744">
        <v>1122200</v>
      </c>
      <c r="B53" s="737" t="s">
        <v>465</v>
      </c>
      <c r="C53" s="726" t="s">
        <v>978</v>
      </c>
      <c r="D53" s="996"/>
      <c r="E53" s="996"/>
      <c r="F53" s="996"/>
      <c r="G53" s="996"/>
      <c r="H53" s="996"/>
      <c r="I53" s="996"/>
      <c r="J53" s="1001">
        <v>0</v>
      </c>
    </row>
    <row r="54" spans="1:10" ht="15.75" hidden="1" customHeight="1" thickBot="1">
      <c r="A54" s="732">
        <v>1122300</v>
      </c>
      <c r="B54" s="741" t="s">
        <v>136</v>
      </c>
      <c r="C54" s="730" t="s">
        <v>979</v>
      </c>
      <c r="D54" s="998"/>
      <c r="E54" s="998"/>
      <c r="F54" s="998"/>
      <c r="G54" s="998"/>
      <c r="H54" s="998"/>
      <c r="I54" s="998"/>
      <c r="J54" s="1001">
        <v>0</v>
      </c>
    </row>
    <row r="55" spans="1:10" ht="15.75" hidden="1" customHeight="1">
      <c r="A55" s="716">
        <v>1123000</v>
      </c>
      <c r="B55" s="742" t="s">
        <v>344</v>
      </c>
      <c r="C55" s="718" t="s">
        <v>338</v>
      </c>
      <c r="D55" s="1000">
        <v>0</v>
      </c>
      <c r="E55" s="1000">
        <v>0</v>
      </c>
      <c r="F55" s="1000">
        <v>0</v>
      </c>
      <c r="G55" s="1000">
        <v>0</v>
      </c>
      <c r="H55" s="1000">
        <v>0</v>
      </c>
      <c r="I55" s="1000">
        <v>0</v>
      </c>
      <c r="J55" s="1001">
        <v>0</v>
      </c>
    </row>
    <row r="56" spans="1:10" ht="15.75" hidden="1" customHeight="1">
      <c r="A56" s="744">
        <v>1123100</v>
      </c>
      <c r="B56" s="737" t="s">
        <v>137</v>
      </c>
      <c r="C56" s="722" t="s">
        <v>345</v>
      </c>
      <c r="D56" s="996"/>
      <c r="E56" s="996"/>
      <c r="F56" s="996"/>
      <c r="G56" s="996"/>
      <c r="H56" s="996"/>
      <c r="I56" s="996"/>
      <c r="J56" s="1001">
        <v>0</v>
      </c>
    </row>
    <row r="57" spans="1:10" ht="15.75" hidden="1" customHeight="1">
      <c r="A57" s="744">
        <v>1123200</v>
      </c>
      <c r="B57" s="737" t="s">
        <v>138</v>
      </c>
      <c r="C57" s="726" t="s">
        <v>346</v>
      </c>
      <c r="D57" s="996"/>
      <c r="E57" s="996"/>
      <c r="F57" s="996"/>
      <c r="G57" s="996"/>
      <c r="H57" s="996"/>
      <c r="I57" s="996"/>
      <c r="J57" s="1001">
        <v>0</v>
      </c>
    </row>
    <row r="58" spans="1:10" ht="15.75" hidden="1" customHeight="1">
      <c r="A58" s="744">
        <v>1123300</v>
      </c>
      <c r="B58" s="737" t="s">
        <v>139</v>
      </c>
      <c r="C58" s="726" t="s">
        <v>347</v>
      </c>
      <c r="D58" s="996"/>
      <c r="E58" s="996"/>
      <c r="F58" s="996"/>
      <c r="G58" s="996"/>
      <c r="H58" s="996"/>
      <c r="I58" s="996"/>
      <c r="J58" s="1001">
        <v>0</v>
      </c>
    </row>
    <row r="59" spans="1:10" ht="15.75" hidden="1" customHeight="1">
      <c r="A59" s="744">
        <v>1123400</v>
      </c>
      <c r="B59" s="737" t="s">
        <v>533</v>
      </c>
      <c r="C59" s="726" t="s">
        <v>348</v>
      </c>
      <c r="D59" s="996"/>
      <c r="E59" s="996"/>
      <c r="F59" s="996"/>
      <c r="G59" s="996"/>
      <c r="H59" s="996"/>
      <c r="I59" s="996"/>
      <c r="J59" s="1001">
        <v>0</v>
      </c>
    </row>
    <row r="60" spans="1:10" ht="15.75" hidden="1" customHeight="1">
      <c r="A60" s="744">
        <v>1123500</v>
      </c>
      <c r="B60" s="745" t="s">
        <v>534</v>
      </c>
      <c r="C60" s="746">
        <v>423500</v>
      </c>
      <c r="D60" s="996"/>
      <c r="E60" s="996"/>
      <c r="F60" s="996"/>
      <c r="G60" s="996"/>
      <c r="H60" s="996"/>
      <c r="I60" s="996"/>
      <c r="J60" s="1001">
        <v>0</v>
      </c>
    </row>
    <row r="61" spans="1:10" ht="15.75" hidden="1" customHeight="1">
      <c r="A61" s="744">
        <v>1123600</v>
      </c>
      <c r="B61" s="737" t="s">
        <v>174</v>
      </c>
      <c r="C61" s="726" t="s">
        <v>349</v>
      </c>
      <c r="D61" s="996"/>
      <c r="E61" s="996"/>
      <c r="F61" s="996"/>
      <c r="G61" s="996"/>
      <c r="H61" s="996"/>
      <c r="I61" s="996"/>
      <c r="J61" s="1001">
        <v>0</v>
      </c>
    </row>
    <row r="62" spans="1:10" ht="15.75" hidden="1" customHeight="1">
      <c r="A62" s="744">
        <v>1123700</v>
      </c>
      <c r="B62" s="737" t="s">
        <v>175</v>
      </c>
      <c r="C62" s="726" t="s">
        <v>350</v>
      </c>
      <c r="D62" s="996"/>
      <c r="E62" s="996"/>
      <c r="F62" s="996"/>
      <c r="G62" s="996"/>
      <c r="H62" s="996"/>
      <c r="I62" s="996"/>
      <c r="J62" s="1001">
        <v>0</v>
      </c>
    </row>
    <row r="63" spans="1:10" ht="15.75" hidden="1" customHeight="1" thickBot="1">
      <c r="A63" s="732">
        <v>1123800</v>
      </c>
      <c r="B63" s="741" t="s">
        <v>176</v>
      </c>
      <c r="C63" s="730" t="s">
        <v>351</v>
      </c>
      <c r="D63" s="998"/>
      <c r="E63" s="998"/>
      <c r="F63" s="998"/>
      <c r="G63" s="998"/>
      <c r="H63" s="998"/>
      <c r="I63" s="998"/>
      <c r="J63" s="1001">
        <v>0</v>
      </c>
    </row>
    <row r="64" spans="1:10" ht="0.75" hidden="1" customHeight="1">
      <c r="A64" s="716">
        <v>1124000</v>
      </c>
      <c r="B64" s="742" t="s">
        <v>198</v>
      </c>
      <c r="C64" s="718" t="s">
        <v>338</v>
      </c>
      <c r="D64" s="1000">
        <v>0</v>
      </c>
      <c r="E64" s="1000">
        <v>0</v>
      </c>
      <c r="F64" s="1000">
        <v>0</v>
      </c>
      <c r="G64" s="1000">
        <v>0</v>
      </c>
      <c r="H64" s="1000">
        <v>0</v>
      </c>
      <c r="I64" s="1000">
        <v>0</v>
      </c>
      <c r="J64" s="1001">
        <v>0</v>
      </c>
    </row>
    <row r="65" spans="1:10" ht="15.75" hidden="1" customHeight="1" thickBot="1">
      <c r="A65" s="732">
        <v>1124100</v>
      </c>
      <c r="B65" s="741" t="s">
        <v>177</v>
      </c>
      <c r="C65" s="730" t="s">
        <v>199</v>
      </c>
      <c r="D65" s="998"/>
      <c r="E65" s="998"/>
      <c r="F65" s="998"/>
      <c r="G65" s="998"/>
      <c r="H65" s="998"/>
      <c r="I65" s="998"/>
      <c r="J65" s="1001">
        <v>0</v>
      </c>
    </row>
    <row r="66" spans="1:10" ht="15.75" hidden="1" customHeight="1">
      <c r="A66" s="716">
        <v>1125000</v>
      </c>
      <c r="B66" s="742" t="s">
        <v>878</v>
      </c>
      <c r="C66" s="718" t="s">
        <v>338</v>
      </c>
      <c r="D66" s="1000">
        <v>0</v>
      </c>
      <c r="E66" s="1000">
        <v>0</v>
      </c>
      <c r="F66" s="1000">
        <v>0</v>
      </c>
      <c r="G66" s="1000">
        <v>0</v>
      </c>
      <c r="H66" s="1000">
        <v>0</v>
      </c>
      <c r="I66" s="1000">
        <v>0</v>
      </c>
      <c r="J66" s="1001">
        <v>0</v>
      </c>
    </row>
    <row r="67" spans="1:10" ht="15.75" hidden="1" customHeight="1">
      <c r="A67" s="744">
        <v>1125100</v>
      </c>
      <c r="B67" s="737" t="s">
        <v>178</v>
      </c>
      <c r="C67" s="722" t="s">
        <v>879</v>
      </c>
      <c r="D67" s="996"/>
      <c r="E67" s="996"/>
      <c r="F67" s="996"/>
      <c r="G67" s="996"/>
      <c r="H67" s="996"/>
      <c r="I67" s="996"/>
      <c r="J67" s="1001">
        <v>0</v>
      </c>
    </row>
    <row r="68" spans="1:10" ht="15.75" hidden="1" customHeight="1" thickBot="1">
      <c r="A68" s="732">
        <v>1125200</v>
      </c>
      <c r="B68" s="741" t="s">
        <v>669</v>
      </c>
      <c r="C68" s="730" t="s">
        <v>988</v>
      </c>
      <c r="D68" s="998"/>
      <c r="E68" s="998"/>
      <c r="F68" s="998"/>
      <c r="G68" s="998"/>
      <c r="H68" s="998"/>
      <c r="I68" s="998"/>
      <c r="J68" s="1001">
        <v>0</v>
      </c>
    </row>
    <row r="69" spans="1:10" ht="15.75" hidden="1" customHeight="1">
      <c r="A69" s="716">
        <v>1126000</v>
      </c>
      <c r="B69" s="742" t="s">
        <v>989</v>
      </c>
      <c r="C69" s="718" t="s">
        <v>338</v>
      </c>
      <c r="D69" s="1000">
        <v>0</v>
      </c>
      <c r="E69" s="1000">
        <v>0</v>
      </c>
      <c r="F69" s="1000">
        <v>0</v>
      </c>
      <c r="G69" s="1000">
        <v>0</v>
      </c>
      <c r="H69" s="1000">
        <v>0</v>
      </c>
      <c r="I69" s="1000">
        <v>0</v>
      </c>
      <c r="J69" s="1001">
        <v>0</v>
      </c>
    </row>
    <row r="70" spans="1:10" ht="15.75" hidden="1" customHeight="1">
      <c r="A70" s="716">
        <v>1126100</v>
      </c>
      <c r="B70" s="737" t="s">
        <v>941</v>
      </c>
      <c r="C70" s="722" t="s">
        <v>990</v>
      </c>
      <c r="D70" s="996"/>
      <c r="E70" s="996"/>
      <c r="F70" s="996"/>
      <c r="G70" s="996"/>
      <c r="H70" s="996"/>
      <c r="I70" s="996"/>
      <c r="J70" s="1001">
        <v>0</v>
      </c>
    </row>
    <row r="71" spans="1:10" ht="15.75" hidden="1" customHeight="1">
      <c r="A71" s="716">
        <v>1126200</v>
      </c>
      <c r="B71" s="737" t="s">
        <v>942</v>
      </c>
      <c r="C71" s="726" t="s">
        <v>991</v>
      </c>
      <c r="D71" s="996"/>
      <c r="E71" s="996"/>
      <c r="F71" s="996"/>
      <c r="G71" s="996"/>
      <c r="H71" s="996"/>
      <c r="I71" s="996"/>
      <c r="J71" s="1001">
        <v>0</v>
      </c>
    </row>
    <row r="72" spans="1:10" ht="15.75" hidden="1" customHeight="1">
      <c r="A72" s="716">
        <v>1126300</v>
      </c>
      <c r="B72" s="737" t="s">
        <v>369</v>
      </c>
      <c r="C72" s="726" t="s">
        <v>370</v>
      </c>
      <c r="D72" s="996"/>
      <c r="E72" s="996"/>
      <c r="F72" s="996"/>
      <c r="G72" s="996"/>
      <c r="H72" s="996"/>
      <c r="I72" s="996"/>
      <c r="J72" s="1001">
        <v>0</v>
      </c>
    </row>
    <row r="73" spans="1:10" ht="15.75" hidden="1" customHeight="1">
      <c r="A73" s="724">
        <v>1126400</v>
      </c>
      <c r="B73" s="747" t="s">
        <v>943</v>
      </c>
      <c r="C73" s="726" t="s">
        <v>371</v>
      </c>
      <c r="D73" s="996"/>
      <c r="E73" s="996"/>
      <c r="F73" s="996"/>
      <c r="G73" s="996"/>
      <c r="H73" s="996"/>
      <c r="I73" s="996"/>
      <c r="J73" s="1001">
        <v>0</v>
      </c>
    </row>
    <row r="74" spans="1:10" ht="15.75" hidden="1" customHeight="1">
      <c r="A74" s="728">
        <v>1126500</v>
      </c>
      <c r="B74" s="748" t="s">
        <v>901</v>
      </c>
      <c r="C74" s="726" t="s">
        <v>372</v>
      </c>
      <c r="D74" s="996"/>
      <c r="E74" s="996"/>
      <c r="F74" s="996"/>
      <c r="G74" s="996"/>
      <c r="H74" s="996"/>
      <c r="I74" s="996"/>
      <c r="J74" s="1001">
        <v>0</v>
      </c>
    </row>
    <row r="75" spans="1:10" ht="15.75" hidden="1" customHeight="1">
      <c r="A75" s="724">
        <v>1126600</v>
      </c>
      <c r="B75" s="747" t="s">
        <v>214</v>
      </c>
      <c r="C75" s="726" t="s">
        <v>373</v>
      </c>
      <c r="D75" s="996"/>
      <c r="E75" s="996"/>
      <c r="F75" s="996"/>
      <c r="G75" s="996"/>
      <c r="H75" s="996"/>
      <c r="I75" s="996"/>
      <c r="J75" s="1001">
        <v>0</v>
      </c>
    </row>
    <row r="76" spans="1:10" ht="15.75" hidden="1" customHeight="1">
      <c r="A76" s="724">
        <v>1126700</v>
      </c>
      <c r="B76" s="747" t="s">
        <v>215</v>
      </c>
      <c r="C76" s="726" t="s">
        <v>374</v>
      </c>
      <c r="D76" s="996"/>
      <c r="E76" s="996"/>
      <c r="F76" s="996"/>
      <c r="G76" s="996"/>
      <c r="H76" s="996"/>
      <c r="I76" s="996"/>
      <c r="J76" s="1001">
        <v>0</v>
      </c>
    </row>
    <row r="77" spans="1:10" ht="15.75" hidden="1" customHeight="1" thickBot="1">
      <c r="A77" s="740">
        <v>1126800</v>
      </c>
      <c r="B77" s="749" t="s">
        <v>458</v>
      </c>
      <c r="C77" s="730" t="s">
        <v>375</v>
      </c>
      <c r="D77" s="998"/>
      <c r="E77" s="998"/>
      <c r="F77" s="998"/>
      <c r="G77" s="998"/>
      <c r="H77" s="998"/>
      <c r="I77" s="998"/>
      <c r="J77" s="1001">
        <v>0</v>
      </c>
    </row>
    <row r="78" spans="1:10" ht="15.75" hidden="1" customHeight="1">
      <c r="A78" s="750">
        <v>1130000</v>
      </c>
      <c r="B78" s="751" t="s">
        <v>274</v>
      </c>
      <c r="C78" s="718" t="s">
        <v>338</v>
      </c>
      <c r="D78" s="1000">
        <v>0</v>
      </c>
      <c r="E78" s="1000">
        <v>0</v>
      </c>
      <c r="F78" s="1000">
        <v>0</v>
      </c>
      <c r="G78" s="1000">
        <v>0</v>
      </c>
      <c r="H78" s="1000">
        <v>0</v>
      </c>
      <c r="I78" s="1000">
        <v>0</v>
      </c>
      <c r="J78" s="1001">
        <v>0</v>
      </c>
    </row>
    <row r="79" spans="1:10" ht="15.75" hidden="1" customHeight="1">
      <c r="A79" s="750">
        <v>1130100</v>
      </c>
      <c r="B79" s="747" t="s">
        <v>459</v>
      </c>
      <c r="C79" s="722" t="s">
        <v>275</v>
      </c>
      <c r="D79" s="996"/>
      <c r="E79" s="996"/>
      <c r="F79" s="996"/>
      <c r="G79" s="996"/>
      <c r="H79" s="996"/>
      <c r="I79" s="996"/>
      <c r="J79" s="1001">
        <v>0</v>
      </c>
    </row>
    <row r="80" spans="1:10" ht="15.75" hidden="1" customHeight="1">
      <c r="A80" s="750">
        <v>1130200</v>
      </c>
      <c r="B80" s="747" t="s">
        <v>460</v>
      </c>
      <c r="C80" s="726" t="s">
        <v>276</v>
      </c>
      <c r="D80" s="996"/>
      <c r="E80" s="996"/>
      <c r="F80" s="996"/>
      <c r="G80" s="996"/>
      <c r="H80" s="996"/>
      <c r="I80" s="996"/>
      <c r="J80" s="1001">
        <v>0</v>
      </c>
    </row>
    <row r="81" spans="1:10" ht="15.75" hidden="1" customHeight="1">
      <c r="A81" s="750">
        <v>1130300</v>
      </c>
      <c r="B81" s="747" t="s">
        <v>461</v>
      </c>
      <c r="C81" s="726" t="s">
        <v>277</v>
      </c>
      <c r="D81" s="996"/>
      <c r="E81" s="996"/>
      <c r="F81" s="996"/>
      <c r="G81" s="996"/>
      <c r="H81" s="996"/>
      <c r="I81" s="996"/>
      <c r="J81" s="1001">
        <v>0</v>
      </c>
    </row>
    <row r="82" spans="1:10" ht="15.75" hidden="1" customHeight="1">
      <c r="A82" s="750">
        <v>1130400</v>
      </c>
      <c r="B82" s="752" t="s">
        <v>462</v>
      </c>
      <c r="C82" s="753" t="s">
        <v>278</v>
      </c>
      <c r="D82" s="1001"/>
      <c r="E82" s="1001"/>
      <c r="F82" s="1001"/>
      <c r="G82" s="1001"/>
      <c r="H82" s="1001"/>
      <c r="I82" s="1001"/>
      <c r="J82" s="1001">
        <v>0</v>
      </c>
    </row>
    <row r="83" spans="1:10" ht="15.75" hidden="1" customHeight="1">
      <c r="A83" s="724">
        <v>1131000</v>
      </c>
      <c r="B83" s="754" t="s">
        <v>279</v>
      </c>
      <c r="C83" s="755" t="s">
        <v>338</v>
      </c>
      <c r="D83" s="1003"/>
      <c r="E83" s="1003"/>
      <c r="F83" s="1003"/>
      <c r="G83" s="1003"/>
      <c r="H83" s="1003"/>
      <c r="I83" s="1003"/>
      <c r="J83" s="1001">
        <v>0</v>
      </c>
    </row>
    <row r="84" spans="1:10" ht="15.75" hidden="1" customHeight="1">
      <c r="A84" s="724">
        <v>1131100</v>
      </c>
      <c r="B84" s="747" t="s">
        <v>565</v>
      </c>
      <c r="C84" s="722" t="s">
        <v>280</v>
      </c>
      <c r="D84" s="996"/>
      <c r="E84" s="996"/>
      <c r="F84" s="996"/>
      <c r="G84" s="996"/>
      <c r="H84" s="996"/>
      <c r="I84" s="996"/>
      <c r="J84" s="1001">
        <v>0</v>
      </c>
    </row>
    <row r="85" spans="1:10" ht="15.75" hidden="1" customHeight="1">
      <c r="A85" s="724">
        <v>1131200</v>
      </c>
      <c r="B85" s="747" t="s">
        <v>566</v>
      </c>
      <c r="C85" s="726" t="s">
        <v>281</v>
      </c>
      <c r="D85" s="996"/>
      <c r="E85" s="996"/>
      <c r="F85" s="996"/>
      <c r="G85" s="996"/>
      <c r="H85" s="996"/>
      <c r="I85" s="996"/>
      <c r="J85" s="1001">
        <v>0</v>
      </c>
    </row>
    <row r="86" spans="1:10" ht="15.75" hidden="1" customHeight="1" thickBot="1">
      <c r="A86" s="724">
        <v>1131300</v>
      </c>
      <c r="B86" s="749" t="s">
        <v>567</v>
      </c>
      <c r="C86" s="730" t="s">
        <v>282</v>
      </c>
      <c r="D86" s="998"/>
      <c r="E86" s="998"/>
      <c r="F86" s="998"/>
      <c r="G86" s="998"/>
      <c r="H86" s="998"/>
      <c r="I86" s="998"/>
      <c r="J86" s="1001">
        <v>0</v>
      </c>
    </row>
    <row r="87" spans="1:10" ht="1.5" hidden="1" customHeight="1" thickBot="1">
      <c r="A87" s="757">
        <v>1140000</v>
      </c>
      <c r="B87" s="751" t="s">
        <v>283</v>
      </c>
      <c r="C87" s="718" t="s">
        <v>338</v>
      </c>
      <c r="D87" s="1000">
        <v>0</v>
      </c>
      <c r="E87" s="1000">
        <v>0</v>
      </c>
      <c r="F87" s="1000">
        <v>0</v>
      </c>
      <c r="G87" s="1000">
        <v>0</v>
      </c>
      <c r="H87" s="1000">
        <v>0</v>
      </c>
      <c r="I87" s="1000">
        <v>0</v>
      </c>
      <c r="J87" s="1001">
        <v>0</v>
      </c>
    </row>
    <row r="88" spans="1:10" ht="15.75" hidden="1" customHeight="1">
      <c r="A88" s="757">
        <v>1141000</v>
      </c>
      <c r="B88" s="747" t="s">
        <v>284</v>
      </c>
      <c r="C88" s="722" t="s">
        <v>960</v>
      </c>
      <c r="D88" s="996"/>
      <c r="E88" s="996"/>
      <c r="F88" s="996"/>
      <c r="G88" s="996"/>
      <c r="H88" s="996"/>
      <c r="I88" s="996"/>
      <c r="J88" s="1001">
        <v>0</v>
      </c>
    </row>
    <row r="89" spans="1:10" ht="15.75" hidden="1" customHeight="1">
      <c r="A89" s="757">
        <v>1142000</v>
      </c>
      <c r="B89" s="747" t="s">
        <v>38</v>
      </c>
      <c r="C89" s="726" t="s">
        <v>39</v>
      </c>
      <c r="D89" s="996"/>
      <c r="E89" s="996"/>
      <c r="F89" s="996"/>
      <c r="G89" s="996"/>
      <c r="H89" s="996"/>
      <c r="I89" s="996"/>
      <c r="J89" s="1001">
        <v>0</v>
      </c>
    </row>
    <row r="90" spans="1:10" ht="15.75" hidden="1" customHeight="1">
      <c r="A90" s="757">
        <v>1143000</v>
      </c>
      <c r="B90" s="747" t="s">
        <v>40</v>
      </c>
      <c r="C90" s="726" t="s">
        <v>41</v>
      </c>
      <c r="D90" s="996"/>
      <c r="E90" s="996"/>
      <c r="F90" s="996"/>
      <c r="G90" s="996"/>
      <c r="H90" s="996"/>
      <c r="I90" s="996"/>
      <c r="J90" s="1001">
        <v>0</v>
      </c>
    </row>
    <row r="91" spans="1:10" ht="15.75" hidden="1" customHeight="1" thickBot="1">
      <c r="A91" s="757">
        <v>1144000</v>
      </c>
      <c r="B91" s="749" t="s">
        <v>42</v>
      </c>
      <c r="C91" s="730" t="s">
        <v>418</v>
      </c>
      <c r="D91" s="998"/>
      <c r="E91" s="998"/>
      <c r="F91" s="998"/>
      <c r="G91" s="998"/>
      <c r="H91" s="998"/>
      <c r="I91" s="998"/>
      <c r="J91" s="1001">
        <v>0</v>
      </c>
    </row>
    <row r="92" spans="1:10" ht="0.75" hidden="1" customHeight="1" thickBot="1">
      <c r="A92" s="757">
        <v>1150000</v>
      </c>
      <c r="B92" s="758" t="s">
        <v>694</v>
      </c>
      <c r="C92" s="718" t="s">
        <v>338</v>
      </c>
      <c r="D92" s="1000">
        <v>0</v>
      </c>
      <c r="E92" s="1000">
        <v>0</v>
      </c>
      <c r="F92" s="1000">
        <v>0</v>
      </c>
      <c r="G92" s="1000">
        <v>0</v>
      </c>
      <c r="H92" s="1000">
        <v>0</v>
      </c>
      <c r="I92" s="1000">
        <v>0</v>
      </c>
      <c r="J92" s="1001">
        <v>0</v>
      </c>
    </row>
    <row r="93" spans="1:10" ht="15.75" hidden="1" customHeight="1">
      <c r="A93" s="759">
        <v>1151000</v>
      </c>
      <c r="B93" s="747" t="s">
        <v>773</v>
      </c>
      <c r="C93" s="722" t="s">
        <v>774</v>
      </c>
      <c r="D93" s="996"/>
      <c r="E93" s="996"/>
      <c r="F93" s="996"/>
      <c r="G93" s="996"/>
      <c r="H93" s="996"/>
      <c r="I93" s="996"/>
      <c r="J93" s="1001">
        <v>0</v>
      </c>
    </row>
    <row r="94" spans="1:10" ht="15.75" hidden="1" customHeight="1">
      <c r="A94" s="759">
        <v>1152000</v>
      </c>
      <c r="B94" s="747" t="s">
        <v>1057</v>
      </c>
      <c r="C94" s="726" t="s">
        <v>775</v>
      </c>
      <c r="D94" s="996"/>
      <c r="E94" s="996"/>
      <c r="F94" s="996"/>
      <c r="G94" s="996"/>
      <c r="H94" s="996"/>
      <c r="I94" s="996"/>
      <c r="J94" s="1001">
        <v>0</v>
      </c>
    </row>
    <row r="95" spans="1:10" ht="15.75" hidden="1" customHeight="1">
      <c r="A95" s="759">
        <v>1153000</v>
      </c>
      <c r="B95" s="747" t="s">
        <v>793</v>
      </c>
      <c r="C95" s="726" t="s">
        <v>776</v>
      </c>
      <c r="D95" s="996"/>
      <c r="E95" s="996"/>
      <c r="F95" s="996"/>
      <c r="G95" s="996"/>
      <c r="H95" s="996"/>
      <c r="I95" s="996"/>
      <c r="J95" s="1001">
        <v>0</v>
      </c>
    </row>
    <row r="96" spans="1:10" ht="15.75" hidden="1" customHeight="1">
      <c r="A96" s="759">
        <v>1154000</v>
      </c>
      <c r="B96" s="747" t="s">
        <v>701</v>
      </c>
      <c r="C96" s="726" t="s">
        <v>777</v>
      </c>
      <c r="D96" s="996"/>
      <c r="E96" s="996"/>
      <c r="F96" s="996"/>
      <c r="G96" s="996"/>
      <c r="H96" s="996"/>
      <c r="I96" s="996"/>
      <c r="J96" s="1001">
        <v>0</v>
      </c>
    </row>
    <row r="97" spans="1:10" ht="15.75" hidden="1" customHeight="1">
      <c r="A97" s="744">
        <v>1155000</v>
      </c>
      <c r="B97" s="760" t="s">
        <v>1619</v>
      </c>
      <c r="C97" s="726" t="s">
        <v>691</v>
      </c>
      <c r="D97" s="991"/>
      <c r="E97" s="991"/>
      <c r="F97" s="991"/>
      <c r="G97" s="991"/>
      <c r="H97" s="991"/>
      <c r="I97" s="991"/>
      <c r="J97" s="1001">
        <v>0</v>
      </c>
    </row>
    <row r="98" spans="1:10" ht="15.75" hidden="1" customHeight="1" thickBot="1">
      <c r="A98" s="732">
        <v>1156000</v>
      </c>
      <c r="B98" s="762" t="s">
        <v>1620</v>
      </c>
      <c r="C98" s="730" t="s">
        <v>781</v>
      </c>
      <c r="D98" s="992"/>
      <c r="E98" s="992"/>
      <c r="F98" s="992"/>
      <c r="G98" s="992"/>
      <c r="H98" s="992"/>
      <c r="I98" s="992"/>
      <c r="J98" s="1001">
        <v>0</v>
      </c>
    </row>
    <row r="99" spans="1:10" ht="15.75" hidden="1" customHeight="1" thickBot="1">
      <c r="A99" s="716">
        <v>1160000</v>
      </c>
      <c r="B99" s="764" t="s">
        <v>782</v>
      </c>
      <c r="C99" s="718" t="s">
        <v>338</v>
      </c>
      <c r="D99" s="994">
        <v>0</v>
      </c>
      <c r="E99" s="994">
        <v>0</v>
      </c>
      <c r="F99" s="994">
        <v>0</v>
      </c>
      <c r="G99" s="994">
        <v>0</v>
      </c>
      <c r="H99" s="994">
        <v>0</v>
      </c>
      <c r="I99" s="994">
        <v>0</v>
      </c>
      <c r="J99" s="1001">
        <v>0</v>
      </c>
    </row>
    <row r="100" spans="1:10" ht="15.75" hidden="1" customHeight="1" thickBot="1">
      <c r="A100" s="744">
        <v>1161000</v>
      </c>
      <c r="B100" s="766" t="s">
        <v>191</v>
      </c>
      <c r="C100" s="767" t="s">
        <v>338</v>
      </c>
      <c r="D100" s="991">
        <v>0</v>
      </c>
      <c r="E100" s="991">
        <v>0</v>
      </c>
      <c r="F100" s="991">
        <v>0</v>
      </c>
      <c r="G100" s="991">
        <v>0</v>
      </c>
      <c r="H100" s="991">
        <v>0</v>
      </c>
      <c r="I100" s="991">
        <v>0</v>
      </c>
      <c r="J100" s="1001">
        <v>0</v>
      </c>
    </row>
    <row r="101" spans="1:10" ht="15.75" hidden="1" customHeight="1" thickBot="1">
      <c r="A101" s="744">
        <v>1161100</v>
      </c>
      <c r="B101" s="725" t="s">
        <v>1621</v>
      </c>
      <c r="C101" s="746">
        <v>471100</v>
      </c>
      <c r="D101" s="991"/>
      <c r="E101" s="991"/>
      <c r="F101" s="991"/>
      <c r="G101" s="991"/>
      <c r="H101" s="991"/>
      <c r="I101" s="991"/>
      <c r="J101" s="1001">
        <v>0</v>
      </c>
    </row>
    <row r="102" spans="1:10" ht="15.75" hidden="1" customHeight="1" thickBot="1">
      <c r="A102" s="744">
        <v>1161200</v>
      </c>
      <c r="B102" s="760" t="s">
        <v>1622</v>
      </c>
      <c r="C102" s="746">
        <v>471200</v>
      </c>
      <c r="D102" s="991"/>
      <c r="E102" s="991"/>
      <c r="F102" s="991"/>
      <c r="G102" s="991"/>
      <c r="H102" s="991"/>
      <c r="I102" s="991"/>
      <c r="J102" s="1001">
        <v>0</v>
      </c>
    </row>
    <row r="103" spans="1:10" ht="15.75" hidden="1" customHeight="1" thickBot="1">
      <c r="A103" s="744">
        <v>1162000</v>
      </c>
      <c r="B103" s="766" t="s">
        <v>1080</v>
      </c>
      <c r="C103" s="767" t="s">
        <v>338</v>
      </c>
      <c r="D103" s="991">
        <v>0</v>
      </c>
      <c r="E103" s="991">
        <v>0</v>
      </c>
      <c r="F103" s="991">
        <v>0</v>
      </c>
      <c r="G103" s="991">
        <v>0</v>
      </c>
      <c r="H103" s="991">
        <v>0</v>
      </c>
      <c r="I103" s="991">
        <v>0</v>
      </c>
      <c r="J103" s="1001">
        <v>0</v>
      </c>
    </row>
    <row r="104" spans="1:10" ht="15.75" hidden="1" customHeight="1" thickBot="1">
      <c r="A104" s="744">
        <v>1162100</v>
      </c>
      <c r="B104" s="760" t="s">
        <v>1623</v>
      </c>
      <c r="C104" s="726" t="s">
        <v>122</v>
      </c>
      <c r="D104" s="991"/>
      <c r="E104" s="991"/>
      <c r="F104" s="991"/>
      <c r="G104" s="991"/>
      <c r="H104" s="991"/>
      <c r="I104" s="991"/>
      <c r="J104" s="1001">
        <v>0</v>
      </c>
    </row>
    <row r="105" spans="1:10" ht="15.75" hidden="1" customHeight="1" thickBot="1">
      <c r="A105" s="744">
        <v>1162200</v>
      </c>
      <c r="B105" s="760" t="s">
        <v>1624</v>
      </c>
      <c r="C105" s="726" t="s">
        <v>23</v>
      </c>
      <c r="D105" s="991"/>
      <c r="E105" s="991"/>
      <c r="F105" s="991"/>
      <c r="G105" s="991"/>
      <c r="H105" s="991"/>
      <c r="I105" s="991"/>
      <c r="J105" s="1001">
        <v>0</v>
      </c>
    </row>
    <row r="106" spans="1:10" ht="15.75" hidden="1" customHeight="1" thickBot="1">
      <c r="A106" s="744">
        <v>1162300</v>
      </c>
      <c r="B106" s="760" t="s">
        <v>1625</v>
      </c>
      <c r="C106" s="726" t="s">
        <v>25</v>
      </c>
      <c r="D106" s="991"/>
      <c r="E106" s="991"/>
      <c r="F106" s="991"/>
      <c r="G106" s="991"/>
      <c r="H106" s="991"/>
      <c r="I106" s="991"/>
      <c r="J106" s="1001">
        <v>0</v>
      </c>
    </row>
    <row r="107" spans="1:10" ht="15.75" hidden="1" customHeight="1" thickBot="1">
      <c r="A107" s="744">
        <v>1162400</v>
      </c>
      <c r="B107" s="760" t="s">
        <v>1626</v>
      </c>
      <c r="C107" s="726" t="s">
        <v>795</v>
      </c>
      <c r="D107" s="991"/>
      <c r="E107" s="991"/>
      <c r="F107" s="991"/>
      <c r="G107" s="991"/>
      <c r="H107" s="991"/>
      <c r="I107" s="991"/>
      <c r="J107" s="1001">
        <v>0</v>
      </c>
    </row>
    <row r="108" spans="1:10" ht="15.75" hidden="1" customHeight="1" thickBot="1">
      <c r="A108" s="744">
        <v>1162500</v>
      </c>
      <c r="B108" s="760" t="s">
        <v>1627</v>
      </c>
      <c r="C108" s="726" t="s">
        <v>797</v>
      </c>
      <c r="D108" s="991"/>
      <c r="E108" s="991"/>
      <c r="F108" s="991"/>
      <c r="G108" s="991"/>
      <c r="H108" s="991"/>
      <c r="I108" s="991"/>
      <c r="J108" s="1001">
        <v>0</v>
      </c>
    </row>
    <row r="109" spans="1:10" ht="15.75" hidden="1" customHeight="1" thickBot="1">
      <c r="A109" s="744">
        <v>1162600</v>
      </c>
      <c r="B109" s="760" t="s">
        <v>1628</v>
      </c>
      <c r="C109" s="726" t="s">
        <v>489</v>
      </c>
      <c r="D109" s="991"/>
      <c r="E109" s="991"/>
      <c r="F109" s="991"/>
      <c r="G109" s="991"/>
      <c r="H109" s="991"/>
      <c r="I109" s="991"/>
      <c r="J109" s="1001">
        <v>0</v>
      </c>
    </row>
    <row r="110" spans="1:10" ht="15.75" hidden="1" customHeight="1" thickBot="1">
      <c r="A110" s="744">
        <v>1162700</v>
      </c>
      <c r="B110" s="725" t="s">
        <v>1629</v>
      </c>
      <c r="C110" s="726" t="s">
        <v>491</v>
      </c>
      <c r="D110" s="991"/>
      <c r="E110" s="991"/>
      <c r="F110" s="991"/>
      <c r="G110" s="991"/>
      <c r="H110" s="991"/>
      <c r="I110" s="991"/>
      <c r="J110" s="1001">
        <v>0</v>
      </c>
    </row>
    <row r="111" spans="1:10" ht="15.75" hidden="1" customHeight="1" thickBot="1">
      <c r="A111" s="744">
        <v>1162800</v>
      </c>
      <c r="B111" s="760" t="s">
        <v>1630</v>
      </c>
      <c r="C111" s="726" t="s">
        <v>833</v>
      </c>
      <c r="D111" s="1006"/>
      <c r="E111" s="1006"/>
      <c r="F111" s="1006"/>
      <c r="G111" s="1006"/>
      <c r="H111" s="1006"/>
      <c r="I111" s="1006"/>
      <c r="J111" s="1001">
        <v>0</v>
      </c>
    </row>
    <row r="112" spans="1:10" ht="15.75" hidden="1" customHeight="1" thickBot="1">
      <c r="A112" s="769">
        <v>1162900</v>
      </c>
      <c r="B112" s="762" t="s">
        <v>1631</v>
      </c>
      <c r="C112" s="730" t="s">
        <v>835</v>
      </c>
      <c r="D112" s="1008"/>
      <c r="E112" s="1008"/>
      <c r="F112" s="1008"/>
      <c r="G112" s="1008"/>
      <c r="H112" s="1008"/>
      <c r="I112" s="1008"/>
      <c r="J112" s="1001">
        <v>0</v>
      </c>
    </row>
    <row r="113" spans="1:10" ht="1.5" hidden="1" customHeight="1">
      <c r="A113" s="771">
        <v>1170000</v>
      </c>
      <c r="B113" s="772" t="s">
        <v>836</v>
      </c>
      <c r="C113" s="773" t="s">
        <v>338</v>
      </c>
      <c r="D113" s="1010">
        <v>0</v>
      </c>
      <c r="E113" s="1010">
        <v>0</v>
      </c>
      <c r="F113" s="1010">
        <v>0</v>
      </c>
      <c r="G113" s="1010">
        <v>0</v>
      </c>
      <c r="H113" s="1010">
        <v>0</v>
      </c>
      <c r="I113" s="1010">
        <v>0</v>
      </c>
      <c r="J113" s="1001">
        <v>0</v>
      </c>
    </row>
    <row r="114" spans="1:10" ht="15.75" hidden="1" customHeight="1">
      <c r="A114" s="775">
        <v>1171000</v>
      </c>
      <c r="B114" s="776" t="s">
        <v>200</v>
      </c>
      <c r="C114" s="718" t="s">
        <v>338</v>
      </c>
      <c r="D114" s="1012">
        <v>0</v>
      </c>
      <c r="E114" s="1012">
        <v>0</v>
      </c>
      <c r="F114" s="1012">
        <v>0</v>
      </c>
      <c r="G114" s="1012">
        <v>0</v>
      </c>
      <c r="H114" s="1012">
        <v>0</v>
      </c>
      <c r="I114" s="1012">
        <v>0</v>
      </c>
      <c r="J114" s="1001">
        <v>0</v>
      </c>
    </row>
    <row r="115" spans="1:10" ht="15.75" hidden="1" customHeight="1">
      <c r="A115" s="775">
        <v>1171100</v>
      </c>
      <c r="B115" s="725" t="s">
        <v>1632</v>
      </c>
      <c r="C115" s="722" t="s">
        <v>457</v>
      </c>
      <c r="D115" s="1006"/>
      <c r="E115" s="1006"/>
      <c r="F115" s="1006"/>
      <c r="G115" s="1006"/>
      <c r="H115" s="1006"/>
      <c r="I115" s="1006"/>
      <c r="J115" s="1001">
        <v>0</v>
      </c>
    </row>
    <row r="116" spans="1:10" ht="15.75" hidden="1" customHeight="1">
      <c r="A116" s="775">
        <v>1171200</v>
      </c>
      <c r="B116" s="760" t="s">
        <v>1633</v>
      </c>
      <c r="C116" s="778" t="s">
        <v>332</v>
      </c>
      <c r="D116" s="1006"/>
      <c r="E116" s="1006"/>
      <c r="F116" s="1006"/>
      <c r="G116" s="1006"/>
      <c r="H116" s="1006"/>
      <c r="I116" s="1006"/>
      <c r="J116" s="1001">
        <v>0</v>
      </c>
    </row>
    <row r="117" spans="1:10" ht="14.25" hidden="1" customHeight="1" thickBot="1">
      <c r="A117" s="744">
        <v>1172000</v>
      </c>
      <c r="B117" s="779" t="s">
        <v>974</v>
      </c>
      <c r="C117" s="755" t="s">
        <v>338</v>
      </c>
      <c r="D117" s="1010">
        <v>0</v>
      </c>
      <c r="E117" s="1010">
        <v>0</v>
      </c>
      <c r="F117" s="1010">
        <v>0</v>
      </c>
      <c r="G117" s="1010">
        <v>0</v>
      </c>
      <c r="H117" s="1010">
        <v>0</v>
      </c>
      <c r="I117" s="1010">
        <v>0</v>
      </c>
      <c r="J117" s="1001">
        <v>0</v>
      </c>
    </row>
    <row r="118" spans="1:10" ht="0.75" hidden="1" customHeight="1" thickBot="1">
      <c r="A118" s="744">
        <v>1172100</v>
      </c>
      <c r="B118" s="747" t="s">
        <v>1058</v>
      </c>
      <c r="C118" s="722" t="s">
        <v>975</v>
      </c>
      <c r="D118" s="1006"/>
      <c r="E118" s="1006"/>
      <c r="F118" s="1006"/>
      <c r="G118" s="1006"/>
      <c r="H118" s="1006"/>
      <c r="I118" s="1006"/>
      <c r="J118" s="1001">
        <v>0</v>
      </c>
    </row>
    <row r="119" spans="1:10" ht="15.75" hidden="1" customHeight="1">
      <c r="A119" s="744">
        <v>1172200</v>
      </c>
      <c r="B119" s="747" t="s">
        <v>1059</v>
      </c>
      <c r="C119" s="780">
        <v>482200</v>
      </c>
      <c r="D119" s="1006"/>
      <c r="E119" s="1006"/>
      <c r="F119" s="1006"/>
      <c r="G119" s="1006"/>
      <c r="H119" s="1006"/>
      <c r="I119" s="1006"/>
      <c r="J119" s="1001">
        <v>0</v>
      </c>
    </row>
    <row r="120" spans="1:10" ht="12.75" hidden="1" customHeight="1" thickBot="1">
      <c r="A120" s="744">
        <v>1172300</v>
      </c>
      <c r="B120" s="760" t="s">
        <v>1634</v>
      </c>
      <c r="C120" s="726" t="s">
        <v>977</v>
      </c>
      <c r="D120" s="1006"/>
      <c r="E120" s="1006">
        <v>0</v>
      </c>
      <c r="F120" s="1006"/>
      <c r="G120" s="1006"/>
      <c r="H120" s="1006"/>
      <c r="I120" s="1006"/>
      <c r="J120" s="1001">
        <v>0</v>
      </c>
    </row>
    <row r="121" spans="1:10" ht="15.75" hidden="1" customHeight="1">
      <c r="A121" s="744">
        <v>1172400</v>
      </c>
      <c r="B121" s="781" t="s">
        <v>1635</v>
      </c>
      <c r="C121" s="726" t="s">
        <v>117</v>
      </c>
      <c r="D121" s="1012"/>
      <c r="E121" s="1012"/>
      <c r="F121" s="1012"/>
      <c r="G121" s="1012"/>
      <c r="H121" s="1012"/>
      <c r="I121" s="1012"/>
      <c r="J121" s="1001">
        <v>0</v>
      </c>
    </row>
    <row r="122" spans="1:10" ht="15.75" hidden="1" customHeight="1">
      <c r="A122" s="744">
        <v>1173000</v>
      </c>
      <c r="B122" s="779" t="s">
        <v>118</v>
      </c>
      <c r="C122" s="755" t="s">
        <v>338</v>
      </c>
      <c r="D122" s="1012">
        <v>0</v>
      </c>
      <c r="E122" s="1012">
        <v>0</v>
      </c>
      <c r="F122" s="1012">
        <v>0</v>
      </c>
      <c r="G122" s="1012">
        <v>0</v>
      </c>
      <c r="H122" s="1012">
        <v>0</v>
      </c>
      <c r="I122" s="1012">
        <v>0</v>
      </c>
      <c r="J122" s="1001">
        <v>0</v>
      </c>
    </row>
    <row r="123" spans="1:10" ht="15.75" hidden="1" customHeight="1">
      <c r="A123" s="775">
        <v>1173100</v>
      </c>
      <c r="B123" s="782" t="s">
        <v>119</v>
      </c>
      <c r="C123" s="726" t="s">
        <v>1044</v>
      </c>
      <c r="D123" s="1012"/>
      <c r="E123" s="1012"/>
      <c r="F123" s="1012"/>
      <c r="G123" s="1012"/>
      <c r="H123" s="1012"/>
      <c r="I123" s="1012"/>
      <c r="J123" s="1001">
        <v>0</v>
      </c>
    </row>
    <row r="124" spans="1:10" ht="15.75" hidden="1" customHeight="1">
      <c r="A124" s="775">
        <v>1174000</v>
      </c>
      <c r="B124" s="779" t="s">
        <v>1045</v>
      </c>
      <c r="C124" s="755" t="s">
        <v>338</v>
      </c>
      <c r="D124" s="1012">
        <v>0</v>
      </c>
      <c r="E124" s="1012">
        <v>0</v>
      </c>
      <c r="F124" s="1012">
        <v>0</v>
      </c>
      <c r="G124" s="1012">
        <v>0</v>
      </c>
      <c r="H124" s="1012">
        <v>0</v>
      </c>
      <c r="I124" s="1012">
        <v>0</v>
      </c>
      <c r="J124" s="1001">
        <v>0</v>
      </c>
    </row>
    <row r="125" spans="1:10" ht="15.75" hidden="1" customHeight="1">
      <c r="A125" s="775">
        <v>1174100</v>
      </c>
      <c r="B125" s="782" t="s">
        <v>1060</v>
      </c>
      <c r="C125" s="726" t="s">
        <v>1046</v>
      </c>
      <c r="D125" s="1012"/>
      <c r="E125" s="1012"/>
      <c r="F125" s="1012"/>
      <c r="G125" s="1012"/>
      <c r="H125" s="1012"/>
      <c r="I125" s="1012"/>
      <c r="J125" s="1001">
        <v>0</v>
      </c>
    </row>
    <row r="126" spans="1:10" ht="15.75" hidden="1" customHeight="1">
      <c r="A126" s="775">
        <v>1174200</v>
      </c>
      <c r="B126" s="781" t="s">
        <v>1636</v>
      </c>
      <c r="C126" s="726" t="s">
        <v>425</v>
      </c>
      <c r="D126" s="1012"/>
      <c r="E126" s="1012"/>
      <c r="F126" s="1012"/>
      <c r="G126" s="1012"/>
      <c r="H126" s="1012"/>
      <c r="I126" s="1012"/>
      <c r="J126" s="1001">
        <v>0</v>
      </c>
    </row>
    <row r="127" spans="1:10" ht="15.75" hidden="1" customHeight="1">
      <c r="A127" s="775">
        <v>1175000</v>
      </c>
      <c r="B127" s="779" t="s">
        <v>535</v>
      </c>
      <c r="C127" s="755" t="s">
        <v>338</v>
      </c>
      <c r="D127" s="1012">
        <v>0</v>
      </c>
      <c r="E127" s="1012">
        <v>0</v>
      </c>
      <c r="F127" s="1012">
        <v>0</v>
      </c>
      <c r="G127" s="1012">
        <v>0</v>
      </c>
      <c r="H127" s="1012">
        <v>0</v>
      </c>
      <c r="I127" s="1012">
        <v>0</v>
      </c>
      <c r="J127" s="1001">
        <v>0</v>
      </c>
    </row>
    <row r="128" spans="1:10" ht="15.75" hidden="1" customHeight="1">
      <c r="A128" s="775">
        <v>1175100</v>
      </c>
      <c r="B128" s="781" t="s">
        <v>1637</v>
      </c>
      <c r="C128" s="726" t="s">
        <v>212</v>
      </c>
      <c r="D128" s="1012"/>
      <c r="E128" s="1012"/>
      <c r="F128" s="1012"/>
      <c r="G128" s="1012"/>
      <c r="H128" s="1012"/>
      <c r="I128" s="1012"/>
      <c r="J128" s="1001">
        <v>0</v>
      </c>
    </row>
    <row r="129" spans="1:12" ht="15.75" hidden="1" customHeight="1">
      <c r="A129" s="775">
        <v>1176000</v>
      </c>
      <c r="B129" s="779" t="s">
        <v>213</v>
      </c>
      <c r="C129" s="755" t="s">
        <v>338</v>
      </c>
      <c r="D129" s="1012">
        <v>0</v>
      </c>
      <c r="E129" s="1012">
        <v>0</v>
      </c>
      <c r="F129" s="1012">
        <v>0</v>
      </c>
      <c r="G129" s="1012">
        <v>0</v>
      </c>
      <c r="H129" s="1012">
        <v>0</v>
      </c>
      <c r="I129" s="1012">
        <v>0</v>
      </c>
      <c r="J129" s="1001">
        <v>0</v>
      </c>
    </row>
    <row r="130" spans="1:12" ht="15.75" hidden="1" customHeight="1">
      <c r="A130" s="775">
        <v>1176100</v>
      </c>
      <c r="B130" s="781" t="s">
        <v>1638</v>
      </c>
      <c r="C130" s="726" t="s">
        <v>8</v>
      </c>
      <c r="D130" s="1012"/>
      <c r="E130" s="1012"/>
      <c r="F130" s="1012"/>
      <c r="G130" s="1012"/>
      <c r="H130" s="1012"/>
      <c r="I130" s="1012"/>
      <c r="J130" s="1001">
        <v>0</v>
      </c>
    </row>
    <row r="131" spans="1:12" ht="15.75" hidden="1" customHeight="1">
      <c r="A131" s="775">
        <v>1177000</v>
      </c>
      <c r="B131" s="779" t="s">
        <v>564</v>
      </c>
      <c r="C131" s="755" t="s">
        <v>338</v>
      </c>
      <c r="D131" s="1012">
        <v>0</v>
      </c>
      <c r="E131" s="1012">
        <v>0</v>
      </c>
      <c r="F131" s="1012">
        <v>0</v>
      </c>
      <c r="G131" s="1012">
        <v>0</v>
      </c>
      <c r="H131" s="1012">
        <v>0</v>
      </c>
      <c r="I131" s="1012">
        <v>0</v>
      </c>
      <c r="J131" s="1001">
        <v>0</v>
      </c>
    </row>
    <row r="132" spans="1:12" ht="15.75" hidden="1" customHeight="1" thickBot="1">
      <c r="A132" s="769">
        <v>1177100</v>
      </c>
      <c r="B132" s="783" t="s">
        <v>1639</v>
      </c>
      <c r="C132" s="730" t="s">
        <v>244</v>
      </c>
      <c r="D132" s="1014"/>
      <c r="E132" s="1014"/>
      <c r="F132" s="1014"/>
      <c r="G132" s="1014"/>
      <c r="H132" s="1014"/>
      <c r="I132" s="1014"/>
      <c r="J132" s="1001">
        <v>0</v>
      </c>
    </row>
    <row r="133" spans="1:12" ht="2.25" hidden="1" customHeight="1" thickBot="1">
      <c r="A133" s="785" t="s">
        <v>245</v>
      </c>
      <c r="B133" s="786" t="s">
        <v>246</v>
      </c>
      <c r="C133" s="787"/>
      <c r="D133" s="1016"/>
      <c r="E133" s="1016"/>
      <c r="F133" s="1016"/>
      <c r="G133" s="1016"/>
      <c r="H133" s="1016"/>
      <c r="I133" s="1016"/>
      <c r="J133" s="1001">
        <v>0</v>
      </c>
    </row>
    <row r="134" spans="1:12" ht="26.25" hidden="1" thickBot="1">
      <c r="A134" s="789" t="s">
        <v>247</v>
      </c>
      <c r="B134" s="790" t="s">
        <v>618</v>
      </c>
      <c r="C134" s="791" t="s">
        <v>338</v>
      </c>
      <c r="D134" s="1016">
        <v>0</v>
      </c>
      <c r="E134" s="1016">
        <v>0</v>
      </c>
      <c r="F134" s="1016">
        <v>0</v>
      </c>
      <c r="G134" s="1016">
        <v>0</v>
      </c>
      <c r="H134" s="1016">
        <v>0</v>
      </c>
      <c r="I134" s="1016">
        <v>0</v>
      </c>
      <c r="J134" s="1001">
        <v>0</v>
      </c>
    </row>
    <row r="135" spans="1:12" ht="18" hidden="1" customHeight="1" thickBot="1">
      <c r="A135" s="792"/>
      <c r="B135" s="793" t="s">
        <v>619</v>
      </c>
      <c r="C135" s="794"/>
      <c r="D135" s="1018"/>
      <c r="E135" s="1018"/>
      <c r="F135" s="1018"/>
      <c r="G135" s="1018"/>
      <c r="H135" s="1018"/>
      <c r="I135" s="1018"/>
      <c r="J135" s="1001">
        <v>0</v>
      </c>
    </row>
    <row r="136" spans="1:12" ht="11.25" hidden="1" customHeight="1" thickBot="1">
      <c r="A136" s="785" t="s">
        <v>245</v>
      </c>
      <c r="B136" s="786" t="s">
        <v>246</v>
      </c>
      <c r="C136" s="796"/>
      <c r="D136" s="1019"/>
      <c r="E136" s="1019"/>
      <c r="F136" s="1019"/>
      <c r="G136" s="1019"/>
      <c r="H136" s="1019"/>
      <c r="I136" s="1019"/>
      <c r="J136" s="1001">
        <v>0</v>
      </c>
    </row>
    <row r="137" spans="1:12" ht="12" hidden="1" customHeight="1" thickBot="1">
      <c r="A137" s="798" t="s">
        <v>620</v>
      </c>
      <c r="B137" s="799" t="s">
        <v>621</v>
      </c>
      <c r="C137" s="800" t="s">
        <v>338</v>
      </c>
      <c r="D137" s="1020">
        <v>0</v>
      </c>
      <c r="E137" s="1020">
        <v>0</v>
      </c>
      <c r="F137" s="1020">
        <v>0</v>
      </c>
      <c r="G137" s="1020">
        <v>0</v>
      </c>
      <c r="H137" s="1020">
        <v>0</v>
      </c>
      <c r="I137" s="1020">
        <v>0</v>
      </c>
      <c r="J137" s="1001">
        <v>0</v>
      </c>
    </row>
    <row r="138" spans="1:12" ht="15" hidden="1" customHeight="1" thickBot="1">
      <c r="A138" s="802" t="s">
        <v>622</v>
      </c>
      <c r="B138" s="781" t="s">
        <v>1640</v>
      </c>
      <c r="C138" s="803" t="s">
        <v>945</v>
      </c>
      <c r="D138" s="1012"/>
      <c r="E138" s="1012"/>
      <c r="F138" s="1012"/>
      <c r="G138" s="1012"/>
      <c r="H138" s="1012"/>
      <c r="I138" s="1012"/>
      <c r="J138" s="1001">
        <v>0</v>
      </c>
    </row>
    <row r="139" spans="1:12" ht="20.25" hidden="1" customHeight="1" thickBot="1">
      <c r="A139" s="802" t="s">
        <v>946</v>
      </c>
      <c r="B139" s="781" t="s">
        <v>1641</v>
      </c>
      <c r="C139" s="803" t="s">
        <v>923</v>
      </c>
      <c r="D139" s="1012"/>
      <c r="E139" s="1012"/>
      <c r="F139" s="1012"/>
      <c r="G139" s="1012"/>
      <c r="H139" s="1012"/>
      <c r="I139" s="1012"/>
      <c r="J139" s="1001">
        <v>0</v>
      </c>
      <c r="L139" s="626" t="s">
        <v>84</v>
      </c>
    </row>
    <row r="140" spans="1:12" ht="25.5" hidden="1" customHeight="1" thickBot="1">
      <c r="A140" s="802" t="s">
        <v>924</v>
      </c>
      <c r="B140" s="781" t="s">
        <v>1642</v>
      </c>
      <c r="C140" s="803" t="s">
        <v>926</v>
      </c>
      <c r="D140" s="1012"/>
      <c r="E140" s="1012"/>
      <c r="F140" s="1012"/>
      <c r="G140" s="1012"/>
      <c r="H140" s="1012"/>
      <c r="I140" s="1012"/>
      <c r="J140" s="1001">
        <v>0</v>
      </c>
    </row>
    <row r="141" spans="1:12" ht="12" hidden="1" customHeight="1" thickBot="1">
      <c r="A141" s="802" t="s">
        <v>927</v>
      </c>
      <c r="B141" s="781" t="s">
        <v>1643</v>
      </c>
      <c r="C141" s="803" t="s">
        <v>1055</v>
      </c>
      <c r="D141" s="1012"/>
      <c r="E141" s="1012"/>
      <c r="F141" s="1012"/>
      <c r="G141" s="1012"/>
      <c r="H141" s="1012"/>
      <c r="I141" s="1012"/>
      <c r="J141" s="1001">
        <v>0</v>
      </c>
    </row>
    <row r="142" spans="1:12" ht="12" hidden="1" customHeight="1" thickBot="1">
      <c r="A142" s="802" t="s">
        <v>127</v>
      </c>
      <c r="B142" s="782" t="s">
        <v>128</v>
      </c>
      <c r="C142" s="803" t="s">
        <v>129</v>
      </c>
      <c r="D142" s="1012"/>
      <c r="E142" s="1012"/>
      <c r="F142" s="1012"/>
      <c r="G142" s="1012"/>
      <c r="H142" s="1012"/>
      <c r="I142" s="1012"/>
      <c r="J142" s="1001">
        <v>0</v>
      </c>
    </row>
    <row r="143" spans="1:12" ht="11.25" hidden="1" customHeight="1" thickBot="1">
      <c r="A143" s="802" t="s">
        <v>130</v>
      </c>
      <c r="B143" s="781" t="s">
        <v>1644</v>
      </c>
      <c r="C143" s="803" t="s">
        <v>857</v>
      </c>
      <c r="D143" s="1012"/>
      <c r="E143" s="1012"/>
      <c r="F143" s="1012"/>
      <c r="G143" s="1012"/>
      <c r="H143" s="1012"/>
      <c r="I143" s="1012"/>
      <c r="J143" s="1001">
        <v>0</v>
      </c>
    </row>
    <row r="144" spans="1:12" ht="0.75" hidden="1" customHeight="1">
      <c r="A144" s="802" t="s">
        <v>858</v>
      </c>
      <c r="B144" s="781" t="s">
        <v>1645</v>
      </c>
      <c r="C144" s="803" t="s">
        <v>860</v>
      </c>
      <c r="D144" s="1012"/>
      <c r="E144" s="1012"/>
      <c r="F144" s="1012"/>
      <c r="G144" s="1012"/>
      <c r="H144" s="1012"/>
      <c r="I144" s="1012"/>
      <c r="J144" s="1001">
        <v>0</v>
      </c>
    </row>
    <row r="145" spans="1:10" ht="12" hidden="1" customHeight="1">
      <c r="A145" s="802" t="s">
        <v>625</v>
      </c>
      <c r="B145" s="781" t="s">
        <v>1646</v>
      </c>
      <c r="C145" s="803" t="s">
        <v>627</v>
      </c>
      <c r="D145" s="1012"/>
      <c r="E145" s="1012"/>
      <c r="F145" s="1012"/>
      <c r="G145" s="1012"/>
      <c r="H145" s="1012"/>
      <c r="I145" s="1012"/>
      <c r="J145" s="1001">
        <v>0</v>
      </c>
    </row>
    <row r="146" spans="1:10" ht="12" hidden="1" customHeight="1">
      <c r="A146" s="802" t="s">
        <v>628</v>
      </c>
      <c r="B146" s="779" t="s">
        <v>629</v>
      </c>
      <c r="C146" s="804" t="s">
        <v>338</v>
      </c>
      <c r="D146" s="1012">
        <v>0</v>
      </c>
      <c r="E146" s="1012">
        <v>0</v>
      </c>
      <c r="F146" s="1012">
        <v>0</v>
      </c>
      <c r="G146" s="1012">
        <v>0</v>
      </c>
      <c r="H146" s="1012">
        <v>0</v>
      </c>
      <c r="I146" s="1012">
        <v>0</v>
      </c>
      <c r="J146" s="1001">
        <v>0</v>
      </c>
    </row>
    <row r="147" spans="1:10" ht="12" hidden="1" customHeight="1">
      <c r="A147" s="802" t="s">
        <v>630</v>
      </c>
      <c r="B147" s="782" t="s">
        <v>631</v>
      </c>
      <c r="C147" s="803" t="s">
        <v>632</v>
      </c>
      <c r="D147" s="1012"/>
      <c r="E147" s="1012"/>
      <c r="F147" s="1012"/>
      <c r="G147" s="1012"/>
      <c r="H147" s="1012"/>
      <c r="I147" s="1012"/>
      <c r="J147" s="1001">
        <v>0</v>
      </c>
    </row>
    <row r="148" spans="1:10" ht="12" hidden="1" customHeight="1">
      <c r="A148" s="802" t="s">
        <v>633</v>
      </c>
      <c r="B148" s="782" t="s">
        <v>634</v>
      </c>
      <c r="C148" s="803" t="s">
        <v>635</v>
      </c>
      <c r="D148" s="1012"/>
      <c r="E148" s="1012"/>
      <c r="F148" s="1012"/>
      <c r="G148" s="1012"/>
      <c r="H148" s="1012"/>
      <c r="I148" s="1012"/>
      <c r="J148" s="1001">
        <v>0</v>
      </c>
    </row>
    <row r="149" spans="1:10" ht="12" hidden="1" customHeight="1">
      <c r="A149" s="802" t="s">
        <v>636</v>
      </c>
      <c r="B149" s="781" t="s">
        <v>1647</v>
      </c>
      <c r="C149" s="803" t="s">
        <v>294</v>
      </c>
      <c r="D149" s="1012"/>
      <c r="E149" s="1012"/>
      <c r="F149" s="1012"/>
      <c r="G149" s="1012"/>
      <c r="H149" s="1012"/>
      <c r="I149" s="1012"/>
      <c r="J149" s="1001">
        <v>0</v>
      </c>
    </row>
    <row r="150" spans="1:10" ht="12" hidden="1" customHeight="1">
      <c r="A150" s="802" t="s">
        <v>295</v>
      </c>
      <c r="B150" s="781" t="s">
        <v>1648</v>
      </c>
      <c r="C150" s="803" t="s">
        <v>297</v>
      </c>
      <c r="D150" s="1012"/>
      <c r="E150" s="1012"/>
      <c r="F150" s="1012"/>
      <c r="G150" s="1012"/>
      <c r="H150" s="1012"/>
      <c r="I150" s="1012"/>
      <c r="J150" s="1001">
        <v>0</v>
      </c>
    </row>
    <row r="151" spans="1:10" ht="12" hidden="1" customHeight="1">
      <c r="A151" s="802" t="s">
        <v>298</v>
      </c>
      <c r="B151" s="779" t="s">
        <v>299</v>
      </c>
      <c r="C151" s="804" t="s">
        <v>338</v>
      </c>
      <c r="D151" s="1012">
        <v>0</v>
      </c>
      <c r="E151" s="1012">
        <v>0</v>
      </c>
      <c r="F151" s="1012">
        <v>0</v>
      </c>
      <c r="G151" s="1012">
        <v>0</v>
      </c>
      <c r="H151" s="1012">
        <v>0</v>
      </c>
      <c r="I151" s="1012">
        <v>0</v>
      </c>
      <c r="J151" s="1001">
        <v>0</v>
      </c>
    </row>
    <row r="152" spans="1:10" ht="12" hidden="1" customHeight="1">
      <c r="A152" s="802" t="s">
        <v>300</v>
      </c>
      <c r="B152" s="782" t="s">
        <v>1061</v>
      </c>
      <c r="C152" s="803" t="s">
        <v>301</v>
      </c>
      <c r="D152" s="1012"/>
      <c r="E152" s="1012"/>
      <c r="F152" s="1012"/>
      <c r="G152" s="1012"/>
      <c r="H152" s="1012"/>
      <c r="I152" s="1012"/>
      <c r="J152" s="1001">
        <v>0</v>
      </c>
    </row>
    <row r="153" spans="1:10" ht="12" hidden="1" customHeight="1">
      <c r="A153" s="805" t="s">
        <v>302</v>
      </c>
      <c r="B153" s="806" t="s">
        <v>303</v>
      </c>
      <c r="C153" s="804" t="s">
        <v>338</v>
      </c>
      <c r="D153" s="1012">
        <v>0</v>
      </c>
      <c r="E153" s="1012">
        <v>0</v>
      </c>
      <c r="F153" s="1012">
        <v>0</v>
      </c>
      <c r="G153" s="1012">
        <v>0</v>
      </c>
      <c r="H153" s="1012">
        <v>0</v>
      </c>
      <c r="I153" s="1012">
        <v>0</v>
      </c>
      <c r="J153" s="1001">
        <v>0</v>
      </c>
    </row>
    <row r="154" spans="1:10" ht="12" hidden="1" customHeight="1">
      <c r="A154" s="802" t="s">
        <v>304</v>
      </c>
      <c r="B154" s="782" t="s">
        <v>1062</v>
      </c>
      <c r="C154" s="803" t="s">
        <v>305</v>
      </c>
      <c r="D154" s="1012"/>
      <c r="E154" s="1012"/>
      <c r="F154" s="1012"/>
      <c r="G154" s="1012"/>
      <c r="H154" s="1012"/>
      <c r="I154" s="1012"/>
      <c r="J154" s="1001">
        <v>0</v>
      </c>
    </row>
    <row r="155" spans="1:10" ht="12" hidden="1" customHeight="1">
      <c r="A155" s="802" t="s">
        <v>306</v>
      </c>
      <c r="B155" s="782" t="s">
        <v>1063</v>
      </c>
      <c r="C155" s="803" t="s">
        <v>307</v>
      </c>
      <c r="D155" s="1012"/>
      <c r="E155" s="1012"/>
      <c r="F155" s="1012"/>
      <c r="G155" s="1012"/>
      <c r="H155" s="1012"/>
      <c r="I155" s="1012"/>
      <c r="J155" s="1001">
        <v>0</v>
      </c>
    </row>
    <row r="156" spans="1:10" ht="12" hidden="1" customHeight="1">
      <c r="A156" s="802" t="s">
        <v>308</v>
      </c>
      <c r="B156" s="781" t="s">
        <v>1649</v>
      </c>
      <c r="C156" s="803" t="s">
        <v>310</v>
      </c>
      <c r="D156" s="1012"/>
      <c r="E156" s="1012"/>
      <c r="F156" s="1012"/>
      <c r="G156" s="1012"/>
      <c r="H156" s="1012"/>
      <c r="I156" s="1012"/>
      <c r="J156" s="1001">
        <v>0</v>
      </c>
    </row>
    <row r="157" spans="1:10" ht="12" hidden="1" customHeight="1">
      <c r="A157" s="807">
        <v>1244000</v>
      </c>
      <c r="B157" s="808" t="s">
        <v>1650</v>
      </c>
      <c r="C157" s="809" t="s">
        <v>1089</v>
      </c>
      <c r="D157" s="1022"/>
      <c r="E157" s="1022"/>
      <c r="F157" s="1022"/>
      <c r="G157" s="1022"/>
      <c r="H157" s="1022"/>
      <c r="I157" s="1022"/>
      <c r="J157" s="1001">
        <v>0</v>
      </c>
    </row>
    <row r="158" spans="1:10" ht="28.5" customHeight="1" thickBot="1">
      <c r="A158" s="810">
        <v>1000000</v>
      </c>
      <c r="B158" s="811" t="s">
        <v>1090</v>
      </c>
      <c r="C158" s="812" t="s">
        <v>338</v>
      </c>
      <c r="D158" s="1611">
        <f>D32</f>
        <v>130000</v>
      </c>
      <c r="E158" s="1611">
        <v>0</v>
      </c>
      <c r="F158" s="1611">
        <f>F32</f>
        <v>130000</v>
      </c>
      <c r="G158" s="1611">
        <f>G32</f>
        <v>30000</v>
      </c>
      <c r="H158" s="1611">
        <f>H32</f>
        <v>65000</v>
      </c>
      <c r="I158" s="1611">
        <f>I32</f>
        <v>95000</v>
      </c>
      <c r="J158" s="1612">
        <f>F158</f>
        <v>130000</v>
      </c>
    </row>
    <row r="159" spans="1:10" ht="11.25" customHeight="1">
      <c r="A159" s="813"/>
      <c r="B159" s="814"/>
      <c r="C159" s="815"/>
      <c r="D159" s="662"/>
      <c r="E159" s="662"/>
      <c r="F159" s="662"/>
      <c r="G159" s="662"/>
      <c r="H159" s="662"/>
      <c r="I159" s="662"/>
      <c r="J159" s="662"/>
    </row>
    <row r="160" spans="1:10" ht="12.75" customHeight="1">
      <c r="A160" s="2443"/>
      <c r="B160" s="2443"/>
      <c r="C160" s="2443"/>
      <c r="D160" s="2443"/>
      <c r="E160" s="2443"/>
      <c r="F160" s="2443"/>
      <c r="G160" s="2443"/>
      <c r="H160" s="2443"/>
      <c r="I160" s="2443"/>
      <c r="J160" s="2443"/>
    </row>
    <row r="161" spans="1:10" s="662" customFormat="1" ht="15.75" customHeight="1">
      <c r="A161" s="2422" t="s">
        <v>2264</v>
      </c>
      <c r="B161" s="2422"/>
      <c r="C161" s="2422"/>
      <c r="D161" s="2422"/>
      <c r="E161" s="2422"/>
      <c r="F161" s="2422"/>
      <c r="G161" s="2422"/>
      <c r="H161" s="2422"/>
      <c r="I161" s="2422"/>
      <c r="J161" s="2422"/>
    </row>
    <row r="162" spans="1:10" ht="12.75" customHeight="1">
      <c r="A162" s="2476" t="s">
        <v>1070</v>
      </c>
      <c r="B162" s="2476"/>
      <c r="C162" s="2476"/>
      <c r="D162" s="2476"/>
      <c r="E162" s="2476"/>
      <c r="F162" s="2476"/>
      <c r="G162" s="2476"/>
      <c r="H162" s="2476"/>
      <c r="I162" s="2476"/>
      <c r="J162" s="2476"/>
    </row>
    <row r="163" spans="1:10" ht="12.75" customHeight="1">
      <c r="A163" s="1147" t="s">
        <v>1708</v>
      </c>
      <c r="B163" s="1147"/>
      <c r="C163" s="1148"/>
      <c r="D163" s="1147"/>
      <c r="E163" s="1147"/>
      <c r="F163" s="1147"/>
      <c r="G163" s="1147" t="s">
        <v>1098</v>
      </c>
      <c r="H163" s="1147"/>
      <c r="I163" s="1147"/>
      <c r="J163" s="1147"/>
    </row>
    <row r="164" spans="1:10" ht="12.75" customHeight="1">
      <c r="A164" s="818" t="s">
        <v>1652</v>
      </c>
      <c r="B164" s="818"/>
      <c r="C164" s="818"/>
      <c r="D164" s="662"/>
      <c r="E164" s="661" t="s">
        <v>289</v>
      </c>
      <c r="F164" s="662"/>
      <c r="G164" s="661" t="s">
        <v>290</v>
      </c>
      <c r="H164" s="818"/>
      <c r="I164" s="818"/>
      <c r="J164" s="818"/>
    </row>
    <row r="165" spans="1:10" ht="12.75" customHeight="1">
      <c r="A165" s="1339" t="s">
        <v>1669</v>
      </c>
      <c r="B165" s="1339"/>
      <c r="C165" s="1340"/>
      <c r="D165" s="1339"/>
      <c r="E165" s="1339"/>
      <c r="F165" s="1339"/>
      <c r="G165" s="1339"/>
      <c r="H165" s="1339"/>
      <c r="I165" s="1339"/>
      <c r="J165" s="1339"/>
    </row>
    <row r="166" spans="1:10" ht="14.25">
      <c r="A166" s="816" t="s">
        <v>2011</v>
      </c>
      <c r="B166" s="816"/>
      <c r="C166" s="817"/>
      <c r="D166" s="816"/>
      <c r="E166" s="816"/>
      <c r="F166" s="816"/>
      <c r="G166" s="816" t="s">
        <v>1102</v>
      </c>
      <c r="H166" s="816"/>
      <c r="I166" s="816"/>
      <c r="J166" s="816"/>
    </row>
    <row r="167" spans="1:10" ht="14.25">
      <c r="A167" s="818" t="s">
        <v>1655</v>
      </c>
      <c r="B167" s="817" t="s">
        <v>612</v>
      </c>
      <c r="C167" s="820"/>
      <c r="D167" s="662"/>
      <c r="E167" s="661" t="s">
        <v>289</v>
      </c>
      <c r="F167" s="662"/>
      <c r="G167" s="661" t="s">
        <v>290</v>
      </c>
      <c r="H167" s="662"/>
      <c r="I167" s="662"/>
      <c r="J167" s="818"/>
    </row>
    <row r="168" spans="1:10" ht="12.75" customHeight="1"/>
    <row r="169" spans="1:10" ht="12.75" customHeight="1"/>
    <row r="170" spans="1:10" ht="12.75" customHeight="1"/>
    <row r="171" spans="1:10" ht="12.75" customHeight="1"/>
    <row r="172" spans="1:10" ht="19.5" customHeight="1"/>
    <row r="173" spans="1:10" ht="13.5" customHeight="1"/>
  </sheetData>
  <mergeCells count="17">
    <mergeCell ref="A16:E17"/>
    <mergeCell ref="F16:J17"/>
    <mergeCell ref="A13:J13"/>
    <mergeCell ref="A14:J14"/>
    <mergeCell ref="A15:J15"/>
    <mergeCell ref="F1:J1"/>
    <mergeCell ref="F3:J3"/>
    <mergeCell ref="A10:E10"/>
    <mergeCell ref="A11:E11"/>
    <mergeCell ref="A12:B12"/>
    <mergeCell ref="F23:J24"/>
    <mergeCell ref="F29:F30"/>
    <mergeCell ref="G29:J29"/>
    <mergeCell ref="A162:J162"/>
    <mergeCell ref="A160:J160"/>
    <mergeCell ref="A161:J161"/>
    <mergeCell ref="H27:J27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O216"/>
  <sheetViews>
    <sheetView topLeftCell="A25" workbookViewId="0">
      <selection activeCell="N177" sqref="N177"/>
    </sheetView>
  </sheetViews>
  <sheetFormatPr defaultRowHeight="12.75"/>
  <cols>
    <col min="1" max="1" width="7.7109375" style="672" customWidth="1"/>
    <col min="2" max="2" width="43.140625" style="663" customWidth="1"/>
    <col min="3" max="3" width="8.7109375" style="673" customWidth="1"/>
    <col min="4" max="4" width="11" style="662" customWidth="1"/>
    <col min="5" max="5" width="10.5703125" style="662" customWidth="1"/>
    <col min="6" max="6" width="10.28515625" style="662" customWidth="1"/>
    <col min="7" max="7" width="10.42578125" style="662" customWidth="1"/>
    <col min="8" max="8" width="9.85546875" style="662" customWidth="1"/>
    <col min="9" max="9" width="10.42578125" style="662" customWidth="1"/>
    <col min="10" max="10" width="11.28515625" style="662" customWidth="1"/>
    <col min="11" max="16384" width="9.140625" style="662"/>
  </cols>
  <sheetData>
    <row r="1" spans="1:10">
      <c r="I1" s="868" t="s">
        <v>889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4.25" customHeight="1">
      <c r="B6" s="873" t="s">
        <v>31</v>
      </c>
      <c r="C6" s="872"/>
      <c r="D6" s="871"/>
      <c r="E6" s="871"/>
      <c r="G6" s="873" t="s">
        <v>971</v>
      </c>
      <c r="H6" s="820"/>
    </row>
    <row r="7" spans="1:10">
      <c r="B7" s="662"/>
      <c r="C7" s="874"/>
    </row>
    <row r="8" spans="1:10" ht="12" customHeight="1">
      <c r="A8" s="672" t="s">
        <v>2279</v>
      </c>
      <c r="F8" s="665"/>
      <c r="G8" s="665"/>
    </row>
    <row r="9" spans="1:10" s="672" customFormat="1" ht="9.75" customHeight="1">
      <c r="A9" s="2455" t="s">
        <v>1073</v>
      </c>
      <c r="B9" s="2455"/>
      <c r="C9" s="2455"/>
      <c r="D9" s="2455"/>
      <c r="E9" s="2455"/>
    </row>
    <row r="10" spans="1:10">
      <c r="A10" s="672" t="s">
        <v>451</v>
      </c>
      <c r="B10" s="875"/>
      <c r="C10" s="876"/>
      <c r="D10" s="824"/>
      <c r="E10" s="824"/>
    </row>
    <row r="11" spans="1:10" ht="14.25" customHeight="1">
      <c r="B11" s="877"/>
      <c r="C11" s="878"/>
      <c r="D11" s="877"/>
      <c r="E11" s="877"/>
      <c r="F11" s="877"/>
      <c r="G11" s="877"/>
      <c r="H11" s="879"/>
    </row>
    <row r="12" spans="1:10" ht="11.25" customHeight="1">
      <c r="A12" s="880" t="s">
        <v>452</v>
      </c>
      <c r="B12" s="873" t="s">
        <v>1106</v>
      </c>
      <c r="C12" s="874"/>
      <c r="D12" s="873"/>
      <c r="E12" s="873"/>
      <c r="F12" s="873"/>
      <c r="G12" s="820"/>
      <c r="H12" s="881" t="s">
        <v>193</v>
      </c>
    </row>
    <row r="13" spans="1:10" ht="30" customHeight="1">
      <c r="A13" s="882" t="s">
        <v>587</v>
      </c>
      <c r="B13" s="882"/>
      <c r="C13" s="878"/>
      <c r="D13" s="882"/>
      <c r="E13" s="882"/>
      <c r="F13" s="882"/>
      <c r="G13" s="883"/>
    </row>
    <row r="14" spans="1:10" s="841" customFormat="1">
      <c r="A14" s="2445" t="s">
        <v>2269</v>
      </c>
      <c r="B14" s="2446"/>
      <c r="C14" s="1460"/>
      <c r="F14" s="1461"/>
      <c r="G14" s="1461"/>
    </row>
    <row r="15" spans="1:10" ht="21.75" customHeight="1">
      <c r="A15" s="884"/>
      <c r="B15" s="2471" t="s">
        <v>588</v>
      </c>
      <c r="C15" s="2471"/>
      <c r="D15" s="2471"/>
      <c r="E15" s="2471"/>
      <c r="F15" s="884"/>
      <c r="G15" s="885"/>
      <c r="H15" s="885"/>
      <c r="I15" s="885"/>
      <c r="J15" s="885"/>
    </row>
    <row r="16" spans="1:10" ht="22.5" customHeight="1">
      <c r="A16" s="662"/>
      <c r="B16" s="2470" t="s">
        <v>243</v>
      </c>
      <c r="C16" s="2470"/>
      <c r="D16" s="2470"/>
      <c r="E16" s="2470"/>
      <c r="F16" s="2470"/>
      <c r="G16" s="675"/>
      <c r="H16" s="675"/>
      <c r="I16" s="886"/>
      <c r="J16" s="886"/>
    </row>
    <row r="17" spans="1:10" s="672" customFormat="1" ht="21.75" hidden="1" customHeight="1">
      <c r="A17" s="2467" t="s">
        <v>2202</v>
      </c>
      <c r="B17" s="2467"/>
      <c r="C17" s="2467"/>
      <c r="D17" s="2467"/>
      <c r="E17" s="2467"/>
      <c r="F17" s="2014"/>
      <c r="G17" s="887"/>
      <c r="H17" s="887"/>
      <c r="I17" s="887"/>
      <c r="J17" s="887"/>
    </row>
    <row r="18" spans="1:10" s="672" customFormat="1" ht="12" customHeight="1">
      <c r="A18" s="2467"/>
      <c r="B18" s="2467"/>
      <c r="C18" s="2467"/>
      <c r="D18" s="2467"/>
      <c r="E18" s="2467"/>
      <c r="F18" s="1282"/>
      <c r="G18" s="676"/>
      <c r="H18" s="676"/>
      <c r="I18" s="675"/>
      <c r="J18" s="675"/>
    </row>
    <row r="19" spans="1:10" s="667" customFormat="1" thickBot="1">
      <c r="A19" s="677" t="s">
        <v>207</v>
      </c>
      <c r="B19" s="888"/>
      <c r="C19" s="889"/>
      <c r="D19" s="669"/>
      <c r="E19" s="669"/>
      <c r="G19" s="890" t="s">
        <v>1164</v>
      </c>
      <c r="H19" s="891"/>
      <c r="I19" s="891"/>
      <c r="J19" s="891"/>
    </row>
    <row r="20" spans="1:10" s="869" customFormat="1" ht="15.75" customHeight="1" thickBot="1">
      <c r="A20" s="677" t="s">
        <v>84</v>
      </c>
      <c r="B20" s="892"/>
      <c r="C20" s="889"/>
      <c r="G20" s="892" t="s">
        <v>313</v>
      </c>
      <c r="H20" s="893">
        <v>5</v>
      </c>
      <c r="I20" s="894">
        <v>2</v>
      </c>
      <c r="J20" s="895">
        <v>1</v>
      </c>
    </row>
    <row r="21" spans="1:10" s="892" customFormat="1" ht="15" customHeight="1" thickBot="1">
      <c r="A21" s="677" t="s">
        <v>600</v>
      </c>
      <c r="C21" s="889"/>
      <c r="G21" s="892" t="s">
        <v>883</v>
      </c>
    </row>
    <row r="22" spans="1:10" s="892" customFormat="1" ht="9.75" customHeight="1" thickBot="1">
      <c r="A22" s="677" t="s">
        <v>531</v>
      </c>
      <c r="C22" s="896"/>
      <c r="D22" s="897"/>
      <c r="G22" s="892" t="s">
        <v>532</v>
      </c>
    </row>
    <row r="23" spans="1:10" s="869" customFormat="1" ht="15.75" customHeight="1" thickBot="1">
      <c r="A23" s="677" t="s">
        <v>693</v>
      </c>
      <c r="B23" s="892"/>
      <c r="C23" s="889"/>
      <c r="G23" s="892" t="s">
        <v>902</v>
      </c>
      <c r="I23" s="898"/>
    </row>
    <row r="24" spans="1:10" s="869" customFormat="1" ht="12.75" customHeight="1">
      <c r="A24" s="677" t="s">
        <v>287</v>
      </c>
      <c r="B24" s="899"/>
      <c r="C24" s="900"/>
      <c r="F24" s="901"/>
      <c r="G24" s="892" t="s">
        <v>904</v>
      </c>
    </row>
    <row r="25" spans="1:10" s="869" customFormat="1" ht="15.75" customHeight="1" thickBot="1">
      <c r="A25" s="679" t="s">
        <v>286</v>
      </c>
      <c r="B25" s="890"/>
      <c r="C25" s="900"/>
      <c r="D25" s="902"/>
      <c r="E25" s="902"/>
      <c r="G25" s="892" t="s">
        <v>1165</v>
      </c>
      <c r="I25" s="901"/>
    </row>
    <row r="26" spans="1:10" s="901" customFormat="1" ht="15.75" customHeight="1" thickBot="1">
      <c r="A26" s="677" t="s">
        <v>110</v>
      </c>
      <c r="B26" s="892"/>
      <c r="C26" s="900"/>
      <c r="D26" s="903"/>
      <c r="E26" s="869"/>
      <c r="G26" s="901" t="s">
        <v>1658</v>
      </c>
      <c r="H26" s="904"/>
      <c r="I26" s="905"/>
      <c r="J26" s="906"/>
    </row>
    <row r="27" spans="1:10" s="901" customFormat="1" ht="16.5" customHeight="1" thickBot="1">
      <c r="A27" s="677" t="s">
        <v>608</v>
      </c>
      <c r="B27" s="892"/>
      <c r="C27" s="900"/>
      <c r="E27" s="907" t="s">
        <v>704</v>
      </c>
      <c r="G27" s="892" t="s">
        <v>398</v>
      </c>
      <c r="I27" s="869"/>
      <c r="J27" s="869"/>
    </row>
    <row r="28" spans="1:10" s="901" customFormat="1" ht="16.5" customHeight="1" thickBot="1">
      <c r="A28" s="680"/>
      <c r="B28" s="869"/>
      <c r="C28" s="908"/>
      <c r="E28" s="909"/>
      <c r="F28" s="869"/>
      <c r="G28" s="869"/>
      <c r="H28" s="2469">
        <v>900272000143</v>
      </c>
      <c r="I28" s="2469"/>
      <c r="J28" s="2469"/>
    </row>
    <row r="29" spans="1:10" s="672" customFormat="1" ht="35.25" customHeight="1" thickBot="1">
      <c r="A29" s="695" t="s">
        <v>385</v>
      </c>
      <c r="B29" s="696" t="s">
        <v>609</v>
      </c>
      <c r="C29" s="697"/>
      <c r="D29" s="696" t="s">
        <v>401</v>
      </c>
      <c r="E29" s="698"/>
      <c r="F29" s="2438" t="s">
        <v>342</v>
      </c>
      <c r="G29" s="2440" t="s">
        <v>343</v>
      </c>
      <c r="H29" s="2441"/>
      <c r="I29" s="2441"/>
      <c r="J29" s="2442"/>
    </row>
    <row r="30" spans="1:10" s="672" customFormat="1" ht="96.75" customHeight="1" thickBot="1">
      <c r="A30" s="699"/>
      <c r="B30" s="700" t="s">
        <v>329</v>
      </c>
      <c r="C30" s="701" t="s">
        <v>641</v>
      </c>
      <c r="D30" s="702" t="s">
        <v>761</v>
      </c>
      <c r="E30" s="70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0" s="910" customFormat="1" ht="21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707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19.5" customHeight="1" thickBot="1">
      <c r="A32" s="911">
        <v>1100000</v>
      </c>
      <c r="B32" s="711" t="s">
        <v>1659</v>
      </c>
      <c r="C32" s="712" t="s">
        <v>338</v>
      </c>
      <c r="D32" s="713">
        <f>D33+D42+D138+D114</f>
        <v>100601</v>
      </c>
      <c r="E32" s="713">
        <v>0</v>
      </c>
      <c r="F32" s="713">
        <f>F33+F42+F138+F114</f>
        <v>100601</v>
      </c>
      <c r="G32" s="713">
        <f>G33+G42+G131+G114</f>
        <v>1200</v>
      </c>
      <c r="H32" s="713">
        <f>H33+H42+H131+H114</f>
        <v>2500</v>
      </c>
      <c r="I32" s="713">
        <f>I33+I42+I131+I114</f>
        <v>3000</v>
      </c>
      <c r="J32" s="713">
        <f>J33+J42+J131+J114</f>
        <v>100601</v>
      </c>
    </row>
    <row r="33" spans="1:10" s="672" customFormat="1" ht="42" hidden="1" customHeight="1" thickBot="1">
      <c r="A33" s="911">
        <v>1110000</v>
      </c>
      <c r="B33" s="714" t="s">
        <v>1617</v>
      </c>
      <c r="C33" s="712" t="s">
        <v>338</v>
      </c>
      <c r="D33" s="715">
        <f>D34</f>
        <v>0</v>
      </c>
      <c r="E33" s="715"/>
      <c r="F33" s="715">
        <f>F34</f>
        <v>0</v>
      </c>
      <c r="G33" s="715">
        <f>G34</f>
        <v>0</v>
      </c>
      <c r="H33" s="715">
        <f>H34</f>
        <v>0</v>
      </c>
      <c r="I33" s="715">
        <f>I34</f>
        <v>0</v>
      </c>
      <c r="J33" s="715">
        <f>J34</f>
        <v>0</v>
      </c>
    </row>
    <row r="34" spans="1:10" s="672" customFormat="1" ht="14.25" hidden="1">
      <c r="A34" s="912">
        <v>1110000</v>
      </c>
      <c r="B34" s="717" t="s">
        <v>768</v>
      </c>
      <c r="C34" s="718" t="s">
        <v>338</v>
      </c>
      <c r="D34" s="719">
        <f>SUM(D35:D41)</f>
        <v>0</v>
      </c>
      <c r="E34" s="719"/>
      <c r="F34" s="719">
        <f>SUM(F35:F41)</f>
        <v>0</v>
      </c>
      <c r="G34" s="719">
        <f>SUM(G35:G41)</f>
        <v>0</v>
      </c>
      <c r="H34" s="719">
        <f>SUM(H35:H41)</f>
        <v>0</v>
      </c>
      <c r="I34" s="719">
        <f>SUM(I35:I41)</f>
        <v>0</v>
      </c>
      <c r="J34" s="719">
        <f>SUM(J35:J41)</f>
        <v>0</v>
      </c>
    </row>
    <row r="35" spans="1:10" s="672" customFormat="1" ht="25.5" hidden="1">
      <c r="A35" s="913">
        <v>1111000</v>
      </c>
      <c r="B35" s="721" t="s">
        <v>643</v>
      </c>
      <c r="C35" s="722" t="s">
        <v>769</v>
      </c>
      <c r="D35" s="723">
        <v>0</v>
      </c>
      <c r="E35" s="743"/>
      <c r="F35" s="723">
        <f>D35+E35</f>
        <v>0</v>
      </c>
      <c r="G35" s="723">
        <v>0</v>
      </c>
      <c r="H35" s="723">
        <v>0</v>
      </c>
      <c r="I35" s="723">
        <v>0</v>
      </c>
      <c r="J35" s="723">
        <f>F35</f>
        <v>0</v>
      </c>
    </row>
    <row r="36" spans="1:10" s="672" customFormat="1" ht="25.5" hidden="1">
      <c r="A36" s="914">
        <v>1112000</v>
      </c>
      <c r="B36" s="725" t="s">
        <v>255</v>
      </c>
      <c r="C36" s="726" t="s">
        <v>770</v>
      </c>
      <c r="D36" s="727">
        <v>0</v>
      </c>
      <c r="E36" s="727"/>
      <c r="F36" s="723">
        <f t="shared" ref="F36:F41" si="0">D36+E36</f>
        <v>0</v>
      </c>
      <c r="G36" s="727"/>
      <c r="H36" s="727">
        <v>0</v>
      </c>
      <c r="I36" s="727">
        <v>0</v>
      </c>
      <c r="J36" s="727">
        <f>F36</f>
        <v>0</v>
      </c>
    </row>
    <row r="37" spans="1:10" s="672" customFormat="1" ht="25.5" hidden="1">
      <c r="A37" s="914">
        <v>1113000</v>
      </c>
      <c r="B37" s="725" t="s">
        <v>771</v>
      </c>
      <c r="C37" s="726" t="s">
        <v>772</v>
      </c>
      <c r="D37" s="727"/>
      <c r="E37" s="727"/>
      <c r="F37" s="723">
        <f t="shared" si="0"/>
        <v>0</v>
      </c>
      <c r="G37" s="727"/>
      <c r="H37" s="727"/>
      <c r="I37" s="727"/>
      <c r="J37" s="1368">
        <v>0</v>
      </c>
    </row>
    <row r="38" spans="1:10" s="672" customFormat="1" ht="51" hidden="1">
      <c r="A38" s="914">
        <v>1114000</v>
      </c>
      <c r="B38" s="725" t="s">
        <v>377</v>
      </c>
      <c r="C38" s="726" t="s">
        <v>378</v>
      </c>
      <c r="D38" s="727"/>
      <c r="E38" s="727"/>
      <c r="F38" s="723">
        <f t="shared" si="0"/>
        <v>0</v>
      </c>
      <c r="G38" s="727"/>
      <c r="H38" s="727"/>
      <c r="I38" s="727"/>
      <c r="J38" s="1368">
        <v>0</v>
      </c>
    </row>
    <row r="39" spans="1:10" s="672" customFormat="1" hidden="1">
      <c r="A39" s="914">
        <v>1115000</v>
      </c>
      <c r="B39" s="725" t="s">
        <v>591</v>
      </c>
      <c r="C39" s="726" t="s">
        <v>367</v>
      </c>
      <c r="D39" s="727"/>
      <c r="E39" s="727"/>
      <c r="F39" s="723">
        <f t="shared" si="0"/>
        <v>0</v>
      </c>
      <c r="G39" s="727"/>
      <c r="H39" s="727"/>
      <c r="I39" s="727"/>
      <c r="J39" s="1368">
        <v>0</v>
      </c>
    </row>
    <row r="40" spans="1:10" s="672" customFormat="1" ht="25.5" hidden="1">
      <c r="A40" s="914">
        <v>1116000</v>
      </c>
      <c r="B40" s="725" t="s">
        <v>981</v>
      </c>
      <c r="C40" s="726" t="s">
        <v>368</v>
      </c>
      <c r="D40" s="727"/>
      <c r="E40" s="727"/>
      <c r="F40" s="723">
        <f t="shared" si="0"/>
        <v>0</v>
      </c>
      <c r="G40" s="727"/>
      <c r="H40" s="727"/>
      <c r="I40" s="727"/>
      <c r="J40" s="1368">
        <v>0</v>
      </c>
    </row>
    <row r="41" spans="1:10" s="672" customFormat="1" ht="13.5" hidden="1" thickBot="1">
      <c r="A41" s="916">
        <v>1117000</v>
      </c>
      <c r="B41" s="729" t="s">
        <v>610</v>
      </c>
      <c r="C41" s="730" t="s">
        <v>19</v>
      </c>
      <c r="D41" s="731">
        <v>0</v>
      </c>
      <c r="E41" s="731"/>
      <c r="F41" s="723">
        <f t="shared" si="0"/>
        <v>0</v>
      </c>
      <c r="G41" s="731">
        <v>0</v>
      </c>
      <c r="H41" s="731">
        <v>0</v>
      </c>
      <c r="I41" s="731">
        <v>0</v>
      </c>
      <c r="J41" s="1368">
        <f>F41</f>
        <v>0</v>
      </c>
    </row>
    <row r="42" spans="1:10" s="672" customFormat="1" ht="29.25" hidden="1" thickBot="1">
      <c r="A42" s="917">
        <v>1120000</v>
      </c>
      <c r="B42" s="733" t="s">
        <v>20</v>
      </c>
      <c r="C42" s="712" t="s">
        <v>338</v>
      </c>
      <c r="D42" s="734">
        <f>D43+D55+D66+D69+D51+D64</f>
        <v>3500</v>
      </c>
      <c r="E42" s="734"/>
      <c r="F42" s="734">
        <f>F43+F55+F66+F69+F51+F64</f>
        <v>3500</v>
      </c>
      <c r="G42" s="734">
        <f>G43+G51+G55+G64+G66+G69</f>
        <v>1200</v>
      </c>
      <c r="H42" s="734">
        <f>H43+H51+H55+H64+H66+H69</f>
        <v>2500</v>
      </c>
      <c r="I42" s="734">
        <f>I43+I51+I55+I64+I66+I69</f>
        <v>3000</v>
      </c>
      <c r="J42" s="1368">
        <f>F42</f>
        <v>3500</v>
      </c>
    </row>
    <row r="43" spans="1:10" s="672" customFormat="1" ht="14.25" hidden="1">
      <c r="A43" s="912">
        <v>1121000</v>
      </c>
      <c r="B43" s="735" t="s">
        <v>21</v>
      </c>
      <c r="C43" s="736"/>
      <c r="D43" s="723">
        <f>SUM(D44:D49)</f>
        <v>0</v>
      </c>
      <c r="E43" s="723"/>
      <c r="F43" s="723">
        <f>SUM(F44:F49)</f>
        <v>0</v>
      </c>
      <c r="G43" s="723">
        <f>SUM(G44:G49)</f>
        <v>0</v>
      </c>
      <c r="H43" s="723">
        <f>SUM(H44:H49)</f>
        <v>0</v>
      </c>
      <c r="I43" s="723">
        <f>SUM(I44:I49)</f>
        <v>0</v>
      </c>
      <c r="J43" s="1368">
        <f>SUM(J44:J49)</f>
        <v>0</v>
      </c>
    </row>
    <row r="44" spans="1:10" s="672" customFormat="1" ht="25.5" hidden="1">
      <c r="A44" s="914">
        <v>1121100</v>
      </c>
      <c r="B44" s="737" t="s">
        <v>359</v>
      </c>
      <c r="C44" s="726" t="s">
        <v>360</v>
      </c>
      <c r="D44" s="727"/>
      <c r="E44" s="727"/>
      <c r="F44" s="727">
        <f t="shared" ref="F44:F49" si="1">D44+E44</f>
        <v>0</v>
      </c>
      <c r="G44" s="727"/>
      <c r="H44" s="727"/>
      <c r="I44" s="727"/>
      <c r="J44" s="1368">
        <v>0</v>
      </c>
    </row>
    <row r="45" spans="1:10" s="672" customFormat="1" hidden="1">
      <c r="A45" s="914">
        <v>1121200</v>
      </c>
      <c r="B45" s="738" t="s">
        <v>1618</v>
      </c>
      <c r="C45" s="726" t="s">
        <v>362</v>
      </c>
      <c r="D45" s="1246">
        <v>0</v>
      </c>
      <c r="E45" s="727"/>
      <c r="F45" s="727">
        <f t="shared" si="1"/>
        <v>0</v>
      </c>
      <c r="G45" s="1246">
        <v>0</v>
      </c>
      <c r="H45" s="1246">
        <v>0</v>
      </c>
      <c r="I45" s="1246">
        <v>0</v>
      </c>
      <c r="J45" s="1368">
        <f>F45</f>
        <v>0</v>
      </c>
    </row>
    <row r="46" spans="1:10" s="672" customFormat="1" hidden="1">
      <c r="A46" s="914">
        <v>1121300</v>
      </c>
      <c r="B46" s="737" t="s">
        <v>734</v>
      </c>
      <c r="C46" s="726" t="s">
        <v>363</v>
      </c>
      <c r="D46" s="1246">
        <v>0</v>
      </c>
      <c r="E46" s="727"/>
      <c r="F46" s="727">
        <f t="shared" si="1"/>
        <v>0</v>
      </c>
      <c r="G46" s="1246">
        <v>0</v>
      </c>
      <c r="H46" s="1246">
        <v>0</v>
      </c>
      <c r="I46" s="1246">
        <v>0</v>
      </c>
      <c r="J46" s="1368">
        <f>F46</f>
        <v>0</v>
      </c>
    </row>
    <row r="47" spans="1:10" s="672" customFormat="1" hidden="1">
      <c r="A47" s="914">
        <v>1121400</v>
      </c>
      <c r="B47" s="737" t="s">
        <v>735</v>
      </c>
      <c r="C47" s="726" t="s">
        <v>364</v>
      </c>
      <c r="D47" s="1246">
        <v>0</v>
      </c>
      <c r="E47" s="727"/>
      <c r="F47" s="727">
        <f t="shared" si="1"/>
        <v>0</v>
      </c>
      <c r="G47" s="1246">
        <v>0</v>
      </c>
      <c r="H47" s="1246">
        <v>0</v>
      </c>
      <c r="I47" s="1246">
        <v>0</v>
      </c>
      <c r="J47" s="1368">
        <f>F47</f>
        <v>0</v>
      </c>
    </row>
    <row r="48" spans="1:10" s="672" customFormat="1" hidden="1">
      <c r="A48" s="914">
        <v>1121500</v>
      </c>
      <c r="B48" s="737" t="s">
        <v>65</v>
      </c>
      <c r="C48" s="726" t="s">
        <v>365</v>
      </c>
      <c r="D48" s="1369"/>
      <c r="E48" s="727"/>
      <c r="F48" s="727">
        <f t="shared" si="1"/>
        <v>0</v>
      </c>
      <c r="G48" s="723"/>
      <c r="H48" s="723"/>
      <c r="I48" s="723"/>
      <c r="J48" s="1368">
        <v>0</v>
      </c>
    </row>
    <row r="49" spans="1:10" s="672" customFormat="1" hidden="1">
      <c r="A49" s="914">
        <v>1121600</v>
      </c>
      <c r="B49" s="737" t="s">
        <v>66</v>
      </c>
      <c r="C49" s="726" t="s">
        <v>366</v>
      </c>
      <c r="D49" s="1246"/>
      <c r="E49" s="727"/>
      <c r="F49" s="727">
        <f t="shared" si="1"/>
        <v>0</v>
      </c>
      <c r="G49" s="727"/>
      <c r="H49" s="727"/>
      <c r="I49" s="727"/>
      <c r="J49" s="1368">
        <v>0</v>
      </c>
    </row>
    <row r="50" spans="1:10" s="672" customFormat="1" ht="13.5" hidden="1" thickBot="1">
      <c r="A50" s="918">
        <v>1121700</v>
      </c>
      <c r="B50" s="741" t="s">
        <v>67</v>
      </c>
      <c r="C50" s="730" t="s">
        <v>731</v>
      </c>
      <c r="D50" s="731"/>
      <c r="E50" s="731"/>
      <c r="F50" s="731"/>
      <c r="G50" s="731"/>
      <c r="H50" s="731"/>
      <c r="I50" s="731"/>
      <c r="J50" s="1368">
        <v>0</v>
      </c>
    </row>
    <row r="51" spans="1:10" s="672" customFormat="1" ht="28.5" hidden="1">
      <c r="A51" s="912">
        <v>1122000</v>
      </c>
      <c r="B51" s="742" t="s">
        <v>732</v>
      </c>
      <c r="C51" s="718" t="s">
        <v>338</v>
      </c>
      <c r="D51" s="743">
        <f>D52</f>
        <v>0</v>
      </c>
      <c r="E51" s="743"/>
      <c r="F51" s="743">
        <f>F52</f>
        <v>0</v>
      </c>
      <c r="G51" s="743">
        <f>G52</f>
        <v>0</v>
      </c>
      <c r="H51" s="743">
        <f>H52</f>
        <v>0</v>
      </c>
      <c r="I51" s="743">
        <f>I52</f>
        <v>0</v>
      </c>
      <c r="J51" s="1368">
        <f>J52</f>
        <v>0</v>
      </c>
    </row>
    <row r="52" spans="1:10" s="672" customFormat="1" hidden="1">
      <c r="A52" s="919">
        <v>1122100</v>
      </c>
      <c r="B52" s="737" t="s">
        <v>68</v>
      </c>
      <c r="C52" s="722" t="s">
        <v>733</v>
      </c>
      <c r="D52" s="727">
        <v>0</v>
      </c>
      <c r="E52" s="727"/>
      <c r="F52" s="727">
        <f>D52+E52</f>
        <v>0</v>
      </c>
      <c r="G52" s="1246">
        <v>0</v>
      </c>
      <c r="H52" s="1246">
        <v>0</v>
      </c>
      <c r="I52" s="1246">
        <v>0</v>
      </c>
      <c r="J52" s="1368">
        <f>F52</f>
        <v>0</v>
      </c>
    </row>
    <row r="53" spans="1:10" s="672" customFormat="1" ht="25.5" hidden="1">
      <c r="A53" s="919">
        <v>1122200</v>
      </c>
      <c r="B53" s="737" t="s">
        <v>465</v>
      </c>
      <c r="C53" s="726" t="s">
        <v>978</v>
      </c>
      <c r="D53" s="727"/>
      <c r="E53" s="727"/>
      <c r="F53" s="727">
        <f>D53+E53</f>
        <v>0</v>
      </c>
      <c r="G53" s="727"/>
      <c r="H53" s="727"/>
      <c r="I53" s="727"/>
      <c r="J53" s="1368">
        <v>0</v>
      </c>
    </row>
    <row r="54" spans="1:10" s="672" customFormat="1" ht="13.5" hidden="1" thickBot="1">
      <c r="A54" s="917">
        <v>1122300</v>
      </c>
      <c r="B54" s="741" t="s">
        <v>136</v>
      </c>
      <c r="C54" s="730" t="s">
        <v>979</v>
      </c>
      <c r="D54" s="731"/>
      <c r="E54" s="731"/>
      <c r="F54" s="727">
        <f>D54+E54</f>
        <v>0</v>
      </c>
      <c r="G54" s="731"/>
      <c r="H54" s="731"/>
      <c r="I54" s="731"/>
      <c r="J54" s="1368">
        <v>0</v>
      </c>
    </row>
    <row r="55" spans="1:10" s="672" customFormat="1" ht="28.5" hidden="1">
      <c r="A55" s="912">
        <v>1123000</v>
      </c>
      <c r="B55" s="742" t="s">
        <v>52</v>
      </c>
      <c r="C55" s="718" t="s">
        <v>338</v>
      </c>
      <c r="D55" s="743">
        <f>SUM(D56:D63)</f>
        <v>0</v>
      </c>
      <c r="E55" s="743"/>
      <c r="F55" s="743">
        <f>SUM(F56:F63)</f>
        <v>0</v>
      </c>
      <c r="G55" s="743">
        <f>SUM(G56:G63)</f>
        <v>0</v>
      </c>
      <c r="H55" s="743">
        <f>SUM(H56:H63)</f>
        <v>0</v>
      </c>
      <c r="I55" s="743">
        <f>SUM(I56:I63)</f>
        <v>0</v>
      </c>
      <c r="J55" s="1368">
        <f>F55</f>
        <v>0</v>
      </c>
    </row>
    <row r="56" spans="1:10" s="672" customFormat="1" hidden="1">
      <c r="A56" s="919">
        <v>1123100</v>
      </c>
      <c r="B56" s="737" t="s">
        <v>137</v>
      </c>
      <c r="C56" s="722" t="s">
        <v>345</v>
      </c>
      <c r="D56" s="727"/>
      <c r="E56" s="727"/>
      <c r="F56" s="727">
        <f>D56+E56</f>
        <v>0</v>
      </c>
      <c r="G56" s="727"/>
      <c r="H56" s="727"/>
      <c r="I56" s="727"/>
      <c r="J56" s="1368">
        <f>F56</f>
        <v>0</v>
      </c>
    </row>
    <row r="57" spans="1:10" s="672" customFormat="1" hidden="1">
      <c r="A57" s="919">
        <v>1123200</v>
      </c>
      <c r="B57" s="737" t="s">
        <v>138</v>
      </c>
      <c r="C57" s="726" t="s">
        <v>346</v>
      </c>
      <c r="D57" s="1246">
        <v>0</v>
      </c>
      <c r="E57" s="727"/>
      <c r="F57" s="727">
        <f t="shared" ref="F57:F63" si="2">D57+E57</f>
        <v>0</v>
      </c>
      <c r="G57" s="1246">
        <v>0</v>
      </c>
      <c r="H57" s="1246">
        <v>0</v>
      </c>
      <c r="I57" s="1246">
        <v>0</v>
      </c>
      <c r="J57" s="1368">
        <f>F57</f>
        <v>0</v>
      </c>
    </row>
    <row r="58" spans="1:10" s="672" customFormat="1" ht="25.5" hidden="1">
      <c r="A58" s="919">
        <v>1123300</v>
      </c>
      <c r="B58" s="737" t="s">
        <v>139</v>
      </c>
      <c r="C58" s="726" t="s">
        <v>347</v>
      </c>
      <c r="D58" s="1370"/>
      <c r="E58" s="727"/>
      <c r="F58" s="727">
        <f t="shared" si="2"/>
        <v>0</v>
      </c>
      <c r="G58" s="1370"/>
      <c r="H58" s="1370"/>
      <c r="I58" s="1370"/>
      <c r="J58" s="1368"/>
    </row>
    <row r="59" spans="1:10" s="672" customFormat="1" hidden="1">
      <c r="A59" s="919">
        <v>1123400</v>
      </c>
      <c r="B59" s="737" t="s">
        <v>533</v>
      </c>
      <c r="C59" s="726" t="s">
        <v>348</v>
      </c>
      <c r="D59" s="1246">
        <v>0</v>
      </c>
      <c r="E59" s="727"/>
      <c r="F59" s="727">
        <f t="shared" si="2"/>
        <v>0</v>
      </c>
      <c r="G59" s="1246">
        <v>0</v>
      </c>
      <c r="H59" s="1246">
        <v>0</v>
      </c>
      <c r="I59" s="1246">
        <v>0</v>
      </c>
      <c r="J59" s="1368">
        <f t="shared" ref="J59:J65" si="3">F59</f>
        <v>0</v>
      </c>
    </row>
    <row r="60" spans="1:10" s="672" customFormat="1" hidden="1">
      <c r="A60" s="919">
        <v>1123500</v>
      </c>
      <c r="B60" s="745" t="s">
        <v>534</v>
      </c>
      <c r="C60" s="746">
        <v>423500</v>
      </c>
      <c r="D60" s="1370"/>
      <c r="E60" s="727"/>
      <c r="F60" s="727">
        <f t="shared" si="2"/>
        <v>0</v>
      </c>
      <c r="G60" s="1370"/>
      <c r="H60" s="1370"/>
      <c r="I60" s="1370"/>
      <c r="J60" s="1368">
        <f t="shared" si="3"/>
        <v>0</v>
      </c>
    </row>
    <row r="61" spans="1:10" s="672" customFormat="1" ht="25.5" hidden="1">
      <c r="A61" s="919">
        <v>1123600</v>
      </c>
      <c r="B61" s="737" t="s">
        <v>174</v>
      </c>
      <c r="C61" s="726" t="s">
        <v>349</v>
      </c>
      <c r="D61" s="1370"/>
      <c r="E61" s="727"/>
      <c r="F61" s="727">
        <f t="shared" si="2"/>
        <v>0</v>
      </c>
      <c r="G61" s="1370"/>
      <c r="H61" s="1370"/>
      <c r="I61" s="1370"/>
      <c r="J61" s="1368">
        <f t="shared" si="3"/>
        <v>0</v>
      </c>
    </row>
    <row r="62" spans="1:10" s="672" customFormat="1" hidden="1">
      <c r="A62" s="919">
        <v>1123700</v>
      </c>
      <c r="B62" s="737" t="s">
        <v>175</v>
      </c>
      <c r="C62" s="726" t="s">
        <v>350</v>
      </c>
      <c r="D62" s="1246">
        <v>0</v>
      </c>
      <c r="E62" s="727"/>
      <c r="F62" s="727">
        <f t="shared" si="2"/>
        <v>0</v>
      </c>
      <c r="G62" s="1246">
        <v>0</v>
      </c>
      <c r="H62" s="1246">
        <v>0</v>
      </c>
      <c r="I62" s="1246">
        <v>0</v>
      </c>
      <c r="J62" s="1368">
        <f t="shared" si="3"/>
        <v>0</v>
      </c>
    </row>
    <row r="63" spans="1:10" s="672" customFormat="1" ht="13.5" hidden="1" thickBot="1">
      <c r="A63" s="917">
        <v>1123800</v>
      </c>
      <c r="B63" s="741" t="s">
        <v>176</v>
      </c>
      <c r="C63" s="730" t="s">
        <v>351</v>
      </c>
      <c r="D63" s="1371">
        <v>0</v>
      </c>
      <c r="E63" s="731"/>
      <c r="F63" s="727">
        <f t="shared" si="2"/>
        <v>0</v>
      </c>
      <c r="G63" s="1371">
        <v>0</v>
      </c>
      <c r="H63" s="1371">
        <v>0</v>
      </c>
      <c r="I63" s="1371">
        <v>0</v>
      </c>
      <c r="J63" s="1368">
        <f t="shared" si="3"/>
        <v>0</v>
      </c>
    </row>
    <row r="64" spans="1:10" s="672" customFormat="1" ht="28.5" hidden="1">
      <c r="A64" s="912">
        <v>1124000</v>
      </c>
      <c r="B64" s="742" t="s">
        <v>198</v>
      </c>
      <c r="C64" s="718" t="s">
        <v>338</v>
      </c>
      <c r="D64" s="743">
        <f>D65</f>
        <v>0</v>
      </c>
      <c r="E64" s="743"/>
      <c r="F64" s="743">
        <f>F65</f>
        <v>0</v>
      </c>
      <c r="G64" s="743">
        <f>G65</f>
        <v>0</v>
      </c>
      <c r="H64" s="743">
        <f>H65</f>
        <v>0</v>
      </c>
      <c r="I64" s="743">
        <f>I65</f>
        <v>0</v>
      </c>
      <c r="J64" s="1368">
        <f t="shared" si="3"/>
        <v>0</v>
      </c>
    </row>
    <row r="65" spans="1:10" s="672" customFormat="1" ht="13.5" hidden="1" thickBot="1">
      <c r="A65" s="917">
        <v>1124100</v>
      </c>
      <c r="B65" s="741" t="s">
        <v>177</v>
      </c>
      <c r="C65" s="730" t="s">
        <v>199</v>
      </c>
      <c r="D65" s="731"/>
      <c r="E65" s="731"/>
      <c r="F65" s="731"/>
      <c r="G65" s="731"/>
      <c r="H65" s="731"/>
      <c r="I65" s="731"/>
      <c r="J65" s="1368">
        <f t="shared" si="3"/>
        <v>0</v>
      </c>
    </row>
    <row r="66" spans="1:10" s="672" customFormat="1" ht="33" customHeight="1">
      <c r="A66" s="912">
        <v>1125000</v>
      </c>
      <c r="B66" s="742" t="s">
        <v>878</v>
      </c>
      <c r="C66" s="718" t="s">
        <v>338</v>
      </c>
      <c r="D66" s="765">
        <f>D67+D68</f>
        <v>3500</v>
      </c>
      <c r="E66" s="765">
        <v>0</v>
      </c>
      <c r="F66" s="765">
        <f>F67+F68</f>
        <v>3500</v>
      </c>
      <c r="G66" s="765">
        <f>G67+G68</f>
        <v>1200</v>
      </c>
      <c r="H66" s="765">
        <f>H67+H68</f>
        <v>2500</v>
      </c>
      <c r="I66" s="765">
        <f>I67+I68</f>
        <v>3000</v>
      </c>
      <c r="J66" s="1427">
        <f>J67+J68</f>
        <v>3500</v>
      </c>
    </row>
    <row r="67" spans="1:10" s="672" customFormat="1" ht="25.5">
      <c r="A67" s="919">
        <v>1125100</v>
      </c>
      <c r="B67" s="737" t="s">
        <v>178</v>
      </c>
      <c r="C67" s="722" t="s">
        <v>879</v>
      </c>
      <c r="D67" s="761">
        <v>3500</v>
      </c>
      <c r="E67" s="1119">
        <v>0</v>
      </c>
      <c r="F67" s="1119">
        <f>D67+E67</f>
        <v>3500</v>
      </c>
      <c r="G67" s="1119">
        <v>1200</v>
      </c>
      <c r="H67" s="1119">
        <v>2500</v>
      </c>
      <c r="I67" s="1119">
        <v>3000</v>
      </c>
      <c r="J67" s="1428">
        <f t="shared" ref="J67:J73" si="4">F67</f>
        <v>3500</v>
      </c>
    </row>
    <row r="68" spans="1:10" s="672" customFormat="1" ht="24" customHeight="1" thickBot="1">
      <c r="A68" s="917">
        <v>1125200</v>
      </c>
      <c r="B68" s="741" t="s">
        <v>669</v>
      </c>
      <c r="C68" s="730" t="s">
        <v>988</v>
      </c>
      <c r="D68" s="731">
        <v>0</v>
      </c>
      <c r="E68" s="731"/>
      <c r="F68" s="727">
        <f>D68+E68</f>
        <v>0</v>
      </c>
      <c r="G68" s="731">
        <v>0</v>
      </c>
      <c r="H68" s="731">
        <v>0</v>
      </c>
      <c r="I68" s="731">
        <v>0</v>
      </c>
      <c r="J68" s="1368">
        <f t="shared" si="4"/>
        <v>0</v>
      </c>
    </row>
    <row r="69" spans="1:10" s="672" customFormat="1" ht="14.25" hidden="1">
      <c r="A69" s="912">
        <v>1126000</v>
      </c>
      <c r="B69" s="742" t="s">
        <v>989</v>
      </c>
      <c r="C69" s="718" t="s">
        <v>338</v>
      </c>
      <c r="D69" s="743">
        <f>SUM(D70:D77)</f>
        <v>0</v>
      </c>
      <c r="E69" s="743"/>
      <c r="F69" s="743">
        <f>SUM(F70:F77)</f>
        <v>0</v>
      </c>
      <c r="G69" s="743">
        <f>SUM(G70:G77)</f>
        <v>0</v>
      </c>
      <c r="H69" s="743">
        <f>SUM(H70:H77)</f>
        <v>0</v>
      </c>
      <c r="I69" s="743">
        <f>SUM(I70:I77)</f>
        <v>0</v>
      </c>
      <c r="J69" s="1368">
        <f t="shared" si="4"/>
        <v>0</v>
      </c>
    </row>
    <row r="70" spans="1:10" s="672" customFormat="1" hidden="1">
      <c r="A70" s="912">
        <v>1126100</v>
      </c>
      <c r="B70" s="737" t="s">
        <v>941</v>
      </c>
      <c r="C70" s="722" t="s">
        <v>990</v>
      </c>
      <c r="D70" s="727">
        <v>0</v>
      </c>
      <c r="E70" s="727"/>
      <c r="F70" s="727">
        <f>D70+E70</f>
        <v>0</v>
      </c>
      <c r="G70" s="727">
        <v>0</v>
      </c>
      <c r="H70" s="727">
        <v>0</v>
      </c>
      <c r="I70" s="727">
        <v>0</v>
      </c>
      <c r="J70" s="1368">
        <f t="shared" si="4"/>
        <v>0</v>
      </c>
    </row>
    <row r="71" spans="1:10" s="672" customFormat="1" hidden="1">
      <c r="A71" s="912">
        <v>1126200</v>
      </c>
      <c r="B71" s="737" t="s">
        <v>942</v>
      </c>
      <c r="C71" s="726" t="s">
        <v>991</v>
      </c>
      <c r="D71" s="1370"/>
      <c r="E71" s="727"/>
      <c r="F71" s="727">
        <f t="shared" ref="F71:F77" si="5">D71+E71</f>
        <v>0</v>
      </c>
      <c r="G71" s="1370"/>
      <c r="H71" s="1370"/>
      <c r="I71" s="1370"/>
      <c r="J71" s="1368">
        <f t="shared" si="4"/>
        <v>0</v>
      </c>
    </row>
    <row r="72" spans="1:10" s="672" customFormat="1" hidden="1">
      <c r="A72" s="912">
        <v>1126300</v>
      </c>
      <c r="B72" s="737" t="s">
        <v>369</v>
      </c>
      <c r="C72" s="726" t="s">
        <v>370</v>
      </c>
      <c r="D72" s="1370"/>
      <c r="E72" s="727"/>
      <c r="F72" s="727">
        <f t="shared" si="5"/>
        <v>0</v>
      </c>
      <c r="G72" s="1370"/>
      <c r="H72" s="1370"/>
      <c r="I72" s="1370"/>
      <c r="J72" s="1368">
        <f t="shared" si="4"/>
        <v>0</v>
      </c>
    </row>
    <row r="73" spans="1:10" s="672" customFormat="1" hidden="1">
      <c r="A73" s="914">
        <v>1126400</v>
      </c>
      <c r="B73" s="747" t="s">
        <v>943</v>
      </c>
      <c r="C73" s="726" t="s">
        <v>371</v>
      </c>
      <c r="D73" s="1246">
        <v>0</v>
      </c>
      <c r="E73" s="727"/>
      <c r="F73" s="727">
        <f t="shared" si="5"/>
        <v>0</v>
      </c>
      <c r="G73" s="1246">
        <v>0</v>
      </c>
      <c r="H73" s="1246">
        <v>0</v>
      </c>
      <c r="I73" s="1246">
        <v>0</v>
      </c>
      <c r="J73" s="1368">
        <f t="shared" si="4"/>
        <v>0</v>
      </c>
    </row>
    <row r="74" spans="1:10" s="672" customFormat="1" ht="25.5" hidden="1">
      <c r="A74" s="916">
        <v>1126500</v>
      </c>
      <c r="B74" s="748" t="s">
        <v>901</v>
      </c>
      <c r="C74" s="726" t="s">
        <v>372</v>
      </c>
      <c r="D74" s="1370"/>
      <c r="E74" s="727"/>
      <c r="F74" s="727">
        <f t="shared" si="5"/>
        <v>0</v>
      </c>
      <c r="G74" s="1370"/>
      <c r="H74" s="1370"/>
      <c r="I74" s="1370"/>
      <c r="J74" s="1368">
        <v>0</v>
      </c>
    </row>
    <row r="75" spans="1:10" s="672" customFormat="1" hidden="1">
      <c r="A75" s="914">
        <v>1126600</v>
      </c>
      <c r="B75" s="747" t="s">
        <v>214</v>
      </c>
      <c r="C75" s="726" t="s">
        <v>373</v>
      </c>
      <c r="D75" s="1370"/>
      <c r="E75" s="727"/>
      <c r="F75" s="727">
        <f t="shared" si="5"/>
        <v>0</v>
      </c>
      <c r="G75" s="1370"/>
      <c r="H75" s="1370"/>
      <c r="I75" s="1370"/>
      <c r="J75" s="1368">
        <f>F75</f>
        <v>0</v>
      </c>
    </row>
    <row r="76" spans="1:10" s="672" customFormat="1" hidden="1">
      <c r="A76" s="914">
        <v>1126700</v>
      </c>
      <c r="B76" s="747" t="s">
        <v>215</v>
      </c>
      <c r="C76" s="726" t="s">
        <v>374</v>
      </c>
      <c r="D76" s="1246">
        <v>0</v>
      </c>
      <c r="E76" s="727"/>
      <c r="F76" s="727">
        <f t="shared" si="5"/>
        <v>0</v>
      </c>
      <c r="G76" s="1246">
        <v>0</v>
      </c>
      <c r="H76" s="1246">
        <v>0</v>
      </c>
      <c r="I76" s="1246">
        <v>0</v>
      </c>
      <c r="J76" s="1368">
        <f>F76</f>
        <v>0</v>
      </c>
    </row>
    <row r="77" spans="1:10" s="672" customFormat="1" ht="13.5" hidden="1" thickBot="1">
      <c r="A77" s="918">
        <v>1126800</v>
      </c>
      <c r="B77" s="749" t="s">
        <v>458</v>
      </c>
      <c r="C77" s="730" t="s">
        <v>375</v>
      </c>
      <c r="D77" s="731">
        <v>0</v>
      </c>
      <c r="E77" s="731"/>
      <c r="F77" s="727">
        <f t="shared" si="5"/>
        <v>0</v>
      </c>
      <c r="G77" s="731">
        <v>0</v>
      </c>
      <c r="H77" s="731">
        <v>0</v>
      </c>
      <c r="I77" s="731">
        <v>0</v>
      </c>
      <c r="J77" s="1368">
        <f>F77</f>
        <v>0</v>
      </c>
    </row>
    <row r="78" spans="1:10" s="672" customFormat="1" ht="14.25" hidden="1">
      <c r="A78" s="920">
        <v>1130000</v>
      </c>
      <c r="B78" s="751" t="s">
        <v>274</v>
      </c>
      <c r="C78" s="718" t="s">
        <v>338</v>
      </c>
      <c r="D78" s="743">
        <v>0</v>
      </c>
      <c r="E78" s="743"/>
      <c r="F78" s="743">
        <v>0</v>
      </c>
      <c r="G78" s="743">
        <v>0</v>
      </c>
      <c r="H78" s="743">
        <v>0</v>
      </c>
      <c r="I78" s="743">
        <v>0</v>
      </c>
      <c r="J78" s="1368">
        <v>0</v>
      </c>
    </row>
    <row r="79" spans="1:10" s="672" customFormat="1" hidden="1">
      <c r="A79" s="920">
        <v>1130100</v>
      </c>
      <c r="B79" s="747" t="s">
        <v>459</v>
      </c>
      <c r="C79" s="722" t="s">
        <v>275</v>
      </c>
      <c r="D79" s="727"/>
      <c r="E79" s="727"/>
      <c r="F79" s="727"/>
      <c r="G79" s="727"/>
      <c r="H79" s="727"/>
      <c r="I79" s="727"/>
      <c r="J79" s="1368">
        <v>0</v>
      </c>
    </row>
    <row r="80" spans="1:10" s="672" customFormat="1" hidden="1">
      <c r="A80" s="920">
        <v>1130200</v>
      </c>
      <c r="B80" s="747" t="s">
        <v>460</v>
      </c>
      <c r="C80" s="726" t="s">
        <v>276</v>
      </c>
      <c r="D80" s="727"/>
      <c r="E80" s="727"/>
      <c r="F80" s="727"/>
      <c r="G80" s="727"/>
      <c r="H80" s="727"/>
      <c r="I80" s="727"/>
      <c r="J80" s="1368">
        <v>0</v>
      </c>
    </row>
    <row r="81" spans="1:10" s="672" customFormat="1" ht="25.5" hidden="1">
      <c r="A81" s="920">
        <v>1130300</v>
      </c>
      <c r="B81" s="747" t="s">
        <v>461</v>
      </c>
      <c r="C81" s="726" t="s">
        <v>277</v>
      </c>
      <c r="D81" s="727"/>
      <c r="E81" s="727"/>
      <c r="F81" s="727"/>
      <c r="G81" s="727"/>
      <c r="H81" s="727"/>
      <c r="I81" s="727"/>
      <c r="J81" s="1368">
        <v>0</v>
      </c>
    </row>
    <row r="82" spans="1:10" s="672" customFormat="1" hidden="1">
      <c r="A82" s="920">
        <v>1130400</v>
      </c>
      <c r="B82" s="752" t="s">
        <v>462</v>
      </c>
      <c r="C82" s="753" t="s">
        <v>278</v>
      </c>
      <c r="D82" s="723"/>
      <c r="E82" s="723"/>
      <c r="F82" s="723"/>
      <c r="G82" s="723"/>
      <c r="H82" s="723"/>
      <c r="I82" s="723"/>
      <c r="J82" s="1368">
        <v>0</v>
      </c>
    </row>
    <row r="83" spans="1:10" s="672" customFormat="1" ht="28.5" hidden="1">
      <c r="A83" s="914">
        <v>1131000</v>
      </c>
      <c r="B83" s="754" t="s">
        <v>279</v>
      </c>
      <c r="C83" s="755" t="s">
        <v>338</v>
      </c>
      <c r="D83" s="727"/>
      <c r="E83" s="727"/>
      <c r="F83" s="727"/>
      <c r="G83" s="727"/>
      <c r="H83" s="727"/>
      <c r="I83" s="727"/>
      <c r="J83" s="1368">
        <v>0</v>
      </c>
    </row>
    <row r="84" spans="1:10" s="672" customFormat="1" ht="25.5" hidden="1">
      <c r="A84" s="914">
        <v>1131100</v>
      </c>
      <c r="B84" s="747" t="s">
        <v>565</v>
      </c>
      <c r="C84" s="722" t="s">
        <v>280</v>
      </c>
      <c r="D84" s="727"/>
      <c r="E84" s="727"/>
      <c r="F84" s="727"/>
      <c r="G84" s="727"/>
      <c r="H84" s="727"/>
      <c r="I84" s="727"/>
      <c r="J84" s="1368">
        <v>0</v>
      </c>
    </row>
    <row r="85" spans="1:10" s="672" customFormat="1" hidden="1">
      <c r="A85" s="914">
        <v>1131200</v>
      </c>
      <c r="B85" s="747" t="s">
        <v>566</v>
      </c>
      <c r="C85" s="726" t="s">
        <v>281</v>
      </c>
      <c r="D85" s="727"/>
      <c r="E85" s="727"/>
      <c r="F85" s="727"/>
      <c r="G85" s="727"/>
      <c r="H85" s="727"/>
      <c r="I85" s="727"/>
      <c r="J85" s="1368">
        <v>0</v>
      </c>
    </row>
    <row r="86" spans="1:10" s="672" customFormat="1" ht="13.5" hidden="1" thickBot="1">
      <c r="A86" s="914">
        <v>1131300</v>
      </c>
      <c r="B86" s="749" t="s">
        <v>567</v>
      </c>
      <c r="C86" s="730" t="s">
        <v>282</v>
      </c>
      <c r="D86" s="731"/>
      <c r="E86" s="731"/>
      <c r="F86" s="731"/>
      <c r="G86" s="731"/>
      <c r="H86" s="731"/>
      <c r="I86" s="731"/>
      <c r="J86" s="1368">
        <v>0</v>
      </c>
    </row>
    <row r="87" spans="1:10" s="672" customFormat="1" ht="14.25" hidden="1">
      <c r="A87" s="921">
        <v>1140000</v>
      </c>
      <c r="B87" s="751" t="s">
        <v>283</v>
      </c>
      <c r="C87" s="718" t="s">
        <v>338</v>
      </c>
      <c r="D87" s="743">
        <v>0</v>
      </c>
      <c r="E87" s="743"/>
      <c r="F87" s="743">
        <v>0</v>
      </c>
      <c r="G87" s="743">
        <v>0</v>
      </c>
      <c r="H87" s="743">
        <v>0</v>
      </c>
      <c r="I87" s="743">
        <v>0</v>
      </c>
      <c r="J87" s="1368">
        <v>0</v>
      </c>
    </row>
    <row r="88" spans="1:10" s="672" customFormat="1" ht="25.5" hidden="1">
      <c r="A88" s="921">
        <v>1141000</v>
      </c>
      <c r="B88" s="747" t="s">
        <v>284</v>
      </c>
      <c r="C88" s="722" t="s">
        <v>960</v>
      </c>
      <c r="D88" s="727"/>
      <c r="E88" s="727"/>
      <c r="F88" s="727"/>
      <c r="G88" s="727"/>
      <c r="H88" s="727"/>
      <c r="I88" s="727"/>
      <c r="J88" s="1368">
        <v>0</v>
      </c>
    </row>
    <row r="89" spans="1:10" s="672" customFormat="1" ht="25.5" hidden="1">
      <c r="A89" s="921">
        <v>1142000</v>
      </c>
      <c r="B89" s="747" t="s">
        <v>38</v>
      </c>
      <c r="C89" s="726" t="s">
        <v>39</v>
      </c>
      <c r="D89" s="727"/>
      <c r="E89" s="727"/>
      <c r="F89" s="727"/>
      <c r="G89" s="727"/>
      <c r="H89" s="727"/>
      <c r="I89" s="727"/>
      <c r="J89" s="1368">
        <v>0</v>
      </c>
    </row>
    <row r="90" spans="1:10" s="672" customFormat="1" ht="25.5" hidden="1">
      <c r="A90" s="921">
        <v>1143000</v>
      </c>
      <c r="B90" s="747" t="s">
        <v>40</v>
      </c>
      <c r="C90" s="726" t="s">
        <v>41</v>
      </c>
      <c r="D90" s="727"/>
      <c r="E90" s="727"/>
      <c r="F90" s="727"/>
      <c r="G90" s="727"/>
      <c r="H90" s="727"/>
      <c r="I90" s="727"/>
      <c r="J90" s="1368">
        <v>0</v>
      </c>
    </row>
    <row r="91" spans="1:10" s="672" customFormat="1" ht="26.25" hidden="1" thickBot="1">
      <c r="A91" s="917">
        <v>1144000</v>
      </c>
      <c r="B91" s="749" t="s">
        <v>42</v>
      </c>
      <c r="C91" s="730" t="s">
        <v>418</v>
      </c>
      <c r="D91" s="731"/>
      <c r="E91" s="731"/>
      <c r="F91" s="731"/>
      <c r="G91" s="731"/>
      <c r="H91" s="731"/>
      <c r="I91" s="731"/>
      <c r="J91" s="1368">
        <v>0</v>
      </c>
    </row>
    <row r="92" spans="1:10" s="672" customFormat="1" ht="14.25" hidden="1">
      <c r="A92" s="922">
        <v>1150000</v>
      </c>
      <c r="B92" s="923" t="s">
        <v>694</v>
      </c>
      <c r="C92" s="718" t="s">
        <v>338</v>
      </c>
      <c r="D92" s="743">
        <v>0</v>
      </c>
      <c r="E92" s="743"/>
      <c r="F92" s="743">
        <v>0</v>
      </c>
      <c r="G92" s="743">
        <v>0</v>
      </c>
      <c r="H92" s="743">
        <v>0</v>
      </c>
      <c r="I92" s="743">
        <v>0</v>
      </c>
      <c r="J92" s="1368">
        <v>0</v>
      </c>
    </row>
    <row r="93" spans="1:10" s="672" customFormat="1" ht="25.5" hidden="1">
      <c r="A93" s="924">
        <v>1151000</v>
      </c>
      <c r="B93" s="925" t="s">
        <v>649</v>
      </c>
      <c r="C93" s="718" t="s">
        <v>338</v>
      </c>
      <c r="D93" s="756">
        <v>0</v>
      </c>
      <c r="E93" s="756"/>
      <c r="F93" s="756">
        <v>0</v>
      </c>
      <c r="G93" s="756">
        <v>0</v>
      </c>
      <c r="H93" s="756">
        <v>0</v>
      </c>
      <c r="I93" s="756">
        <v>0</v>
      </c>
      <c r="J93" s="1368">
        <v>0</v>
      </c>
    </row>
    <row r="94" spans="1:10" s="672" customFormat="1" ht="25.5" hidden="1">
      <c r="A94" s="924">
        <v>1151100</v>
      </c>
      <c r="B94" s="927" t="s">
        <v>250</v>
      </c>
      <c r="C94" s="928">
        <v>461100</v>
      </c>
      <c r="D94" s="756"/>
      <c r="E94" s="756"/>
      <c r="F94" s="756"/>
      <c r="G94" s="756"/>
      <c r="H94" s="756"/>
      <c r="I94" s="756"/>
      <c r="J94" s="1368">
        <v>0</v>
      </c>
    </row>
    <row r="95" spans="1:10" s="672" customFormat="1" ht="25.5" hidden="1">
      <c r="A95" s="924">
        <v>1151200</v>
      </c>
      <c r="B95" s="927" t="s">
        <v>607</v>
      </c>
      <c r="C95" s="928">
        <v>461200</v>
      </c>
      <c r="D95" s="1372"/>
      <c r="E95" s="1372"/>
      <c r="F95" s="1372"/>
      <c r="G95" s="1372"/>
      <c r="H95" s="1372"/>
      <c r="I95" s="1372"/>
      <c r="J95" s="1368">
        <v>0</v>
      </c>
    </row>
    <row r="96" spans="1:10" s="672" customFormat="1" ht="25.5" hidden="1">
      <c r="A96" s="924">
        <v>1152000</v>
      </c>
      <c r="B96" s="929" t="s">
        <v>495</v>
      </c>
      <c r="C96" s="930" t="s">
        <v>338</v>
      </c>
      <c r="D96" s="1373">
        <v>0</v>
      </c>
      <c r="E96" s="1373"/>
      <c r="F96" s="1373">
        <v>0</v>
      </c>
      <c r="G96" s="1373">
        <v>0</v>
      </c>
      <c r="H96" s="1373">
        <v>0</v>
      </c>
      <c r="I96" s="1373">
        <v>0</v>
      </c>
      <c r="J96" s="1368">
        <v>0</v>
      </c>
    </row>
    <row r="97" spans="1:10" s="672" customFormat="1" ht="25.5" hidden="1">
      <c r="A97" s="924">
        <v>1152100</v>
      </c>
      <c r="B97" s="932" t="s">
        <v>518</v>
      </c>
      <c r="C97" s="928">
        <v>462100</v>
      </c>
      <c r="D97" s="761"/>
      <c r="E97" s="761"/>
      <c r="F97" s="761"/>
      <c r="G97" s="768"/>
      <c r="H97" s="768"/>
      <c r="I97" s="727"/>
      <c r="J97" s="1368">
        <v>0</v>
      </c>
    </row>
    <row r="98" spans="1:10" s="672" customFormat="1" ht="26.25" hidden="1" thickBot="1">
      <c r="A98" s="934">
        <v>1152200</v>
      </c>
      <c r="B98" s="935" t="s">
        <v>723</v>
      </c>
      <c r="C98" s="936">
        <v>462200</v>
      </c>
      <c r="D98" s="763"/>
      <c r="E98" s="763"/>
      <c r="F98" s="763"/>
      <c r="G98" s="770"/>
      <c r="H98" s="770"/>
      <c r="I98" s="731"/>
      <c r="J98" s="1368">
        <v>0</v>
      </c>
    </row>
    <row r="99" spans="1:10" s="672" customFormat="1" ht="25.5" hidden="1">
      <c r="A99" s="922">
        <v>1153000</v>
      </c>
      <c r="B99" s="938" t="s">
        <v>724</v>
      </c>
      <c r="C99" s="939" t="s">
        <v>338</v>
      </c>
      <c r="D99" s="1374">
        <f>D114</f>
        <v>97101</v>
      </c>
      <c r="E99" s="1374"/>
      <c r="F99" s="1374">
        <f>F114</f>
        <v>97101</v>
      </c>
      <c r="G99" s="1374">
        <f>G114</f>
        <v>0</v>
      </c>
      <c r="H99" s="1374">
        <f>H114</f>
        <v>0</v>
      </c>
      <c r="I99" s="1374">
        <f>I114</f>
        <v>0</v>
      </c>
      <c r="J99" s="1368">
        <f>F99</f>
        <v>97101</v>
      </c>
    </row>
    <row r="100" spans="1:10" s="672" customFormat="1" ht="24.75" hidden="1" customHeight="1">
      <c r="A100" s="924">
        <v>1153100</v>
      </c>
      <c r="B100" s="932" t="s">
        <v>725</v>
      </c>
      <c r="C100" s="928">
        <v>463100</v>
      </c>
      <c r="D100" s="1373"/>
      <c r="E100" s="1373"/>
      <c r="F100" s="1373"/>
      <c r="G100" s="1373"/>
      <c r="H100" s="1373"/>
      <c r="I100" s="1373"/>
      <c r="J100" s="1368">
        <v>0</v>
      </c>
    </row>
    <row r="101" spans="1:10" s="672" customFormat="1" hidden="1">
      <c r="A101" s="924">
        <v>1153200</v>
      </c>
      <c r="B101" s="932" t="s">
        <v>95</v>
      </c>
      <c r="C101" s="928">
        <v>463200</v>
      </c>
      <c r="D101" s="1373"/>
      <c r="E101" s="1373"/>
      <c r="F101" s="1373"/>
      <c r="G101" s="1373"/>
      <c r="H101" s="1373"/>
      <c r="I101" s="1373"/>
      <c r="J101" s="1368">
        <v>0</v>
      </c>
    </row>
    <row r="102" spans="1:10" s="672" customFormat="1" ht="38.25" hidden="1">
      <c r="A102" s="924">
        <v>1153300</v>
      </c>
      <c r="B102" s="932" t="s">
        <v>479</v>
      </c>
      <c r="C102" s="928">
        <v>463300</v>
      </c>
      <c r="D102" s="1373"/>
      <c r="E102" s="1373"/>
      <c r="F102" s="1373"/>
      <c r="G102" s="1373"/>
      <c r="H102" s="1373"/>
      <c r="I102" s="1373"/>
      <c r="J102" s="1368">
        <v>0</v>
      </c>
    </row>
    <row r="103" spans="1:10" s="672" customFormat="1" ht="38.25" hidden="1">
      <c r="A103" s="924">
        <v>1153400</v>
      </c>
      <c r="B103" s="932" t="s">
        <v>480</v>
      </c>
      <c r="C103" s="928">
        <v>463400</v>
      </c>
      <c r="D103" s="1373"/>
      <c r="E103" s="1373"/>
      <c r="F103" s="1373"/>
      <c r="G103" s="1373"/>
      <c r="H103" s="1373"/>
      <c r="I103" s="1373"/>
      <c r="J103" s="1368">
        <v>0</v>
      </c>
    </row>
    <row r="104" spans="1:10" s="672" customFormat="1" hidden="1">
      <c r="A104" s="924">
        <v>1153500</v>
      </c>
      <c r="B104" s="941" t="s">
        <v>481</v>
      </c>
      <c r="C104" s="928">
        <v>463500</v>
      </c>
      <c r="D104" s="1373"/>
      <c r="E104" s="1373"/>
      <c r="F104" s="1373"/>
      <c r="G104" s="1373"/>
      <c r="H104" s="1373"/>
      <c r="I104" s="1373"/>
      <c r="J104" s="1368">
        <v>0</v>
      </c>
    </row>
    <row r="105" spans="1:10" s="672" customFormat="1" ht="38.25" hidden="1">
      <c r="A105" s="924">
        <v>1153700</v>
      </c>
      <c r="B105" s="941" t="s">
        <v>482</v>
      </c>
      <c r="C105" s="928">
        <v>463700</v>
      </c>
      <c r="D105" s="1373"/>
      <c r="E105" s="1373"/>
      <c r="F105" s="1373"/>
      <c r="G105" s="1373"/>
      <c r="H105" s="1373"/>
      <c r="I105" s="1373"/>
      <c r="J105" s="1368">
        <v>0</v>
      </c>
    </row>
    <row r="106" spans="1:10" s="672" customFormat="1" ht="38.25" hidden="1">
      <c r="A106" s="924">
        <v>1153800</v>
      </c>
      <c r="B106" s="941" t="s">
        <v>953</v>
      </c>
      <c r="C106" s="928">
        <v>463800</v>
      </c>
      <c r="D106" s="1373"/>
      <c r="E106" s="1373"/>
      <c r="F106" s="1373"/>
      <c r="G106" s="1373"/>
      <c r="H106" s="1373"/>
      <c r="I106" s="1373"/>
      <c r="J106" s="1368">
        <v>0</v>
      </c>
    </row>
    <row r="107" spans="1:10" s="672" customFormat="1" hidden="1">
      <c r="A107" s="924">
        <v>1153900</v>
      </c>
      <c r="B107" s="941" t="s">
        <v>954</v>
      </c>
      <c r="C107" s="928">
        <v>463900</v>
      </c>
      <c r="D107" s="1373"/>
      <c r="E107" s="1373"/>
      <c r="F107" s="1373"/>
      <c r="G107" s="1373"/>
      <c r="H107" s="1373"/>
      <c r="I107" s="1373"/>
      <c r="J107" s="1368">
        <v>0</v>
      </c>
    </row>
    <row r="108" spans="1:10" s="672" customFormat="1" ht="25.5" hidden="1">
      <c r="A108" s="924">
        <v>1154000</v>
      </c>
      <c r="B108" s="942" t="s">
        <v>955</v>
      </c>
      <c r="C108" s="930" t="s">
        <v>338</v>
      </c>
      <c r="D108" s="1373">
        <v>0</v>
      </c>
      <c r="E108" s="1373"/>
      <c r="F108" s="1373">
        <v>0</v>
      </c>
      <c r="G108" s="1373">
        <v>0</v>
      </c>
      <c r="H108" s="1373">
        <v>0</v>
      </c>
      <c r="I108" s="1373">
        <v>0</v>
      </c>
      <c r="J108" s="1368">
        <v>0</v>
      </c>
    </row>
    <row r="109" spans="1:10" s="672" customFormat="1" ht="25.5" hidden="1">
      <c r="A109" s="924">
        <v>1154100</v>
      </c>
      <c r="B109" s="941" t="s">
        <v>195</v>
      </c>
      <c r="C109" s="928">
        <v>465100</v>
      </c>
      <c r="D109" s="1118"/>
      <c r="E109" s="1118"/>
      <c r="F109" s="1118"/>
      <c r="G109" s="1375"/>
      <c r="H109" s="1375"/>
      <c r="I109" s="1376"/>
      <c r="J109" s="1368">
        <v>0</v>
      </c>
    </row>
    <row r="110" spans="1:10" s="672" customFormat="1" hidden="1">
      <c r="A110" s="924">
        <v>1154200</v>
      </c>
      <c r="B110" s="941" t="s">
        <v>196</v>
      </c>
      <c r="C110" s="928">
        <v>465200</v>
      </c>
      <c r="D110" s="1118"/>
      <c r="E110" s="1118"/>
      <c r="F110" s="1118"/>
      <c r="G110" s="1375"/>
      <c r="H110" s="1375"/>
      <c r="I110" s="1376"/>
      <c r="J110" s="1368">
        <v>0</v>
      </c>
    </row>
    <row r="111" spans="1:10" s="672" customFormat="1" hidden="1">
      <c r="A111" s="924">
        <v>1154300</v>
      </c>
      <c r="B111" s="941" t="s">
        <v>197</v>
      </c>
      <c r="C111" s="928">
        <v>465300</v>
      </c>
      <c r="D111" s="1118"/>
      <c r="E111" s="1118"/>
      <c r="F111" s="1118"/>
      <c r="G111" s="1375"/>
      <c r="H111" s="1375"/>
      <c r="I111" s="1376"/>
      <c r="J111" s="1368">
        <v>0</v>
      </c>
    </row>
    <row r="112" spans="1:10" s="672" customFormat="1" ht="38.25" hidden="1">
      <c r="A112" s="924">
        <v>1154500</v>
      </c>
      <c r="B112" s="941" t="s">
        <v>63</v>
      </c>
      <c r="C112" s="928">
        <v>465500</v>
      </c>
      <c r="D112" s="1118"/>
      <c r="E112" s="1118"/>
      <c r="F112" s="1118"/>
      <c r="G112" s="1375"/>
      <c r="H112" s="1375"/>
      <c r="I112" s="1376"/>
      <c r="J112" s="1368">
        <v>0</v>
      </c>
    </row>
    <row r="113" spans="1:12" s="672" customFormat="1" ht="38.25" hidden="1">
      <c r="A113" s="924">
        <v>1154600</v>
      </c>
      <c r="B113" s="941" t="s">
        <v>64</v>
      </c>
      <c r="C113" s="928">
        <v>465600</v>
      </c>
      <c r="D113" s="761"/>
      <c r="E113" s="761"/>
      <c r="F113" s="761"/>
      <c r="G113" s="768"/>
      <c r="H113" s="768"/>
      <c r="I113" s="727"/>
      <c r="J113" s="1368">
        <v>0</v>
      </c>
    </row>
    <row r="114" spans="1:12" s="672" customFormat="1" ht="30.75" customHeight="1" thickBot="1">
      <c r="A114" s="934">
        <v>1154700</v>
      </c>
      <c r="B114" s="946" t="s">
        <v>74</v>
      </c>
      <c r="C114" s="730" t="s">
        <v>75</v>
      </c>
      <c r="D114" s="1447">
        <v>97101</v>
      </c>
      <c r="E114" s="1447"/>
      <c r="F114" s="1447">
        <f>D114+E114</f>
        <v>97101</v>
      </c>
      <c r="G114" s="1447">
        <v>0</v>
      </c>
      <c r="H114" s="1447">
        <v>0</v>
      </c>
      <c r="I114" s="1447">
        <v>0</v>
      </c>
      <c r="J114" s="1428">
        <f>F114</f>
        <v>97101</v>
      </c>
      <c r="K114" s="2070" t="s">
        <v>2250</v>
      </c>
      <c r="L114" s="672" t="s">
        <v>2251</v>
      </c>
    </row>
    <row r="115" spans="1:12" s="672" customFormat="1" ht="24.75" customHeight="1" thickBot="1">
      <c r="A115" s="947">
        <v>1160000</v>
      </c>
      <c r="B115" s="764" t="s">
        <v>76</v>
      </c>
      <c r="C115" s="718" t="s">
        <v>338</v>
      </c>
      <c r="D115" s="765">
        <v>0</v>
      </c>
      <c r="E115" s="765"/>
      <c r="F115" s="765">
        <v>0</v>
      </c>
      <c r="G115" s="765">
        <v>0</v>
      </c>
      <c r="H115" s="765">
        <v>0</v>
      </c>
      <c r="I115" s="765">
        <v>0</v>
      </c>
      <c r="J115" s="1368">
        <v>0</v>
      </c>
    </row>
    <row r="116" spans="1:12" s="672" customFormat="1" ht="0.75" hidden="1" customHeight="1" thickBot="1">
      <c r="A116" s="919">
        <v>1161000</v>
      </c>
      <c r="B116" s="766" t="s">
        <v>77</v>
      </c>
      <c r="C116" s="767" t="s">
        <v>338</v>
      </c>
      <c r="D116" s="761">
        <v>0</v>
      </c>
      <c r="E116" s="761"/>
      <c r="F116" s="761">
        <v>0</v>
      </c>
      <c r="G116" s="761">
        <v>0</v>
      </c>
      <c r="H116" s="761">
        <v>0</v>
      </c>
      <c r="I116" s="761">
        <v>0</v>
      </c>
      <c r="J116" s="1368">
        <v>0</v>
      </c>
    </row>
    <row r="117" spans="1:12" s="672" customFormat="1" ht="38.25" hidden="1">
      <c r="A117" s="919">
        <v>1161100</v>
      </c>
      <c r="B117" s="725" t="s">
        <v>1660</v>
      </c>
      <c r="C117" s="746">
        <v>471100</v>
      </c>
      <c r="D117" s="761"/>
      <c r="E117" s="761"/>
      <c r="F117" s="761"/>
      <c r="G117" s="761"/>
      <c r="H117" s="761"/>
      <c r="I117" s="761"/>
      <c r="J117" s="1368">
        <v>0</v>
      </c>
    </row>
    <row r="118" spans="1:12" s="672" customFormat="1" ht="25.5" hidden="1">
      <c r="A118" s="919">
        <v>1161200</v>
      </c>
      <c r="B118" s="760" t="s">
        <v>1622</v>
      </c>
      <c r="C118" s="746">
        <v>471200</v>
      </c>
      <c r="D118" s="761"/>
      <c r="E118" s="761"/>
      <c r="F118" s="761"/>
      <c r="G118" s="761"/>
      <c r="H118" s="761"/>
      <c r="I118" s="761"/>
      <c r="J118" s="1368">
        <v>0</v>
      </c>
    </row>
    <row r="119" spans="1:12" s="672" customFormat="1" ht="38.25" hidden="1">
      <c r="A119" s="919">
        <v>1162000</v>
      </c>
      <c r="B119" s="766" t="s">
        <v>1080</v>
      </c>
      <c r="C119" s="767" t="s">
        <v>338</v>
      </c>
      <c r="D119" s="761">
        <v>0</v>
      </c>
      <c r="E119" s="761"/>
      <c r="F119" s="761">
        <v>0</v>
      </c>
      <c r="G119" s="761">
        <v>0</v>
      </c>
      <c r="H119" s="761">
        <v>0</v>
      </c>
      <c r="I119" s="761">
        <v>0</v>
      </c>
      <c r="J119" s="1368">
        <v>0</v>
      </c>
    </row>
    <row r="120" spans="1:12" s="672" customFormat="1" ht="25.5" hidden="1">
      <c r="A120" s="919">
        <v>1162100</v>
      </c>
      <c r="B120" s="760" t="s">
        <v>1623</v>
      </c>
      <c r="C120" s="726" t="s">
        <v>122</v>
      </c>
      <c r="D120" s="761"/>
      <c r="E120" s="761"/>
      <c r="F120" s="761"/>
      <c r="G120" s="761"/>
      <c r="H120" s="761"/>
      <c r="I120" s="761"/>
      <c r="J120" s="1368">
        <v>0</v>
      </c>
    </row>
    <row r="121" spans="1:12" s="672" customFormat="1" hidden="1">
      <c r="A121" s="919">
        <v>1162200</v>
      </c>
      <c r="B121" s="760" t="s">
        <v>1624</v>
      </c>
      <c r="C121" s="726" t="s">
        <v>23</v>
      </c>
      <c r="D121" s="761"/>
      <c r="E121" s="761"/>
      <c r="F121" s="761"/>
      <c r="G121" s="761"/>
      <c r="H121" s="761"/>
      <c r="I121" s="761"/>
      <c r="J121" s="1368">
        <v>0</v>
      </c>
    </row>
    <row r="122" spans="1:12" s="672" customFormat="1" ht="25.5" hidden="1">
      <c r="A122" s="919">
        <v>1162300</v>
      </c>
      <c r="B122" s="760" t="s">
        <v>1625</v>
      </c>
      <c r="C122" s="726" t="s">
        <v>25</v>
      </c>
      <c r="D122" s="761"/>
      <c r="E122" s="761"/>
      <c r="F122" s="761"/>
      <c r="G122" s="761"/>
      <c r="H122" s="761"/>
      <c r="I122" s="761"/>
      <c r="J122" s="1368">
        <v>0</v>
      </c>
    </row>
    <row r="123" spans="1:12" s="672" customFormat="1" hidden="1">
      <c r="A123" s="919">
        <v>1162400</v>
      </c>
      <c r="B123" s="760" t="s">
        <v>1626</v>
      </c>
      <c r="C123" s="726" t="s">
        <v>795</v>
      </c>
      <c r="D123" s="761"/>
      <c r="E123" s="761"/>
      <c r="F123" s="761"/>
      <c r="G123" s="761"/>
      <c r="H123" s="761"/>
      <c r="I123" s="761"/>
      <c r="J123" s="1368">
        <v>0</v>
      </c>
    </row>
    <row r="124" spans="1:12" s="672" customFormat="1" ht="25.5" hidden="1">
      <c r="A124" s="919">
        <v>1162500</v>
      </c>
      <c r="B124" s="760" t="s">
        <v>1627</v>
      </c>
      <c r="C124" s="726" t="s">
        <v>797</v>
      </c>
      <c r="D124" s="761"/>
      <c r="E124" s="761"/>
      <c r="F124" s="761"/>
      <c r="G124" s="761"/>
      <c r="H124" s="761"/>
      <c r="I124" s="761"/>
      <c r="J124" s="1368">
        <v>0</v>
      </c>
    </row>
    <row r="125" spans="1:12" s="672" customFormat="1" hidden="1">
      <c r="A125" s="919">
        <v>1162600</v>
      </c>
      <c r="B125" s="760" t="s">
        <v>1628</v>
      </c>
      <c r="C125" s="726" t="s">
        <v>489</v>
      </c>
      <c r="D125" s="761"/>
      <c r="E125" s="761"/>
      <c r="F125" s="761"/>
      <c r="G125" s="761"/>
      <c r="H125" s="761"/>
      <c r="I125" s="761"/>
      <c r="J125" s="1368">
        <v>0</v>
      </c>
    </row>
    <row r="126" spans="1:12" s="672" customFormat="1" ht="25.5" hidden="1">
      <c r="A126" s="919">
        <v>1162700</v>
      </c>
      <c r="B126" s="725" t="s">
        <v>1629</v>
      </c>
      <c r="C126" s="726" t="s">
        <v>491</v>
      </c>
      <c r="D126" s="761"/>
      <c r="E126" s="761"/>
      <c r="F126" s="761"/>
      <c r="G126" s="761"/>
      <c r="H126" s="761"/>
      <c r="I126" s="761"/>
      <c r="J126" s="1368">
        <v>0</v>
      </c>
    </row>
    <row r="127" spans="1:12" s="672" customFormat="1" hidden="1">
      <c r="A127" s="919">
        <v>1162800</v>
      </c>
      <c r="B127" s="760" t="s">
        <v>1630</v>
      </c>
      <c r="C127" s="726" t="s">
        <v>833</v>
      </c>
      <c r="D127" s="768"/>
      <c r="E127" s="768"/>
      <c r="F127" s="768"/>
      <c r="G127" s="768"/>
      <c r="H127" s="768"/>
      <c r="I127" s="768"/>
      <c r="J127" s="1368">
        <v>0</v>
      </c>
    </row>
    <row r="128" spans="1:12" s="672" customFormat="1" hidden="1">
      <c r="A128" s="948">
        <v>1162900</v>
      </c>
      <c r="B128" s="760" t="s">
        <v>1631</v>
      </c>
      <c r="C128" s="726" t="s">
        <v>835</v>
      </c>
      <c r="D128" s="768"/>
      <c r="E128" s="768"/>
      <c r="F128" s="768"/>
      <c r="G128" s="768"/>
      <c r="H128" s="768"/>
      <c r="I128" s="768"/>
      <c r="J128" s="1368">
        <v>0</v>
      </c>
    </row>
    <row r="129" spans="1:10" s="672" customFormat="1" hidden="1">
      <c r="A129" s="948">
        <v>1163000</v>
      </c>
      <c r="B129" s="766" t="s">
        <v>54</v>
      </c>
      <c r="C129" s="755" t="s">
        <v>338</v>
      </c>
      <c r="D129" s="768">
        <v>0</v>
      </c>
      <c r="E129" s="768"/>
      <c r="F129" s="768">
        <v>0</v>
      </c>
      <c r="G129" s="768">
        <v>0</v>
      </c>
      <c r="H129" s="768">
        <v>0</v>
      </c>
      <c r="I129" s="768">
        <v>0</v>
      </c>
      <c r="J129" s="1368">
        <v>0</v>
      </c>
    </row>
    <row r="130" spans="1:10" s="672" customFormat="1" ht="13.5" hidden="1" thickBot="1">
      <c r="A130" s="949">
        <v>1163100</v>
      </c>
      <c r="B130" s="749" t="s">
        <v>763</v>
      </c>
      <c r="C130" s="730" t="s">
        <v>764</v>
      </c>
      <c r="D130" s="770"/>
      <c r="E130" s="770"/>
      <c r="F130" s="770"/>
      <c r="G130" s="770"/>
      <c r="H130" s="770"/>
      <c r="I130" s="770"/>
      <c r="J130" s="1368">
        <v>0</v>
      </c>
    </row>
    <row r="131" spans="1:10" s="672" customFormat="1" hidden="1">
      <c r="A131" s="950">
        <v>1170000</v>
      </c>
      <c r="B131" s="772" t="s">
        <v>836</v>
      </c>
      <c r="C131" s="718" t="s">
        <v>338</v>
      </c>
      <c r="D131" s="774">
        <f>D135</f>
        <v>0</v>
      </c>
      <c r="E131" s="774"/>
      <c r="F131" s="774">
        <f>F135</f>
        <v>0</v>
      </c>
      <c r="G131" s="774">
        <f>G135</f>
        <v>0</v>
      </c>
      <c r="H131" s="774">
        <f>H135</f>
        <v>0</v>
      </c>
      <c r="I131" s="774">
        <f>I135</f>
        <v>0</v>
      </c>
      <c r="J131" s="1368">
        <f>J135</f>
        <v>0</v>
      </c>
    </row>
    <row r="132" spans="1:10" s="672" customFormat="1" ht="38.25" hidden="1">
      <c r="A132" s="948">
        <v>1171000</v>
      </c>
      <c r="B132" s="776" t="s">
        <v>200</v>
      </c>
      <c r="C132" s="718" t="s">
        <v>338</v>
      </c>
      <c r="D132" s="777">
        <v>0</v>
      </c>
      <c r="E132" s="777"/>
      <c r="F132" s="777">
        <v>0</v>
      </c>
      <c r="G132" s="777">
        <v>0</v>
      </c>
      <c r="H132" s="777">
        <v>0</v>
      </c>
      <c r="I132" s="777">
        <v>0</v>
      </c>
      <c r="J132" s="1368">
        <v>0</v>
      </c>
    </row>
    <row r="133" spans="1:10" s="672" customFormat="1" ht="1.5" hidden="1" customHeight="1">
      <c r="A133" s="948">
        <v>1171100</v>
      </c>
      <c r="B133" s="725" t="s">
        <v>1632</v>
      </c>
      <c r="C133" s="722" t="s">
        <v>457</v>
      </c>
      <c r="D133" s="768"/>
      <c r="E133" s="768"/>
      <c r="F133" s="768"/>
      <c r="G133" s="768"/>
      <c r="H133" s="768"/>
      <c r="I133" s="768"/>
      <c r="J133" s="1368">
        <v>0</v>
      </c>
    </row>
    <row r="134" spans="1:10" s="672" customFormat="1" ht="25.5" hidden="1">
      <c r="A134" s="948">
        <v>1171200</v>
      </c>
      <c r="B134" s="760" t="s">
        <v>1633</v>
      </c>
      <c r="C134" s="778" t="s">
        <v>332</v>
      </c>
      <c r="D134" s="768"/>
      <c r="E134" s="768"/>
      <c r="F134" s="768"/>
      <c r="G134" s="768"/>
      <c r="H134" s="768"/>
      <c r="I134" s="768"/>
      <c r="J134" s="1368">
        <v>0</v>
      </c>
    </row>
    <row r="135" spans="1:10" s="672" customFormat="1" ht="51" hidden="1">
      <c r="A135" s="919">
        <v>1172000</v>
      </c>
      <c r="B135" s="779" t="s">
        <v>974</v>
      </c>
      <c r="C135" s="755" t="s">
        <v>338</v>
      </c>
      <c r="D135" s="774">
        <f>D137+D138</f>
        <v>0</v>
      </c>
      <c r="E135" s="774"/>
      <c r="F135" s="774">
        <f>F137+F138</f>
        <v>0</v>
      </c>
      <c r="G135" s="774">
        <f>G137+G138</f>
        <v>0</v>
      </c>
      <c r="H135" s="774">
        <f>H137+H138</f>
        <v>0</v>
      </c>
      <c r="I135" s="774">
        <f>I137+I138</f>
        <v>0</v>
      </c>
      <c r="J135" s="1368">
        <f>F135</f>
        <v>0</v>
      </c>
    </row>
    <row r="136" spans="1:10" s="672" customFormat="1" hidden="1">
      <c r="A136" s="919">
        <v>1172100</v>
      </c>
      <c r="B136" s="747" t="s">
        <v>1058</v>
      </c>
      <c r="C136" s="722" t="s">
        <v>975</v>
      </c>
      <c r="D136" s="768"/>
      <c r="E136" s="727"/>
      <c r="F136" s="768"/>
      <c r="G136" s="768"/>
      <c r="H136" s="768"/>
      <c r="I136" s="768"/>
      <c r="J136" s="1368">
        <v>0</v>
      </c>
    </row>
    <row r="137" spans="1:10" s="672" customFormat="1" hidden="1">
      <c r="A137" s="919">
        <v>1172200</v>
      </c>
      <c r="B137" s="747" t="s">
        <v>1059</v>
      </c>
      <c r="C137" s="780">
        <v>482200</v>
      </c>
      <c r="D137" s="768">
        <v>0</v>
      </c>
      <c r="E137" s="727"/>
      <c r="F137" s="768">
        <v>0</v>
      </c>
      <c r="G137" s="768">
        <v>0</v>
      </c>
      <c r="H137" s="768">
        <v>0</v>
      </c>
      <c r="I137" s="768">
        <v>0</v>
      </c>
      <c r="J137" s="1368">
        <f>F137</f>
        <v>0</v>
      </c>
    </row>
    <row r="138" spans="1:10" s="672" customFormat="1" hidden="1">
      <c r="A138" s="919">
        <v>1172300</v>
      </c>
      <c r="B138" s="760" t="s">
        <v>1634</v>
      </c>
      <c r="C138" s="726" t="s">
        <v>977</v>
      </c>
      <c r="D138" s="775">
        <v>0</v>
      </c>
      <c r="E138" s="727"/>
      <c r="F138" s="775">
        <v>0</v>
      </c>
      <c r="G138" s="775">
        <v>0</v>
      </c>
      <c r="H138" s="775">
        <v>0</v>
      </c>
      <c r="I138" s="775">
        <v>0</v>
      </c>
      <c r="J138" s="1368">
        <f>F138</f>
        <v>0</v>
      </c>
    </row>
    <row r="139" spans="1:10" s="672" customFormat="1" ht="0.75" hidden="1" customHeight="1" thickBot="1">
      <c r="A139" s="919">
        <v>1172400</v>
      </c>
      <c r="B139" s="781" t="s">
        <v>1635</v>
      </c>
      <c r="C139" s="726" t="s">
        <v>117</v>
      </c>
      <c r="D139" s="777"/>
      <c r="E139" s="727"/>
      <c r="F139" s="777"/>
      <c r="G139" s="777"/>
      <c r="H139" s="777"/>
      <c r="I139" s="777"/>
      <c r="J139" s="1368">
        <v>0</v>
      </c>
    </row>
    <row r="140" spans="1:10" s="672" customFormat="1" ht="26.25" hidden="1" thickBot="1">
      <c r="A140" s="919">
        <v>1173000</v>
      </c>
      <c r="B140" s="779" t="s">
        <v>118</v>
      </c>
      <c r="C140" s="755" t="s">
        <v>338</v>
      </c>
      <c r="D140" s="777">
        <v>0</v>
      </c>
      <c r="E140" s="777"/>
      <c r="F140" s="777">
        <v>0</v>
      </c>
      <c r="G140" s="777">
        <v>0</v>
      </c>
      <c r="H140" s="777">
        <v>0</v>
      </c>
      <c r="I140" s="777">
        <v>0</v>
      </c>
      <c r="J140" s="1368">
        <v>0</v>
      </c>
    </row>
    <row r="141" spans="1:10" s="672" customFormat="1" ht="26.25" hidden="1" thickBot="1">
      <c r="A141" s="948">
        <v>1173100</v>
      </c>
      <c r="B141" s="782" t="s">
        <v>119</v>
      </c>
      <c r="C141" s="726" t="s">
        <v>1044</v>
      </c>
      <c r="D141" s="777"/>
      <c r="E141" s="727"/>
      <c r="F141" s="777"/>
      <c r="G141" s="777"/>
      <c r="H141" s="777"/>
      <c r="I141" s="777"/>
      <c r="J141" s="1368">
        <v>0</v>
      </c>
    </row>
    <row r="142" spans="1:10" s="672" customFormat="1" ht="39" hidden="1" thickBot="1">
      <c r="A142" s="948">
        <v>1174000</v>
      </c>
      <c r="B142" s="779" t="s">
        <v>1045</v>
      </c>
      <c r="C142" s="755" t="s">
        <v>338</v>
      </c>
      <c r="D142" s="777">
        <v>0</v>
      </c>
      <c r="E142" s="777"/>
      <c r="F142" s="777">
        <v>0</v>
      </c>
      <c r="G142" s="777">
        <v>0</v>
      </c>
      <c r="H142" s="777">
        <v>0</v>
      </c>
      <c r="I142" s="777">
        <v>0</v>
      </c>
      <c r="J142" s="1368">
        <v>0</v>
      </c>
    </row>
    <row r="143" spans="1:10" s="672" customFormat="1" ht="26.25" hidden="1" thickBot="1">
      <c r="A143" s="948">
        <v>1174100</v>
      </c>
      <c r="B143" s="782" t="s">
        <v>1060</v>
      </c>
      <c r="C143" s="726" t="s">
        <v>1046</v>
      </c>
      <c r="D143" s="777"/>
      <c r="E143" s="777"/>
      <c r="F143" s="777"/>
      <c r="G143" s="777"/>
      <c r="H143" s="777"/>
      <c r="I143" s="777"/>
      <c r="J143" s="1368">
        <v>0</v>
      </c>
    </row>
    <row r="144" spans="1:10" s="672" customFormat="1" ht="26.25" hidden="1" thickBot="1">
      <c r="A144" s="948">
        <v>1174200</v>
      </c>
      <c r="B144" s="781" t="s">
        <v>1636</v>
      </c>
      <c r="C144" s="726" t="s">
        <v>425</v>
      </c>
      <c r="D144" s="777"/>
      <c r="E144" s="777"/>
      <c r="F144" s="777"/>
      <c r="G144" s="777"/>
      <c r="H144" s="777"/>
      <c r="I144" s="777"/>
      <c r="J144" s="1368">
        <v>0</v>
      </c>
    </row>
    <row r="145" spans="1:15" s="672" customFormat="1" ht="51.75" hidden="1" thickBot="1">
      <c r="A145" s="948">
        <v>1175000</v>
      </c>
      <c r="B145" s="779" t="s">
        <v>535</v>
      </c>
      <c r="C145" s="755" t="s">
        <v>338</v>
      </c>
      <c r="D145" s="777">
        <v>0</v>
      </c>
      <c r="E145" s="777"/>
      <c r="F145" s="777">
        <v>0</v>
      </c>
      <c r="G145" s="777">
        <v>0</v>
      </c>
      <c r="H145" s="777">
        <v>0</v>
      </c>
      <c r="I145" s="777">
        <v>0</v>
      </c>
      <c r="J145" s="1368">
        <v>0</v>
      </c>
    </row>
    <row r="146" spans="1:15" s="672" customFormat="1" ht="39" hidden="1" thickBot="1">
      <c r="A146" s="948">
        <v>1175100</v>
      </c>
      <c r="B146" s="781" t="s">
        <v>1637</v>
      </c>
      <c r="C146" s="726" t="s">
        <v>212</v>
      </c>
      <c r="D146" s="777"/>
      <c r="E146" s="777"/>
      <c r="F146" s="777"/>
      <c r="G146" s="777"/>
      <c r="H146" s="777"/>
      <c r="I146" s="777"/>
      <c r="J146" s="1368">
        <v>0</v>
      </c>
    </row>
    <row r="147" spans="1:15" s="672" customFormat="1" ht="13.5" hidden="1" thickBot="1">
      <c r="A147" s="948">
        <v>1176000</v>
      </c>
      <c r="B147" s="779" t="s">
        <v>213</v>
      </c>
      <c r="C147" s="755" t="s">
        <v>338</v>
      </c>
      <c r="D147" s="777">
        <v>0</v>
      </c>
      <c r="E147" s="777"/>
      <c r="F147" s="777">
        <v>0</v>
      </c>
      <c r="G147" s="777">
        <v>0</v>
      </c>
      <c r="H147" s="777">
        <v>0</v>
      </c>
      <c r="I147" s="777">
        <v>0</v>
      </c>
      <c r="J147" s="1368">
        <v>0</v>
      </c>
    </row>
    <row r="148" spans="1:15" s="672" customFormat="1" ht="13.5" hidden="1" thickBot="1">
      <c r="A148" s="948">
        <v>1176100</v>
      </c>
      <c r="B148" s="781" t="s">
        <v>1638</v>
      </c>
      <c r="C148" s="726" t="s">
        <v>8</v>
      </c>
      <c r="D148" s="777"/>
      <c r="E148" s="727"/>
      <c r="F148" s="777"/>
      <c r="G148" s="777"/>
      <c r="H148" s="777"/>
      <c r="I148" s="777"/>
      <c r="J148" s="1368">
        <v>0</v>
      </c>
    </row>
    <row r="149" spans="1:15" s="672" customFormat="1" ht="13.5" hidden="1" thickBot="1">
      <c r="A149" s="948">
        <v>1177000</v>
      </c>
      <c r="B149" s="779" t="s">
        <v>564</v>
      </c>
      <c r="C149" s="755" t="s">
        <v>338</v>
      </c>
      <c r="D149" s="777">
        <v>0</v>
      </c>
      <c r="E149" s="777"/>
      <c r="F149" s="777">
        <v>0</v>
      </c>
      <c r="G149" s="777">
        <v>0</v>
      </c>
      <c r="H149" s="777">
        <v>0</v>
      </c>
      <c r="I149" s="777">
        <v>0</v>
      </c>
      <c r="J149" s="1368">
        <v>0</v>
      </c>
    </row>
    <row r="150" spans="1:15" s="672" customFormat="1" ht="13.5" hidden="1" thickBot="1">
      <c r="A150" s="949">
        <v>1177100</v>
      </c>
      <c r="B150" s="783" t="s">
        <v>1639</v>
      </c>
      <c r="C150" s="730" t="s">
        <v>244</v>
      </c>
      <c r="D150" s="770"/>
      <c r="E150" s="770"/>
      <c r="F150" s="770"/>
      <c r="G150" s="770"/>
      <c r="H150" s="770"/>
      <c r="I150" s="770"/>
      <c r="J150" s="1368">
        <v>0</v>
      </c>
    </row>
    <row r="151" spans="1:15" s="672" customFormat="1" ht="26.25" thickBot="1">
      <c r="A151" s="952" t="s">
        <v>247</v>
      </c>
      <c r="B151" s="790" t="s">
        <v>618</v>
      </c>
      <c r="C151" s="791" t="s">
        <v>338</v>
      </c>
      <c r="D151" s="1429">
        <f>D152</f>
        <v>0</v>
      </c>
      <c r="E151" s="1429"/>
      <c r="F151" s="1429">
        <f>F152</f>
        <v>0</v>
      </c>
      <c r="G151" s="1429">
        <f>G152</f>
        <v>0</v>
      </c>
      <c r="H151" s="1429">
        <f>H152</f>
        <v>0</v>
      </c>
      <c r="I151" s="1429">
        <f>I152</f>
        <v>0</v>
      </c>
      <c r="J151" s="1428">
        <f>F152</f>
        <v>0</v>
      </c>
    </row>
    <row r="152" spans="1:15" s="672" customFormat="1" ht="21.75" customHeight="1">
      <c r="A152" s="950" t="s">
        <v>620</v>
      </c>
      <c r="B152" s="799" t="s">
        <v>621</v>
      </c>
      <c r="C152" s="718" t="s">
        <v>338</v>
      </c>
      <c r="D152" s="765">
        <f>SUM(D153:D155)</f>
        <v>0</v>
      </c>
      <c r="E152" s="765"/>
      <c r="F152" s="765">
        <f>SUM(F153:F155)</f>
        <v>0</v>
      </c>
      <c r="G152" s="765">
        <f>SUM(G153:G155)</f>
        <v>0</v>
      </c>
      <c r="H152" s="765">
        <f>+SUM(H153:H155)</f>
        <v>0</v>
      </c>
      <c r="I152" s="765">
        <f>SUM(I153:I155)</f>
        <v>0</v>
      </c>
      <c r="J152" s="1427">
        <f>F152</f>
        <v>0</v>
      </c>
    </row>
    <row r="153" spans="1:15" s="672" customFormat="1">
      <c r="A153" s="948" t="s">
        <v>622</v>
      </c>
      <c r="B153" s="781" t="s">
        <v>1640</v>
      </c>
      <c r="C153" s="955" t="s">
        <v>945</v>
      </c>
      <c r="D153" s="777"/>
      <c r="E153" s="727"/>
      <c r="F153" s="777"/>
      <c r="G153" s="777"/>
      <c r="H153" s="777"/>
      <c r="I153" s="777"/>
      <c r="J153" s="1368">
        <f>F153</f>
        <v>0</v>
      </c>
    </row>
    <row r="154" spans="1:15" s="672" customFormat="1" ht="21.75" customHeight="1">
      <c r="A154" s="948" t="s">
        <v>946</v>
      </c>
      <c r="B154" s="781" t="s">
        <v>1641</v>
      </c>
      <c r="C154" s="955" t="s">
        <v>923</v>
      </c>
      <c r="D154" s="1372">
        <v>0</v>
      </c>
      <c r="E154" s="761"/>
      <c r="F154" s="1372">
        <f>D154+E154</f>
        <v>0</v>
      </c>
      <c r="G154" s="1372"/>
      <c r="H154" s="1372"/>
      <c r="I154" s="1372"/>
      <c r="J154" s="1427">
        <f>F154</f>
        <v>0</v>
      </c>
      <c r="K154" s="2475" t="s">
        <v>2199</v>
      </c>
      <c r="L154" s="2455"/>
      <c r="M154" s="2455"/>
      <c r="N154" s="2455"/>
      <c r="O154" s="2455"/>
    </row>
    <row r="155" spans="1:15" s="672" customFormat="1" ht="24.75" customHeight="1">
      <c r="A155" s="948" t="s">
        <v>924</v>
      </c>
      <c r="B155" s="781" t="s">
        <v>1642</v>
      </c>
      <c r="C155" s="955" t="s">
        <v>926</v>
      </c>
      <c r="D155" s="2020">
        <v>0</v>
      </c>
      <c r="E155" s="1954">
        <v>0</v>
      </c>
      <c r="F155" s="1957">
        <f>D155+E155</f>
        <v>0</v>
      </c>
      <c r="G155" s="1955">
        <v>0</v>
      </c>
      <c r="H155" s="1958">
        <v>0</v>
      </c>
      <c r="I155" s="1958">
        <v>0</v>
      </c>
      <c r="J155" s="1956">
        <f>F155</f>
        <v>0</v>
      </c>
    </row>
    <row r="156" spans="1:15" s="672" customFormat="1" hidden="1">
      <c r="A156" s="957" t="s">
        <v>927</v>
      </c>
      <c r="B156" s="781" t="s">
        <v>1643</v>
      </c>
      <c r="C156" s="955" t="s">
        <v>1055</v>
      </c>
      <c r="D156" s="777"/>
      <c r="E156" s="727"/>
      <c r="F156" s="777"/>
      <c r="G156" s="777"/>
      <c r="H156" s="777"/>
      <c r="I156" s="777"/>
      <c r="J156" s="1368">
        <v>0</v>
      </c>
    </row>
    <row r="157" spans="1:15" s="672" customFormat="1" hidden="1">
      <c r="A157" s="957" t="s">
        <v>127</v>
      </c>
      <c r="B157" s="782" t="s">
        <v>128</v>
      </c>
      <c r="C157" s="955" t="s">
        <v>129</v>
      </c>
      <c r="D157" s="1377"/>
      <c r="E157" s="727"/>
      <c r="F157" s="1377"/>
      <c r="G157" s="777"/>
      <c r="H157" s="777"/>
      <c r="I157" s="777"/>
      <c r="J157" s="1368">
        <v>0</v>
      </c>
    </row>
    <row r="158" spans="1:15" s="672" customFormat="1" hidden="1">
      <c r="A158" s="957" t="s">
        <v>130</v>
      </c>
      <c r="B158" s="781" t="s">
        <v>1644</v>
      </c>
      <c r="C158" s="955" t="s">
        <v>857</v>
      </c>
      <c r="D158" s="777"/>
      <c r="E158" s="727"/>
      <c r="F158" s="777"/>
      <c r="G158" s="777"/>
      <c r="H158" s="777"/>
      <c r="I158" s="777"/>
      <c r="J158" s="1368">
        <v>0</v>
      </c>
    </row>
    <row r="159" spans="1:15" s="672" customFormat="1" hidden="1">
      <c r="A159" s="957" t="s">
        <v>858</v>
      </c>
      <c r="B159" s="781" t="s">
        <v>1645</v>
      </c>
      <c r="C159" s="955" t="s">
        <v>860</v>
      </c>
      <c r="D159" s="777"/>
      <c r="E159" s="727"/>
      <c r="F159" s="777"/>
      <c r="G159" s="777"/>
      <c r="H159" s="777"/>
      <c r="I159" s="777"/>
      <c r="J159" s="1368">
        <v>0</v>
      </c>
    </row>
    <row r="160" spans="1:15" s="672" customFormat="1" hidden="1">
      <c r="A160" s="958" t="s">
        <v>765</v>
      </c>
      <c r="B160" s="959" t="s">
        <v>1646</v>
      </c>
      <c r="C160" s="960" t="s">
        <v>627</v>
      </c>
      <c r="D160" s="777"/>
      <c r="E160" s="727"/>
      <c r="F160" s="777"/>
      <c r="G160" s="777"/>
      <c r="H160" s="777"/>
      <c r="I160" s="777"/>
      <c r="J160" s="1368">
        <v>0</v>
      </c>
    </row>
    <row r="161" spans="1:10" s="672" customFormat="1" hidden="1">
      <c r="A161" s="924" t="s">
        <v>766</v>
      </c>
      <c r="B161" s="961" t="s">
        <v>1020</v>
      </c>
      <c r="C161" s="928" t="s">
        <v>1021</v>
      </c>
      <c r="D161" s="777"/>
      <c r="E161" s="727"/>
      <c r="F161" s="777"/>
      <c r="G161" s="777"/>
      <c r="H161" s="777"/>
      <c r="I161" s="777"/>
      <c r="J161" s="1368">
        <v>0</v>
      </c>
    </row>
    <row r="162" spans="1:10" s="672" customFormat="1" hidden="1">
      <c r="A162" s="924" t="s">
        <v>1022</v>
      </c>
      <c r="B162" s="961" t="s">
        <v>1023</v>
      </c>
      <c r="C162" s="928" t="s">
        <v>1024</v>
      </c>
      <c r="D162" s="777"/>
      <c r="E162" s="727"/>
      <c r="F162" s="777"/>
      <c r="G162" s="777"/>
      <c r="H162" s="777"/>
      <c r="I162" s="777"/>
      <c r="J162" s="1368">
        <v>0</v>
      </c>
    </row>
    <row r="163" spans="1:10" s="672" customFormat="1" hidden="1">
      <c r="A163" s="962" t="s">
        <v>628</v>
      </c>
      <c r="B163" s="963" t="s">
        <v>629</v>
      </c>
      <c r="C163" s="964" t="s">
        <v>338</v>
      </c>
      <c r="D163" s="777">
        <v>0</v>
      </c>
      <c r="E163" s="777"/>
      <c r="F163" s="777">
        <v>0</v>
      </c>
      <c r="G163" s="777">
        <v>0</v>
      </c>
      <c r="H163" s="777">
        <v>0</v>
      </c>
      <c r="I163" s="777">
        <v>0</v>
      </c>
      <c r="J163" s="1368">
        <v>0</v>
      </c>
    </row>
    <row r="164" spans="1:10" hidden="1">
      <c r="A164" s="957" t="s">
        <v>630</v>
      </c>
      <c r="B164" s="782" t="s">
        <v>631</v>
      </c>
      <c r="C164" s="955" t="s">
        <v>632</v>
      </c>
      <c r="D164" s="777"/>
      <c r="E164" s="727"/>
      <c r="F164" s="777"/>
      <c r="G164" s="777"/>
      <c r="H164" s="777"/>
      <c r="I164" s="777"/>
      <c r="J164" s="1368">
        <v>0</v>
      </c>
    </row>
    <row r="165" spans="1:10" hidden="1">
      <c r="A165" s="957" t="s">
        <v>633</v>
      </c>
      <c r="B165" s="782" t="s">
        <v>634</v>
      </c>
      <c r="C165" s="955" t="s">
        <v>635</v>
      </c>
      <c r="D165" s="777"/>
      <c r="E165" s="727"/>
      <c r="F165" s="777"/>
      <c r="G165" s="777"/>
      <c r="H165" s="777"/>
      <c r="I165" s="777"/>
      <c r="J165" s="1368">
        <v>0</v>
      </c>
    </row>
    <row r="166" spans="1:10" ht="25.5" hidden="1">
      <c r="A166" s="957" t="s">
        <v>636</v>
      </c>
      <c r="B166" s="781" t="s">
        <v>1647</v>
      </c>
      <c r="C166" s="955" t="s">
        <v>294</v>
      </c>
      <c r="D166" s="777"/>
      <c r="E166" s="727"/>
      <c r="F166" s="777"/>
      <c r="G166" s="777"/>
      <c r="H166" s="777"/>
      <c r="I166" s="777"/>
      <c r="J166" s="1368">
        <v>0</v>
      </c>
    </row>
    <row r="167" spans="1:10" hidden="1">
      <c r="A167" s="957" t="s">
        <v>295</v>
      </c>
      <c r="B167" s="781" t="s">
        <v>1648</v>
      </c>
      <c r="C167" s="955" t="s">
        <v>297</v>
      </c>
      <c r="D167" s="777"/>
      <c r="E167" s="727"/>
      <c r="F167" s="777"/>
      <c r="G167" s="777"/>
      <c r="H167" s="777"/>
      <c r="I167" s="777"/>
      <c r="J167" s="1368">
        <v>0</v>
      </c>
    </row>
    <row r="168" spans="1:10" hidden="1">
      <c r="A168" s="957" t="s">
        <v>298</v>
      </c>
      <c r="B168" s="779" t="s">
        <v>299</v>
      </c>
      <c r="C168" s="767" t="s">
        <v>338</v>
      </c>
      <c r="D168" s="777">
        <v>0</v>
      </c>
      <c r="E168" s="777"/>
      <c r="F168" s="777">
        <v>0</v>
      </c>
      <c r="G168" s="777">
        <v>0</v>
      </c>
      <c r="H168" s="777">
        <v>0</v>
      </c>
      <c r="I168" s="777">
        <v>0</v>
      </c>
      <c r="J168" s="1368">
        <v>0</v>
      </c>
    </row>
    <row r="169" spans="1:10" hidden="1">
      <c r="A169" s="957" t="s">
        <v>300</v>
      </c>
      <c r="B169" s="782" t="s">
        <v>1061</v>
      </c>
      <c r="C169" s="955" t="s">
        <v>301</v>
      </c>
      <c r="D169" s="777"/>
      <c r="E169" s="727"/>
      <c r="F169" s="777"/>
      <c r="G169" s="777"/>
      <c r="H169" s="777"/>
      <c r="I169" s="777"/>
      <c r="J169" s="1368">
        <v>0</v>
      </c>
    </row>
    <row r="170" spans="1:10" hidden="1">
      <c r="A170" s="965" t="s">
        <v>302</v>
      </c>
      <c r="B170" s="806" t="s">
        <v>1025</v>
      </c>
      <c r="C170" s="767" t="s">
        <v>338</v>
      </c>
      <c r="D170" s="777">
        <v>0</v>
      </c>
      <c r="E170" s="777"/>
      <c r="F170" s="777">
        <v>0</v>
      </c>
      <c r="G170" s="777">
        <v>0</v>
      </c>
      <c r="H170" s="777">
        <v>0</v>
      </c>
      <c r="I170" s="777">
        <v>0</v>
      </c>
      <c r="J170" s="1368">
        <v>0</v>
      </c>
    </row>
    <row r="171" spans="1:10" hidden="1">
      <c r="A171" s="957" t="s">
        <v>304</v>
      </c>
      <c r="B171" s="782" t="s">
        <v>1062</v>
      </c>
      <c r="C171" s="955" t="s">
        <v>305</v>
      </c>
      <c r="D171" s="777"/>
      <c r="E171" s="777"/>
      <c r="F171" s="777"/>
      <c r="G171" s="777"/>
      <c r="H171" s="777"/>
      <c r="I171" s="777"/>
      <c r="J171" s="1368">
        <v>0</v>
      </c>
    </row>
    <row r="172" spans="1:10">
      <c r="A172" s="957" t="s">
        <v>306</v>
      </c>
      <c r="B172" s="782" t="s">
        <v>1063</v>
      </c>
      <c r="C172" s="955" t="s">
        <v>307</v>
      </c>
      <c r="D172" s="777"/>
      <c r="E172" s="777"/>
      <c r="F172" s="777"/>
      <c r="G172" s="777"/>
      <c r="H172" s="777"/>
      <c r="I172" s="777"/>
      <c r="J172" s="777"/>
    </row>
    <row r="173" spans="1:10">
      <c r="A173" s="957" t="s">
        <v>308</v>
      </c>
      <c r="B173" s="781" t="s">
        <v>1649</v>
      </c>
      <c r="C173" s="955" t="s">
        <v>310</v>
      </c>
      <c r="D173" s="777"/>
      <c r="E173" s="777"/>
      <c r="F173" s="777"/>
      <c r="G173" s="777"/>
      <c r="H173" s="777"/>
      <c r="I173" s="777"/>
      <c r="J173" s="777"/>
    </row>
    <row r="174" spans="1:10" ht="13.5" thickBot="1">
      <c r="A174" s="966">
        <v>1244000</v>
      </c>
      <c r="B174" s="967" t="s">
        <v>1661</v>
      </c>
      <c r="C174" s="960" t="s">
        <v>1089</v>
      </c>
      <c r="D174" s="1120"/>
      <c r="E174" s="1120"/>
      <c r="F174" s="1120"/>
      <c r="G174" s="1120"/>
      <c r="H174" s="1120"/>
      <c r="I174" s="1120"/>
      <c r="J174" s="1120"/>
    </row>
    <row r="175" spans="1:10" ht="13.5" thickBot="1">
      <c r="A175" s="968">
        <v>1000000</v>
      </c>
      <c r="B175" s="969" t="s">
        <v>1027</v>
      </c>
      <c r="C175" s="970" t="s">
        <v>338</v>
      </c>
      <c r="D175" s="1429">
        <f>D32+D151</f>
        <v>100601</v>
      </c>
      <c r="E175" s="1429">
        <v>0</v>
      </c>
      <c r="F175" s="1429">
        <f>F32+F151</f>
        <v>100601</v>
      </c>
      <c r="G175" s="1429">
        <f>G32+G151</f>
        <v>1200</v>
      </c>
      <c r="H175" s="1429">
        <f>H32+H115</f>
        <v>2500</v>
      </c>
      <c r="I175" s="1429">
        <f>I32+I151</f>
        <v>3000</v>
      </c>
      <c r="J175" s="1503">
        <f>F175</f>
        <v>100601</v>
      </c>
    </row>
    <row r="176" spans="1:10" ht="18" customHeight="1">
      <c r="A176" s="2443"/>
      <c r="B176" s="2443"/>
      <c r="C176" s="2443"/>
      <c r="D176" s="2443"/>
      <c r="E176" s="2443"/>
      <c r="F176" s="2443"/>
      <c r="G176" s="2443"/>
      <c r="H176" s="2443"/>
      <c r="I176" s="2443"/>
      <c r="J176" s="2443"/>
    </row>
    <row r="177" spans="1:10" ht="15.75" customHeight="1">
      <c r="A177" s="2422" t="s">
        <v>2264</v>
      </c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>
      <c r="A178" s="2459" t="s">
        <v>1070</v>
      </c>
      <c r="B178" s="2459"/>
      <c r="C178" s="2459"/>
      <c r="D178" s="2459"/>
      <c r="E178" s="2459"/>
      <c r="F178" s="2459"/>
      <c r="G178" s="2459"/>
      <c r="H178" s="2459"/>
      <c r="I178" s="2459"/>
      <c r="J178" s="2459"/>
    </row>
    <row r="179" spans="1:10" ht="14.25">
      <c r="A179" s="2459" t="s">
        <v>1713</v>
      </c>
      <c r="B179" s="2459"/>
      <c r="C179" s="2459"/>
      <c r="D179" s="2459"/>
      <c r="E179" s="2459"/>
      <c r="F179" s="2459"/>
      <c r="G179" s="2459"/>
      <c r="H179" s="2459"/>
      <c r="I179" s="2459"/>
      <c r="J179" s="2459"/>
    </row>
    <row r="180" spans="1:10">
      <c r="A180" s="2461" t="s">
        <v>950</v>
      </c>
      <c r="B180" s="2461"/>
      <c r="C180" s="2461"/>
      <c r="D180" s="2461"/>
      <c r="E180" s="2461"/>
      <c r="F180" s="2461"/>
      <c r="G180" s="2461"/>
      <c r="H180" s="2461"/>
      <c r="I180" s="2461"/>
      <c r="J180" s="2461"/>
    </row>
    <row r="181" spans="1:10" ht="14.25">
      <c r="A181" s="2462"/>
      <c r="B181" s="2462"/>
      <c r="C181" s="2462"/>
      <c r="D181" s="2462"/>
      <c r="E181" s="2462"/>
      <c r="F181" s="2462"/>
      <c r="G181" s="2462"/>
      <c r="H181" s="2462"/>
      <c r="I181" s="2462"/>
      <c r="J181" s="2462"/>
    </row>
    <row r="182" spans="1:10">
      <c r="A182" s="2459" t="s">
        <v>951</v>
      </c>
      <c r="B182" s="2459"/>
      <c r="C182" s="2459"/>
      <c r="D182" s="2459"/>
      <c r="E182" s="2459"/>
      <c r="F182" s="2459"/>
      <c r="G182" s="2459"/>
      <c r="H182" s="2459"/>
      <c r="I182" s="2459"/>
      <c r="J182" s="2459"/>
    </row>
    <row r="183" spans="1:10" s="626" customFormat="1" ht="14.25">
      <c r="A183" s="816" t="s">
        <v>2011</v>
      </c>
      <c r="B183" s="816"/>
      <c r="C183" s="817"/>
      <c r="D183" s="816"/>
      <c r="E183" s="816"/>
      <c r="F183" s="816"/>
      <c r="G183" s="816" t="s">
        <v>1102</v>
      </c>
      <c r="H183" s="816"/>
      <c r="I183" s="816"/>
      <c r="J183" s="816"/>
    </row>
    <row r="184" spans="1:10" s="626" customFormat="1" ht="14.25">
      <c r="A184" s="818" t="s">
        <v>1655</v>
      </c>
      <c r="B184" s="817" t="s">
        <v>612</v>
      </c>
      <c r="C184" s="820"/>
      <c r="D184" s="662"/>
      <c r="E184" s="661" t="s">
        <v>289</v>
      </c>
      <c r="F184" s="662"/>
      <c r="G184" s="661" t="s">
        <v>290</v>
      </c>
      <c r="H184" s="662"/>
      <c r="I184" s="662"/>
      <c r="J184" s="818"/>
    </row>
    <row r="185" spans="1:10">
      <c r="A185" s="2455"/>
      <c r="B185" s="2455"/>
      <c r="C185" s="2455"/>
      <c r="D185" s="2455"/>
      <c r="E185" s="2455"/>
      <c r="F185" s="2455"/>
      <c r="G185" s="2455"/>
      <c r="H185" s="2455"/>
      <c r="I185" s="2455"/>
      <c r="J185" s="2455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>
      <c r="A190" s="971"/>
      <c r="B190" s="971"/>
      <c r="C190" s="971"/>
      <c r="D190" s="971"/>
      <c r="E190" s="971"/>
      <c r="F190" s="971"/>
      <c r="G190" s="971"/>
      <c r="H190" s="971"/>
      <c r="I190" s="971"/>
      <c r="J190" s="972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971"/>
      <c r="B195" s="971"/>
      <c r="C195" s="971"/>
      <c r="D195" s="971"/>
      <c r="E195" s="971"/>
      <c r="F195" s="971"/>
      <c r="G195" s="971"/>
      <c r="H195" s="971"/>
      <c r="I195" s="971"/>
      <c r="J195" s="971"/>
    </row>
    <row r="196" spans="1:10">
      <c r="A196" s="2464"/>
      <c r="B196" s="2464"/>
      <c r="C196" s="2464"/>
      <c r="D196" s="2464"/>
      <c r="E196" s="2464"/>
      <c r="F196" s="2464"/>
      <c r="G196" s="2464"/>
      <c r="H196" s="2464"/>
      <c r="I196" s="2464"/>
      <c r="J196" s="2464"/>
    </row>
    <row r="197" spans="1:10">
      <c r="A197" s="971"/>
      <c r="B197" s="971"/>
      <c r="C197" s="971"/>
      <c r="D197" s="971"/>
      <c r="E197" s="971"/>
      <c r="F197" s="973"/>
      <c r="G197" s="973"/>
      <c r="H197" s="973"/>
      <c r="I197" s="973"/>
      <c r="J197" s="973"/>
    </row>
    <row r="198" spans="1:10">
      <c r="A198" s="2464"/>
      <c r="B198" s="2464"/>
      <c r="C198" s="2464"/>
      <c r="D198" s="2464"/>
      <c r="E198" s="2464"/>
      <c r="F198" s="2464"/>
      <c r="G198" s="2464"/>
      <c r="H198" s="2464"/>
      <c r="I198" s="2464"/>
      <c r="J198" s="2464"/>
    </row>
    <row r="199" spans="1:10">
      <c r="A199" s="971"/>
      <c r="B199" s="971"/>
      <c r="C199" s="971"/>
      <c r="D199" s="971"/>
      <c r="E199" s="971"/>
      <c r="F199" s="971"/>
      <c r="G199" s="971"/>
      <c r="H199" s="971"/>
      <c r="I199" s="971"/>
      <c r="J199" s="971"/>
    </row>
    <row r="200" spans="1:10">
      <c r="A200" s="2464"/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>
      <c r="A201" s="971"/>
      <c r="B201" s="971"/>
      <c r="C201" s="971"/>
      <c r="D201" s="971"/>
      <c r="E201" s="971"/>
      <c r="F201" s="971"/>
      <c r="G201" s="971"/>
      <c r="H201" s="971"/>
      <c r="I201" s="971"/>
      <c r="J201" s="971"/>
    </row>
    <row r="202" spans="1:10">
      <c r="A202" s="2464" t="s">
        <v>49</v>
      </c>
      <c r="B202" s="2464"/>
      <c r="C202" s="2464"/>
      <c r="D202" s="2464"/>
      <c r="E202" s="2464"/>
      <c r="F202" s="2464"/>
      <c r="G202" s="2464"/>
      <c r="H202" s="2464"/>
      <c r="I202" s="2464"/>
      <c r="J202" s="2464"/>
    </row>
    <row r="203" spans="1:10">
      <c r="A203" s="2463" t="s">
        <v>1664</v>
      </c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2463" t="s">
        <v>1665</v>
      </c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2463" t="s">
        <v>1666</v>
      </c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971" t="s">
        <v>890</v>
      </c>
      <c r="B206" s="974"/>
      <c r="C206" s="974"/>
      <c r="D206" s="974"/>
      <c r="E206" s="974"/>
      <c r="F206" s="974"/>
      <c r="G206" s="974"/>
      <c r="H206" s="974"/>
      <c r="I206" s="974"/>
      <c r="J206" s="974"/>
    </row>
    <row r="207" spans="1:10">
      <c r="A207" s="2463" t="s">
        <v>1667</v>
      </c>
      <c r="B207" s="2463"/>
      <c r="C207" s="2463"/>
      <c r="D207" s="2463"/>
      <c r="E207" s="2463"/>
      <c r="F207" s="2463"/>
      <c r="G207" s="2463"/>
      <c r="H207" s="2463"/>
      <c r="I207" s="2463"/>
      <c r="J207" s="2463"/>
    </row>
    <row r="208" spans="1:10">
      <c r="A208" s="2422" t="s">
        <v>645</v>
      </c>
      <c r="B208" s="2422"/>
      <c r="C208" s="2422"/>
      <c r="D208" s="2422"/>
      <c r="E208" s="2422"/>
      <c r="F208" s="2422"/>
      <c r="G208" s="2422"/>
      <c r="H208" s="2422"/>
      <c r="I208" s="2422"/>
      <c r="J208" s="2422"/>
    </row>
    <row r="209" spans="1:10">
      <c r="A209" s="2459" t="s">
        <v>1070</v>
      </c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 ht="14.25">
      <c r="A210" s="2459" t="s">
        <v>1668</v>
      </c>
      <c r="B210" s="2459"/>
      <c r="C210" s="2459"/>
      <c r="D210" s="2459"/>
      <c r="E210" s="2459"/>
      <c r="F210" s="2459"/>
      <c r="G210" s="2459"/>
      <c r="H210" s="2459"/>
      <c r="I210" s="2459"/>
      <c r="J210" s="2459"/>
    </row>
    <row r="211" spans="1:10">
      <c r="A211" s="2461" t="s">
        <v>950</v>
      </c>
      <c r="B211" s="2461"/>
      <c r="C211" s="2461"/>
      <c r="D211" s="2461"/>
      <c r="E211" s="2461"/>
      <c r="F211" s="2461"/>
      <c r="G211" s="2461"/>
      <c r="H211" s="2461"/>
      <c r="I211" s="2461"/>
      <c r="J211" s="2461"/>
    </row>
    <row r="212" spans="1:10" ht="14.25">
      <c r="A212" s="2462" t="s">
        <v>1669</v>
      </c>
      <c r="B212" s="2462"/>
      <c r="C212" s="2462"/>
      <c r="D212" s="2462"/>
      <c r="E212" s="2462"/>
      <c r="F212" s="2462"/>
      <c r="G212" s="2462"/>
      <c r="H212" s="2462"/>
      <c r="I212" s="2462"/>
      <c r="J212" s="2462"/>
    </row>
    <row r="213" spans="1:10">
      <c r="A213" s="2459" t="s">
        <v>951</v>
      </c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>
      <c r="A214" s="2459" t="s">
        <v>952</v>
      </c>
      <c r="B214" s="2459"/>
      <c r="C214" s="2459"/>
      <c r="D214" s="2459"/>
      <c r="E214" s="2459"/>
      <c r="F214" s="2459"/>
      <c r="G214" s="2459"/>
      <c r="H214" s="2459"/>
      <c r="I214" s="2459"/>
      <c r="J214" s="2459"/>
    </row>
    <row r="215" spans="1:10" ht="14.25">
      <c r="A215" s="2460" t="s">
        <v>1663</v>
      </c>
      <c r="B215" s="2460"/>
      <c r="C215" s="2460"/>
      <c r="D215" s="2460"/>
      <c r="E215" s="2460"/>
      <c r="F215" s="2460"/>
      <c r="G215" s="2460"/>
      <c r="H215" s="2460"/>
      <c r="I215" s="2460"/>
      <c r="J215" s="2460"/>
    </row>
    <row r="216" spans="1:10">
      <c r="A216" s="2455"/>
      <c r="B216" s="2455"/>
      <c r="C216" s="2455"/>
      <c r="D216" s="2455"/>
      <c r="E216" s="2455"/>
      <c r="F216" s="2455"/>
      <c r="G216" s="2455"/>
      <c r="H216" s="2455"/>
      <c r="I216" s="2455"/>
      <c r="J216" s="2455"/>
    </row>
  </sheetData>
  <mergeCells count="42">
    <mergeCell ref="H28:J28"/>
    <mergeCell ref="A9:E9"/>
    <mergeCell ref="B15:E15"/>
    <mergeCell ref="B16:F16"/>
    <mergeCell ref="F29:F30"/>
    <mergeCell ref="A14:B14"/>
    <mergeCell ref="A17:E18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A187:J187"/>
    <mergeCell ref="A188:J188"/>
    <mergeCell ref="A189:J189"/>
    <mergeCell ref="A191:J191"/>
    <mergeCell ref="A185:J185"/>
    <mergeCell ref="A186:J186"/>
    <mergeCell ref="A203:J203"/>
    <mergeCell ref="A192:J192"/>
    <mergeCell ref="A193:J193"/>
    <mergeCell ref="A194:J194"/>
    <mergeCell ref="A196:J196"/>
    <mergeCell ref="K154:O154"/>
    <mergeCell ref="A213:J213"/>
    <mergeCell ref="A214:J214"/>
    <mergeCell ref="A215:J215"/>
    <mergeCell ref="A216:J216"/>
    <mergeCell ref="A209:J209"/>
    <mergeCell ref="A210:J210"/>
    <mergeCell ref="A211:J211"/>
    <mergeCell ref="A212:J212"/>
    <mergeCell ref="A204:J204"/>
    <mergeCell ref="A205:J205"/>
    <mergeCell ref="A207:J207"/>
    <mergeCell ref="A208:J208"/>
    <mergeCell ref="A198:J198"/>
    <mergeCell ref="A200:J200"/>
    <mergeCell ref="A202:J202"/>
  </mergeCells>
  <phoneticPr fontId="5" type="noConversion"/>
  <pageMargins left="0.17" right="0.44" top="0.17" bottom="0.17" header="0.17" footer="0.17"/>
  <pageSetup orientation="landscape" horizontalDpi="4294967294" verticalDpi="4294967294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D6184-6FA9-4291-A1A3-737D8B234067}">
  <sheetPr>
    <tabColor rgb="FFC00000"/>
  </sheetPr>
  <dimension ref="A1:N171"/>
  <sheetViews>
    <sheetView topLeftCell="A25" workbookViewId="0">
      <selection activeCell="H158" sqref="H158"/>
    </sheetView>
  </sheetViews>
  <sheetFormatPr defaultRowHeight="12.75"/>
  <cols>
    <col min="1" max="1" width="7" style="626" customWidth="1"/>
    <col min="2" max="2" width="37.42578125" style="626" customWidth="1"/>
    <col min="3" max="3" width="8.140625" style="626" customWidth="1"/>
    <col min="4" max="4" width="10.7109375" style="626" customWidth="1"/>
    <col min="5" max="5" width="9" style="626" customWidth="1"/>
    <col min="6" max="6" width="10.5703125" style="626" customWidth="1"/>
    <col min="7" max="7" width="12.5703125" style="626" customWidth="1"/>
    <col min="8" max="8" width="10" style="626" customWidth="1"/>
    <col min="9" max="9" width="10.710937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453" t="s">
        <v>28</v>
      </c>
      <c r="G1" s="2453"/>
      <c r="H1" s="2453"/>
      <c r="I1" s="2453"/>
      <c r="J1" s="2453"/>
      <c r="K1" s="662"/>
      <c r="L1" s="662"/>
    </row>
    <row r="2" spans="1:12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454" t="s">
        <v>850</v>
      </c>
      <c r="G3" s="2454"/>
      <c r="H3" s="2454"/>
      <c r="I3" s="2454"/>
      <c r="J3" s="2454"/>
      <c r="K3" s="662"/>
      <c r="L3" s="662"/>
    </row>
    <row r="4" spans="1:12">
      <c r="A4" s="662"/>
      <c r="B4" s="663"/>
      <c r="C4" s="664"/>
      <c r="D4" s="662"/>
      <c r="E4" s="665"/>
      <c r="F4" s="667" t="s">
        <v>30</v>
      </c>
      <c r="G4" s="667"/>
      <c r="H4" s="662"/>
      <c r="I4" s="662"/>
      <c r="J4" s="662"/>
      <c r="K4" s="662"/>
      <c r="L4" s="662"/>
    </row>
    <row r="5" spans="1:12" ht="14.25">
      <c r="A5" s="662"/>
      <c r="B5" s="668" t="s">
        <v>31</v>
      </c>
      <c r="C5" s="664"/>
      <c r="D5" s="662"/>
      <c r="E5" s="665"/>
      <c r="F5" s="665"/>
      <c r="G5" s="669" t="s">
        <v>162</v>
      </c>
      <c r="H5" s="662"/>
      <c r="I5" s="662"/>
      <c r="J5" s="662"/>
      <c r="K5" s="662"/>
      <c r="L5" s="662"/>
    </row>
    <row r="6" spans="1:12">
      <c r="A6" s="670"/>
      <c r="B6" s="671"/>
      <c r="C6" s="664"/>
      <c r="D6" s="662"/>
      <c r="E6" s="665" t="s">
        <v>163</v>
      </c>
      <c r="F6" s="667" t="s">
        <v>893</v>
      </c>
      <c r="G6" s="662"/>
      <c r="H6" s="662"/>
      <c r="I6" s="662"/>
      <c r="J6" s="672"/>
      <c r="K6" s="662"/>
      <c r="L6" s="662"/>
    </row>
    <row r="7" spans="1:12" s="662" customFormat="1">
      <c r="A7" s="672" t="s">
        <v>2280</v>
      </c>
      <c r="B7" s="663"/>
      <c r="C7" s="673"/>
      <c r="F7" s="665"/>
      <c r="G7" s="665"/>
    </row>
    <row r="8" spans="1:12" s="672" customFormat="1" ht="10.5">
      <c r="A8" s="2455" t="s">
        <v>1073</v>
      </c>
      <c r="B8" s="2455"/>
      <c r="C8" s="2455"/>
      <c r="D8" s="2455"/>
      <c r="E8" s="2455"/>
    </row>
    <row r="9" spans="1:12">
      <c r="A9" s="672"/>
      <c r="B9" s="821" t="s">
        <v>1656</v>
      </c>
      <c r="C9" s="692"/>
      <c r="D9" s="672"/>
      <c r="E9" s="694"/>
      <c r="F9" s="672"/>
      <c r="G9" s="672"/>
      <c r="H9" s="662"/>
      <c r="I9" s="662"/>
      <c r="J9" s="662"/>
      <c r="K9" s="672"/>
      <c r="L9" s="672"/>
    </row>
    <row r="10" spans="1:12" ht="14.25">
      <c r="A10" s="822" t="s">
        <v>1657</v>
      </c>
      <c r="B10" s="814"/>
      <c r="C10" s="823"/>
      <c r="D10" s="824"/>
      <c r="E10" s="825"/>
      <c r="F10" s="825"/>
      <c r="G10" s="672"/>
      <c r="H10" s="662"/>
      <c r="I10" s="662"/>
      <c r="J10" s="662"/>
      <c r="K10" s="662"/>
      <c r="L10" s="662"/>
    </row>
    <row r="11" spans="1:12">
      <c r="A11" s="662"/>
      <c r="B11" s="663"/>
      <c r="C11" s="664"/>
      <c r="D11" s="662"/>
      <c r="E11" s="665"/>
      <c r="F11" s="665"/>
      <c r="G11" s="662"/>
      <c r="H11" s="662"/>
      <c r="I11" s="662"/>
      <c r="J11" s="662"/>
      <c r="K11" s="662"/>
      <c r="L11" s="662"/>
    </row>
    <row r="12" spans="1:12">
      <c r="A12" s="2457" t="s">
        <v>1107</v>
      </c>
      <c r="B12" s="2457"/>
      <c r="C12" s="2457"/>
      <c r="D12" s="2457"/>
      <c r="E12" s="2457"/>
      <c r="F12" s="665"/>
      <c r="G12" s="674" t="s">
        <v>193</v>
      </c>
      <c r="H12" s="662"/>
      <c r="I12" s="662"/>
      <c r="J12" s="662"/>
      <c r="K12" s="662"/>
      <c r="L12" s="662"/>
    </row>
    <row r="13" spans="1:12" ht="20.25" customHeight="1">
      <c r="A13" s="2452" t="s">
        <v>861</v>
      </c>
      <c r="B13" s="2452"/>
      <c r="C13" s="2452"/>
      <c r="D13" s="2452"/>
      <c r="E13" s="2452"/>
      <c r="F13" s="665"/>
      <c r="G13" s="662"/>
      <c r="H13" s="662"/>
      <c r="I13" s="662"/>
      <c r="J13" s="662"/>
      <c r="K13" s="662"/>
      <c r="L13" s="662"/>
    </row>
    <row r="14" spans="1:12" s="841" customFormat="1">
      <c r="A14" s="2445" t="s">
        <v>2269</v>
      </c>
      <c r="B14" s="2446"/>
      <c r="C14" s="1460"/>
      <c r="F14" s="1461"/>
      <c r="G14" s="1461"/>
    </row>
    <row r="15" spans="1:12" ht="18">
      <c r="A15" s="2447" t="s">
        <v>779</v>
      </c>
      <c r="B15" s="2447"/>
      <c r="C15" s="2447"/>
      <c r="D15" s="2447"/>
      <c r="E15" s="2447"/>
      <c r="F15" s="2447"/>
      <c r="G15" s="2447"/>
      <c r="H15" s="2447"/>
      <c r="I15" s="2447"/>
      <c r="J15" s="2447"/>
      <c r="K15" s="662"/>
      <c r="L15" s="662"/>
    </row>
    <row r="16" spans="1:12" ht="14.25">
      <c r="A16" s="2448" t="s">
        <v>993</v>
      </c>
      <c r="B16" s="2449"/>
      <c r="C16" s="2449"/>
      <c r="D16" s="2449"/>
      <c r="E16" s="2449"/>
      <c r="F16" s="2449"/>
      <c r="G16" s="2449"/>
      <c r="H16" s="2449"/>
      <c r="I16" s="2449"/>
      <c r="J16" s="2449"/>
      <c r="K16" s="662"/>
      <c r="L16" s="662"/>
    </row>
    <row r="17" spans="1:14" ht="16.5">
      <c r="A17" s="2450" t="s">
        <v>1614</v>
      </c>
      <c r="B17" s="2450"/>
      <c r="C17" s="2450"/>
      <c r="D17" s="2450"/>
      <c r="E17" s="2450"/>
      <c r="F17" s="2450"/>
      <c r="G17" s="2450"/>
      <c r="H17" s="2450"/>
      <c r="I17" s="2450"/>
      <c r="J17" s="2450"/>
      <c r="K17" s="662"/>
      <c r="L17" s="662"/>
    </row>
    <row r="18" spans="1:14" ht="14.25" customHeight="1">
      <c r="A18" s="2451" t="s">
        <v>2202</v>
      </c>
      <c r="B18" s="2451"/>
      <c r="C18" s="2451"/>
      <c r="D18" s="2451"/>
      <c r="E18" s="2451"/>
      <c r="F18" s="2451"/>
      <c r="G18" s="2451"/>
      <c r="H18" s="2451"/>
      <c r="I18" s="2451"/>
      <c r="J18" s="2451"/>
      <c r="K18" s="672"/>
      <c r="L18" s="672"/>
    </row>
    <row r="19" spans="1:14" ht="9" customHeight="1">
      <c r="A19" s="2451"/>
      <c r="B19" s="2451"/>
      <c r="C19" s="2451"/>
      <c r="D19" s="2451"/>
      <c r="E19" s="2451"/>
      <c r="F19" s="2451"/>
      <c r="G19" s="2451"/>
      <c r="H19" s="2451"/>
      <c r="I19" s="2451"/>
      <c r="J19" s="2451"/>
      <c r="K19" s="672"/>
      <c r="L19" s="672"/>
    </row>
    <row r="20" spans="1:14">
      <c r="A20" s="677" t="s">
        <v>423</v>
      </c>
      <c r="B20" s="678"/>
      <c r="C20" s="678"/>
      <c r="D20" s="678"/>
      <c r="E20" s="672"/>
      <c r="F20" s="679" t="s">
        <v>312</v>
      </c>
      <c r="G20" s="672"/>
      <c r="H20" s="672"/>
      <c r="I20" s="672"/>
      <c r="J20" s="672"/>
      <c r="K20" s="672"/>
      <c r="L20" s="672"/>
    </row>
    <row r="21" spans="1:14">
      <c r="A21" s="677" t="s">
        <v>961</v>
      </c>
      <c r="B21" s="680"/>
      <c r="C21" s="680"/>
      <c r="D21" s="680"/>
      <c r="E21" s="680"/>
      <c r="F21" s="677" t="s">
        <v>313</v>
      </c>
      <c r="G21" s="647" t="s">
        <v>538</v>
      </c>
      <c r="H21" s="647" t="s">
        <v>1071</v>
      </c>
      <c r="I21" s="647">
        <v>1</v>
      </c>
      <c r="J21" s="680"/>
      <c r="K21" s="680"/>
      <c r="L21" s="680"/>
    </row>
    <row r="22" spans="1:14">
      <c r="A22" s="677" t="s">
        <v>314</v>
      </c>
      <c r="B22" s="677"/>
      <c r="C22" s="677"/>
      <c r="D22" s="677"/>
      <c r="E22" s="677"/>
      <c r="F22" s="680"/>
      <c r="G22" s="677"/>
      <c r="H22" s="680"/>
      <c r="I22" s="677"/>
      <c r="J22" s="677"/>
      <c r="K22" s="677"/>
    </row>
    <row r="23" spans="1:14">
      <c r="A23" s="677" t="s">
        <v>884</v>
      </c>
      <c r="B23" s="677"/>
      <c r="C23" s="677"/>
      <c r="D23" s="681"/>
      <c r="E23" s="681"/>
      <c r="F23" s="677" t="s">
        <v>1138</v>
      </c>
      <c r="G23" s="677"/>
      <c r="H23" s="677"/>
      <c r="I23" s="677"/>
      <c r="J23" s="677"/>
      <c r="K23" s="677"/>
    </row>
    <row r="24" spans="1:14" ht="24" customHeight="1">
      <c r="A24" s="677" t="s">
        <v>1615</v>
      </c>
      <c r="B24" s="680"/>
      <c r="C24" s="680"/>
      <c r="D24" s="680"/>
      <c r="E24" s="680"/>
      <c r="F24" s="677" t="s">
        <v>48</v>
      </c>
      <c r="G24" s="677"/>
      <c r="H24" s="677"/>
      <c r="I24" s="680"/>
      <c r="J24" s="682"/>
      <c r="K24" s="680"/>
    </row>
    <row r="25" spans="1:14" ht="17.25" customHeight="1">
      <c r="A25" s="680" t="s">
        <v>192</v>
      </c>
      <c r="B25" s="682"/>
      <c r="C25" s="683"/>
      <c r="D25" s="680"/>
      <c r="E25" s="680"/>
      <c r="F25" s="2437" t="s">
        <v>900</v>
      </c>
      <c r="G25" s="2437"/>
      <c r="H25" s="2437"/>
      <c r="I25" s="2437"/>
      <c r="J25" s="2437"/>
      <c r="K25" s="680"/>
    </row>
    <row r="26" spans="1:14" ht="13.5" thickBot="1">
      <c r="A26" s="679" t="s">
        <v>876</v>
      </c>
      <c r="B26" s="684"/>
      <c r="C26" s="685"/>
      <c r="D26" s="684"/>
      <c r="E26" s="680"/>
      <c r="F26" s="2437"/>
      <c r="G26" s="2437"/>
      <c r="H26" s="2437"/>
      <c r="I26" s="2437"/>
      <c r="J26" s="2437"/>
      <c r="K26" s="680"/>
    </row>
    <row r="27" spans="1:14" ht="13.5" thickBot="1">
      <c r="A27" s="677" t="s">
        <v>110</v>
      </c>
      <c r="B27" s="680"/>
      <c r="C27" s="683"/>
      <c r="D27" s="682"/>
      <c r="E27" s="686"/>
      <c r="G27" s="687"/>
      <c r="H27" s="688"/>
      <c r="I27" s="689"/>
      <c r="K27" s="682"/>
    </row>
    <row r="28" spans="1:14" ht="13.5" thickBot="1">
      <c r="A28" s="677" t="s">
        <v>397</v>
      </c>
      <c r="B28" s="680"/>
      <c r="C28" s="680"/>
      <c r="D28" s="684"/>
      <c r="E28" s="684"/>
      <c r="F28" s="684"/>
      <c r="G28" s="690" t="s">
        <v>398</v>
      </c>
      <c r="H28" s="680"/>
      <c r="I28" s="682"/>
      <c r="J28" s="682"/>
      <c r="K28" s="684"/>
    </row>
    <row r="29" spans="1:14" ht="13.5" thickBot="1">
      <c r="A29" s="677" t="s">
        <v>399</v>
      </c>
      <c r="B29" s="691"/>
      <c r="C29" s="692"/>
      <c r="D29" s="683"/>
      <c r="E29" s="693"/>
      <c r="F29" s="694"/>
      <c r="G29" s="672"/>
      <c r="H29" s="2510">
        <v>900272000630</v>
      </c>
      <c r="I29" s="2510"/>
      <c r="J29" s="2510"/>
      <c r="K29" s="672"/>
    </row>
    <row r="30" spans="1:14" ht="4.5" customHeight="1" thickBot="1"/>
    <row r="31" spans="1:14" ht="49.5" customHeight="1" thickBot="1">
      <c r="A31" s="695" t="s">
        <v>385</v>
      </c>
      <c r="B31" s="696" t="s">
        <v>400</v>
      </c>
      <c r="C31" s="697"/>
      <c r="D31" s="696" t="s">
        <v>401</v>
      </c>
      <c r="E31" s="698"/>
      <c r="F31" s="2438" t="s">
        <v>342</v>
      </c>
      <c r="G31" s="2440" t="s">
        <v>343</v>
      </c>
      <c r="H31" s="2441"/>
      <c r="I31" s="2441"/>
      <c r="J31" s="2442"/>
    </row>
    <row r="32" spans="1:14" ht="69.75" customHeight="1" thickBot="1">
      <c r="A32" s="699"/>
      <c r="B32" s="700" t="s">
        <v>329</v>
      </c>
      <c r="C32" s="701" t="s">
        <v>641</v>
      </c>
      <c r="D32" s="702" t="s">
        <v>761</v>
      </c>
      <c r="E32" s="703" t="s">
        <v>929</v>
      </c>
      <c r="F32" s="2439"/>
      <c r="G32" s="702" t="s">
        <v>930</v>
      </c>
      <c r="H32" s="702" t="s">
        <v>931</v>
      </c>
      <c r="I32" s="702" t="s">
        <v>932</v>
      </c>
      <c r="J32" s="702" t="s">
        <v>933</v>
      </c>
      <c r="M32" s="682"/>
      <c r="N32" s="682"/>
    </row>
    <row r="33" spans="1:10" ht="13.5" thickBot="1">
      <c r="A33" s="704" t="s">
        <v>934</v>
      </c>
      <c r="B33" s="705" t="s">
        <v>935</v>
      </c>
      <c r="C33" s="706" t="s">
        <v>936</v>
      </c>
      <c r="D33" s="707" t="s">
        <v>703</v>
      </c>
      <c r="E33" s="707" t="s">
        <v>704</v>
      </c>
      <c r="F33" s="707" t="s">
        <v>642</v>
      </c>
      <c r="G33" s="708">
        <v>4</v>
      </c>
      <c r="H33" s="709">
        <v>5</v>
      </c>
      <c r="I33" s="710">
        <v>6</v>
      </c>
      <c r="J33" s="709">
        <v>7</v>
      </c>
    </row>
    <row r="34" spans="1:10" ht="16.5" customHeight="1" thickBot="1">
      <c r="A34" s="704">
        <v>1100000</v>
      </c>
      <c r="B34" s="711" t="s">
        <v>1616</v>
      </c>
      <c r="C34" s="712" t="s">
        <v>338</v>
      </c>
      <c r="D34" s="826">
        <f>D68+D65+D79</f>
        <v>0</v>
      </c>
      <c r="E34" s="826">
        <f>E45+E69+E79+E65</f>
        <v>0</v>
      </c>
      <c r="F34" s="826">
        <f>D34+E34</f>
        <v>0</v>
      </c>
      <c r="G34" s="826">
        <f>G65+G79+G68</f>
        <v>0</v>
      </c>
      <c r="H34" s="826">
        <f>H65+H79+H68</f>
        <v>0</v>
      </c>
      <c r="I34" s="826">
        <f>I65+I69+I79+I80</f>
        <v>0</v>
      </c>
      <c r="J34" s="826">
        <f>F34</f>
        <v>0</v>
      </c>
    </row>
    <row r="35" spans="1:10" ht="102.75" hidden="1" thickBot="1">
      <c r="A35" s="704">
        <v>1110000</v>
      </c>
      <c r="B35" s="714" t="s">
        <v>1617</v>
      </c>
      <c r="C35" s="712" t="s">
        <v>338</v>
      </c>
      <c r="D35" s="827">
        <v>0</v>
      </c>
      <c r="E35" s="827">
        <v>0</v>
      </c>
      <c r="F35" s="827">
        <v>0</v>
      </c>
      <c r="G35" s="827">
        <v>0</v>
      </c>
      <c r="H35" s="827">
        <v>0</v>
      </c>
      <c r="I35" s="827">
        <v>0</v>
      </c>
      <c r="J35" s="827">
        <v>0</v>
      </c>
    </row>
    <row r="36" spans="1:10" ht="29.25" hidden="1" thickBot="1">
      <c r="A36" s="716">
        <v>1110000</v>
      </c>
      <c r="B36" s="717" t="s">
        <v>768</v>
      </c>
      <c r="C36" s="718" t="s">
        <v>338</v>
      </c>
      <c r="D36" s="828">
        <v>0</v>
      </c>
      <c r="E36" s="828">
        <v>0</v>
      </c>
      <c r="F36" s="828">
        <v>0</v>
      </c>
      <c r="G36" s="828">
        <v>0</v>
      </c>
      <c r="H36" s="828">
        <v>0</v>
      </c>
      <c r="I36" s="828">
        <v>0</v>
      </c>
      <c r="J36" s="828">
        <v>0</v>
      </c>
    </row>
    <row r="37" spans="1:10" ht="26.25" hidden="1" thickBot="1">
      <c r="A37" s="720">
        <v>1111000</v>
      </c>
      <c r="B37" s="721" t="s">
        <v>643</v>
      </c>
      <c r="C37" s="722" t="s">
        <v>769</v>
      </c>
      <c r="D37" s="829"/>
      <c r="E37" s="829"/>
      <c r="F37" s="829"/>
      <c r="G37" s="829"/>
      <c r="H37" s="829"/>
      <c r="I37" s="829"/>
      <c r="J37" s="829">
        <v>0</v>
      </c>
    </row>
    <row r="38" spans="1:10" ht="26.25" hidden="1" thickBot="1">
      <c r="A38" s="724">
        <v>1112000</v>
      </c>
      <c r="B38" s="725" t="s">
        <v>255</v>
      </c>
      <c r="C38" s="726" t="s">
        <v>770</v>
      </c>
      <c r="D38" s="830"/>
      <c r="E38" s="830"/>
      <c r="F38" s="830"/>
      <c r="G38" s="830"/>
      <c r="H38" s="830"/>
      <c r="I38" s="830"/>
      <c r="J38" s="829">
        <v>0</v>
      </c>
    </row>
    <row r="39" spans="1:10" ht="13.5" hidden="1" customHeight="1" thickBot="1">
      <c r="A39" s="724">
        <v>1113000</v>
      </c>
      <c r="B39" s="725" t="s">
        <v>771</v>
      </c>
      <c r="C39" s="726" t="s">
        <v>772</v>
      </c>
      <c r="D39" s="830"/>
      <c r="E39" s="830"/>
      <c r="F39" s="830"/>
      <c r="G39" s="830"/>
      <c r="H39" s="830"/>
      <c r="I39" s="830"/>
      <c r="J39" s="829">
        <v>0</v>
      </c>
    </row>
    <row r="40" spans="1:10" ht="51.75" hidden="1" thickBot="1">
      <c r="A40" s="724">
        <v>1114000</v>
      </c>
      <c r="B40" s="725" t="s">
        <v>377</v>
      </c>
      <c r="C40" s="726" t="s">
        <v>378</v>
      </c>
      <c r="D40" s="830"/>
      <c r="E40" s="830"/>
      <c r="F40" s="830"/>
      <c r="G40" s="830"/>
      <c r="H40" s="830"/>
      <c r="I40" s="830"/>
      <c r="J40" s="829">
        <v>0</v>
      </c>
    </row>
    <row r="41" spans="1:10" ht="13.5" hidden="1" thickBot="1">
      <c r="A41" s="724">
        <v>1115000</v>
      </c>
      <c r="B41" s="725" t="s">
        <v>591</v>
      </c>
      <c r="C41" s="726" t="s">
        <v>367</v>
      </c>
      <c r="D41" s="830"/>
      <c r="E41" s="830"/>
      <c r="F41" s="830"/>
      <c r="G41" s="830"/>
      <c r="H41" s="830"/>
      <c r="I41" s="830"/>
      <c r="J41" s="829">
        <v>0</v>
      </c>
    </row>
    <row r="42" spans="1:10" ht="26.25" hidden="1" thickBot="1">
      <c r="A42" s="724">
        <v>1116000</v>
      </c>
      <c r="B42" s="725" t="s">
        <v>981</v>
      </c>
      <c r="C42" s="726" t="s">
        <v>368</v>
      </c>
      <c r="D42" s="830"/>
      <c r="E42" s="830"/>
      <c r="F42" s="830"/>
      <c r="G42" s="830"/>
      <c r="H42" s="830"/>
      <c r="I42" s="830"/>
      <c r="J42" s="829">
        <v>0</v>
      </c>
    </row>
    <row r="43" spans="1:10" ht="39" hidden="1" thickBot="1">
      <c r="A43" s="728">
        <v>1117000</v>
      </c>
      <c r="B43" s="729" t="s">
        <v>18</v>
      </c>
      <c r="C43" s="730" t="s">
        <v>19</v>
      </c>
      <c r="D43" s="831"/>
      <c r="E43" s="831"/>
      <c r="F43" s="831"/>
      <c r="G43" s="831"/>
      <c r="H43" s="831"/>
      <c r="I43" s="831"/>
      <c r="J43" s="829">
        <v>0</v>
      </c>
    </row>
    <row r="44" spans="1:10" ht="29.25" hidden="1" thickBot="1">
      <c r="A44" s="732">
        <v>1120000</v>
      </c>
      <c r="B44" s="733" t="s">
        <v>20</v>
      </c>
      <c r="C44" s="712" t="s">
        <v>338</v>
      </c>
      <c r="D44" s="832">
        <v>0</v>
      </c>
      <c r="E44" s="832">
        <v>0</v>
      </c>
      <c r="F44" s="832">
        <v>6200</v>
      </c>
      <c r="G44" s="832">
        <v>1500</v>
      </c>
      <c r="H44" s="832">
        <v>3000</v>
      </c>
      <c r="I44" s="832">
        <v>4500</v>
      </c>
      <c r="J44" s="829">
        <v>6200</v>
      </c>
    </row>
    <row r="45" spans="1:10" ht="15" hidden="1" thickBot="1">
      <c r="A45" s="716">
        <v>1121000</v>
      </c>
      <c r="B45" s="735" t="s">
        <v>21</v>
      </c>
      <c r="C45" s="736"/>
      <c r="D45" s="834">
        <f>D65+D79+D69</f>
        <v>0</v>
      </c>
      <c r="E45" s="834">
        <v>0</v>
      </c>
      <c r="F45" s="834">
        <f>F65+F68+F79+F80</f>
        <v>0</v>
      </c>
      <c r="G45" s="834">
        <f>G65</f>
        <v>0</v>
      </c>
      <c r="H45" s="834">
        <f>H65+H79</f>
        <v>0</v>
      </c>
      <c r="I45" s="834">
        <f>I65+I68+I79+I80</f>
        <v>0</v>
      </c>
      <c r="J45" s="834">
        <f>F45</f>
        <v>0</v>
      </c>
    </row>
    <row r="46" spans="1:10" ht="26.25" hidden="1" thickBot="1">
      <c r="A46" s="724">
        <v>1121100</v>
      </c>
      <c r="B46" s="737" t="s">
        <v>359</v>
      </c>
      <c r="C46" s="726" t="s">
        <v>360</v>
      </c>
      <c r="D46" s="844"/>
      <c r="E46" s="844"/>
      <c r="F46" s="844">
        <f>D46+E46</f>
        <v>0</v>
      </c>
      <c r="G46" s="844"/>
      <c r="H46" s="844"/>
      <c r="I46" s="844"/>
      <c r="J46" s="834">
        <v>0</v>
      </c>
    </row>
    <row r="47" spans="1:10" ht="13.5" hidden="1" thickBot="1">
      <c r="A47" s="724">
        <v>1121200</v>
      </c>
      <c r="B47" s="738" t="s">
        <v>1618</v>
      </c>
      <c r="C47" s="726" t="s">
        <v>362</v>
      </c>
      <c r="D47" s="844"/>
      <c r="E47" s="844"/>
      <c r="F47" s="844">
        <f>D47+E47</f>
        <v>0</v>
      </c>
      <c r="G47" s="844"/>
      <c r="H47" s="844"/>
      <c r="I47" s="844"/>
      <c r="J47" s="834">
        <v>0</v>
      </c>
    </row>
    <row r="48" spans="1:10" ht="13.5" hidden="1" thickBot="1">
      <c r="A48" s="724">
        <v>1121300</v>
      </c>
      <c r="B48" s="737" t="s">
        <v>734</v>
      </c>
      <c r="C48" s="726" t="s">
        <v>363</v>
      </c>
      <c r="D48" s="844">
        <v>0</v>
      </c>
      <c r="E48" s="844"/>
      <c r="F48" s="844">
        <f>D48+E48</f>
        <v>0</v>
      </c>
      <c r="G48" s="833" t="s">
        <v>702</v>
      </c>
      <c r="H48" s="833" t="s">
        <v>702</v>
      </c>
      <c r="I48" s="833">
        <v>0</v>
      </c>
      <c r="J48" s="834">
        <f>F48</f>
        <v>0</v>
      </c>
    </row>
    <row r="49" spans="1:10" ht="13.5" hidden="1" thickBot="1">
      <c r="A49" s="724">
        <v>1121400</v>
      </c>
      <c r="B49" s="737" t="s">
        <v>735</v>
      </c>
      <c r="C49" s="726" t="s">
        <v>364</v>
      </c>
      <c r="D49" s="844"/>
      <c r="E49" s="844"/>
      <c r="F49" s="844"/>
      <c r="G49" s="844"/>
      <c r="H49" s="844"/>
      <c r="I49" s="844"/>
      <c r="J49" s="834">
        <v>0</v>
      </c>
    </row>
    <row r="50" spans="1:10" ht="13.5" hidden="1" thickBot="1">
      <c r="A50" s="724">
        <v>1121500</v>
      </c>
      <c r="B50" s="737" t="s">
        <v>65</v>
      </c>
      <c r="C50" s="726" t="s">
        <v>365</v>
      </c>
      <c r="D50" s="834"/>
      <c r="E50" s="834"/>
      <c r="F50" s="834"/>
      <c r="G50" s="834"/>
      <c r="H50" s="834"/>
      <c r="I50" s="834"/>
      <c r="J50" s="834">
        <v>0</v>
      </c>
    </row>
    <row r="51" spans="1:10" ht="26.25" hidden="1" thickBot="1">
      <c r="A51" s="724">
        <v>1121600</v>
      </c>
      <c r="B51" s="737" t="s">
        <v>66</v>
      </c>
      <c r="C51" s="726" t="s">
        <v>366</v>
      </c>
      <c r="D51" s="844"/>
      <c r="E51" s="844">
        <v>0</v>
      </c>
      <c r="F51" s="844"/>
      <c r="G51" s="844"/>
      <c r="H51" s="844"/>
      <c r="I51" s="844"/>
      <c r="J51" s="834">
        <v>0</v>
      </c>
    </row>
    <row r="52" spans="1:10" ht="13.5" hidden="1" thickBot="1">
      <c r="A52" s="740">
        <v>1121700</v>
      </c>
      <c r="B52" s="741" t="s">
        <v>67</v>
      </c>
      <c r="C52" s="730" t="s">
        <v>731</v>
      </c>
      <c r="D52" s="839"/>
      <c r="E52" s="839"/>
      <c r="F52" s="839"/>
      <c r="G52" s="839"/>
      <c r="H52" s="839"/>
      <c r="I52" s="839"/>
      <c r="J52" s="834">
        <v>0</v>
      </c>
    </row>
    <row r="53" spans="1:10" ht="29.25" hidden="1" thickBot="1">
      <c r="A53" s="716">
        <v>1122000</v>
      </c>
      <c r="B53" s="742" t="s">
        <v>732</v>
      </c>
      <c r="C53" s="718" t="s">
        <v>338</v>
      </c>
      <c r="D53" s="842">
        <v>0</v>
      </c>
      <c r="E53" s="842">
        <v>0</v>
      </c>
      <c r="F53" s="842">
        <v>0</v>
      </c>
      <c r="G53" s="842">
        <v>0</v>
      </c>
      <c r="H53" s="842">
        <v>0</v>
      </c>
      <c r="I53" s="842">
        <v>0</v>
      </c>
      <c r="J53" s="834">
        <v>0</v>
      </c>
    </row>
    <row r="54" spans="1:10" ht="13.5" hidden="1" thickBot="1">
      <c r="A54" s="744">
        <v>1122100</v>
      </c>
      <c r="B54" s="737" t="s">
        <v>68</v>
      </c>
      <c r="C54" s="722" t="s">
        <v>733</v>
      </c>
      <c r="D54" s="844"/>
      <c r="E54" s="844"/>
      <c r="F54" s="844"/>
      <c r="G54" s="844"/>
      <c r="H54" s="844"/>
      <c r="I54" s="844"/>
      <c r="J54" s="834">
        <v>0</v>
      </c>
    </row>
    <row r="55" spans="1:10" ht="26.25" hidden="1" thickBot="1">
      <c r="A55" s="744">
        <v>1122200</v>
      </c>
      <c r="B55" s="737" t="s">
        <v>465</v>
      </c>
      <c r="C55" s="726" t="s">
        <v>978</v>
      </c>
      <c r="D55" s="844"/>
      <c r="E55" s="844"/>
      <c r="F55" s="844"/>
      <c r="G55" s="844"/>
      <c r="H55" s="844"/>
      <c r="I55" s="844"/>
      <c r="J55" s="834">
        <v>0</v>
      </c>
    </row>
    <row r="56" spans="1:10" ht="13.5" hidden="1" thickBot="1">
      <c r="A56" s="732">
        <v>1122300</v>
      </c>
      <c r="B56" s="741" t="s">
        <v>136</v>
      </c>
      <c r="C56" s="730" t="s">
        <v>979</v>
      </c>
      <c r="D56" s="839"/>
      <c r="E56" s="839"/>
      <c r="F56" s="839"/>
      <c r="G56" s="839"/>
      <c r="H56" s="839"/>
      <c r="I56" s="839"/>
      <c r="J56" s="834">
        <v>0</v>
      </c>
    </row>
    <row r="57" spans="1:10" ht="29.25" hidden="1" thickBot="1">
      <c r="A57" s="716">
        <v>1123000</v>
      </c>
      <c r="B57" s="742" t="s">
        <v>344</v>
      </c>
      <c r="C57" s="718" t="s">
        <v>338</v>
      </c>
      <c r="D57" s="842">
        <v>0</v>
      </c>
      <c r="E57" s="842">
        <v>0</v>
      </c>
      <c r="F57" s="842">
        <v>0</v>
      </c>
      <c r="G57" s="842">
        <v>0</v>
      </c>
      <c r="H57" s="842">
        <v>0</v>
      </c>
      <c r="I57" s="842">
        <v>0</v>
      </c>
      <c r="J57" s="834">
        <v>0</v>
      </c>
    </row>
    <row r="58" spans="1:10" ht="13.5" hidden="1" thickBot="1">
      <c r="A58" s="744">
        <v>1123100</v>
      </c>
      <c r="B58" s="737" t="s">
        <v>137</v>
      </c>
      <c r="C58" s="722" t="s">
        <v>345</v>
      </c>
      <c r="D58" s="844"/>
      <c r="E58" s="844"/>
      <c r="F58" s="844"/>
      <c r="G58" s="844"/>
      <c r="H58" s="844"/>
      <c r="I58" s="844"/>
      <c r="J58" s="834">
        <v>0</v>
      </c>
    </row>
    <row r="59" spans="1:10" ht="13.5" hidden="1" thickBot="1">
      <c r="A59" s="744">
        <v>1123200</v>
      </c>
      <c r="B59" s="737" t="s">
        <v>138</v>
      </c>
      <c r="C59" s="726" t="s">
        <v>346</v>
      </c>
      <c r="D59" s="844"/>
      <c r="E59" s="844"/>
      <c r="F59" s="844"/>
      <c r="G59" s="844"/>
      <c r="H59" s="844"/>
      <c r="I59" s="844"/>
      <c r="J59" s="834">
        <v>0</v>
      </c>
    </row>
    <row r="60" spans="1:10" ht="26.25" hidden="1" thickBot="1">
      <c r="A60" s="744">
        <v>1123300</v>
      </c>
      <c r="B60" s="737" t="s">
        <v>139</v>
      </c>
      <c r="C60" s="726" t="s">
        <v>347</v>
      </c>
      <c r="D60" s="844"/>
      <c r="E60" s="844"/>
      <c r="F60" s="844"/>
      <c r="G60" s="844"/>
      <c r="H60" s="844"/>
      <c r="I60" s="844"/>
      <c r="J60" s="834">
        <v>0</v>
      </c>
    </row>
    <row r="61" spans="1:10" ht="13.5" hidden="1" thickBot="1">
      <c r="A61" s="744">
        <v>1123400</v>
      </c>
      <c r="B61" s="737" t="s">
        <v>533</v>
      </c>
      <c r="C61" s="726" t="s">
        <v>348</v>
      </c>
      <c r="D61" s="844"/>
      <c r="E61" s="844"/>
      <c r="F61" s="844"/>
      <c r="G61" s="844"/>
      <c r="H61" s="844"/>
      <c r="I61" s="844"/>
      <c r="J61" s="834">
        <v>0</v>
      </c>
    </row>
    <row r="62" spans="1:10" ht="13.5" hidden="1" thickBot="1">
      <c r="A62" s="744">
        <v>1123500</v>
      </c>
      <c r="B62" s="745" t="s">
        <v>534</v>
      </c>
      <c r="C62" s="746">
        <v>423500</v>
      </c>
      <c r="D62" s="844"/>
      <c r="E62" s="844"/>
      <c r="F62" s="844"/>
      <c r="G62" s="844"/>
      <c r="H62" s="844"/>
      <c r="I62" s="844"/>
      <c r="J62" s="834">
        <v>0</v>
      </c>
    </row>
    <row r="63" spans="1:10" ht="26.25" hidden="1" thickBot="1">
      <c r="A63" s="744">
        <v>1123600</v>
      </c>
      <c r="B63" s="737" t="s">
        <v>174</v>
      </c>
      <c r="C63" s="726" t="s">
        <v>349</v>
      </c>
      <c r="D63" s="844"/>
      <c r="E63" s="844"/>
      <c r="F63" s="844"/>
      <c r="G63" s="844"/>
      <c r="H63" s="844"/>
      <c r="I63" s="844"/>
      <c r="J63" s="834">
        <v>0</v>
      </c>
    </row>
    <row r="64" spans="1:10" ht="13.5" hidden="1" thickBot="1">
      <c r="A64" s="744">
        <v>1123700</v>
      </c>
      <c r="B64" s="737" t="s">
        <v>175</v>
      </c>
      <c r="C64" s="726" t="s">
        <v>350</v>
      </c>
      <c r="D64" s="844"/>
      <c r="E64" s="844"/>
      <c r="F64" s="844"/>
      <c r="G64" s="844"/>
      <c r="H64" s="844"/>
      <c r="I64" s="844"/>
      <c r="J64" s="834">
        <v>0</v>
      </c>
    </row>
    <row r="65" spans="1:11" ht="26.25" hidden="1" thickBot="1">
      <c r="A65" s="732">
        <v>1123800</v>
      </c>
      <c r="B65" s="741" t="s">
        <v>176</v>
      </c>
      <c r="C65" s="730" t="s">
        <v>351</v>
      </c>
      <c r="D65" s="839">
        <v>0</v>
      </c>
      <c r="E65" s="840">
        <v>0</v>
      </c>
      <c r="F65" s="840">
        <f>D65+E65</f>
        <v>0</v>
      </c>
      <c r="G65" s="840">
        <v>0</v>
      </c>
      <c r="H65" s="840">
        <v>0</v>
      </c>
      <c r="I65" s="840">
        <v>0</v>
      </c>
      <c r="J65" s="834">
        <f>F65</f>
        <v>0</v>
      </c>
      <c r="K65" s="841"/>
    </row>
    <row r="66" spans="1:11" ht="29.25" hidden="1" thickBot="1">
      <c r="A66" s="716">
        <v>1124000</v>
      </c>
      <c r="B66" s="742" t="s">
        <v>198</v>
      </c>
      <c r="C66" s="718" t="s">
        <v>338</v>
      </c>
      <c r="D66" s="842">
        <v>0</v>
      </c>
      <c r="E66" s="843">
        <v>0</v>
      </c>
      <c r="F66" s="843">
        <v>0</v>
      </c>
      <c r="G66" s="843">
        <v>0</v>
      </c>
      <c r="H66" s="843">
        <v>0</v>
      </c>
      <c r="I66" s="843">
        <v>0</v>
      </c>
      <c r="J66" s="834">
        <v>0</v>
      </c>
    </row>
    <row r="67" spans="1:11" ht="13.5" hidden="1" thickBot="1">
      <c r="A67" s="732">
        <v>1124100</v>
      </c>
      <c r="B67" s="741" t="s">
        <v>177</v>
      </c>
      <c r="C67" s="730" t="s">
        <v>199</v>
      </c>
      <c r="D67" s="839"/>
      <c r="E67" s="840"/>
      <c r="F67" s="840"/>
      <c r="G67" s="840"/>
      <c r="H67" s="840"/>
      <c r="I67" s="840"/>
      <c r="J67" s="834">
        <v>0</v>
      </c>
    </row>
    <row r="68" spans="1:11" ht="43.5" hidden="1" thickBot="1">
      <c r="A68" s="716">
        <v>1125000</v>
      </c>
      <c r="B68" s="742" t="s">
        <v>878</v>
      </c>
      <c r="C68" s="718" t="s">
        <v>338</v>
      </c>
      <c r="D68" s="842">
        <f>D69</f>
        <v>0</v>
      </c>
      <c r="E68" s="843">
        <v>0</v>
      </c>
      <c r="F68" s="843">
        <f>F69</f>
        <v>0</v>
      </c>
      <c r="G68" s="843">
        <f>G69</f>
        <v>0</v>
      </c>
      <c r="H68" s="843">
        <f>H69</f>
        <v>0</v>
      </c>
      <c r="I68" s="843">
        <f>I69</f>
        <v>0</v>
      </c>
      <c r="J68" s="834">
        <f>J69</f>
        <v>0</v>
      </c>
    </row>
    <row r="69" spans="1:11" ht="26.25" hidden="1" thickBot="1">
      <c r="A69" s="744">
        <v>1125100</v>
      </c>
      <c r="B69" s="737" t="s">
        <v>178</v>
      </c>
      <c r="C69" s="722" t="s">
        <v>879</v>
      </c>
      <c r="D69" s="845">
        <v>0</v>
      </c>
      <c r="E69" s="845">
        <v>0</v>
      </c>
      <c r="F69" s="845">
        <f>D69+E69</f>
        <v>0</v>
      </c>
      <c r="G69" s="845">
        <v>0</v>
      </c>
      <c r="H69" s="845">
        <v>0</v>
      </c>
      <c r="I69" s="845">
        <v>0</v>
      </c>
      <c r="J69" s="834">
        <f>F69</f>
        <v>0</v>
      </c>
    </row>
    <row r="70" spans="1:11" ht="26.25" hidden="1" thickBot="1">
      <c r="A70" s="732">
        <v>1125200</v>
      </c>
      <c r="B70" s="741" t="s">
        <v>669</v>
      </c>
      <c r="C70" s="730" t="s">
        <v>988</v>
      </c>
      <c r="D70" s="839"/>
      <c r="E70" s="840"/>
      <c r="F70" s="840"/>
      <c r="G70" s="840"/>
      <c r="H70" s="840"/>
      <c r="I70" s="840"/>
      <c r="J70" s="834">
        <v>0</v>
      </c>
    </row>
    <row r="71" spans="1:11" ht="15" hidden="1" thickBot="1">
      <c r="A71" s="716">
        <v>1126000</v>
      </c>
      <c r="B71" s="742" t="s">
        <v>989</v>
      </c>
      <c r="C71" s="718" t="s">
        <v>338</v>
      </c>
      <c r="D71" s="842">
        <v>0</v>
      </c>
      <c r="E71" s="843">
        <v>0</v>
      </c>
      <c r="F71" s="843">
        <v>0</v>
      </c>
      <c r="G71" s="843">
        <v>0</v>
      </c>
      <c r="H71" s="843">
        <v>0</v>
      </c>
      <c r="I71" s="843">
        <v>0</v>
      </c>
      <c r="J71" s="834">
        <v>0</v>
      </c>
    </row>
    <row r="72" spans="1:11" ht="13.5" hidden="1" thickBot="1">
      <c r="A72" s="716">
        <v>1126100</v>
      </c>
      <c r="B72" s="737" t="s">
        <v>941</v>
      </c>
      <c r="C72" s="722" t="s">
        <v>990</v>
      </c>
      <c r="D72" s="844"/>
      <c r="E72" s="845"/>
      <c r="F72" s="845"/>
      <c r="G72" s="845"/>
      <c r="H72" s="845"/>
      <c r="I72" s="845"/>
      <c r="J72" s="834">
        <v>0</v>
      </c>
    </row>
    <row r="73" spans="1:11" ht="9" hidden="1" customHeight="1">
      <c r="A73" s="716">
        <v>1126200</v>
      </c>
      <c r="B73" s="737" t="s">
        <v>942</v>
      </c>
      <c r="C73" s="726" t="s">
        <v>991</v>
      </c>
      <c r="D73" s="844"/>
      <c r="E73" s="845"/>
      <c r="F73" s="845"/>
      <c r="G73" s="845"/>
      <c r="H73" s="845"/>
      <c r="I73" s="845"/>
      <c r="J73" s="834">
        <v>0</v>
      </c>
    </row>
    <row r="74" spans="1:11" ht="26.25" hidden="1" thickBot="1">
      <c r="A74" s="716">
        <v>1126300</v>
      </c>
      <c r="B74" s="737" t="s">
        <v>369</v>
      </c>
      <c r="C74" s="726" t="s">
        <v>370</v>
      </c>
      <c r="D74" s="844"/>
      <c r="E74" s="845"/>
      <c r="F74" s="845"/>
      <c r="G74" s="845"/>
      <c r="H74" s="845"/>
      <c r="I74" s="845"/>
      <c r="J74" s="834">
        <v>0</v>
      </c>
    </row>
    <row r="75" spans="1:11" ht="13.5" hidden="1" thickBot="1">
      <c r="A75" s="724">
        <v>1126400</v>
      </c>
      <c r="B75" s="747" t="s">
        <v>943</v>
      </c>
      <c r="C75" s="726" t="s">
        <v>371</v>
      </c>
      <c r="D75" s="844"/>
      <c r="E75" s="845"/>
      <c r="F75" s="845"/>
      <c r="G75" s="845"/>
      <c r="H75" s="845"/>
      <c r="I75" s="845"/>
      <c r="J75" s="834">
        <v>0</v>
      </c>
    </row>
    <row r="76" spans="1:11" ht="26.25" hidden="1" thickBot="1">
      <c r="A76" s="728">
        <v>1126500</v>
      </c>
      <c r="B76" s="748" t="s">
        <v>901</v>
      </c>
      <c r="C76" s="726" t="s">
        <v>372</v>
      </c>
      <c r="D76" s="844"/>
      <c r="E76" s="845"/>
      <c r="F76" s="845"/>
      <c r="G76" s="845"/>
      <c r="H76" s="845"/>
      <c r="I76" s="845"/>
      <c r="J76" s="834">
        <v>0</v>
      </c>
    </row>
    <row r="77" spans="1:11" ht="26.25" hidden="1" thickBot="1">
      <c r="A77" s="724">
        <v>1126600</v>
      </c>
      <c r="B77" s="747" t="s">
        <v>214</v>
      </c>
      <c r="C77" s="726" t="s">
        <v>373</v>
      </c>
      <c r="D77" s="844"/>
      <c r="E77" s="845"/>
      <c r="F77" s="845"/>
      <c r="G77" s="845"/>
      <c r="H77" s="845"/>
      <c r="I77" s="845"/>
      <c r="J77" s="834">
        <v>0</v>
      </c>
    </row>
    <row r="78" spans="1:11" ht="13.5" hidden="1" thickBot="1">
      <c r="A78" s="724">
        <v>1126700</v>
      </c>
      <c r="B78" s="747" t="s">
        <v>215</v>
      </c>
      <c r="C78" s="726" t="s">
        <v>374</v>
      </c>
      <c r="D78" s="844"/>
      <c r="E78" s="845"/>
      <c r="F78" s="845"/>
      <c r="G78" s="845"/>
      <c r="H78" s="845"/>
      <c r="I78" s="845"/>
      <c r="J78" s="834">
        <v>0</v>
      </c>
    </row>
    <row r="79" spans="1:11" ht="13.5" hidden="1" thickBot="1">
      <c r="A79" s="740">
        <v>1126800</v>
      </c>
      <c r="B79" s="749" t="s">
        <v>458</v>
      </c>
      <c r="C79" s="730" t="s">
        <v>375</v>
      </c>
      <c r="D79" s="839">
        <v>0</v>
      </c>
      <c r="E79" s="840">
        <v>0</v>
      </c>
      <c r="F79" s="840">
        <f>D79+E79</f>
        <v>0</v>
      </c>
      <c r="G79" s="840">
        <v>0</v>
      </c>
      <c r="H79" s="840">
        <v>0</v>
      </c>
      <c r="I79" s="840">
        <v>0</v>
      </c>
      <c r="J79" s="834">
        <f>F79</f>
        <v>0</v>
      </c>
      <c r="K79" s="841"/>
    </row>
    <row r="80" spans="1:11" ht="15" hidden="1" thickBot="1">
      <c r="A80" s="750">
        <v>1130000</v>
      </c>
      <c r="B80" s="751" t="s">
        <v>274</v>
      </c>
      <c r="C80" s="718" t="s">
        <v>338</v>
      </c>
      <c r="D80" s="842">
        <v>0</v>
      </c>
      <c r="E80" s="843">
        <v>0</v>
      </c>
      <c r="F80" s="843">
        <f>F122</f>
        <v>0</v>
      </c>
      <c r="G80" s="843">
        <v>0</v>
      </c>
      <c r="H80" s="843">
        <v>0</v>
      </c>
      <c r="I80" s="843">
        <f>I122</f>
        <v>0</v>
      </c>
      <c r="J80" s="834">
        <f>J122</f>
        <v>0</v>
      </c>
    </row>
    <row r="81" spans="1:10" ht="13.5" hidden="1" thickBot="1">
      <c r="A81" s="750">
        <v>1130100</v>
      </c>
      <c r="B81" s="747" t="s">
        <v>459</v>
      </c>
      <c r="C81" s="722" t="s">
        <v>275</v>
      </c>
      <c r="D81" s="844"/>
      <c r="E81" s="845"/>
      <c r="F81" s="845"/>
      <c r="G81" s="845"/>
      <c r="H81" s="845"/>
      <c r="I81" s="845"/>
      <c r="J81" s="834">
        <v>0</v>
      </c>
    </row>
    <row r="82" spans="1:10" ht="13.5" hidden="1" thickBot="1">
      <c r="A82" s="750">
        <v>1130200</v>
      </c>
      <c r="B82" s="747" t="s">
        <v>460</v>
      </c>
      <c r="C82" s="726" t="s">
        <v>276</v>
      </c>
      <c r="D82" s="844"/>
      <c r="E82" s="845"/>
      <c r="F82" s="845"/>
      <c r="G82" s="845"/>
      <c r="H82" s="845"/>
      <c r="I82" s="845"/>
      <c r="J82" s="834">
        <v>0</v>
      </c>
    </row>
    <row r="83" spans="1:10" ht="26.25" hidden="1" thickBot="1">
      <c r="A83" s="750">
        <v>1130300</v>
      </c>
      <c r="B83" s="747" t="s">
        <v>461</v>
      </c>
      <c r="C83" s="726" t="s">
        <v>277</v>
      </c>
      <c r="D83" s="844"/>
      <c r="E83" s="845"/>
      <c r="F83" s="845"/>
      <c r="G83" s="845"/>
      <c r="H83" s="845"/>
      <c r="I83" s="845"/>
      <c r="J83" s="834">
        <v>0</v>
      </c>
    </row>
    <row r="84" spans="1:10" ht="26.25" hidden="1" thickBot="1">
      <c r="A84" s="750">
        <v>1130400</v>
      </c>
      <c r="B84" s="752" t="s">
        <v>462</v>
      </c>
      <c r="C84" s="753" t="s">
        <v>278</v>
      </c>
      <c r="D84" s="834"/>
      <c r="E84" s="846"/>
      <c r="F84" s="846"/>
      <c r="G84" s="846"/>
      <c r="H84" s="846"/>
      <c r="I84" s="846"/>
      <c r="J84" s="834">
        <v>0</v>
      </c>
    </row>
    <row r="85" spans="1:10" ht="29.25" hidden="1" thickBot="1">
      <c r="A85" s="724">
        <v>1131000</v>
      </c>
      <c r="B85" s="754" t="s">
        <v>279</v>
      </c>
      <c r="C85" s="755" t="s">
        <v>338</v>
      </c>
      <c r="D85" s="847"/>
      <c r="E85" s="848"/>
      <c r="F85" s="848"/>
      <c r="G85" s="848"/>
      <c r="H85" s="848"/>
      <c r="I85" s="848"/>
      <c r="J85" s="834">
        <v>0</v>
      </c>
    </row>
    <row r="86" spans="1:10" ht="26.25" hidden="1" thickBot="1">
      <c r="A86" s="724">
        <v>1131100</v>
      </c>
      <c r="B86" s="747" t="s">
        <v>565</v>
      </c>
      <c r="C86" s="722" t="s">
        <v>280</v>
      </c>
      <c r="D86" s="844"/>
      <c r="E86" s="845"/>
      <c r="F86" s="845"/>
      <c r="G86" s="845"/>
      <c r="H86" s="845"/>
      <c r="I86" s="845"/>
      <c r="J86" s="834">
        <v>0</v>
      </c>
    </row>
    <row r="87" spans="1:10" ht="13.5" hidden="1" thickBot="1">
      <c r="A87" s="724">
        <v>1131200</v>
      </c>
      <c r="B87" s="747" t="s">
        <v>566</v>
      </c>
      <c r="C87" s="726" t="s">
        <v>281</v>
      </c>
      <c r="D87" s="844"/>
      <c r="E87" s="845"/>
      <c r="F87" s="845"/>
      <c r="G87" s="845"/>
      <c r="H87" s="845"/>
      <c r="I87" s="845"/>
      <c r="J87" s="834">
        <v>0</v>
      </c>
    </row>
    <row r="88" spans="1:10" ht="12.75" hidden="1" customHeight="1" thickBot="1">
      <c r="A88" s="724">
        <v>1131300</v>
      </c>
      <c r="B88" s="749" t="s">
        <v>567</v>
      </c>
      <c r="C88" s="730" t="s">
        <v>282</v>
      </c>
      <c r="D88" s="839"/>
      <c r="E88" s="840"/>
      <c r="F88" s="840"/>
      <c r="G88" s="840"/>
      <c r="H88" s="840"/>
      <c r="I88" s="840"/>
      <c r="J88" s="834">
        <v>0</v>
      </c>
    </row>
    <row r="89" spans="1:10" ht="15" hidden="1" thickBot="1">
      <c r="A89" s="757">
        <v>1140000</v>
      </c>
      <c r="B89" s="751" t="s">
        <v>283</v>
      </c>
      <c r="C89" s="718" t="s">
        <v>338</v>
      </c>
      <c r="D89" s="842">
        <v>0</v>
      </c>
      <c r="E89" s="843">
        <v>0</v>
      </c>
      <c r="F89" s="843">
        <v>0</v>
      </c>
      <c r="G89" s="843">
        <v>0</v>
      </c>
      <c r="H89" s="843">
        <v>0</v>
      </c>
      <c r="I89" s="843">
        <v>0</v>
      </c>
      <c r="J89" s="834">
        <v>0</v>
      </c>
    </row>
    <row r="90" spans="1:10" ht="26.25" hidden="1" thickBot="1">
      <c r="A90" s="757">
        <v>1141000</v>
      </c>
      <c r="B90" s="747" t="s">
        <v>284</v>
      </c>
      <c r="C90" s="722" t="s">
        <v>960</v>
      </c>
      <c r="D90" s="844"/>
      <c r="E90" s="845"/>
      <c r="F90" s="845"/>
      <c r="G90" s="845"/>
      <c r="H90" s="845"/>
      <c r="I90" s="845"/>
      <c r="J90" s="834">
        <v>0</v>
      </c>
    </row>
    <row r="91" spans="1:10" ht="26.25" hidden="1" thickBot="1">
      <c r="A91" s="757">
        <v>1142000</v>
      </c>
      <c r="B91" s="747" t="s">
        <v>38</v>
      </c>
      <c r="C91" s="726" t="s">
        <v>39</v>
      </c>
      <c r="D91" s="844"/>
      <c r="E91" s="845"/>
      <c r="F91" s="845"/>
      <c r="G91" s="845"/>
      <c r="H91" s="845"/>
      <c r="I91" s="845"/>
      <c r="J91" s="834">
        <v>0</v>
      </c>
    </row>
    <row r="92" spans="1:10" ht="26.25" hidden="1" thickBot="1">
      <c r="A92" s="757">
        <v>1143000</v>
      </c>
      <c r="B92" s="747" t="s">
        <v>40</v>
      </c>
      <c r="C92" s="726" t="s">
        <v>41</v>
      </c>
      <c r="D92" s="844"/>
      <c r="E92" s="845"/>
      <c r="F92" s="845"/>
      <c r="G92" s="845"/>
      <c r="H92" s="845"/>
      <c r="I92" s="845"/>
      <c r="J92" s="834">
        <v>0</v>
      </c>
    </row>
    <row r="93" spans="1:10" ht="26.25" hidden="1" thickBot="1">
      <c r="A93" s="757">
        <v>1144000</v>
      </c>
      <c r="B93" s="749" t="s">
        <v>42</v>
      </c>
      <c r="C93" s="730" t="s">
        <v>418</v>
      </c>
      <c r="D93" s="839"/>
      <c r="E93" s="840"/>
      <c r="F93" s="840"/>
      <c r="G93" s="840"/>
      <c r="H93" s="840"/>
      <c r="I93" s="840"/>
      <c r="J93" s="834">
        <v>0</v>
      </c>
    </row>
    <row r="94" spans="1:10" ht="15" hidden="1" thickBot="1">
      <c r="A94" s="757">
        <v>1150000</v>
      </c>
      <c r="B94" s="758" t="s">
        <v>694</v>
      </c>
      <c r="C94" s="718" t="s">
        <v>338</v>
      </c>
      <c r="D94" s="842">
        <v>0</v>
      </c>
      <c r="E94" s="843">
        <v>0</v>
      </c>
      <c r="F94" s="843">
        <v>0</v>
      </c>
      <c r="G94" s="843">
        <v>0</v>
      </c>
      <c r="H94" s="843">
        <v>0</v>
      </c>
      <c r="I94" s="843">
        <v>0</v>
      </c>
      <c r="J94" s="834">
        <v>0</v>
      </c>
    </row>
    <row r="95" spans="1:10" ht="26.25" hidden="1" thickBot="1">
      <c r="A95" s="759">
        <v>1151000</v>
      </c>
      <c r="B95" s="747" t="s">
        <v>773</v>
      </c>
      <c r="C95" s="722" t="s">
        <v>774</v>
      </c>
      <c r="D95" s="844"/>
      <c r="E95" s="845"/>
      <c r="F95" s="845"/>
      <c r="G95" s="845"/>
      <c r="H95" s="845"/>
      <c r="I95" s="845"/>
      <c r="J95" s="834">
        <v>0</v>
      </c>
    </row>
    <row r="96" spans="1:10" ht="26.25" hidden="1" thickBot="1">
      <c r="A96" s="759">
        <v>1152000</v>
      </c>
      <c r="B96" s="747" t="s">
        <v>1057</v>
      </c>
      <c r="C96" s="726" t="s">
        <v>775</v>
      </c>
      <c r="D96" s="844"/>
      <c r="E96" s="845"/>
      <c r="F96" s="845"/>
      <c r="G96" s="845"/>
      <c r="H96" s="845"/>
      <c r="I96" s="845"/>
      <c r="J96" s="834">
        <v>0</v>
      </c>
    </row>
    <row r="97" spans="1:10" ht="26.25" hidden="1" thickBot="1">
      <c r="A97" s="759">
        <v>1153000</v>
      </c>
      <c r="B97" s="747" t="s">
        <v>793</v>
      </c>
      <c r="C97" s="726" t="s">
        <v>776</v>
      </c>
      <c r="D97" s="844"/>
      <c r="E97" s="845"/>
      <c r="F97" s="845"/>
      <c r="G97" s="845"/>
      <c r="H97" s="845"/>
      <c r="I97" s="845"/>
      <c r="J97" s="834">
        <v>0</v>
      </c>
    </row>
    <row r="98" spans="1:10" ht="26.25" hidden="1" thickBot="1">
      <c r="A98" s="759">
        <v>1154000</v>
      </c>
      <c r="B98" s="747" t="s">
        <v>701</v>
      </c>
      <c r="C98" s="726" t="s">
        <v>777</v>
      </c>
      <c r="D98" s="844"/>
      <c r="E98" s="845"/>
      <c r="F98" s="845"/>
      <c r="G98" s="845"/>
      <c r="H98" s="845"/>
      <c r="I98" s="845"/>
      <c r="J98" s="834">
        <v>0</v>
      </c>
    </row>
    <row r="99" spans="1:10" ht="26.25" hidden="1" thickBot="1">
      <c r="A99" s="744">
        <v>1155000</v>
      </c>
      <c r="B99" s="760" t="s">
        <v>1619</v>
      </c>
      <c r="C99" s="726" t="s">
        <v>691</v>
      </c>
      <c r="D99" s="844"/>
      <c r="E99" s="845"/>
      <c r="F99" s="845"/>
      <c r="G99" s="845"/>
      <c r="H99" s="845"/>
      <c r="I99" s="845"/>
      <c r="J99" s="834">
        <v>0</v>
      </c>
    </row>
    <row r="100" spans="1:10" ht="39" hidden="1" thickBot="1">
      <c r="A100" s="732">
        <v>1156000</v>
      </c>
      <c r="B100" s="762" t="s">
        <v>1620</v>
      </c>
      <c r="C100" s="730" t="s">
        <v>781</v>
      </c>
      <c r="D100" s="839"/>
      <c r="E100" s="840"/>
      <c r="F100" s="840"/>
      <c r="G100" s="840"/>
      <c r="H100" s="840"/>
      <c r="I100" s="840"/>
      <c r="J100" s="834">
        <v>0</v>
      </c>
    </row>
    <row r="101" spans="1:10" ht="13.5" hidden="1" thickBot="1">
      <c r="A101" s="716">
        <v>1160000</v>
      </c>
      <c r="B101" s="764" t="s">
        <v>782</v>
      </c>
      <c r="C101" s="718" t="s">
        <v>338</v>
      </c>
      <c r="D101" s="842">
        <v>0</v>
      </c>
      <c r="E101" s="843">
        <v>0</v>
      </c>
      <c r="F101" s="843">
        <v>0</v>
      </c>
      <c r="G101" s="843">
        <v>0</v>
      </c>
      <c r="H101" s="843">
        <v>0</v>
      </c>
      <c r="I101" s="843">
        <v>0</v>
      </c>
      <c r="J101" s="834">
        <v>0</v>
      </c>
    </row>
    <row r="102" spans="1:10" ht="51.75" hidden="1" thickBot="1">
      <c r="A102" s="744">
        <v>1161000</v>
      </c>
      <c r="B102" s="766" t="s">
        <v>191</v>
      </c>
      <c r="C102" s="767" t="s">
        <v>338</v>
      </c>
      <c r="D102" s="844">
        <v>0</v>
      </c>
      <c r="E102" s="845">
        <v>0</v>
      </c>
      <c r="F102" s="845">
        <v>0</v>
      </c>
      <c r="G102" s="845">
        <v>0</v>
      </c>
      <c r="H102" s="845">
        <v>0</v>
      </c>
      <c r="I102" s="845">
        <v>0</v>
      </c>
      <c r="J102" s="834">
        <v>0</v>
      </c>
    </row>
    <row r="103" spans="1:10" ht="20.25" hidden="1" customHeight="1">
      <c r="A103" s="744">
        <v>1161100</v>
      </c>
      <c r="B103" s="725" t="s">
        <v>1621</v>
      </c>
      <c r="C103" s="746">
        <v>471100</v>
      </c>
      <c r="D103" s="844"/>
      <c r="E103" s="845"/>
      <c r="F103" s="845"/>
      <c r="G103" s="845"/>
      <c r="H103" s="845"/>
      <c r="I103" s="845"/>
      <c r="J103" s="834">
        <v>0</v>
      </c>
    </row>
    <row r="104" spans="1:10" ht="39" hidden="1" thickBot="1">
      <c r="A104" s="744">
        <v>1161200</v>
      </c>
      <c r="B104" s="760" t="s">
        <v>1622</v>
      </c>
      <c r="C104" s="746">
        <v>471200</v>
      </c>
      <c r="D104" s="844"/>
      <c r="E104" s="845"/>
      <c r="F104" s="845"/>
      <c r="G104" s="845"/>
      <c r="H104" s="845"/>
      <c r="I104" s="845"/>
      <c r="J104" s="834">
        <v>0</v>
      </c>
    </row>
    <row r="105" spans="1:10" ht="39" hidden="1" thickBot="1">
      <c r="A105" s="744">
        <v>1162000</v>
      </c>
      <c r="B105" s="766" t="s">
        <v>1080</v>
      </c>
      <c r="C105" s="767" t="s">
        <v>338</v>
      </c>
      <c r="D105" s="844">
        <v>0</v>
      </c>
      <c r="E105" s="845">
        <v>0</v>
      </c>
      <c r="F105" s="845">
        <v>0</v>
      </c>
      <c r="G105" s="845">
        <v>0</v>
      </c>
      <c r="H105" s="845">
        <v>0</v>
      </c>
      <c r="I105" s="845">
        <v>0</v>
      </c>
      <c r="J105" s="834">
        <v>0</v>
      </c>
    </row>
    <row r="106" spans="1:10" ht="26.25" hidden="1" thickBot="1">
      <c r="A106" s="744">
        <v>1162100</v>
      </c>
      <c r="B106" s="760" t="s">
        <v>1623</v>
      </c>
      <c r="C106" s="726" t="s">
        <v>122</v>
      </c>
      <c r="D106" s="844"/>
      <c r="E106" s="845"/>
      <c r="F106" s="845"/>
      <c r="G106" s="845"/>
      <c r="H106" s="845"/>
      <c r="I106" s="845"/>
      <c r="J106" s="834">
        <v>0</v>
      </c>
    </row>
    <row r="107" spans="1:10" ht="13.5" hidden="1" thickBot="1">
      <c r="A107" s="744">
        <v>1162200</v>
      </c>
      <c r="B107" s="760" t="s">
        <v>1624</v>
      </c>
      <c r="C107" s="726" t="s">
        <v>23</v>
      </c>
      <c r="D107" s="844"/>
      <c r="E107" s="845"/>
      <c r="F107" s="845"/>
      <c r="G107" s="845"/>
      <c r="H107" s="845"/>
      <c r="I107" s="845"/>
      <c r="J107" s="834">
        <v>0</v>
      </c>
    </row>
    <row r="108" spans="1:10" ht="26.25" hidden="1" thickBot="1">
      <c r="A108" s="744">
        <v>1162300</v>
      </c>
      <c r="B108" s="760" t="s">
        <v>1625</v>
      </c>
      <c r="C108" s="726" t="s">
        <v>25</v>
      </c>
      <c r="D108" s="844"/>
      <c r="E108" s="845"/>
      <c r="F108" s="845"/>
      <c r="G108" s="845"/>
      <c r="H108" s="845"/>
      <c r="I108" s="845"/>
      <c r="J108" s="834">
        <v>0</v>
      </c>
    </row>
    <row r="109" spans="1:10" ht="13.5" hidden="1" thickBot="1">
      <c r="A109" s="744">
        <v>1162400</v>
      </c>
      <c r="B109" s="760" t="s">
        <v>1626</v>
      </c>
      <c r="C109" s="726" t="s">
        <v>795</v>
      </c>
      <c r="D109" s="844"/>
      <c r="E109" s="845"/>
      <c r="F109" s="845"/>
      <c r="G109" s="845"/>
      <c r="H109" s="845"/>
      <c r="I109" s="845"/>
      <c r="J109" s="834">
        <v>0</v>
      </c>
    </row>
    <row r="110" spans="1:10" ht="26.25" hidden="1" thickBot="1">
      <c r="A110" s="744">
        <v>1162500</v>
      </c>
      <c r="B110" s="760" t="s">
        <v>1627</v>
      </c>
      <c r="C110" s="726" t="s">
        <v>797</v>
      </c>
      <c r="D110" s="844"/>
      <c r="E110" s="845"/>
      <c r="F110" s="845"/>
      <c r="G110" s="845"/>
      <c r="H110" s="845"/>
      <c r="I110" s="845"/>
      <c r="J110" s="834">
        <v>0</v>
      </c>
    </row>
    <row r="111" spans="1:10" ht="26.25" hidden="1" thickBot="1">
      <c r="A111" s="744">
        <v>1162600</v>
      </c>
      <c r="B111" s="760" t="s">
        <v>1628</v>
      </c>
      <c r="C111" s="726" t="s">
        <v>489</v>
      </c>
      <c r="D111" s="844"/>
      <c r="E111" s="845"/>
      <c r="F111" s="845"/>
      <c r="G111" s="845"/>
      <c r="H111" s="845"/>
      <c r="I111" s="845"/>
      <c r="J111" s="834">
        <v>0</v>
      </c>
    </row>
    <row r="112" spans="1:10" ht="26.25" hidden="1" thickBot="1">
      <c r="A112" s="744">
        <v>1162700</v>
      </c>
      <c r="B112" s="725" t="s">
        <v>1629</v>
      </c>
      <c r="C112" s="726" t="s">
        <v>491</v>
      </c>
      <c r="D112" s="844"/>
      <c r="E112" s="845"/>
      <c r="F112" s="845"/>
      <c r="G112" s="845"/>
      <c r="H112" s="845"/>
      <c r="I112" s="845"/>
      <c r="J112" s="834">
        <v>0</v>
      </c>
    </row>
    <row r="113" spans="1:10" ht="13.5" hidden="1" thickBot="1">
      <c r="A113" s="744">
        <v>1162800</v>
      </c>
      <c r="B113" s="760" t="s">
        <v>1630</v>
      </c>
      <c r="C113" s="726" t="s">
        <v>833</v>
      </c>
      <c r="D113" s="844"/>
      <c r="E113" s="845"/>
      <c r="F113" s="845"/>
      <c r="G113" s="845"/>
      <c r="H113" s="845"/>
      <c r="I113" s="845"/>
      <c r="J113" s="834">
        <v>0</v>
      </c>
    </row>
    <row r="114" spans="1:10" ht="13.5" hidden="1" thickBot="1">
      <c r="A114" s="769">
        <v>1162900</v>
      </c>
      <c r="B114" s="762" t="s">
        <v>1631</v>
      </c>
      <c r="C114" s="730" t="s">
        <v>835</v>
      </c>
      <c r="D114" s="839"/>
      <c r="E114" s="840"/>
      <c r="F114" s="840"/>
      <c r="G114" s="840"/>
      <c r="H114" s="840"/>
      <c r="I114" s="840"/>
      <c r="J114" s="834">
        <v>0</v>
      </c>
    </row>
    <row r="115" spans="1:10" ht="13.5" hidden="1" thickBot="1">
      <c r="A115" s="771">
        <v>1170000</v>
      </c>
      <c r="B115" s="772" t="s">
        <v>836</v>
      </c>
      <c r="C115" s="773" t="s">
        <v>338</v>
      </c>
      <c r="D115" s="842">
        <v>0</v>
      </c>
      <c r="E115" s="843">
        <v>0</v>
      </c>
      <c r="F115" s="843">
        <v>0</v>
      </c>
      <c r="G115" s="843">
        <v>0</v>
      </c>
      <c r="H115" s="843">
        <v>0</v>
      </c>
      <c r="I115" s="843">
        <v>0</v>
      </c>
      <c r="J115" s="834">
        <v>0</v>
      </c>
    </row>
    <row r="116" spans="1:10" ht="39" hidden="1" thickBot="1">
      <c r="A116" s="775">
        <v>1171000</v>
      </c>
      <c r="B116" s="776" t="s">
        <v>200</v>
      </c>
      <c r="C116" s="718" t="s">
        <v>338</v>
      </c>
      <c r="D116" s="847">
        <v>0</v>
      </c>
      <c r="E116" s="848">
        <v>0</v>
      </c>
      <c r="F116" s="848">
        <v>0</v>
      </c>
      <c r="G116" s="848">
        <v>0</v>
      </c>
      <c r="H116" s="848">
        <v>0</v>
      </c>
      <c r="I116" s="848">
        <v>0</v>
      </c>
      <c r="J116" s="834">
        <v>0</v>
      </c>
    </row>
    <row r="117" spans="1:10" ht="51.75" hidden="1" thickBot="1">
      <c r="A117" s="775">
        <v>1171100</v>
      </c>
      <c r="B117" s="725" t="s">
        <v>1632</v>
      </c>
      <c r="C117" s="722" t="s">
        <v>457</v>
      </c>
      <c r="D117" s="844"/>
      <c r="E117" s="845"/>
      <c r="F117" s="845"/>
      <c r="G117" s="845"/>
      <c r="H117" s="845"/>
      <c r="I117" s="845"/>
      <c r="J117" s="834">
        <v>0</v>
      </c>
    </row>
    <row r="118" spans="1:10" ht="24.75" hidden="1" customHeight="1">
      <c r="A118" s="775">
        <v>1171200</v>
      </c>
      <c r="B118" s="760" t="s">
        <v>1633</v>
      </c>
      <c r="C118" s="778" t="s">
        <v>332</v>
      </c>
      <c r="D118" s="844"/>
      <c r="E118" s="845"/>
      <c r="F118" s="845"/>
      <c r="G118" s="845"/>
      <c r="H118" s="845"/>
      <c r="I118" s="845"/>
      <c r="J118" s="834">
        <v>0</v>
      </c>
    </row>
    <row r="119" spans="1:10" ht="64.5" hidden="1" thickBot="1">
      <c r="A119" s="744">
        <v>1172000</v>
      </c>
      <c r="B119" s="779" t="s">
        <v>974</v>
      </c>
      <c r="C119" s="755" t="s">
        <v>338</v>
      </c>
      <c r="D119" s="842">
        <v>0</v>
      </c>
      <c r="E119" s="843">
        <v>0</v>
      </c>
      <c r="F119" s="843">
        <v>0</v>
      </c>
      <c r="G119" s="843">
        <v>0</v>
      </c>
      <c r="H119" s="843">
        <v>0</v>
      </c>
      <c r="I119" s="843">
        <v>0</v>
      </c>
      <c r="J119" s="834">
        <v>0</v>
      </c>
    </row>
    <row r="120" spans="1:10" ht="13.5" hidden="1" thickBot="1">
      <c r="A120" s="744">
        <v>1172100</v>
      </c>
      <c r="B120" s="747" t="s">
        <v>1058</v>
      </c>
      <c r="C120" s="722" t="s">
        <v>975</v>
      </c>
      <c r="D120" s="844"/>
      <c r="E120" s="845"/>
      <c r="F120" s="845"/>
      <c r="G120" s="845"/>
      <c r="H120" s="845"/>
      <c r="I120" s="845"/>
      <c r="J120" s="834">
        <v>0</v>
      </c>
    </row>
    <row r="121" spans="1:10" ht="13.5" hidden="1" thickBot="1">
      <c r="A121" s="744">
        <v>1172200</v>
      </c>
      <c r="B121" s="747" t="s">
        <v>1059</v>
      </c>
      <c r="C121" s="780">
        <v>482200</v>
      </c>
      <c r="D121" s="844"/>
      <c r="E121" s="845"/>
      <c r="F121" s="845"/>
      <c r="G121" s="845"/>
      <c r="H121" s="845"/>
      <c r="I121" s="845"/>
      <c r="J121" s="834">
        <v>0</v>
      </c>
    </row>
    <row r="122" spans="1:10" ht="13.5" hidden="1" thickBot="1">
      <c r="A122" s="744">
        <v>1172300</v>
      </c>
      <c r="B122" s="760" t="s">
        <v>1634</v>
      </c>
      <c r="C122" s="726" t="s">
        <v>977</v>
      </c>
      <c r="D122" s="844"/>
      <c r="E122" s="845">
        <v>0</v>
      </c>
      <c r="F122" s="845">
        <v>0</v>
      </c>
      <c r="G122" s="845"/>
      <c r="H122" s="845"/>
      <c r="I122" s="845">
        <v>0</v>
      </c>
      <c r="J122" s="834">
        <f>F122</f>
        <v>0</v>
      </c>
    </row>
    <row r="123" spans="1:10" ht="39" hidden="1" thickBot="1">
      <c r="A123" s="744">
        <v>1172400</v>
      </c>
      <c r="B123" s="781" t="s">
        <v>1635</v>
      </c>
      <c r="C123" s="726" t="s">
        <v>117</v>
      </c>
      <c r="D123" s="849"/>
      <c r="E123" s="850"/>
      <c r="F123" s="850"/>
      <c r="G123" s="850"/>
      <c r="H123" s="850"/>
      <c r="I123" s="850"/>
      <c r="J123" s="829">
        <v>0</v>
      </c>
    </row>
    <row r="124" spans="1:10" ht="39" hidden="1" thickBot="1">
      <c r="A124" s="744">
        <v>1173000</v>
      </c>
      <c r="B124" s="779" t="s">
        <v>118</v>
      </c>
      <c r="C124" s="755" t="s">
        <v>338</v>
      </c>
      <c r="D124" s="849">
        <v>0</v>
      </c>
      <c r="E124" s="850">
        <v>0</v>
      </c>
      <c r="F124" s="850">
        <v>0</v>
      </c>
      <c r="G124" s="850">
        <v>0</v>
      </c>
      <c r="H124" s="850">
        <v>0</v>
      </c>
      <c r="I124" s="850">
        <v>0</v>
      </c>
      <c r="J124" s="829">
        <v>0</v>
      </c>
    </row>
    <row r="125" spans="1:10" ht="26.25" hidden="1" thickBot="1">
      <c r="A125" s="775">
        <v>1173100</v>
      </c>
      <c r="B125" s="782" t="s">
        <v>119</v>
      </c>
      <c r="C125" s="726" t="s">
        <v>1044</v>
      </c>
      <c r="D125" s="849"/>
      <c r="E125" s="850"/>
      <c r="F125" s="850"/>
      <c r="G125" s="850"/>
      <c r="H125" s="850"/>
      <c r="I125" s="850"/>
      <c r="J125" s="829">
        <v>0</v>
      </c>
    </row>
    <row r="126" spans="1:10" ht="51.75" hidden="1" thickBot="1">
      <c r="A126" s="775">
        <v>1174000</v>
      </c>
      <c r="B126" s="779" t="s">
        <v>1045</v>
      </c>
      <c r="C126" s="755" t="s">
        <v>338</v>
      </c>
      <c r="D126" s="849">
        <v>0</v>
      </c>
      <c r="E126" s="850">
        <v>0</v>
      </c>
      <c r="F126" s="850">
        <v>0</v>
      </c>
      <c r="G126" s="850">
        <v>0</v>
      </c>
      <c r="H126" s="850">
        <v>0</v>
      </c>
      <c r="I126" s="850">
        <v>0</v>
      </c>
      <c r="J126" s="829">
        <v>0</v>
      </c>
    </row>
    <row r="127" spans="1:10" ht="39" hidden="1" thickBot="1">
      <c r="A127" s="775">
        <v>1174100</v>
      </c>
      <c r="B127" s="782" t="s">
        <v>1060</v>
      </c>
      <c r="C127" s="726" t="s">
        <v>1046</v>
      </c>
      <c r="D127" s="849"/>
      <c r="E127" s="850"/>
      <c r="F127" s="850"/>
      <c r="G127" s="850"/>
      <c r="H127" s="850"/>
      <c r="I127" s="850"/>
      <c r="J127" s="829">
        <v>0</v>
      </c>
    </row>
    <row r="128" spans="1:10" ht="26.25" hidden="1" thickBot="1">
      <c r="A128" s="775">
        <v>1174200</v>
      </c>
      <c r="B128" s="781" t="s">
        <v>1636</v>
      </c>
      <c r="C128" s="726" t="s">
        <v>425</v>
      </c>
      <c r="D128" s="849"/>
      <c r="E128" s="850"/>
      <c r="F128" s="850"/>
      <c r="G128" s="850"/>
      <c r="H128" s="850"/>
      <c r="I128" s="850"/>
      <c r="J128" s="829">
        <v>0</v>
      </c>
    </row>
    <row r="129" spans="1:12" ht="51.75" hidden="1" thickBot="1">
      <c r="A129" s="775">
        <v>1175000</v>
      </c>
      <c r="B129" s="779" t="s">
        <v>535</v>
      </c>
      <c r="C129" s="755" t="s">
        <v>338</v>
      </c>
      <c r="D129" s="849">
        <v>0</v>
      </c>
      <c r="E129" s="850">
        <v>0</v>
      </c>
      <c r="F129" s="850">
        <v>0</v>
      </c>
      <c r="G129" s="850">
        <v>0</v>
      </c>
      <c r="H129" s="850">
        <v>0</v>
      </c>
      <c r="I129" s="850">
        <v>0</v>
      </c>
      <c r="J129" s="829">
        <v>0</v>
      </c>
    </row>
    <row r="130" spans="1:12" ht="51.75" hidden="1" thickBot="1">
      <c r="A130" s="775">
        <v>1175100</v>
      </c>
      <c r="B130" s="781" t="s">
        <v>1637</v>
      </c>
      <c r="C130" s="726" t="s">
        <v>212</v>
      </c>
      <c r="D130" s="849"/>
      <c r="E130" s="850"/>
      <c r="F130" s="850"/>
      <c r="G130" s="850"/>
      <c r="H130" s="850"/>
      <c r="I130" s="850"/>
      <c r="J130" s="829">
        <v>0</v>
      </c>
    </row>
    <row r="131" spans="1:12" ht="13.5" hidden="1" thickBot="1">
      <c r="A131" s="775">
        <v>1176000</v>
      </c>
      <c r="B131" s="779" t="s">
        <v>213</v>
      </c>
      <c r="C131" s="755" t="s">
        <v>338</v>
      </c>
      <c r="D131" s="849">
        <v>0</v>
      </c>
      <c r="E131" s="850">
        <v>0</v>
      </c>
      <c r="F131" s="850">
        <v>0</v>
      </c>
      <c r="G131" s="850">
        <v>0</v>
      </c>
      <c r="H131" s="850">
        <v>0</v>
      </c>
      <c r="I131" s="850">
        <v>0</v>
      </c>
      <c r="J131" s="829">
        <v>0</v>
      </c>
    </row>
    <row r="132" spans="1:12" ht="13.5" hidden="1" thickBot="1">
      <c r="A132" s="775">
        <v>1176100</v>
      </c>
      <c r="B132" s="781" t="s">
        <v>1638</v>
      </c>
      <c r="C132" s="726" t="s">
        <v>8</v>
      </c>
      <c r="D132" s="849"/>
      <c r="E132" s="850"/>
      <c r="F132" s="850"/>
      <c r="G132" s="850"/>
      <c r="H132" s="850"/>
      <c r="I132" s="850"/>
      <c r="J132" s="829">
        <v>0</v>
      </c>
    </row>
    <row r="133" spans="1:12" ht="13.5" hidden="1" thickBot="1">
      <c r="A133" s="775">
        <v>1177000</v>
      </c>
      <c r="B133" s="779" t="s">
        <v>564</v>
      </c>
      <c r="C133" s="755" t="s">
        <v>338</v>
      </c>
      <c r="D133" s="849">
        <v>0</v>
      </c>
      <c r="E133" s="850">
        <v>0</v>
      </c>
      <c r="F133" s="850">
        <v>0</v>
      </c>
      <c r="G133" s="850">
        <v>0</v>
      </c>
      <c r="H133" s="850">
        <v>0</v>
      </c>
      <c r="I133" s="850">
        <v>0</v>
      </c>
      <c r="J133" s="829">
        <v>0</v>
      </c>
    </row>
    <row r="134" spans="1:12" ht="13.5" hidden="1" thickBot="1">
      <c r="A134" s="769">
        <v>1177100</v>
      </c>
      <c r="B134" s="783" t="s">
        <v>1639</v>
      </c>
      <c r="C134" s="730" t="s">
        <v>244</v>
      </c>
      <c r="D134" s="851"/>
      <c r="E134" s="852"/>
      <c r="F134" s="852"/>
      <c r="G134" s="852"/>
      <c r="H134" s="852"/>
      <c r="I134" s="852"/>
      <c r="J134" s="829">
        <v>0</v>
      </c>
    </row>
    <row r="135" spans="1:12" ht="13.5" hidden="1" thickBot="1">
      <c r="A135" s="785" t="s">
        <v>245</v>
      </c>
      <c r="B135" s="786" t="s">
        <v>246</v>
      </c>
      <c r="C135" s="787"/>
      <c r="D135" s="853"/>
      <c r="E135" s="854"/>
      <c r="F135" s="854"/>
      <c r="G135" s="854"/>
      <c r="H135" s="854"/>
      <c r="I135" s="854"/>
      <c r="J135" s="829">
        <v>0</v>
      </c>
    </row>
    <row r="136" spans="1:12" ht="26.25" thickBot="1">
      <c r="A136" s="789" t="s">
        <v>247</v>
      </c>
      <c r="B136" s="790" t="s">
        <v>618</v>
      </c>
      <c r="C136" s="791" t="s">
        <v>338</v>
      </c>
      <c r="D136" s="855">
        <f>D142+D146+D141+D144+D145</f>
        <v>0</v>
      </c>
      <c r="E136" s="856">
        <f>E139+E144</f>
        <v>0</v>
      </c>
      <c r="F136" s="856">
        <f>D136+E136</f>
        <v>0</v>
      </c>
      <c r="G136" s="856">
        <f>G142+G146+G141+G144+G145</f>
        <v>0</v>
      </c>
      <c r="H136" s="856">
        <f>H142+H146+H141+H144+H145</f>
        <v>0</v>
      </c>
      <c r="I136" s="856">
        <f>I142+I146+I141+I144+I145</f>
        <v>0</v>
      </c>
      <c r="J136" s="834">
        <f>F136</f>
        <v>0</v>
      </c>
    </row>
    <row r="137" spans="1:12" ht="13.5" thickBot="1">
      <c r="A137" s="792"/>
      <c r="B137" s="793" t="s">
        <v>619</v>
      </c>
      <c r="C137" s="794"/>
      <c r="D137" s="857"/>
      <c r="E137" s="858"/>
      <c r="F137" s="979"/>
      <c r="G137" s="979"/>
      <c r="H137" s="979"/>
      <c r="I137" s="979"/>
      <c r="J137" s="829">
        <v>0</v>
      </c>
    </row>
    <row r="138" spans="1:12">
      <c r="A138" s="785" t="s">
        <v>245</v>
      </c>
      <c r="B138" s="1463" t="s">
        <v>246</v>
      </c>
      <c r="C138" s="1464"/>
      <c r="D138" s="859"/>
      <c r="E138" s="860"/>
      <c r="F138" s="980"/>
      <c r="G138" s="980"/>
      <c r="H138" s="980"/>
      <c r="I138" s="980"/>
      <c r="J138" s="829">
        <v>0</v>
      </c>
    </row>
    <row r="139" spans="1:12" ht="18.75" customHeight="1">
      <c r="A139" s="798" t="s">
        <v>620</v>
      </c>
      <c r="B139" s="799" t="s">
        <v>621</v>
      </c>
      <c r="C139" s="800" t="s">
        <v>338</v>
      </c>
      <c r="D139" s="1465">
        <v>0</v>
      </c>
      <c r="E139" s="1466">
        <f>E141</f>
        <v>0</v>
      </c>
      <c r="F139" s="1466">
        <f>D139+E139</f>
        <v>0</v>
      </c>
      <c r="G139" s="1466">
        <f>G142+G146</f>
        <v>0</v>
      </c>
      <c r="H139" s="1466">
        <f>H142+H146</f>
        <v>0</v>
      </c>
      <c r="I139" s="1466">
        <f>I141</f>
        <v>0</v>
      </c>
      <c r="J139" s="829">
        <f>F139</f>
        <v>0</v>
      </c>
    </row>
    <row r="140" spans="1:12">
      <c r="A140" s="802" t="s">
        <v>622</v>
      </c>
      <c r="B140" s="781" t="s">
        <v>1640</v>
      </c>
      <c r="C140" s="803" t="s">
        <v>945</v>
      </c>
      <c r="D140" s="926"/>
      <c r="E140" s="975"/>
      <c r="F140" s="975"/>
      <c r="G140" s="975"/>
      <c r="H140" s="975"/>
      <c r="I140" s="975"/>
      <c r="J140" s="829">
        <v>0</v>
      </c>
    </row>
    <row r="141" spans="1:12" ht="24.75" customHeight="1">
      <c r="A141" s="802" t="s">
        <v>946</v>
      </c>
      <c r="B141" s="781" t="s">
        <v>1641</v>
      </c>
      <c r="C141" s="803" t="s">
        <v>923</v>
      </c>
      <c r="D141" s="1953">
        <v>0</v>
      </c>
      <c r="E141" s="848">
        <v>0</v>
      </c>
      <c r="F141" s="848">
        <f>D141+E141</f>
        <v>0</v>
      </c>
      <c r="G141" s="848"/>
      <c r="H141" s="848"/>
      <c r="I141" s="848"/>
      <c r="J141" s="834">
        <f>F141</f>
        <v>0</v>
      </c>
      <c r="L141" s="626" t="s">
        <v>84</v>
      </c>
    </row>
    <row r="142" spans="1:12" ht="25.5">
      <c r="A142" s="802" t="s">
        <v>924</v>
      </c>
      <c r="B142" s="781" t="s">
        <v>1642</v>
      </c>
      <c r="C142" s="803" t="s">
        <v>926</v>
      </c>
      <c r="D142" s="926">
        <v>0</v>
      </c>
      <c r="E142" s="975">
        <v>0</v>
      </c>
      <c r="F142" s="975">
        <f>D142+E142</f>
        <v>0</v>
      </c>
      <c r="G142" s="975">
        <v>0</v>
      </c>
      <c r="H142" s="975">
        <v>0</v>
      </c>
      <c r="I142" s="975">
        <v>0</v>
      </c>
      <c r="J142" s="829">
        <f>F142</f>
        <v>0</v>
      </c>
    </row>
    <row r="143" spans="1:12">
      <c r="A143" s="802" t="s">
        <v>927</v>
      </c>
      <c r="B143" s="781" t="s">
        <v>1643</v>
      </c>
      <c r="C143" s="803" t="s">
        <v>1055</v>
      </c>
      <c r="D143" s="926"/>
      <c r="E143" s="975"/>
      <c r="F143" s="975"/>
      <c r="G143" s="975"/>
      <c r="H143" s="975"/>
      <c r="I143" s="975"/>
      <c r="J143" s="829">
        <v>0</v>
      </c>
    </row>
    <row r="144" spans="1:12" ht="20.25" customHeight="1">
      <c r="A144" s="802" t="s">
        <v>127</v>
      </c>
      <c r="B144" s="782" t="s">
        <v>128</v>
      </c>
      <c r="C144" s="803" t="s">
        <v>129</v>
      </c>
      <c r="D144" s="1426">
        <v>0</v>
      </c>
      <c r="E144" s="2124">
        <v>0</v>
      </c>
      <c r="F144" s="1409">
        <f>D144+E144</f>
        <v>0</v>
      </c>
      <c r="G144" s="1409">
        <v>0</v>
      </c>
      <c r="H144" s="1409">
        <v>0</v>
      </c>
      <c r="I144" s="1409">
        <v>0</v>
      </c>
      <c r="J144" s="1105">
        <f>F144</f>
        <v>0</v>
      </c>
    </row>
    <row r="145" spans="1:10">
      <c r="A145" s="802" t="s">
        <v>130</v>
      </c>
      <c r="B145" s="781" t="s">
        <v>1644</v>
      </c>
      <c r="C145" s="803" t="s">
        <v>857</v>
      </c>
      <c r="D145" s="847">
        <v>0</v>
      </c>
      <c r="E145" s="848">
        <v>0</v>
      </c>
      <c r="F145" s="848">
        <f>D145+E145</f>
        <v>0</v>
      </c>
      <c r="G145" s="848">
        <v>0</v>
      </c>
      <c r="H145" s="848">
        <v>0</v>
      </c>
      <c r="I145" s="848">
        <v>0</v>
      </c>
      <c r="J145" s="834">
        <f>F145</f>
        <v>0</v>
      </c>
    </row>
    <row r="146" spans="1:10" s="841" customFormat="1" hidden="1">
      <c r="A146" s="863" t="s">
        <v>858</v>
      </c>
      <c r="B146" s="864" t="s">
        <v>1645</v>
      </c>
      <c r="C146" s="865" t="s">
        <v>860</v>
      </c>
      <c r="D146" s="848">
        <v>0</v>
      </c>
      <c r="E146" s="848">
        <v>0</v>
      </c>
      <c r="F146" s="848">
        <f>D146+E146</f>
        <v>0</v>
      </c>
      <c r="G146" s="848">
        <v>0</v>
      </c>
      <c r="H146" s="848">
        <v>0</v>
      </c>
      <c r="I146" s="848">
        <v>0</v>
      </c>
      <c r="J146" s="846">
        <f>F146</f>
        <v>0</v>
      </c>
    </row>
    <row r="147" spans="1:10" hidden="1">
      <c r="A147" s="802" t="s">
        <v>625</v>
      </c>
      <c r="B147" s="781" t="s">
        <v>1646</v>
      </c>
      <c r="C147" s="803" t="s">
        <v>627</v>
      </c>
      <c r="D147" s="849"/>
      <c r="E147" s="849"/>
      <c r="F147" s="849"/>
      <c r="G147" s="849"/>
      <c r="H147" s="849"/>
      <c r="I147" s="849"/>
      <c r="J147" s="829">
        <v>0</v>
      </c>
    </row>
    <row r="148" spans="1:10" hidden="1">
      <c r="A148" s="802" t="s">
        <v>628</v>
      </c>
      <c r="B148" s="779" t="s">
        <v>629</v>
      </c>
      <c r="C148" s="804" t="s">
        <v>338</v>
      </c>
      <c r="D148" s="849">
        <v>0</v>
      </c>
      <c r="E148" s="849">
        <v>0</v>
      </c>
      <c r="F148" s="849">
        <v>0</v>
      </c>
      <c r="G148" s="849">
        <v>0</v>
      </c>
      <c r="H148" s="849">
        <v>0</v>
      </c>
      <c r="I148" s="849">
        <v>0</v>
      </c>
      <c r="J148" s="834">
        <v>0</v>
      </c>
    </row>
    <row r="149" spans="1:10" hidden="1">
      <c r="A149" s="802" t="s">
        <v>630</v>
      </c>
      <c r="B149" s="782" t="s">
        <v>631</v>
      </c>
      <c r="C149" s="803" t="s">
        <v>632</v>
      </c>
      <c r="D149" s="849"/>
      <c r="E149" s="849"/>
      <c r="F149" s="849"/>
      <c r="G149" s="849"/>
      <c r="H149" s="849"/>
      <c r="I149" s="849"/>
      <c r="J149" s="829">
        <v>0</v>
      </c>
    </row>
    <row r="150" spans="1:10" hidden="1">
      <c r="A150" s="802" t="s">
        <v>633</v>
      </c>
      <c r="B150" s="782" t="s">
        <v>634</v>
      </c>
      <c r="C150" s="803" t="s">
        <v>635</v>
      </c>
      <c r="D150" s="849"/>
      <c r="E150" s="849"/>
      <c r="F150" s="849"/>
      <c r="G150" s="849"/>
      <c r="H150" s="849"/>
      <c r="I150" s="849"/>
      <c r="J150" s="829">
        <v>0</v>
      </c>
    </row>
    <row r="151" spans="1:10" ht="25.5" hidden="1">
      <c r="A151" s="802" t="s">
        <v>636</v>
      </c>
      <c r="B151" s="781" t="s">
        <v>1647</v>
      </c>
      <c r="C151" s="803" t="s">
        <v>294</v>
      </c>
      <c r="D151" s="849"/>
      <c r="E151" s="849"/>
      <c r="F151" s="849"/>
      <c r="G151" s="849"/>
      <c r="H151" s="849"/>
      <c r="I151" s="849"/>
      <c r="J151" s="829">
        <v>0</v>
      </c>
    </row>
    <row r="152" spans="1:10" ht="25.5" hidden="1">
      <c r="A152" s="802" t="s">
        <v>295</v>
      </c>
      <c r="B152" s="781" t="s">
        <v>1648</v>
      </c>
      <c r="C152" s="803" t="s">
        <v>297</v>
      </c>
      <c r="D152" s="849"/>
      <c r="E152" s="849"/>
      <c r="F152" s="849"/>
      <c r="G152" s="849"/>
      <c r="H152" s="849"/>
      <c r="I152" s="849"/>
      <c r="J152" s="829">
        <v>0</v>
      </c>
    </row>
    <row r="153" spans="1:10" hidden="1">
      <c r="A153" s="802" t="s">
        <v>298</v>
      </c>
      <c r="B153" s="779" t="s">
        <v>299</v>
      </c>
      <c r="C153" s="804" t="s">
        <v>338</v>
      </c>
      <c r="D153" s="849">
        <v>0</v>
      </c>
      <c r="E153" s="849">
        <v>0</v>
      </c>
      <c r="F153" s="849">
        <v>0</v>
      </c>
      <c r="G153" s="849">
        <v>0</v>
      </c>
      <c r="H153" s="849">
        <v>0</v>
      </c>
      <c r="I153" s="849">
        <v>0</v>
      </c>
      <c r="J153" s="829">
        <v>0</v>
      </c>
    </row>
    <row r="154" spans="1:10" hidden="1">
      <c r="A154" s="802" t="s">
        <v>300</v>
      </c>
      <c r="B154" s="782" t="s">
        <v>1061</v>
      </c>
      <c r="C154" s="803" t="s">
        <v>301</v>
      </c>
      <c r="D154" s="849"/>
      <c r="E154" s="849"/>
      <c r="F154" s="849"/>
      <c r="G154" s="849"/>
      <c r="H154" s="849"/>
      <c r="I154" s="849"/>
      <c r="J154" s="829">
        <v>0</v>
      </c>
    </row>
    <row r="155" spans="1:10" hidden="1">
      <c r="A155" s="805" t="s">
        <v>302</v>
      </c>
      <c r="B155" s="806" t="s">
        <v>303</v>
      </c>
      <c r="C155" s="804" t="s">
        <v>338</v>
      </c>
      <c r="D155" s="849">
        <v>0</v>
      </c>
      <c r="E155" s="849">
        <v>0</v>
      </c>
      <c r="F155" s="849">
        <v>0</v>
      </c>
      <c r="G155" s="849">
        <v>0</v>
      </c>
      <c r="H155" s="849">
        <v>0</v>
      </c>
      <c r="I155" s="849">
        <v>0</v>
      </c>
      <c r="J155" s="829">
        <v>0</v>
      </c>
    </row>
    <row r="156" spans="1:10" hidden="1">
      <c r="A156" s="802" t="s">
        <v>304</v>
      </c>
      <c r="B156" s="782" t="s">
        <v>1062</v>
      </c>
      <c r="C156" s="803" t="s">
        <v>305</v>
      </c>
      <c r="D156" s="849"/>
      <c r="E156" s="849"/>
      <c r="F156" s="849"/>
      <c r="G156" s="849"/>
      <c r="H156" s="849"/>
      <c r="I156" s="849"/>
      <c r="J156" s="829">
        <v>0</v>
      </c>
    </row>
    <row r="157" spans="1:10" hidden="1">
      <c r="A157" s="802" t="s">
        <v>306</v>
      </c>
      <c r="B157" s="782" t="s">
        <v>1063</v>
      </c>
      <c r="C157" s="803" t="s">
        <v>307</v>
      </c>
      <c r="D157" s="849"/>
      <c r="E157" s="849"/>
      <c r="F157" s="849"/>
      <c r="G157" s="849"/>
      <c r="H157" s="849"/>
      <c r="I157" s="849"/>
      <c r="J157" s="829">
        <v>0</v>
      </c>
    </row>
    <row r="158" spans="1:10">
      <c r="A158" s="802" t="s">
        <v>308</v>
      </c>
      <c r="B158" s="781" t="s">
        <v>1649</v>
      </c>
      <c r="C158" s="803" t="s">
        <v>310</v>
      </c>
      <c r="D158" s="849"/>
      <c r="E158" s="849"/>
      <c r="F158" s="849"/>
      <c r="G158" s="849"/>
      <c r="H158" s="849"/>
      <c r="I158" s="849"/>
      <c r="J158" s="829">
        <v>0</v>
      </c>
    </row>
    <row r="159" spans="1:10" ht="26.25" thickBot="1">
      <c r="A159" s="807">
        <v>1244000</v>
      </c>
      <c r="B159" s="808" t="s">
        <v>1650</v>
      </c>
      <c r="C159" s="803" t="s">
        <v>1089</v>
      </c>
      <c r="D159" s="867"/>
      <c r="E159" s="867"/>
      <c r="F159" s="867"/>
      <c r="G159" s="867"/>
      <c r="H159" s="867"/>
      <c r="I159" s="867"/>
      <c r="J159" s="829">
        <v>0</v>
      </c>
    </row>
    <row r="160" spans="1:10" ht="39" thickBot="1">
      <c r="A160" s="810">
        <v>1000000</v>
      </c>
      <c r="B160" s="811" t="s">
        <v>1090</v>
      </c>
      <c r="C160" s="812" t="s">
        <v>338</v>
      </c>
      <c r="D160" s="1343">
        <f t="shared" ref="D160:H160" si="0">D34+D136</f>
        <v>0</v>
      </c>
      <c r="E160" s="1343">
        <f t="shared" si="0"/>
        <v>0</v>
      </c>
      <c r="F160" s="1343">
        <f t="shared" si="0"/>
        <v>0</v>
      </c>
      <c r="G160" s="1343">
        <f t="shared" si="0"/>
        <v>0</v>
      </c>
      <c r="H160" s="1343">
        <f t="shared" si="0"/>
        <v>0</v>
      </c>
      <c r="I160" s="1343">
        <f>I34+I136</f>
        <v>0</v>
      </c>
      <c r="J160" s="1343">
        <f>F160</f>
        <v>0</v>
      </c>
    </row>
    <row r="161" spans="1:10">
      <c r="A161" s="813"/>
      <c r="B161" s="814"/>
      <c r="C161" s="815"/>
      <c r="D161" s="662"/>
      <c r="E161" s="662"/>
      <c r="F161" s="662"/>
      <c r="G161" s="662"/>
      <c r="H161" s="662"/>
      <c r="I161" s="662"/>
      <c r="J161" s="662"/>
    </row>
    <row r="162" spans="1:10" ht="14.25">
      <c r="A162" s="2443"/>
      <c r="B162" s="2443"/>
      <c r="C162" s="2443"/>
      <c r="D162" s="2443"/>
      <c r="E162" s="2443"/>
      <c r="F162" s="2443"/>
      <c r="G162" s="2443"/>
      <c r="H162" s="2443"/>
      <c r="I162" s="2443"/>
      <c r="J162" s="2443"/>
    </row>
    <row r="163" spans="1:10" s="662" customFormat="1" ht="15.75" customHeight="1">
      <c r="A163" s="2422" t="s">
        <v>2264</v>
      </c>
      <c r="B163" s="2422"/>
      <c r="C163" s="2422"/>
      <c r="D163" s="2422"/>
      <c r="E163" s="2422"/>
      <c r="F163" s="2422"/>
      <c r="G163" s="2422"/>
      <c r="H163" s="2422"/>
      <c r="I163" s="2422"/>
      <c r="J163" s="2422"/>
    </row>
    <row r="164" spans="1:10">
      <c r="A164" s="2436" t="s">
        <v>1070</v>
      </c>
      <c r="B164" s="2436"/>
      <c r="C164" s="2436"/>
      <c r="D164" s="2436"/>
      <c r="E164" s="2436"/>
      <c r="F164" s="2436"/>
      <c r="G164" s="2436"/>
      <c r="H164" s="2436"/>
      <c r="I164" s="2436"/>
      <c r="J164" s="2436"/>
    </row>
    <row r="165" spans="1:10" ht="14.25">
      <c r="A165" s="816" t="s">
        <v>1651</v>
      </c>
      <c r="B165" s="816"/>
      <c r="C165" s="817"/>
      <c r="D165" s="816"/>
      <c r="E165" s="816"/>
      <c r="F165" s="816"/>
      <c r="G165" s="816" t="s">
        <v>1098</v>
      </c>
      <c r="J165" s="816"/>
    </row>
    <row r="166" spans="1:10" ht="14.25">
      <c r="A166" s="818" t="s">
        <v>1652</v>
      </c>
      <c r="B166" s="818"/>
      <c r="C166" s="818"/>
      <c r="D166" s="662"/>
      <c r="E166" s="661" t="s">
        <v>289</v>
      </c>
      <c r="F166" s="662"/>
      <c r="G166" s="661" t="s">
        <v>290</v>
      </c>
      <c r="J166" s="818"/>
    </row>
    <row r="167" spans="1:10" ht="14.25">
      <c r="A167" s="819"/>
      <c r="B167" s="819"/>
      <c r="C167" s="818"/>
      <c r="D167" s="819"/>
      <c r="E167" s="819"/>
      <c r="F167" s="819"/>
      <c r="G167" s="819"/>
      <c r="J167" s="819"/>
    </row>
    <row r="168" spans="1:10" ht="14.25">
      <c r="A168" s="816" t="s">
        <v>2011</v>
      </c>
      <c r="B168" s="816"/>
      <c r="C168" s="817"/>
      <c r="D168" s="816"/>
      <c r="E168" s="816"/>
      <c r="F168" s="816"/>
      <c r="G168" s="816" t="s">
        <v>1102</v>
      </c>
      <c r="H168" s="816"/>
      <c r="I168" s="816"/>
      <c r="J168" s="816"/>
    </row>
    <row r="169" spans="1:10" ht="14.25">
      <c r="A169" s="818" t="s">
        <v>1655</v>
      </c>
      <c r="B169" s="817" t="s">
        <v>612</v>
      </c>
      <c r="C169" s="820"/>
      <c r="D169" s="662"/>
      <c r="E169" s="661" t="s">
        <v>289</v>
      </c>
      <c r="F169" s="662"/>
      <c r="G169" s="661" t="s">
        <v>290</v>
      </c>
      <c r="H169" s="662"/>
      <c r="I169" s="662"/>
      <c r="J169" s="818"/>
    </row>
    <row r="171" spans="1:10">
      <c r="B171" s="841"/>
    </row>
  </sheetData>
  <mergeCells count="18">
    <mergeCell ref="A164:J164"/>
    <mergeCell ref="A15:J15"/>
    <mergeCell ref="A16:J16"/>
    <mergeCell ref="A17:J17"/>
    <mergeCell ref="A18:E19"/>
    <mergeCell ref="F18:J19"/>
    <mergeCell ref="F25:J26"/>
    <mergeCell ref="H29:J29"/>
    <mergeCell ref="F31:F32"/>
    <mergeCell ref="G31:J31"/>
    <mergeCell ref="A162:J162"/>
    <mergeCell ref="A163:J163"/>
    <mergeCell ref="A14:B14"/>
    <mergeCell ref="F1:J1"/>
    <mergeCell ref="F3:J3"/>
    <mergeCell ref="A8:E8"/>
    <mergeCell ref="A12:E12"/>
    <mergeCell ref="A13:E13"/>
  </mergeCells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C00000"/>
  </sheetPr>
  <dimension ref="A1:N171"/>
  <sheetViews>
    <sheetView topLeftCell="A28" workbookViewId="0">
      <selection activeCell="L159" sqref="L159"/>
    </sheetView>
  </sheetViews>
  <sheetFormatPr defaultRowHeight="12.75"/>
  <cols>
    <col min="1" max="1" width="7" style="626" customWidth="1"/>
    <col min="2" max="2" width="37.42578125" style="626" customWidth="1"/>
    <col min="3" max="3" width="8.140625" style="626" customWidth="1"/>
    <col min="4" max="4" width="10.7109375" style="626" customWidth="1"/>
    <col min="5" max="5" width="9" style="626" customWidth="1"/>
    <col min="6" max="6" width="10.5703125" style="626" customWidth="1"/>
    <col min="7" max="7" width="12.5703125" style="626" customWidth="1"/>
    <col min="8" max="8" width="10" style="626" customWidth="1"/>
    <col min="9" max="9" width="10.710937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453" t="s">
        <v>28</v>
      </c>
      <c r="G1" s="2453"/>
      <c r="H1" s="2453"/>
      <c r="I1" s="2453"/>
      <c r="J1" s="2453"/>
      <c r="K1" s="662"/>
      <c r="L1" s="662"/>
    </row>
    <row r="2" spans="1:12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454" t="s">
        <v>850</v>
      </c>
      <c r="G3" s="2454"/>
      <c r="H3" s="2454"/>
      <c r="I3" s="2454"/>
      <c r="J3" s="2454"/>
      <c r="K3" s="662"/>
      <c r="L3" s="662"/>
    </row>
    <row r="4" spans="1:12">
      <c r="A4" s="662"/>
      <c r="B4" s="663"/>
      <c r="C4" s="664"/>
      <c r="D4" s="662"/>
      <c r="E4" s="665"/>
      <c r="F4" s="667" t="s">
        <v>30</v>
      </c>
      <c r="G4" s="667"/>
      <c r="H4" s="662"/>
      <c r="I4" s="662"/>
      <c r="J4" s="662"/>
      <c r="K4" s="662"/>
      <c r="L4" s="662"/>
    </row>
    <row r="5" spans="1:12" ht="14.25">
      <c r="A5" s="662"/>
      <c r="B5" s="668" t="s">
        <v>31</v>
      </c>
      <c r="C5" s="664"/>
      <c r="D5" s="662"/>
      <c r="E5" s="665"/>
      <c r="F5" s="665"/>
      <c r="G5" s="669" t="s">
        <v>162</v>
      </c>
      <c r="H5" s="662"/>
      <c r="I5" s="662"/>
      <c r="J5" s="662"/>
      <c r="K5" s="662"/>
      <c r="L5" s="662"/>
    </row>
    <row r="6" spans="1:12">
      <c r="A6" s="670"/>
      <c r="B6" s="671"/>
      <c r="C6" s="664"/>
      <c r="D6" s="662"/>
      <c r="E6" s="665" t="s">
        <v>163</v>
      </c>
      <c r="F6" s="667" t="s">
        <v>893</v>
      </c>
      <c r="G6" s="662"/>
      <c r="H6" s="662"/>
      <c r="I6" s="662"/>
      <c r="J6" s="672"/>
      <c r="K6" s="662"/>
      <c r="L6" s="662"/>
    </row>
    <row r="7" spans="1:12" s="662" customFormat="1">
      <c r="A7" s="672" t="s">
        <v>2280</v>
      </c>
      <c r="B7" s="663"/>
      <c r="C7" s="673"/>
      <c r="F7" s="665"/>
      <c r="G7" s="665"/>
    </row>
    <row r="8" spans="1:12" s="672" customFormat="1" ht="10.5">
      <c r="A8" s="2455" t="s">
        <v>1073</v>
      </c>
      <c r="B8" s="2455"/>
      <c r="C8" s="2455"/>
      <c r="D8" s="2455"/>
      <c r="E8" s="2455"/>
    </row>
    <row r="9" spans="1:12">
      <c r="A9" s="672"/>
      <c r="B9" s="821" t="s">
        <v>1656</v>
      </c>
      <c r="C9" s="692"/>
      <c r="D9" s="672"/>
      <c r="E9" s="694"/>
      <c r="F9" s="672"/>
      <c r="G9" s="672"/>
      <c r="H9" s="662"/>
      <c r="I9" s="662"/>
      <c r="J9" s="662"/>
      <c r="K9" s="672"/>
      <c r="L9" s="672"/>
    </row>
    <row r="10" spans="1:12" ht="14.25">
      <c r="A10" s="822" t="s">
        <v>1657</v>
      </c>
      <c r="B10" s="814"/>
      <c r="C10" s="823"/>
      <c r="D10" s="824"/>
      <c r="E10" s="825"/>
      <c r="F10" s="825"/>
      <c r="G10" s="672"/>
      <c r="H10" s="662"/>
      <c r="I10" s="662"/>
      <c r="J10" s="662"/>
      <c r="K10" s="662"/>
      <c r="L10" s="662"/>
    </row>
    <row r="11" spans="1:12">
      <c r="A11" s="662"/>
      <c r="B11" s="663"/>
      <c r="C11" s="664"/>
      <c r="D11" s="662"/>
      <c r="E11" s="665"/>
      <c r="F11" s="665"/>
      <c r="G11" s="662"/>
      <c r="H11" s="662"/>
      <c r="I11" s="662"/>
      <c r="J11" s="662"/>
      <c r="K11" s="662"/>
      <c r="L11" s="662"/>
    </row>
    <row r="12" spans="1:12">
      <c r="A12" s="2457" t="s">
        <v>1107</v>
      </c>
      <c r="B12" s="2457"/>
      <c r="C12" s="2457"/>
      <c r="D12" s="2457"/>
      <c r="E12" s="2457"/>
      <c r="F12" s="665"/>
      <c r="G12" s="674" t="s">
        <v>193</v>
      </c>
      <c r="H12" s="662"/>
      <c r="I12" s="662"/>
      <c r="J12" s="662"/>
      <c r="K12" s="662"/>
      <c r="L12" s="662"/>
    </row>
    <row r="13" spans="1:12" ht="20.25" customHeight="1">
      <c r="A13" s="2452" t="s">
        <v>861</v>
      </c>
      <c r="B13" s="2452"/>
      <c r="C13" s="2452"/>
      <c r="D13" s="2452"/>
      <c r="E13" s="2452"/>
      <c r="F13" s="665"/>
      <c r="G13" s="662"/>
      <c r="H13" s="662"/>
      <c r="I13" s="662"/>
      <c r="J13" s="662"/>
      <c r="K13" s="662"/>
      <c r="L13" s="662"/>
    </row>
    <row r="14" spans="1:12" s="841" customFormat="1">
      <c r="A14" s="2445" t="s">
        <v>2269</v>
      </c>
      <c r="B14" s="2446"/>
      <c r="C14" s="1460"/>
      <c r="F14" s="1461"/>
      <c r="G14" s="1461"/>
    </row>
    <row r="15" spans="1:12" ht="18">
      <c r="A15" s="2447" t="s">
        <v>779</v>
      </c>
      <c r="B15" s="2447"/>
      <c r="C15" s="2447"/>
      <c r="D15" s="2447"/>
      <c r="E15" s="2447"/>
      <c r="F15" s="2447"/>
      <c r="G15" s="2447"/>
      <c r="H15" s="2447"/>
      <c r="I15" s="2447"/>
      <c r="J15" s="2447"/>
      <c r="K15" s="662"/>
      <c r="L15" s="662"/>
    </row>
    <row r="16" spans="1:12" ht="14.25">
      <c r="A16" s="2448" t="s">
        <v>993</v>
      </c>
      <c r="B16" s="2449"/>
      <c r="C16" s="2449"/>
      <c r="D16" s="2449"/>
      <c r="E16" s="2449"/>
      <c r="F16" s="2449"/>
      <c r="G16" s="2449"/>
      <c r="H16" s="2449"/>
      <c r="I16" s="2449"/>
      <c r="J16" s="2449"/>
      <c r="K16" s="662"/>
      <c r="L16" s="662"/>
    </row>
    <row r="17" spans="1:14" ht="16.5">
      <c r="A17" s="2450" t="s">
        <v>1614</v>
      </c>
      <c r="B17" s="2450"/>
      <c r="C17" s="2450"/>
      <c r="D17" s="2450"/>
      <c r="E17" s="2450"/>
      <c r="F17" s="2450"/>
      <c r="G17" s="2450"/>
      <c r="H17" s="2450"/>
      <c r="I17" s="2450"/>
      <c r="J17" s="2450"/>
      <c r="K17" s="662"/>
      <c r="L17" s="662"/>
    </row>
    <row r="18" spans="1:14" ht="14.25" customHeight="1">
      <c r="A18" s="2451" t="s">
        <v>2202</v>
      </c>
      <c r="B18" s="2451"/>
      <c r="C18" s="2451"/>
      <c r="D18" s="2451"/>
      <c r="E18" s="2451"/>
      <c r="F18" s="2451"/>
      <c r="G18" s="2451"/>
      <c r="H18" s="2451"/>
      <c r="I18" s="2451"/>
      <c r="J18" s="2451"/>
      <c r="K18" s="672"/>
      <c r="L18" s="672"/>
    </row>
    <row r="19" spans="1:14" ht="9" customHeight="1">
      <c r="A19" s="2451"/>
      <c r="B19" s="2451"/>
      <c r="C19" s="2451"/>
      <c r="D19" s="2451"/>
      <c r="E19" s="2451"/>
      <c r="F19" s="2451"/>
      <c r="G19" s="2451"/>
      <c r="H19" s="2451"/>
      <c r="I19" s="2451"/>
      <c r="J19" s="2451"/>
      <c r="K19" s="672"/>
      <c r="L19" s="672"/>
    </row>
    <row r="20" spans="1:14">
      <c r="A20" s="677" t="s">
        <v>423</v>
      </c>
      <c r="B20" s="678"/>
      <c r="C20" s="678"/>
      <c r="D20" s="678"/>
      <c r="E20" s="672"/>
      <c r="F20" s="679" t="s">
        <v>312</v>
      </c>
      <c r="G20" s="672"/>
      <c r="H20" s="672"/>
      <c r="I20" s="672"/>
      <c r="J20" s="672"/>
      <c r="K20" s="672"/>
      <c r="L20" s="672"/>
    </row>
    <row r="21" spans="1:14">
      <c r="A21" s="677" t="s">
        <v>961</v>
      </c>
      <c r="B21" s="680"/>
      <c r="C21" s="680"/>
      <c r="D21" s="680"/>
      <c r="E21" s="680"/>
      <c r="F21" s="677" t="s">
        <v>313</v>
      </c>
      <c r="G21" s="647" t="s">
        <v>538</v>
      </c>
      <c r="H21" s="647" t="s">
        <v>1071</v>
      </c>
      <c r="I21" s="647">
        <v>1</v>
      </c>
      <c r="J21" s="680"/>
      <c r="K21" s="680"/>
      <c r="L21" s="680"/>
    </row>
    <row r="22" spans="1:14">
      <c r="A22" s="677" t="s">
        <v>314</v>
      </c>
      <c r="B22" s="677"/>
      <c r="C22" s="677"/>
      <c r="D22" s="677"/>
      <c r="E22" s="677"/>
      <c r="F22" s="680"/>
      <c r="G22" s="677"/>
      <c r="H22" s="680"/>
      <c r="I22" s="677"/>
      <c r="J22" s="677"/>
      <c r="K22" s="677"/>
    </row>
    <row r="23" spans="1:14">
      <c r="A23" s="677" t="s">
        <v>884</v>
      </c>
      <c r="B23" s="677"/>
      <c r="C23" s="677"/>
      <c r="D23" s="681"/>
      <c r="E23" s="681"/>
      <c r="F23" s="677" t="s">
        <v>1138</v>
      </c>
      <c r="G23" s="677"/>
      <c r="H23" s="677"/>
      <c r="I23" s="677"/>
      <c r="J23" s="677"/>
      <c r="K23" s="677"/>
    </row>
    <row r="24" spans="1:14" ht="24" customHeight="1">
      <c r="A24" s="677" t="s">
        <v>1615</v>
      </c>
      <c r="B24" s="680"/>
      <c r="C24" s="680"/>
      <c r="D24" s="680"/>
      <c r="E24" s="680"/>
      <c r="F24" s="677" t="s">
        <v>48</v>
      </c>
      <c r="G24" s="677"/>
      <c r="H24" s="677"/>
      <c r="I24" s="680"/>
      <c r="J24" s="682"/>
      <c r="K24" s="680"/>
    </row>
    <row r="25" spans="1:14" ht="17.25" customHeight="1">
      <c r="A25" s="680" t="s">
        <v>192</v>
      </c>
      <c r="B25" s="682"/>
      <c r="C25" s="683"/>
      <c r="D25" s="680"/>
      <c r="E25" s="680"/>
      <c r="F25" s="2437" t="s">
        <v>900</v>
      </c>
      <c r="G25" s="2437"/>
      <c r="H25" s="2437"/>
      <c r="I25" s="2437"/>
      <c r="J25" s="2437"/>
      <c r="K25" s="680"/>
    </row>
    <row r="26" spans="1:14" ht="13.5" thickBot="1">
      <c r="A26" s="679" t="s">
        <v>876</v>
      </c>
      <c r="B26" s="684"/>
      <c r="C26" s="685"/>
      <c r="D26" s="684"/>
      <c r="E26" s="680"/>
      <c r="F26" s="2437"/>
      <c r="G26" s="2437"/>
      <c r="H26" s="2437"/>
      <c r="I26" s="2437"/>
      <c r="J26" s="2437"/>
      <c r="K26" s="680"/>
    </row>
    <row r="27" spans="1:14" ht="13.5" thickBot="1">
      <c r="A27" s="677" t="s">
        <v>110</v>
      </c>
      <c r="B27" s="680"/>
      <c r="C27" s="683"/>
      <c r="D27" s="682"/>
      <c r="E27" s="686"/>
      <c r="G27" s="687"/>
      <c r="H27" s="688"/>
      <c r="I27" s="689"/>
      <c r="K27" s="682"/>
    </row>
    <row r="28" spans="1:14" ht="13.5" thickBot="1">
      <c r="A28" s="677" t="s">
        <v>397</v>
      </c>
      <c r="B28" s="680"/>
      <c r="C28" s="680"/>
      <c r="D28" s="684"/>
      <c r="E28" s="684"/>
      <c r="F28" s="684"/>
      <c r="G28" s="690" t="s">
        <v>398</v>
      </c>
      <c r="H28" s="680"/>
      <c r="I28" s="682"/>
      <c r="J28" s="682"/>
      <c r="K28" s="684"/>
    </row>
    <row r="29" spans="1:14" ht="13.5" thickBot="1">
      <c r="A29" s="677" t="s">
        <v>399</v>
      </c>
      <c r="B29" s="691"/>
      <c r="C29" s="692"/>
      <c r="D29" s="683"/>
      <c r="E29" s="693"/>
      <c r="F29" s="694"/>
      <c r="G29" s="672"/>
      <c r="H29" s="2444">
        <v>900272000523</v>
      </c>
      <c r="I29" s="2444"/>
      <c r="J29" s="2444"/>
      <c r="K29" s="672"/>
    </row>
    <row r="30" spans="1:14" ht="4.5" customHeight="1" thickBot="1"/>
    <row r="31" spans="1:14" ht="49.5" customHeight="1" thickBot="1">
      <c r="A31" s="695" t="s">
        <v>385</v>
      </c>
      <c r="B31" s="696" t="s">
        <v>400</v>
      </c>
      <c r="C31" s="697"/>
      <c r="D31" s="696" t="s">
        <v>401</v>
      </c>
      <c r="E31" s="698"/>
      <c r="F31" s="2438" t="s">
        <v>342</v>
      </c>
      <c r="G31" s="2440" t="s">
        <v>343</v>
      </c>
      <c r="H31" s="2441"/>
      <c r="I31" s="2441"/>
      <c r="J31" s="2442"/>
    </row>
    <row r="32" spans="1:14" ht="69.75" customHeight="1" thickBot="1">
      <c r="A32" s="699"/>
      <c r="B32" s="700" t="s">
        <v>329</v>
      </c>
      <c r="C32" s="701" t="s">
        <v>641</v>
      </c>
      <c r="D32" s="702" t="s">
        <v>761</v>
      </c>
      <c r="E32" s="703" t="s">
        <v>929</v>
      </c>
      <c r="F32" s="2439"/>
      <c r="G32" s="702" t="s">
        <v>930</v>
      </c>
      <c r="H32" s="702" t="s">
        <v>931</v>
      </c>
      <c r="I32" s="702" t="s">
        <v>932</v>
      </c>
      <c r="J32" s="702" t="s">
        <v>933</v>
      </c>
      <c r="M32" s="682"/>
      <c r="N32" s="682"/>
    </row>
    <row r="33" spans="1:10" ht="13.5" thickBot="1">
      <c r="A33" s="704" t="s">
        <v>934</v>
      </c>
      <c r="B33" s="705" t="s">
        <v>935</v>
      </c>
      <c r="C33" s="706" t="s">
        <v>936</v>
      </c>
      <c r="D33" s="707" t="s">
        <v>703</v>
      </c>
      <c r="E33" s="707" t="s">
        <v>704</v>
      </c>
      <c r="F33" s="707" t="s">
        <v>642</v>
      </c>
      <c r="G33" s="708">
        <v>4</v>
      </c>
      <c r="H33" s="709">
        <v>5</v>
      </c>
      <c r="I33" s="710">
        <v>6</v>
      </c>
      <c r="J33" s="709">
        <v>7</v>
      </c>
    </row>
    <row r="34" spans="1:10" ht="16.5" customHeight="1" thickBot="1">
      <c r="A34" s="704">
        <v>1100000</v>
      </c>
      <c r="B34" s="711" t="s">
        <v>1616</v>
      </c>
      <c r="C34" s="712" t="s">
        <v>338</v>
      </c>
      <c r="D34" s="826">
        <f>D68+D65+D79</f>
        <v>0</v>
      </c>
      <c r="E34" s="826">
        <f>E45+E69+E79+E65</f>
        <v>0</v>
      </c>
      <c r="F34" s="826">
        <f>D34+E34</f>
        <v>0</v>
      </c>
      <c r="G34" s="826">
        <f>G65+G79+G68</f>
        <v>0</v>
      </c>
      <c r="H34" s="826">
        <f>H65+H79+H68</f>
        <v>0</v>
      </c>
      <c r="I34" s="826">
        <f>I65+I69+I79+I80</f>
        <v>0</v>
      </c>
      <c r="J34" s="826">
        <f>F34</f>
        <v>0</v>
      </c>
    </row>
    <row r="35" spans="1:10" ht="102.75" hidden="1" thickBot="1">
      <c r="A35" s="704">
        <v>1110000</v>
      </c>
      <c r="B35" s="714" t="s">
        <v>1617</v>
      </c>
      <c r="C35" s="712" t="s">
        <v>338</v>
      </c>
      <c r="D35" s="827">
        <v>0</v>
      </c>
      <c r="E35" s="827">
        <v>0</v>
      </c>
      <c r="F35" s="827">
        <v>0</v>
      </c>
      <c r="G35" s="827">
        <v>0</v>
      </c>
      <c r="H35" s="827">
        <v>0</v>
      </c>
      <c r="I35" s="827">
        <v>0</v>
      </c>
      <c r="J35" s="827">
        <v>0</v>
      </c>
    </row>
    <row r="36" spans="1:10" ht="29.25" hidden="1" thickBot="1">
      <c r="A36" s="716">
        <v>1110000</v>
      </c>
      <c r="B36" s="717" t="s">
        <v>768</v>
      </c>
      <c r="C36" s="718" t="s">
        <v>338</v>
      </c>
      <c r="D36" s="828">
        <v>0</v>
      </c>
      <c r="E36" s="828">
        <v>0</v>
      </c>
      <c r="F36" s="828">
        <v>0</v>
      </c>
      <c r="G36" s="828">
        <v>0</v>
      </c>
      <c r="H36" s="828">
        <v>0</v>
      </c>
      <c r="I36" s="828">
        <v>0</v>
      </c>
      <c r="J36" s="828">
        <v>0</v>
      </c>
    </row>
    <row r="37" spans="1:10" ht="26.25" hidden="1" thickBot="1">
      <c r="A37" s="720">
        <v>1111000</v>
      </c>
      <c r="B37" s="721" t="s">
        <v>643</v>
      </c>
      <c r="C37" s="722" t="s">
        <v>769</v>
      </c>
      <c r="D37" s="829"/>
      <c r="E37" s="829"/>
      <c r="F37" s="829"/>
      <c r="G37" s="829"/>
      <c r="H37" s="829"/>
      <c r="I37" s="829"/>
      <c r="J37" s="829">
        <v>0</v>
      </c>
    </row>
    <row r="38" spans="1:10" ht="26.25" hidden="1" thickBot="1">
      <c r="A38" s="724">
        <v>1112000</v>
      </c>
      <c r="B38" s="725" t="s">
        <v>255</v>
      </c>
      <c r="C38" s="726" t="s">
        <v>770</v>
      </c>
      <c r="D38" s="830"/>
      <c r="E38" s="830"/>
      <c r="F38" s="830"/>
      <c r="G38" s="830"/>
      <c r="H38" s="830"/>
      <c r="I38" s="830"/>
      <c r="J38" s="829">
        <v>0</v>
      </c>
    </row>
    <row r="39" spans="1:10" ht="13.5" hidden="1" customHeight="1" thickBot="1">
      <c r="A39" s="724">
        <v>1113000</v>
      </c>
      <c r="B39" s="725" t="s">
        <v>771</v>
      </c>
      <c r="C39" s="726" t="s">
        <v>772</v>
      </c>
      <c r="D39" s="830"/>
      <c r="E39" s="830"/>
      <c r="F39" s="830"/>
      <c r="G39" s="830"/>
      <c r="H39" s="830"/>
      <c r="I39" s="830"/>
      <c r="J39" s="829">
        <v>0</v>
      </c>
    </row>
    <row r="40" spans="1:10" ht="51" hidden="1">
      <c r="A40" s="724">
        <v>1114000</v>
      </c>
      <c r="B40" s="725" t="s">
        <v>377</v>
      </c>
      <c r="C40" s="726" t="s">
        <v>378</v>
      </c>
      <c r="D40" s="830"/>
      <c r="E40" s="830"/>
      <c r="F40" s="830"/>
      <c r="G40" s="830"/>
      <c r="H40" s="830"/>
      <c r="I40" s="830"/>
      <c r="J40" s="829">
        <v>0</v>
      </c>
    </row>
    <row r="41" spans="1:10" hidden="1">
      <c r="A41" s="724">
        <v>1115000</v>
      </c>
      <c r="B41" s="725" t="s">
        <v>591</v>
      </c>
      <c r="C41" s="726" t="s">
        <v>367</v>
      </c>
      <c r="D41" s="830"/>
      <c r="E41" s="830"/>
      <c r="F41" s="830"/>
      <c r="G41" s="830"/>
      <c r="H41" s="830"/>
      <c r="I41" s="830"/>
      <c r="J41" s="829">
        <v>0</v>
      </c>
    </row>
    <row r="42" spans="1:10" ht="25.5" hidden="1">
      <c r="A42" s="724">
        <v>1116000</v>
      </c>
      <c r="B42" s="725" t="s">
        <v>981</v>
      </c>
      <c r="C42" s="726" t="s">
        <v>368</v>
      </c>
      <c r="D42" s="830"/>
      <c r="E42" s="830"/>
      <c r="F42" s="830"/>
      <c r="G42" s="830"/>
      <c r="H42" s="830"/>
      <c r="I42" s="830"/>
      <c r="J42" s="829">
        <v>0</v>
      </c>
    </row>
    <row r="43" spans="1:10" ht="39" hidden="1" thickBot="1">
      <c r="A43" s="728">
        <v>1117000</v>
      </c>
      <c r="B43" s="729" t="s">
        <v>18</v>
      </c>
      <c r="C43" s="730" t="s">
        <v>19</v>
      </c>
      <c r="D43" s="831"/>
      <c r="E43" s="831"/>
      <c r="F43" s="831"/>
      <c r="G43" s="831"/>
      <c r="H43" s="831"/>
      <c r="I43" s="831"/>
      <c r="J43" s="829">
        <v>0</v>
      </c>
    </row>
    <row r="44" spans="1:10" ht="29.25" hidden="1" thickBot="1">
      <c r="A44" s="732">
        <v>1120000</v>
      </c>
      <c r="B44" s="733" t="s">
        <v>20</v>
      </c>
      <c r="C44" s="712" t="s">
        <v>338</v>
      </c>
      <c r="D44" s="832">
        <v>0</v>
      </c>
      <c r="E44" s="832">
        <v>0</v>
      </c>
      <c r="F44" s="832">
        <v>6200</v>
      </c>
      <c r="G44" s="832">
        <v>1500</v>
      </c>
      <c r="H44" s="832">
        <v>3000</v>
      </c>
      <c r="I44" s="832">
        <v>4500</v>
      </c>
      <c r="J44" s="829">
        <v>6200</v>
      </c>
    </row>
    <row r="45" spans="1:10" ht="14.25" hidden="1">
      <c r="A45" s="716">
        <v>1121000</v>
      </c>
      <c r="B45" s="735" t="s">
        <v>21</v>
      </c>
      <c r="C45" s="736"/>
      <c r="D45" s="834">
        <f>D65+D79+D69</f>
        <v>0</v>
      </c>
      <c r="E45" s="834">
        <v>0</v>
      </c>
      <c r="F45" s="834">
        <f>F65+F68+F79+F80</f>
        <v>0</v>
      </c>
      <c r="G45" s="834">
        <f>G65</f>
        <v>0</v>
      </c>
      <c r="H45" s="834">
        <f>H65+H79</f>
        <v>0</v>
      </c>
      <c r="I45" s="834">
        <f>I65+I68+I79+I80</f>
        <v>0</v>
      </c>
      <c r="J45" s="834">
        <f>F45</f>
        <v>0</v>
      </c>
    </row>
    <row r="46" spans="1:10" ht="25.5" hidden="1">
      <c r="A46" s="724">
        <v>1121100</v>
      </c>
      <c r="B46" s="737" t="s">
        <v>359</v>
      </c>
      <c r="C46" s="726" t="s">
        <v>360</v>
      </c>
      <c r="D46" s="844"/>
      <c r="E46" s="844"/>
      <c r="F46" s="844">
        <f>D46+E46</f>
        <v>0</v>
      </c>
      <c r="G46" s="844"/>
      <c r="H46" s="844"/>
      <c r="I46" s="844"/>
      <c r="J46" s="834">
        <v>0</v>
      </c>
    </row>
    <row r="47" spans="1:10" hidden="1">
      <c r="A47" s="724">
        <v>1121200</v>
      </c>
      <c r="B47" s="738" t="s">
        <v>1618</v>
      </c>
      <c r="C47" s="726" t="s">
        <v>362</v>
      </c>
      <c r="D47" s="844"/>
      <c r="E47" s="844"/>
      <c r="F47" s="844">
        <f>D47+E47</f>
        <v>0</v>
      </c>
      <c r="G47" s="844"/>
      <c r="H47" s="844"/>
      <c r="I47" s="844"/>
      <c r="J47" s="834">
        <v>0</v>
      </c>
    </row>
    <row r="48" spans="1:10" ht="13.5" hidden="1" thickBot="1">
      <c r="A48" s="724">
        <v>1121300</v>
      </c>
      <c r="B48" s="737" t="s">
        <v>734</v>
      </c>
      <c r="C48" s="726" t="s">
        <v>363</v>
      </c>
      <c r="D48" s="844">
        <v>0</v>
      </c>
      <c r="E48" s="844"/>
      <c r="F48" s="844">
        <f>D48+E48</f>
        <v>0</v>
      </c>
      <c r="G48" s="833" t="s">
        <v>702</v>
      </c>
      <c r="H48" s="833" t="s">
        <v>702</v>
      </c>
      <c r="I48" s="833">
        <v>0</v>
      </c>
      <c r="J48" s="834">
        <f>F48</f>
        <v>0</v>
      </c>
    </row>
    <row r="49" spans="1:10" hidden="1">
      <c r="A49" s="724">
        <v>1121400</v>
      </c>
      <c r="B49" s="737" t="s">
        <v>735</v>
      </c>
      <c r="C49" s="726" t="s">
        <v>364</v>
      </c>
      <c r="D49" s="844"/>
      <c r="E49" s="844"/>
      <c r="F49" s="844"/>
      <c r="G49" s="844"/>
      <c r="H49" s="844"/>
      <c r="I49" s="844"/>
      <c r="J49" s="834">
        <v>0</v>
      </c>
    </row>
    <row r="50" spans="1:10" hidden="1">
      <c r="A50" s="724">
        <v>1121500</v>
      </c>
      <c r="B50" s="737" t="s">
        <v>65</v>
      </c>
      <c r="C50" s="726" t="s">
        <v>365</v>
      </c>
      <c r="D50" s="834"/>
      <c r="E50" s="834"/>
      <c r="F50" s="834"/>
      <c r="G50" s="834"/>
      <c r="H50" s="834"/>
      <c r="I50" s="834"/>
      <c r="J50" s="834">
        <v>0</v>
      </c>
    </row>
    <row r="51" spans="1:10" ht="25.5" hidden="1">
      <c r="A51" s="724">
        <v>1121600</v>
      </c>
      <c r="B51" s="737" t="s">
        <v>66</v>
      </c>
      <c r="C51" s="726" t="s">
        <v>366</v>
      </c>
      <c r="D51" s="844"/>
      <c r="E51" s="844">
        <v>0</v>
      </c>
      <c r="F51" s="844"/>
      <c r="G51" s="844"/>
      <c r="H51" s="844"/>
      <c r="I51" s="844"/>
      <c r="J51" s="834">
        <v>0</v>
      </c>
    </row>
    <row r="52" spans="1:10" ht="13.5" hidden="1" thickBot="1">
      <c r="A52" s="740">
        <v>1121700</v>
      </c>
      <c r="B52" s="741" t="s">
        <v>67</v>
      </c>
      <c r="C52" s="730" t="s">
        <v>731</v>
      </c>
      <c r="D52" s="839"/>
      <c r="E52" s="839"/>
      <c r="F52" s="839"/>
      <c r="G52" s="839"/>
      <c r="H52" s="839"/>
      <c r="I52" s="839"/>
      <c r="J52" s="834">
        <v>0</v>
      </c>
    </row>
    <row r="53" spans="1:10" ht="28.5" hidden="1">
      <c r="A53" s="716">
        <v>1122000</v>
      </c>
      <c r="B53" s="742" t="s">
        <v>732</v>
      </c>
      <c r="C53" s="718" t="s">
        <v>338</v>
      </c>
      <c r="D53" s="842">
        <v>0</v>
      </c>
      <c r="E53" s="842">
        <v>0</v>
      </c>
      <c r="F53" s="842">
        <v>0</v>
      </c>
      <c r="G53" s="842">
        <v>0</v>
      </c>
      <c r="H53" s="842">
        <v>0</v>
      </c>
      <c r="I53" s="842">
        <v>0</v>
      </c>
      <c r="J53" s="834">
        <v>0</v>
      </c>
    </row>
    <row r="54" spans="1:10" hidden="1">
      <c r="A54" s="744">
        <v>1122100</v>
      </c>
      <c r="B54" s="737" t="s">
        <v>68</v>
      </c>
      <c r="C54" s="722" t="s">
        <v>733</v>
      </c>
      <c r="D54" s="844"/>
      <c r="E54" s="844"/>
      <c r="F54" s="844"/>
      <c r="G54" s="844"/>
      <c r="H54" s="844"/>
      <c r="I54" s="844"/>
      <c r="J54" s="834">
        <v>0</v>
      </c>
    </row>
    <row r="55" spans="1:10" ht="25.5" hidden="1">
      <c r="A55" s="744">
        <v>1122200</v>
      </c>
      <c r="B55" s="737" t="s">
        <v>465</v>
      </c>
      <c r="C55" s="726" t="s">
        <v>978</v>
      </c>
      <c r="D55" s="844"/>
      <c r="E55" s="844"/>
      <c r="F55" s="844"/>
      <c r="G55" s="844"/>
      <c r="H55" s="844"/>
      <c r="I55" s="844"/>
      <c r="J55" s="834">
        <v>0</v>
      </c>
    </row>
    <row r="56" spans="1:10" ht="13.5" hidden="1" thickBot="1">
      <c r="A56" s="732">
        <v>1122300</v>
      </c>
      <c r="B56" s="741" t="s">
        <v>136</v>
      </c>
      <c r="C56" s="730" t="s">
        <v>979</v>
      </c>
      <c r="D56" s="839"/>
      <c r="E56" s="839"/>
      <c r="F56" s="839"/>
      <c r="G56" s="839"/>
      <c r="H56" s="839"/>
      <c r="I56" s="839"/>
      <c r="J56" s="834">
        <v>0</v>
      </c>
    </row>
    <row r="57" spans="1:10" ht="28.5" hidden="1">
      <c r="A57" s="716">
        <v>1123000</v>
      </c>
      <c r="B57" s="742" t="s">
        <v>344</v>
      </c>
      <c r="C57" s="718" t="s">
        <v>338</v>
      </c>
      <c r="D57" s="842">
        <v>0</v>
      </c>
      <c r="E57" s="842">
        <v>0</v>
      </c>
      <c r="F57" s="842">
        <v>0</v>
      </c>
      <c r="G57" s="842">
        <v>0</v>
      </c>
      <c r="H57" s="842">
        <v>0</v>
      </c>
      <c r="I57" s="842">
        <v>0</v>
      </c>
      <c r="J57" s="834">
        <v>0</v>
      </c>
    </row>
    <row r="58" spans="1:10" hidden="1">
      <c r="A58" s="744">
        <v>1123100</v>
      </c>
      <c r="B58" s="737" t="s">
        <v>137</v>
      </c>
      <c r="C58" s="722" t="s">
        <v>345</v>
      </c>
      <c r="D58" s="844"/>
      <c r="E58" s="844"/>
      <c r="F58" s="844"/>
      <c r="G58" s="844"/>
      <c r="H58" s="844"/>
      <c r="I58" s="844"/>
      <c r="J58" s="834">
        <v>0</v>
      </c>
    </row>
    <row r="59" spans="1:10" hidden="1">
      <c r="A59" s="744">
        <v>1123200</v>
      </c>
      <c r="B59" s="737" t="s">
        <v>138</v>
      </c>
      <c r="C59" s="726" t="s">
        <v>346</v>
      </c>
      <c r="D59" s="844"/>
      <c r="E59" s="844"/>
      <c r="F59" s="844"/>
      <c r="G59" s="844"/>
      <c r="H59" s="844"/>
      <c r="I59" s="844"/>
      <c r="J59" s="834">
        <v>0</v>
      </c>
    </row>
    <row r="60" spans="1:10" ht="25.5" hidden="1">
      <c r="A60" s="744">
        <v>1123300</v>
      </c>
      <c r="B60" s="737" t="s">
        <v>139</v>
      </c>
      <c r="C60" s="726" t="s">
        <v>347</v>
      </c>
      <c r="D60" s="844"/>
      <c r="E60" s="844"/>
      <c r="F60" s="844"/>
      <c r="G60" s="844"/>
      <c r="H60" s="844"/>
      <c r="I60" s="844"/>
      <c r="J60" s="834">
        <v>0</v>
      </c>
    </row>
    <row r="61" spans="1:10" hidden="1">
      <c r="A61" s="744">
        <v>1123400</v>
      </c>
      <c r="B61" s="737" t="s">
        <v>533</v>
      </c>
      <c r="C61" s="726" t="s">
        <v>348</v>
      </c>
      <c r="D61" s="844"/>
      <c r="E61" s="844"/>
      <c r="F61" s="844"/>
      <c r="G61" s="844"/>
      <c r="H61" s="844"/>
      <c r="I61" s="844"/>
      <c r="J61" s="834">
        <v>0</v>
      </c>
    </row>
    <row r="62" spans="1:10" hidden="1">
      <c r="A62" s="744">
        <v>1123500</v>
      </c>
      <c r="B62" s="745" t="s">
        <v>534</v>
      </c>
      <c r="C62" s="746">
        <v>423500</v>
      </c>
      <c r="D62" s="844"/>
      <c r="E62" s="844"/>
      <c r="F62" s="844"/>
      <c r="G62" s="844"/>
      <c r="H62" s="844"/>
      <c r="I62" s="844"/>
      <c r="J62" s="834">
        <v>0</v>
      </c>
    </row>
    <row r="63" spans="1:10" ht="25.5" hidden="1">
      <c r="A63" s="744">
        <v>1123600</v>
      </c>
      <c r="B63" s="737" t="s">
        <v>174</v>
      </c>
      <c r="C63" s="726" t="s">
        <v>349</v>
      </c>
      <c r="D63" s="844"/>
      <c r="E63" s="844"/>
      <c r="F63" s="844"/>
      <c r="G63" s="844"/>
      <c r="H63" s="844"/>
      <c r="I63" s="844"/>
      <c r="J63" s="834">
        <v>0</v>
      </c>
    </row>
    <row r="64" spans="1:10" hidden="1">
      <c r="A64" s="744">
        <v>1123700</v>
      </c>
      <c r="B64" s="737" t="s">
        <v>175</v>
      </c>
      <c r="C64" s="726" t="s">
        <v>350</v>
      </c>
      <c r="D64" s="844"/>
      <c r="E64" s="844"/>
      <c r="F64" s="844"/>
      <c r="G64" s="844"/>
      <c r="H64" s="844"/>
      <c r="I64" s="844"/>
      <c r="J64" s="834">
        <v>0</v>
      </c>
    </row>
    <row r="65" spans="1:11" ht="26.25" hidden="1" thickBot="1">
      <c r="A65" s="732">
        <v>1123800</v>
      </c>
      <c r="B65" s="741" t="s">
        <v>176</v>
      </c>
      <c r="C65" s="730" t="s">
        <v>351</v>
      </c>
      <c r="D65" s="839">
        <v>0</v>
      </c>
      <c r="E65" s="840">
        <v>0</v>
      </c>
      <c r="F65" s="840">
        <f>D65+E65</f>
        <v>0</v>
      </c>
      <c r="G65" s="840">
        <v>0</v>
      </c>
      <c r="H65" s="840">
        <v>0</v>
      </c>
      <c r="I65" s="840">
        <v>0</v>
      </c>
      <c r="J65" s="834">
        <f>F65</f>
        <v>0</v>
      </c>
      <c r="K65" s="841"/>
    </row>
    <row r="66" spans="1:11" ht="28.5" hidden="1">
      <c r="A66" s="716">
        <v>1124000</v>
      </c>
      <c r="B66" s="742" t="s">
        <v>198</v>
      </c>
      <c r="C66" s="718" t="s">
        <v>338</v>
      </c>
      <c r="D66" s="842">
        <v>0</v>
      </c>
      <c r="E66" s="843">
        <v>0</v>
      </c>
      <c r="F66" s="843">
        <v>0</v>
      </c>
      <c r="G66" s="843">
        <v>0</v>
      </c>
      <c r="H66" s="843">
        <v>0</v>
      </c>
      <c r="I66" s="843">
        <v>0</v>
      </c>
      <c r="J66" s="834">
        <v>0</v>
      </c>
    </row>
    <row r="67" spans="1:11" ht="13.5" hidden="1" thickBot="1">
      <c r="A67" s="732">
        <v>1124100</v>
      </c>
      <c r="B67" s="741" t="s">
        <v>177</v>
      </c>
      <c r="C67" s="730" t="s">
        <v>199</v>
      </c>
      <c r="D67" s="839"/>
      <c r="E67" s="840"/>
      <c r="F67" s="840"/>
      <c r="G67" s="840"/>
      <c r="H67" s="840"/>
      <c r="I67" s="840"/>
      <c r="J67" s="834">
        <v>0</v>
      </c>
    </row>
    <row r="68" spans="1:11" ht="42.75" hidden="1">
      <c r="A68" s="716">
        <v>1125000</v>
      </c>
      <c r="B68" s="742" t="s">
        <v>878</v>
      </c>
      <c r="C68" s="718" t="s">
        <v>338</v>
      </c>
      <c r="D68" s="842">
        <f>D69</f>
        <v>0</v>
      </c>
      <c r="E68" s="843">
        <v>0</v>
      </c>
      <c r="F68" s="843">
        <f>F69</f>
        <v>0</v>
      </c>
      <c r="G68" s="843">
        <f>G69</f>
        <v>0</v>
      </c>
      <c r="H68" s="843">
        <f>H69</f>
        <v>0</v>
      </c>
      <c r="I68" s="843">
        <f>I69</f>
        <v>0</v>
      </c>
      <c r="J68" s="834">
        <f>J69</f>
        <v>0</v>
      </c>
    </row>
    <row r="69" spans="1:11" ht="25.5" hidden="1">
      <c r="A69" s="744">
        <v>1125100</v>
      </c>
      <c r="B69" s="737" t="s">
        <v>178</v>
      </c>
      <c r="C69" s="722" t="s">
        <v>879</v>
      </c>
      <c r="D69" s="845">
        <v>0</v>
      </c>
      <c r="E69" s="845">
        <v>0</v>
      </c>
      <c r="F69" s="845">
        <f>D69+E69</f>
        <v>0</v>
      </c>
      <c r="G69" s="845">
        <v>0</v>
      </c>
      <c r="H69" s="845">
        <v>0</v>
      </c>
      <c r="I69" s="845">
        <v>0</v>
      </c>
      <c r="J69" s="834">
        <f>F69</f>
        <v>0</v>
      </c>
    </row>
    <row r="70" spans="1:11" ht="26.25" hidden="1" thickBot="1">
      <c r="A70" s="732">
        <v>1125200</v>
      </c>
      <c r="B70" s="741" t="s">
        <v>669</v>
      </c>
      <c r="C70" s="730" t="s">
        <v>988</v>
      </c>
      <c r="D70" s="839"/>
      <c r="E70" s="840"/>
      <c r="F70" s="840"/>
      <c r="G70" s="840"/>
      <c r="H70" s="840"/>
      <c r="I70" s="840"/>
      <c r="J70" s="834">
        <v>0</v>
      </c>
    </row>
    <row r="71" spans="1:11" ht="14.25" hidden="1">
      <c r="A71" s="716">
        <v>1126000</v>
      </c>
      <c r="B71" s="742" t="s">
        <v>989</v>
      </c>
      <c r="C71" s="718" t="s">
        <v>338</v>
      </c>
      <c r="D71" s="842">
        <v>0</v>
      </c>
      <c r="E71" s="843">
        <v>0</v>
      </c>
      <c r="F71" s="843">
        <v>0</v>
      </c>
      <c r="G71" s="843">
        <v>0</v>
      </c>
      <c r="H71" s="843">
        <v>0</v>
      </c>
      <c r="I71" s="843">
        <v>0</v>
      </c>
      <c r="J71" s="834">
        <v>0</v>
      </c>
    </row>
    <row r="72" spans="1:11" hidden="1">
      <c r="A72" s="716">
        <v>1126100</v>
      </c>
      <c r="B72" s="737" t="s">
        <v>941</v>
      </c>
      <c r="C72" s="722" t="s">
        <v>990</v>
      </c>
      <c r="D72" s="844"/>
      <c r="E72" s="845"/>
      <c r="F72" s="845"/>
      <c r="G72" s="845"/>
      <c r="H72" s="845"/>
      <c r="I72" s="845"/>
      <c r="J72" s="834">
        <v>0</v>
      </c>
    </row>
    <row r="73" spans="1:11" ht="9" hidden="1" customHeight="1">
      <c r="A73" s="716">
        <v>1126200</v>
      </c>
      <c r="B73" s="737" t="s">
        <v>942</v>
      </c>
      <c r="C73" s="726" t="s">
        <v>991</v>
      </c>
      <c r="D73" s="844"/>
      <c r="E73" s="845"/>
      <c r="F73" s="845"/>
      <c r="G73" s="845"/>
      <c r="H73" s="845"/>
      <c r="I73" s="845"/>
      <c r="J73" s="834">
        <v>0</v>
      </c>
    </row>
    <row r="74" spans="1:11" ht="25.5" hidden="1">
      <c r="A74" s="716">
        <v>1126300</v>
      </c>
      <c r="B74" s="737" t="s">
        <v>369</v>
      </c>
      <c r="C74" s="726" t="s">
        <v>370</v>
      </c>
      <c r="D74" s="844"/>
      <c r="E74" s="845"/>
      <c r="F74" s="845"/>
      <c r="G74" s="845"/>
      <c r="H74" s="845"/>
      <c r="I74" s="845"/>
      <c r="J74" s="834">
        <v>0</v>
      </c>
    </row>
    <row r="75" spans="1:11" hidden="1">
      <c r="A75" s="724">
        <v>1126400</v>
      </c>
      <c r="B75" s="747" t="s">
        <v>943</v>
      </c>
      <c r="C75" s="726" t="s">
        <v>371</v>
      </c>
      <c r="D75" s="844"/>
      <c r="E75" s="845"/>
      <c r="F75" s="845"/>
      <c r="G75" s="845"/>
      <c r="H75" s="845"/>
      <c r="I75" s="845"/>
      <c r="J75" s="834">
        <v>0</v>
      </c>
    </row>
    <row r="76" spans="1:11" ht="25.5" hidden="1">
      <c r="A76" s="728">
        <v>1126500</v>
      </c>
      <c r="B76" s="748" t="s">
        <v>901</v>
      </c>
      <c r="C76" s="726" t="s">
        <v>372</v>
      </c>
      <c r="D76" s="844"/>
      <c r="E76" s="845"/>
      <c r="F76" s="845"/>
      <c r="G76" s="845"/>
      <c r="H76" s="845"/>
      <c r="I76" s="845"/>
      <c r="J76" s="834">
        <v>0</v>
      </c>
    </row>
    <row r="77" spans="1:11" ht="25.5" hidden="1">
      <c r="A77" s="724">
        <v>1126600</v>
      </c>
      <c r="B77" s="747" t="s">
        <v>214</v>
      </c>
      <c r="C77" s="726" t="s">
        <v>373</v>
      </c>
      <c r="D77" s="844"/>
      <c r="E77" s="845"/>
      <c r="F77" s="845"/>
      <c r="G77" s="845"/>
      <c r="H77" s="845"/>
      <c r="I77" s="845"/>
      <c r="J77" s="834">
        <v>0</v>
      </c>
    </row>
    <row r="78" spans="1:11" hidden="1">
      <c r="A78" s="724">
        <v>1126700</v>
      </c>
      <c r="B78" s="747" t="s">
        <v>215</v>
      </c>
      <c r="C78" s="726" t="s">
        <v>374</v>
      </c>
      <c r="D78" s="844"/>
      <c r="E78" s="845"/>
      <c r="F78" s="845"/>
      <c r="G78" s="845"/>
      <c r="H78" s="845"/>
      <c r="I78" s="845"/>
      <c r="J78" s="834">
        <v>0</v>
      </c>
    </row>
    <row r="79" spans="1:11" ht="13.5" hidden="1" thickBot="1">
      <c r="A79" s="740">
        <v>1126800</v>
      </c>
      <c r="B79" s="749" t="s">
        <v>458</v>
      </c>
      <c r="C79" s="730" t="s">
        <v>375</v>
      </c>
      <c r="D79" s="839">
        <v>0</v>
      </c>
      <c r="E79" s="840">
        <v>0</v>
      </c>
      <c r="F79" s="840">
        <f>D79+E79</f>
        <v>0</v>
      </c>
      <c r="G79" s="840">
        <v>0</v>
      </c>
      <c r="H79" s="840">
        <v>0</v>
      </c>
      <c r="I79" s="840">
        <v>0</v>
      </c>
      <c r="J79" s="834">
        <f>F79</f>
        <v>0</v>
      </c>
      <c r="K79" s="841"/>
    </row>
    <row r="80" spans="1:11" ht="14.25" hidden="1">
      <c r="A80" s="750">
        <v>1130000</v>
      </c>
      <c r="B80" s="751" t="s">
        <v>274</v>
      </c>
      <c r="C80" s="718" t="s">
        <v>338</v>
      </c>
      <c r="D80" s="842">
        <v>0</v>
      </c>
      <c r="E80" s="843">
        <v>0</v>
      </c>
      <c r="F80" s="843">
        <f>F122</f>
        <v>0</v>
      </c>
      <c r="G80" s="843">
        <v>0</v>
      </c>
      <c r="H80" s="843">
        <v>0</v>
      </c>
      <c r="I80" s="843">
        <f>I122</f>
        <v>0</v>
      </c>
      <c r="J80" s="834">
        <f>J122</f>
        <v>0</v>
      </c>
    </row>
    <row r="81" spans="1:10" hidden="1">
      <c r="A81" s="750">
        <v>1130100</v>
      </c>
      <c r="B81" s="747" t="s">
        <v>459</v>
      </c>
      <c r="C81" s="722" t="s">
        <v>275</v>
      </c>
      <c r="D81" s="844"/>
      <c r="E81" s="845"/>
      <c r="F81" s="845"/>
      <c r="G81" s="845"/>
      <c r="H81" s="845"/>
      <c r="I81" s="845"/>
      <c r="J81" s="834">
        <v>0</v>
      </c>
    </row>
    <row r="82" spans="1:10" hidden="1">
      <c r="A82" s="750">
        <v>1130200</v>
      </c>
      <c r="B82" s="747" t="s">
        <v>460</v>
      </c>
      <c r="C82" s="726" t="s">
        <v>276</v>
      </c>
      <c r="D82" s="844"/>
      <c r="E82" s="845"/>
      <c r="F82" s="845"/>
      <c r="G82" s="845"/>
      <c r="H82" s="845"/>
      <c r="I82" s="845"/>
      <c r="J82" s="834">
        <v>0</v>
      </c>
    </row>
    <row r="83" spans="1:10" ht="25.5" hidden="1">
      <c r="A83" s="750">
        <v>1130300</v>
      </c>
      <c r="B83" s="747" t="s">
        <v>461</v>
      </c>
      <c r="C83" s="726" t="s">
        <v>277</v>
      </c>
      <c r="D83" s="844"/>
      <c r="E83" s="845"/>
      <c r="F83" s="845"/>
      <c r="G83" s="845"/>
      <c r="H83" s="845"/>
      <c r="I83" s="845"/>
      <c r="J83" s="834">
        <v>0</v>
      </c>
    </row>
    <row r="84" spans="1:10" ht="25.5" hidden="1">
      <c r="A84" s="750">
        <v>1130400</v>
      </c>
      <c r="B84" s="752" t="s">
        <v>462</v>
      </c>
      <c r="C84" s="753" t="s">
        <v>278</v>
      </c>
      <c r="D84" s="834"/>
      <c r="E84" s="846"/>
      <c r="F84" s="846"/>
      <c r="G84" s="846"/>
      <c r="H84" s="846"/>
      <c r="I84" s="846"/>
      <c r="J84" s="834">
        <v>0</v>
      </c>
    </row>
    <row r="85" spans="1:10" ht="28.5" hidden="1">
      <c r="A85" s="724">
        <v>1131000</v>
      </c>
      <c r="B85" s="754" t="s">
        <v>279</v>
      </c>
      <c r="C85" s="755" t="s">
        <v>338</v>
      </c>
      <c r="D85" s="847"/>
      <c r="E85" s="848"/>
      <c r="F85" s="848"/>
      <c r="G85" s="848"/>
      <c r="H85" s="848"/>
      <c r="I85" s="848"/>
      <c r="J85" s="834">
        <v>0</v>
      </c>
    </row>
    <row r="86" spans="1:10" ht="25.5" hidden="1">
      <c r="A86" s="724">
        <v>1131100</v>
      </c>
      <c r="B86" s="747" t="s">
        <v>565</v>
      </c>
      <c r="C86" s="722" t="s">
        <v>280</v>
      </c>
      <c r="D86" s="844"/>
      <c r="E86" s="845"/>
      <c r="F86" s="845"/>
      <c r="G86" s="845"/>
      <c r="H86" s="845"/>
      <c r="I86" s="845"/>
      <c r="J86" s="834">
        <v>0</v>
      </c>
    </row>
    <row r="87" spans="1:10" hidden="1">
      <c r="A87" s="724">
        <v>1131200</v>
      </c>
      <c r="B87" s="747" t="s">
        <v>566</v>
      </c>
      <c r="C87" s="726" t="s">
        <v>281</v>
      </c>
      <c r="D87" s="844"/>
      <c r="E87" s="845"/>
      <c r="F87" s="845"/>
      <c r="G87" s="845"/>
      <c r="H87" s="845"/>
      <c r="I87" s="845"/>
      <c r="J87" s="834">
        <v>0</v>
      </c>
    </row>
    <row r="88" spans="1:10" ht="12.75" hidden="1" customHeight="1" thickBot="1">
      <c r="A88" s="724">
        <v>1131300</v>
      </c>
      <c r="B88" s="749" t="s">
        <v>567</v>
      </c>
      <c r="C88" s="730" t="s">
        <v>282</v>
      </c>
      <c r="D88" s="839"/>
      <c r="E88" s="840"/>
      <c r="F88" s="840"/>
      <c r="G88" s="840"/>
      <c r="H88" s="840"/>
      <c r="I88" s="840"/>
      <c r="J88" s="834">
        <v>0</v>
      </c>
    </row>
    <row r="89" spans="1:10" ht="14.25" hidden="1">
      <c r="A89" s="757">
        <v>1140000</v>
      </c>
      <c r="B89" s="751" t="s">
        <v>283</v>
      </c>
      <c r="C89" s="718" t="s">
        <v>338</v>
      </c>
      <c r="D89" s="842">
        <v>0</v>
      </c>
      <c r="E89" s="843">
        <v>0</v>
      </c>
      <c r="F89" s="843">
        <v>0</v>
      </c>
      <c r="G89" s="843">
        <v>0</v>
      </c>
      <c r="H89" s="843">
        <v>0</v>
      </c>
      <c r="I89" s="843">
        <v>0</v>
      </c>
      <c r="J89" s="834">
        <v>0</v>
      </c>
    </row>
    <row r="90" spans="1:10" ht="25.5" hidden="1">
      <c r="A90" s="757">
        <v>1141000</v>
      </c>
      <c r="B90" s="747" t="s">
        <v>284</v>
      </c>
      <c r="C90" s="722" t="s">
        <v>960</v>
      </c>
      <c r="D90" s="844"/>
      <c r="E90" s="845"/>
      <c r="F90" s="845"/>
      <c r="G90" s="845"/>
      <c r="H90" s="845"/>
      <c r="I90" s="845"/>
      <c r="J90" s="834">
        <v>0</v>
      </c>
    </row>
    <row r="91" spans="1:10" ht="25.5" hidden="1">
      <c r="A91" s="757">
        <v>1142000</v>
      </c>
      <c r="B91" s="747" t="s">
        <v>38</v>
      </c>
      <c r="C91" s="726" t="s">
        <v>39</v>
      </c>
      <c r="D91" s="844"/>
      <c r="E91" s="845"/>
      <c r="F91" s="845"/>
      <c r="G91" s="845"/>
      <c r="H91" s="845"/>
      <c r="I91" s="845"/>
      <c r="J91" s="834">
        <v>0</v>
      </c>
    </row>
    <row r="92" spans="1:10" ht="25.5" hidden="1">
      <c r="A92" s="757">
        <v>1143000</v>
      </c>
      <c r="B92" s="747" t="s">
        <v>40</v>
      </c>
      <c r="C92" s="726" t="s">
        <v>41</v>
      </c>
      <c r="D92" s="844"/>
      <c r="E92" s="845"/>
      <c r="F92" s="845"/>
      <c r="G92" s="845"/>
      <c r="H92" s="845"/>
      <c r="I92" s="845"/>
      <c r="J92" s="834">
        <v>0</v>
      </c>
    </row>
    <row r="93" spans="1:10" ht="26.25" hidden="1" thickBot="1">
      <c r="A93" s="757">
        <v>1144000</v>
      </c>
      <c r="B93" s="749" t="s">
        <v>42</v>
      </c>
      <c r="C93" s="730" t="s">
        <v>418</v>
      </c>
      <c r="D93" s="839"/>
      <c r="E93" s="840"/>
      <c r="F93" s="840"/>
      <c r="G93" s="840"/>
      <c r="H93" s="840"/>
      <c r="I93" s="840"/>
      <c r="J93" s="834">
        <v>0</v>
      </c>
    </row>
    <row r="94" spans="1:10" ht="14.25" hidden="1">
      <c r="A94" s="757">
        <v>1150000</v>
      </c>
      <c r="B94" s="758" t="s">
        <v>694</v>
      </c>
      <c r="C94" s="718" t="s">
        <v>338</v>
      </c>
      <c r="D94" s="842">
        <v>0</v>
      </c>
      <c r="E94" s="843">
        <v>0</v>
      </c>
      <c r="F94" s="843">
        <v>0</v>
      </c>
      <c r="G94" s="843">
        <v>0</v>
      </c>
      <c r="H94" s="843">
        <v>0</v>
      </c>
      <c r="I94" s="843">
        <v>0</v>
      </c>
      <c r="J94" s="834">
        <v>0</v>
      </c>
    </row>
    <row r="95" spans="1:10" ht="25.5" hidden="1">
      <c r="A95" s="759">
        <v>1151000</v>
      </c>
      <c r="B95" s="747" t="s">
        <v>773</v>
      </c>
      <c r="C95" s="722" t="s">
        <v>774</v>
      </c>
      <c r="D95" s="844"/>
      <c r="E95" s="845"/>
      <c r="F95" s="845"/>
      <c r="G95" s="845"/>
      <c r="H95" s="845"/>
      <c r="I95" s="845"/>
      <c r="J95" s="834">
        <v>0</v>
      </c>
    </row>
    <row r="96" spans="1:10" ht="25.5" hidden="1">
      <c r="A96" s="759">
        <v>1152000</v>
      </c>
      <c r="B96" s="747" t="s">
        <v>1057</v>
      </c>
      <c r="C96" s="726" t="s">
        <v>775</v>
      </c>
      <c r="D96" s="844"/>
      <c r="E96" s="845"/>
      <c r="F96" s="845"/>
      <c r="G96" s="845"/>
      <c r="H96" s="845"/>
      <c r="I96" s="845"/>
      <c r="J96" s="834">
        <v>0</v>
      </c>
    </row>
    <row r="97" spans="1:10" ht="25.5" hidden="1">
      <c r="A97" s="759">
        <v>1153000</v>
      </c>
      <c r="B97" s="747" t="s">
        <v>793</v>
      </c>
      <c r="C97" s="726" t="s">
        <v>776</v>
      </c>
      <c r="D97" s="844"/>
      <c r="E97" s="845"/>
      <c r="F97" s="845"/>
      <c r="G97" s="845"/>
      <c r="H97" s="845"/>
      <c r="I97" s="845"/>
      <c r="J97" s="834">
        <v>0</v>
      </c>
    </row>
    <row r="98" spans="1:10" ht="25.5" hidden="1">
      <c r="A98" s="759">
        <v>1154000</v>
      </c>
      <c r="B98" s="747" t="s">
        <v>701</v>
      </c>
      <c r="C98" s="726" t="s">
        <v>777</v>
      </c>
      <c r="D98" s="844"/>
      <c r="E98" s="845"/>
      <c r="F98" s="845"/>
      <c r="G98" s="845"/>
      <c r="H98" s="845"/>
      <c r="I98" s="845"/>
      <c r="J98" s="834">
        <v>0</v>
      </c>
    </row>
    <row r="99" spans="1:10" ht="25.5" hidden="1">
      <c r="A99" s="744">
        <v>1155000</v>
      </c>
      <c r="B99" s="760" t="s">
        <v>1619</v>
      </c>
      <c r="C99" s="726" t="s">
        <v>691</v>
      </c>
      <c r="D99" s="844"/>
      <c r="E99" s="845"/>
      <c r="F99" s="845"/>
      <c r="G99" s="845"/>
      <c r="H99" s="845"/>
      <c r="I99" s="845"/>
      <c r="J99" s="834">
        <v>0</v>
      </c>
    </row>
    <row r="100" spans="1:10" ht="39" hidden="1" thickBot="1">
      <c r="A100" s="732">
        <v>1156000</v>
      </c>
      <c r="B100" s="762" t="s">
        <v>1620</v>
      </c>
      <c r="C100" s="730" t="s">
        <v>781</v>
      </c>
      <c r="D100" s="839"/>
      <c r="E100" s="840"/>
      <c r="F100" s="840"/>
      <c r="G100" s="840"/>
      <c r="H100" s="840"/>
      <c r="I100" s="840"/>
      <c r="J100" s="834">
        <v>0</v>
      </c>
    </row>
    <row r="101" spans="1:10" hidden="1">
      <c r="A101" s="716">
        <v>1160000</v>
      </c>
      <c r="B101" s="764" t="s">
        <v>782</v>
      </c>
      <c r="C101" s="718" t="s">
        <v>338</v>
      </c>
      <c r="D101" s="842">
        <v>0</v>
      </c>
      <c r="E101" s="843">
        <v>0</v>
      </c>
      <c r="F101" s="843">
        <v>0</v>
      </c>
      <c r="G101" s="843">
        <v>0</v>
      </c>
      <c r="H101" s="843">
        <v>0</v>
      </c>
      <c r="I101" s="843">
        <v>0</v>
      </c>
      <c r="J101" s="834">
        <v>0</v>
      </c>
    </row>
    <row r="102" spans="1:10" ht="51" hidden="1">
      <c r="A102" s="744">
        <v>1161000</v>
      </c>
      <c r="B102" s="766" t="s">
        <v>191</v>
      </c>
      <c r="C102" s="767" t="s">
        <v>338</v>
      </c>
      <c r="D102" s="844">
        <v>0</v>
      </c>
      <c r="E102" s="845">
        <v>0</v>
      </c>
      <c r="F102" s="845">
        <v>0</v>
      </c>
      <c r="G102" s="845">
        <v>0</v>
      </c>
      <c r="H102" s="845">
        <v>0</v>
      </c>
      <c r="I102" s="845">
        <v>0</v>
      </c>
      <c r="J102" s="834">
        <v>0</v>
      </c>
    </row>
    <row r="103" spans="1:10" ht="20.25" hidden="1" customHeight="1">
      <c r="A103" s="744">
        <v>1161100</v>
      </c>
      <c r="B103" s="725" t="s">
        <v>1621</v>
      </c>
      <c r="C103" s="746">
        <v>471100</v>
      </c>
      <c r="D103" s="844"/>
      <c r="E103" s="845"/>
      <c r="F103" s="845"/>
      <c r="G103" s="845"/>
      <c r="H103" s="845"/>
      <c r="I103" s="845"/>
      <c r="J103" s="834">
        <v>0</v>
      </c>
    </row>
    <row r="104" spans="1:10" ht="38.25" hidden="1">
      <c r="A104" s="744">
        <v>1161200</v>
      </c>
      <c r="B104" s="760" t="s">
        <v>1622</v>
      </c>
      <c r="C104" s="746">
        <v>471200</v>
      </c>
      <c r="D104" s="844"/>
      <c r="E104" s="845"/>
      <c r="F104" s="845"/>
      <c r="G104" s="845"/>
      <c r="H104" s="845"/>
      <c r="I104" s="845"/>
      <c r="J104" s="834">
        <v>0</v>
      </c>
    </row>
    <row r="105" spans="1:10" ht="38.25" hidden="1">
      <c r="A105" s="744">
        <v>1162000</v>
      </c>
      <c r="B105" s="766" t="s">
        <v>1080</v>
      </c>
      <c r="C105" s="767" t="s">
        <v>338</v>
      </c>
      <c r="D105" s="844">
        <v>0</v>
      </c>
      <c r="E105" s="845">
        <v>0</v>
      </c>
      <c r="F105" s="845">
        <v>0</v>
      </c>
      <c r="G105" s="845">
        <v>0</v>
      </c>
      <c r="H105" s="845">
        <v>0</v>
      </c>
      <c r="I105" s="845">
        <v>0</v>
      </c>
      <c r="J105" s="834">
        <v>0</v>
      </c>
    </row>
    <row r="106" spans="1:10" ht="25.5" hidden="1">
      <c r="A106" s="744">
        <v>1162100</v>
      </c>
      <c r="B106" s="760" t="s">
        <v>1623</v>
      </c>
      <c r="C106" s="726" t="s">
        <v>122</v>
      </c>
      <c r="D106" s="844"/>
      <c r="E106" s="845"/>
      <c r="F106" s="845"/>
      <c r="G106" s="845"/>
      <c r="H106" s="845"/>
      <c r="I106" s="845"/>
      <c r="J106" s="834">
        <v>0</v>
      </c>
    </row>
    <row r="107" spans="1:10" hidden="1">
      <c r="A107" s="744">
        <v>1162200</v>
      </c>
      <c r="B107" s="760" t="s">
        <v>1624</v>
      </c>
      <c r="C107" s="726" t="s">
        <v>23</v>
      </c>
      <c r="D107" s="844"/>
      <c r="E107" s="845"/>
      <c r="F107" s="845"/>
      <c r="G107" s="845"/>
      <c r="H107" s="845"/>
      <c r="I107" s="845"/>
      <c r="J107" s="834">
        <v>0</v>
      </c>
    </row>
    <row r="108" spans="1:10" ht="25.5" hidden="1">
      <c r="A108" s="744">
        <v>1162300</v>
      </c>
      <c r="B108" s="760" t="s">
        <v>1625</v>
      </c>
      <c r="C108" s="726" t="s">
        <v>25</v>
      </c>
      <c r="D108" s="844"/>
      <c r="E108" s="845"/>
      <c r="F108" s="845"/>
      <c r="G108" s="845"/>
      <c r="H108" s="845"/>
      <c r="I108" s="845"/>
      <c r="J108" s="834">
        <v>0</v>
      </c>
    </row>
    <row r="109" spans="1:10" hidden="1">
      <c r="A109" s="744">
        <v>1162400</v>
      </c>
      <c r="B109" s="760" t="s">
        <v>1626</v>
      </c>
      <c r="C109" s="726" t="s">
        <v>795</v>
      </c>
      <c r="D109" s="844"/>
      <c r="E109" s="845"/>
      <c r="F109" s="845"/>
      <c r="G109" s="845"/>
      <c r="H109" s="845"/>
      <c r="I109" s="845"/>
      <c r="J109" s="834">
        <v>0</v>
      </c>
    </row>
    <row r="110" spans="1:10" ht="25.5" hidden="1">
      <c r="A110" s="744">
        <v>1162500</v>
      </c>
      <c r="B110" s="760" t="s">
        <v>1627</v>
      </c>
      <c r="C110" s="726" t="s">
        <v>797</v>
      </c>
      <c r="D110" s="844"/>
      <c r="E110" s="845"/>
      <c r="F110" s="845"/>
      <c r="G110" s="845"/>
      <c r="H110" s="845"/>
      <c r="I110" s="845"/>
      <c r="J110" s="834">
        <v>0</v>
      </c>
    </row>
    <row r="111" spans="1:10" ht="25.5" hidden="1">
      <c r="A111" s="744">
        <v>1162600</v>
      </c>
      <c r="B111" s="760" t="s">
        <v>1628</v>
      </c>
      <c r="C111" s="726" t="s">
        <v>489</v>
      </c>
      <c r="D111" s="844"/>
      <c r="E111" s="845"/>
      <c r="F111" s="845"/>
      <c r="G111" s="845"/>
      <c r="H111" s="845"/>
      <c r="I111" s="845"/>
      <c r="J111" s="834">
        <v>0</v>
      </c>
    </row>
    <row r="112" spans="1:10" ht="25.5" hidden="1">
      <c r="A112" s="744">
        <v>1162700</v>
      </c>
      <c r="B112" s="725" t="s">
        <v>1629</v>
      </c>
      <c r="C112" s="726" t="s">
        <v>491</v>
      </c>
      <c r="D112" s="844"/>
      <c r="E112" s="845"/>
      <c r="F112" s="845"/>
      <c r="G112" s="845"/>
      <c r="H112" s="845"/>
      <c r="I112" s="845"/>
      <c r="J112" s="834">
        <v>0</v>
      </c>
    </row>
    <row r="113" spans="1:10" hidden="1">
      <c r="A113" s="744">
        <v>1162800</v>
      </c>
      <c r="B113" s="760" t="s">
        <v>1630</v>
      </c>
      <c r="C113" s="726" t="s">
        <v>833</v>
      </c>
      <c r="D113" s="844"/>
      <c r="E113" s="845"/>
      <c r="F113" s="845"/>
      <c r="G113" s="845"/>
      <c r="H113" s="845"/>
      <c r="I113" s="845"/>
      <c r="J113" s="834">
        <v>0</v>
      </c>
    </row>
    <row r="114" spans="1:10" ht="13.5" hidden="1" thickBot="1">
      <c r="A114" s="769">
        <v>1162900</v>
      </c>
      <c r="B114" s="762" t="s">
        <v>1631</v>
      </c>
      <c r="C114" s="730" t="s">
        <v>835</v>
      </c>
      <c r="D114" s="839"/>
      <c r="E114" s="840"/>
      <c r="F114" s="840"/>
      <c r="G114" s="840"/>
      <c r="H114" s="840"/>
      <c r="I114" s="840"/>
      <c r="J114" s="834">
        <v>0</v>
      </c>
    </row>
    <row r="115" spans="1:10" hidden="1">
      <c r="A115" s="771">
        <v>1170000</v>
      </c>
      <c r="B115" s="772" t="s">
        <v>836</v>
      </c>
      <c r="C115" s="773" t="s">
        <v>338</v>
      </c>
      <c r="D115" s="842">
        <v>0</v>
      </c>
      <c r="E115" s="843">
        <v>0</v>
      </c>
      <c r="F115" s="843">
        <v>0</v>
      </c>
      <c r="G115" s="843">
        <v>0</v>
      </c>
      <c r="H115" s="843">
        <v>0</v>
      </c>
      <c r="I115" s="843">
        <v>0</v>
      </c>
      <c r="J115" s="834">
        <v>0</v>
      </c>
    </row>
    <row r="116" spans="1:10" ht="38.25" hidden="1">
      <c r="A116" s="775">
        <v>1171000</v>
      </c>
      <c r="B116" s="776" t="s">
        <v>200</v>
      </c>
      <c r="C116" s="718" t="s">
        <v>338</v>
      </c>
      <c r="D116" s="847">
        <v>0</v>
      </c>
      <c r="E116" s="848">
        <v>0</v>
      </c>
      <c r="F116" s="848">
        <v>0</v>
      </c>
      <c r="G116" s="848">
        <v>0</v>
      </c>
      <c r="H116" s="848">
        <v>0</v>
      </c>
      <c r="I116" s="848">
        <v>0</v>
      </c>
      <c r="J116" s="834">
        <v>0</v>
      </c>
    </row>
    <row r="117" spans="1:10" ht="51" hidden="1">
      <c r="A117" s="775">
        <v>1171100</v>
      </c>
      <c r="B117" s="725" t="s">
        <v>1632</v>
      </c>
      <c r="C117" s="722" t="s">
        <v>457</v>
      </c>
      <c r="D117" s="844"/>
      <c r="E117" s="845"/>
      <c r="F117" s="845"/>
      <c r="G117" s="845"/>
      <c r="H117" s="845"/>
      <c r="I117" s="845"/>
      <c r="J117" s="834">
        <v>0</v>
      </c>
    </row>
    <row r="118" spans="1:10" ht="24.75" hidden="1" customHeight="1">
      <c r="A118" s="775">
        <v>1171200</v>
      </c>
      <c r="B118" s="760" t="s">
        <v>1633</v>
      </c>
      <c r="C118" s="778" t="s">
        <v>332</v>
      </c>
      <c r="D118" s="844"/>
      <c r="E118" s="845"/>
      <c r="F118" s="845"/>
      <c r="G118" s="845"/>
      <c r="H118" s="845"/>
      <c r="I118" s="845"/>
      <c r="J118" s="834">
        <v>0</v>
      </c>
    </row>
    <row r="119" spans="1:10" ht="63.75" hidden="1">
      <c r="A119" s="744">
        <v>1172000</v>
      </c>
      <c r="B119" s="779" t="s">
        <v>974</v>
      </c>
      <c r="C119" s="755" t="s">
        <v>338</v>
      </c>
      <c r="D119" s="842">
        <v>0</v>
      </c>
      <c r="E119" s="843">
        <v>0</v>
      </c>
      <c r="F119" s="843">
        <v>0</v>
      </c>
      <c r="G119" s="843">
        <v>0</v>
      </c>
      <c r="H119" s="843">
        <v>0</v>
      </c>
      <c r="I119" s="843">
        <v>0</v>
      </c>
      <c r="J119" s="834">
        <v>0</v>
      </c>
    </row>
    <row r="120" spans="1:10" hidden="1">
      <c r="A120" s="744">
        <v>1172100</v>
      </c>
      <c r="B120" s="747" t="s">
        <v>1058</v>
      </c>
      <c r="C120" s="722" t="s">
        <v>975</v>
      </c>
      <c r="D120" s="844"/>
      <c r="E120" s="845"/>
      <c r="F120" s="845"/>
      <c r="G120" s="845"/>
      <c r="H120" s="845"/>
      <c r="I120" s="845"/>
      <c r="J120" s="834">
        <v>0</v>
      </c>
    </row>
    <row r="121" spans="1:10" hidden="1">
      <c r="A121" s="744">
        <v>1172200</v>
      </c>
      <c r="B121" s="747" t="s">
        <v>1059</v>
      </c>
      <c r="C121" s="780">
        <v>482200</v>
      </c>
      <c r="D121" s="844"/>
      <c r="E121" s="845"/>
      <c r="F121" s="845"/>
      <c r="G121" s="845"/>
      <c r="H121" s="845"/>
      <c r="I121" s="845"/>
      <c r="J121" s="834">
        <v>0</v>
      </c>
    </row>
    <row r="122" spans="1:10" hidden="1">
      <c r="A122" s="744">
        <v>1172300</v>
      </c>
      <c r="B122" s="760" t="s">
        <v>1634</v>
      </c>
      <c r="C122" s="726" t="s">
        <v>977</v>
      </c>
      <c r="D122" s="844"/>
      <c r="E122" s="845">
        <v>0</v>
      </c>
      <c r="F122" s="845">
        <v>0</v>
      </c>
      <c r="G122" s="845"/>
      <c r="H122" s="845"/>
      <c r="I122" s="845">
        <v>0</v>
      </c>
      <c r="J122" s="834">
        <f>F122</f>
        <v>0</v>
      </c>
    </row>
    <row r="123" spans="1:10" ht="38.25" hidden="1">
      <c r="A123" s="744">
        <v>1172400</v>
      </c>
      <c r="B123" s="781" t="s">
        <v>1635</v>
      </c>
      <c r="C123" s="726" t="s">
        <v>117</v>
      </c>
      <c r="D123" s="849"/>
      <c r="E123" s="850"/>
      <c r="F123" s="850"/>
      <c r="G123" s="850"/>
      <c r="H123" s="850"/>
      <c r="I123" s="850"/>
      <c r="J123" s="829">
        <v>0</v>
      </c>
    </row>
    <row r="124" spans="1:10" ht="38.25" hidden="1">
      <c r="A124" s="744">
        <v>1173000</v>
      </c>
      <c r="B124" s="779" t="s">
        <v>118</v>
      </c>
      <c r="C124" s="755" t="s">
        <v>338</v>
      </c>
      <c r="D124" s="849">
        <v>0</v>
      </c>
      <c r="E124" s="850">
        <v>0</v>
      </c>
      <c r="F124" s="850">
        <v>0</v>
      </c>
      <c r="G124" s="850">
        <v>0</v>
      </c>
      <c r="H124" s="850">
        <v>0</v>
      </c>
      <c r="I124" s="850">
        <v>0</v>
      </c>
      <c r="J124" s="829">
        <v>0</v>
      </c>
    </row>
    <row r="125" spans="1:10" ht="25.5" hidden="1">
      <c r="A125" s="775">
        <v>1173100</v>
      </c>
      <c r="B125" s="782" t="s">
        <v>119</v>
      </c>
      <c r="C125" s="726" t="s">
        <v>1044</v>
      </c>
      <c r="D125" s="849"/>
      <c r="E125" s="850"/>
      <c r="F125" s="850"/>
      <c r="G125" s="850"/>
      <c r="H125" s="850"/>
      <c r="I125" s="850"/>
      <c r="J125" s="829">
        <v>0</v>
      </c>
    </row>
    <row r="126" spans="1:10" ht="51" hidden="1">
      <c r="A126" s="775">
        <v>1174000</v>
      </c>
      <c r="B126" s="779" t="s">
        <v>1045</v>
      </c>
      <c r="C126" s="755" t="s">
        <v>338</v>
      </c>
      <c r="D126" s="849">
        <v>0</v>
      </c>
      <c r="E126" s="850">
        <v>0</v>
      </c>
      <c r="F126" s="850">
        <v>0</v>
      </c>
      <c r="G126" s="850">
        <v>0</v>
      </c>
      <c r="H126" s="850">
        <v>0</v>
      </c>
      <c r="I126" s="850">
        <v>0</v>
      </c>
      <c r="J126" s="829">
        <v>0</v>
      </c>
    </row>
    <row r="127" spans="1:10" ht="38.25" hidden="1">
      <c r="A127" s="775">
        <v>1174100</v>
      </c>
      <c r="B127" s="782" t="s">
        <v>1060</v>
      </c>
      <c r="C127" s="726" t="s">
        <v>1046</v>
      </c>
      <c r="D127" s="849"/>
      <c r="E127" s="850"/>
      <c r="F127" s="850"/>
      <c r="G127" s="850"/>
      <c r="H127" s="850"/>
      <c r="I127" s="850"/>
      <c r="J127" s="829">
        <v>0</v>
      </c>
    </row>
    <row r="128" spans="1:10" ht="25.5" hidden="1">
      <c r="A128" s="775">
        <v>1174200</v>
      </c>
      <c r="B128" s="781" t="s">
        <v>1636</v>
      </c>
      <c r="C128" s="726" t="s">
        <v>425</v>
      </c>
      <c r="D128" s="849"/>
      <c r="E128" s="850"/>
      <c r="F128" s="850"/>
      <c r="G128" s="850"/>
      <c r="H128" s="850"/>
      <c r="I128" s="850"/>
      <c r="J128" s="829">
        <v>0</v>
      </c>
    </row>
    <row r="129" spans="1:12" ht="51" hidden="1">
      <c r="A129" s="775">
        <v>1175000</v>
      </c>
      <c r="B129" s="779" t="s">
        <v>535</v>
      </c>
      <c r="C129" s="755" t="s">
        <v>338</v>
      </c>
      <c r="D129" s="849">
        <v>0</v>
      </c>
      <c r="E129" s="850">
        <v>0</v>
      </c>
      <c r="F129" s="850">
        <v>0</v>
      </c>
      <c r="G129" s="850">
        <v>0</v>
      </c>
      <c r="H129" s="850">
        <v>0</v>
      </c>
      <c r="I129" s="850">
        <v>0</v>
      </c>
      <c r="J129" s="829">
        <v>0</v>
      </c>
    </row>
    <row r="130" spans="1:12" ht="51" hidden="1">
      <c r="A130" s="775">
        <v>1175100</v>
      </c>
      <c r="B130" s="781" t="s">
        <v>1637</v>
      </c>
      <c r="C130" s="726" t="s">
        <v>212</v>
      </c>
      <c r="D130" s="849"/>
      <c r="E130" s="850"/>
      <c r="F130" s="850"/>
      <c r="G130" s="850"/>
      <c r="H130" s="850"/>
      <c r="I130" s="850"/>
      <c r="J130" s="829">
        <v>0</v>
      </c>
    </row>
    <row r="131" spans="1:12" hidden="1">
      <c r="A131" s="775">
        <v>1176000</v>
      </c>
      <c r="B131" s="779" t="s">
        <v>213</v>
      </c>
      <c r="C131" s="755" t="s">
        <v>338</v>
      </c>
      <c r="D131" s="849">
        <v>0</v>
      </c>
      <c r="E131" s="850">
        <v>0</v>
      </c>
      <c r="F131" s="850">
        <v>0</v>
      </c>
      <c r="G131" s="850">
        <v>0</v>
      </c>
      <c r="H131" s="850">
        <v>0</v>
      </c>
      <c r="I131" s="850">
        <v>0</v>
      </c>
      <c r="J131" s="829">
        <v>0</v>
      </c>
    </row>
    <row r="132" spans="1:12" hidden="1">
      <c r="A132" s="775">
        <v>1176100</v>
      </c>
      <c r="B132" s="781" t="s">
        <v>1638</v>
      </c>
      <c r="C132" s="726" t="s">
        <v>8</v>
      </c>
      <c r="D132" s="849"/>
      <c r="E132" s="850"/>
      <c r="F132" s="850"/>
      <c r="G132" s="850"/>
      <c r="H132" s="850"/>
      <c r="I132" s="850"/>
      <c r="J132" s="829">
        <v>0</v>
      </c>
    </row>
    <row r="133" spans="1:12" hidden="1">
      <c r="A133" s="775">
        <v>1177000</v>
      </c>
      <c r="B133" s="779" t="s">
        <v>564</v>
      </c>
      <c r="C133" s="755" t="s">
        <v>338</v>
      </c>
      <c r="D133" s="849">
        <v>0</v>
      </c>
      <c r="E133" s="850">
        <v>0</v>
      </c>
      <c r="F133" s="850">
        <v>0</v>
      </c>
      <c r="G133" s="850">
        <v>0</v>
      </c>
      <c r="H133" s="850">
        <v>0</v>
      </c>
      <c r="I133" s="850">
        <v>0</v>
      </c>
      <c r="J133" s="829">
        <v>0</v>
      </c>
    </row>
    <row r="134" spans="1:12" ht="13.5" hidden="1" thickBot="1">
      <c r="A134" s="769">
        <v>1177100</v>
      </c>
      <c r="B134" s="783" t="s">
        <v>1639</v>
      </c>
      <c r="C134" s="730" t="s">
        <v>244</v>
      </c>
      <c r="D134" s="851"/>
      <c r="E134" s="852"/>
      <c r="F134" s="852"/>
      <c r="G134" s="852"/>
      <c r="H134" s="852"/>
      <c r="I134" s="852"/>
      <c r="J134" s="829">
        <v>0</v>
      </c>
    </row>
    <row r="135" spans="1:12" ht="13.5" hidden="1" thickBot="1">
      <c r="A135" s="785" t="s">
        <v>245</v>
      </c>
      <c r="B135" s="786" t="s">
        <v>246</v>
      </c>
      <c r="C135" s="787"/>
      <c r="D135" s="853"/>
      <c r="E135" s="854"/>
      <c r="F135" s="854"/>
      <c r="G135" s="854"/>
      <c r="H135" s="854"/>
      <c r="I135" s="854"/>
      <c r="J135" s="829">
        <v>0</v>
      </c>
    </row>
    <row r="136" spans="1:12" ht="26.25" thickBot="1">
      <c r="A136" s="789" t="s">
        <v>247</v>
      </c>
      <c r="B136" s="790" t="s">
        <v>618</v>
      </c>
      <c r="C136" s="791" t="s">
        <v>338</v>
      </c>
      <c r="D136" s="855">
        <f>D142+D146+D141+D144+D145</f>
        <v>0</v>
      </c>
      <c r="E136" s="856">
        <f>+E139</f>
        <v>0</v>
      </c>
      <c r="F136" s="856">
        <f>D136+E136</f>
        <v>0</v>
      </c>
      <c r="G136" s="856">
        <f>G142+G146+G141+G144+G145</f>
        <v>0</v>
      </c>
      <c r="H136" s="856">
        <f>H142+H146+H141+H144+H145</f>
        <v>0</v>
      </c>
      <c r="I136" s="856">
        <f>I142+I146+I141+I144+I145</f>
        <v>0</v>
      </c>
      <c r="J136" s="834">
        <f>F136</f>
        <v>0</v>
      </c>
    </row>
    <row r="137" spans="1:12" ht="13.5" thickBot="1">
      <c r="A137" s="792"/>
      <c r="B137" s="793" t="s">
        <v>619</v>
      </c>
      <c r="C137" s="794"/>
      <c r="D137" s="857"/>
      <c r="E137" s="858"/>
      <c r="F137" s="979"/>
      <c r="G137" s="979"/>
      <c r="H137" s="979"/>
      <c r="I137" s="979"/>
      <c r="J137" s="829">
        <v>0</v>
      </c>
    </row>
    <row r="138" spans="1:12">
      <c r="A138" s="785" t="s">
        <v>245</v>
      </c>
      <c r="B138" s="1463" t="s">
        <v>246</v>
      </c>
      <c r="C138" s="1464"/>
      <c r="D138" s="859"/>
      <c r="E138" s="860"/>
      <c r="F138" s="980"/>
      <c r="G138" s="980"/>
      <c r="H138" s="980"/>
      <c r="I138" s="980"/>
      <c r="J138" s="829">
        <v>0</v>
      </c>
    </row>
    <row r="139" spans="1:12" ht="18.75" customHeight="1">
      <c r="A139" s="798" t="s">
        <v>620</v>
      </c>
      <c r="B139" s="799" t="s">
        <v>621</v>
      </c>
      <c r="C139" s="800" t="s">
        <v>338</v>
      </c>
      <c r="D139" s="1465">
        <v>0</v>
      </c>
      <c r="E139" s="1466">
        <f>E141</f>
        <v>0</v>
      </c>
      <c r="F139" s="1466">
        <f>D139+E139</f>
        <v>0</v>
      </c>
      <c r="G139" s="1466">
        <f>G142+G146</f>
        <v>0</v>
      </c>
      <c r="H139" s="1466">
        <f>H142+H146</f>
        <v>0</v>
      </c>
      <c r="I139" s="1466">
        <f>I141</f>
        <v>0</v>
      </c>
      <c r="J139" s="829">
        <f>F139</f>
        <v>0</v>
      </c>
    </row>
    <row r="140" spans="1:12">
      <c r="A140" s="802" t="s">
        <v>622</v>
      </c>
      <c r="B140" s="781" t="s">
        <v>1640</v>
      </c>
      <c r="C140" s="803" t="s">
        <v>945</v>
      </c>
      <c r="D140" s="926"/>
      <c r="E140" s="975"/>
      <c r="F140" s="975"/>
      <c r="G140" s="975"/>
      <c r="H140" s="975"/>
      <c r="I140" s="975"/>
      <c r="J140" s="829">
        <v>0</v>
      </c>
    </row>
    <row r="141" spans="1:12" ht="24.75" customHeight="1">
      <c r="A141" s="802" t="s">
        <v>946</v>
      </c>
      <c r="B141" s="781" t="s">
        <v>1641</v>
      </c>
      <c r="C141" s="803" t="s">
        <v>923</v>
      </c>
      <c r="D141" s="1953">
        <v>0</v>
      </c>
      <c r="E141" s="848">
        <v>0</v>
      </c>
      <c r="F141" s="848">
        <f>D141+E141</f>
        <v>0</v>
      </c>
      <c r="G141" s="848"/>
      <c r="H141" s="848"/>
      <c r="I141" s="848"/>
      <c r="J141" s="834">
        <f>F141</f>
        <v>0</v>
      </c>
      <c r="L141" s="626" t="s">
        <v>84</v>
      </c>
    </row>
    <row r="142" spans="1:12" ht="25.5">
      <c r="A142" s="802" t="s">
        <v>924</v>
      </c>
      <c r="B142" s="781" t="s">
        <v>1642</v>
      </c>
      <c r="C142" s="803" t="s">
        <v>926</v>
      </c>
      <c r="D142" s="926">
        <v>0</v>
      </c>
      <c r="E142" s="975">
        <v>0</v>
      </c>
      <c r="F142" s="975">
        <f>D142+E142</f>
        <v>0</v>
      </c>
      <c r="G142" s="975">
        <v>0</v>
      </c>
      <c r="H142" s="975">
        <v>0</v>
      </c>
      <c r="I142" s="975">
        <v>0</v>
      </c>
      <c r="J142" s="829">
        <f>F142</f>
        <v>0</v>
      </c>
    </row>
    <row r="143" spans="1:12">
      <c r="A143" s="802" t="s">
        <v>927</v>
      </c>
      <c r="B143" s="781" t="s">
        <v>1643</v>
      </c>
      <c r="C143" s="803" t="s">
        <v>1055</v>
      </c>
      <c r="D143" s="926"/>
      <c r="E143" s="975"/>
      <c r="F143" s="975"/>
      <c r="G143" s="975"/>
      <c r="H143" s="975"/>
      <c r="I143" s="975"/>
      <c r="J143" s="829">
        <v>0</v>
      </c>
    </row>
    <row r="144" spans="1:12">
      <c r="A144" s="802" t="s">
        <v>127</v>
      </c>
      <c r="B144" s="782" t="s">
        <v>128</v>
      </c>
      <c r="C144" s="803" t="s">
        <v>129</v>
      </c>
      <c r="D144" s="1426">
        <v>0</v>
      </c>
      <c r="E144" s="1409">
        <v>0</v>
      </c>
      <c r="F144" s="1409">
        <f>D144+E144</f>
        <v>0</v>
      </c>
      <c r="G144" s="1409">
        <v>0</v>
      </c>
      <c r="H144" s="1409">
        <v>0</v>
      </c>
      <c r="I144" s="1409">
        <v>0</v>
      </c>
      <c r="J144" s="1105">
        <f>F144</f>
        <v>0</v>
      </c>
    </row>
    <row r="145" spans="1:10">
      <c r="A145" s="802" t="s">
        <v>130</v>
      </c>
      <c r="B145" s="781" t="s">
        <v>1644</v>
      </c>
      <c r="C145" s="803" t="s">
        <v>857</v>
      </c>
      <c r="D145" s="847">
        <v>0</v>
      </c>
      <c r="E145" s="848">
        <v>0</v>
      </c>
      <c r="F145" s="848">
        <f>D145+E145</f>
        <v>0</v>
      </c>
      <c r="G145" s="848">
        <v>0</v>
      </c>
      <c r="H145" s="848">
        <v>0</v>
      </c>
      <c r="I145" s="848">
        <v>0</v>
      </c>
      <c r="J145" s="834">
        <f>F145</f>
        <v>0</v>
      </c>
    </row>
    <row r="146" spans="1:10" s="841" customFormat="1" hidden="1">
      <c r="A146" s="863" t="s">
        <v>858</v>
      </c>
      <c r="B146" s="864" t="s">
        <v>1645</v>
      </c>
      <c r="C146" s="865" t="s">
        <v>860</v>
      </c>
      <c r="D146" s="848">
        <v>0</v>
      </c>
      <c r="E146" s="848">
        <v>0</v>
      </c>
      <c r="F146" s="848">
        <f>D146+E146</f>
        <v>0</v>
      </c>
      <c r="G146" s="848">
        <v>0</v>
      </c>
      <c r="H146" s="848">
        <v>0</v>
      </c>
      <c r="I146" s="848">
        <v>0</v>
      </c>
      <c r="J146" s="846">
        <f>F146</f>
        <v>0</v>
      </c>
    </row>
    <row r="147" spans="1:10" hidden="1">
      <c r="A147" s="802" t="s">
        <v>625</v>
      </c>
      <c r="B147" s="781" t="s">
        <v>1646</v>
      </c>
      <c r="C147" s="803" t="s">
        <v>627</v>
      </c>
      <c r="D147" s="849"/>
      <c r="E147" s="849"/>
      <c r="F147" s="849"/>
      <c r="G147" s="849"/>
      <c r="H147" s="849"/>
      <c r="I147" s="849"/>
      <c r="J147" s="829">
        <v>0</v>
      </c>
    </row>
    <row r="148" spans="1:10" hidden="1">
      <c r="A148" s="802" t="s">
        <v>628</v>
      </c>
      <c r="B148" s="779" t="s">
        <v>629</v>
      </c>
      <c r="C148" s="804" t="s">
        <v>338</v>
      </c>
      <c r="D148" s="849">
        <v>0</v>
      </c>
      <c r="E148" s="849">
        <v>0</v>
      </c>
      <c r="F148" s="849">
        <v>0</v>
      </c>
      <c r="G148" s="849">
        <v>0</v>
      </c>
      <c r="H148" s="849">
        <v>0</v>
      </c>
      <c r="I148" s="849">
        <v>0</v>
      </c>
      <c r="J148" s="834">
        <v>0</v>
      </c>
    </row>
    <row r="149" spans="1:10" hidden="1">
      <c r="A149" s="802" t="s">
        <v>630</v>
      </c>
      <c r="B149" s="782" t="s">
        <v>631</v>
      </c>
      <c r="C149" s="803" t="s">
        <v>632</v>
      </c>
      <c r="D149" s="849"/>
      <c r="E149" s="849"/>
      <c r="F149" s="849"/>
      <c r="G149" s="849"/>
      <c r="H149" s="849"/>
      <c r="I149" s="849"/>
      <c r="J149" s="829">
        <v>0</v>
      </c>
    </row>
    <row r="150" spans="1:10" hidden="1">
      <c r="A150" s="802" t="s">
        <v>633</v>
      </c>
      <c r="B150" s="782" t="s">
        <v>634</v>
      </c>
      <c r="C150" s="803" t="s">
        <v>635</v>
      </c>
      <c r="D150" s="849"/>
      <c r="E150" s="849"/>
      <c r="F150" s="849"/>
      <c r="G150" s="849"/>
      <c r="H150" s="849"/>
      <c r="I150" s="849"/>
      <c r="J150" s="829">
        <v>0</v>
      </c>
    </row>
    <row r="151" spans="1:10" ht="25.5" hidden="1">
      <c r="A151" s="802" t="s">
        <v>636</v>
      </c>
      <c r="B151" s="781" t="s">
        <v>1647</v>
      </c>
      <c r="C151" s="803" t="s">
        <v>294</v>
      </c>
      <c r="D151" s="849"/>
      <c r="E151" s="849"/>
      <c r="F151" s="849"/>
      <c r="G151" s="849"/>
      <c r="H151" s="849"/>
      <c r="I151" s="849"/>
      <c r="J151" s="829">
        <v>0</v>
      </c>
    </row>
    <row r="152" spans="1:10" ht="25.5" hidden="1">
      <c r="A152" s="802" t="s">
        <v>295</v>
      </c>
      <c r="B152" s="781" t="s">
        <v>1648</v>
      </c>
      <c r="C152" s="803" t="s">
        <v>297</v>
      </c>
      <c r="D152" s="849"/>
      <c r="E152" s="849"/>
      <c r="F152" s="849"/>
      <c r="G152" s="849"/>
      <c r="H152" s="849"/>
      <c r="I152" s="849"/>
      <c r="J152" s="829">
        <v>0</v>
      </c>
    </row>
    <row r="153" spans="1:10" hidden="1">
      <c r="A153" s="802" t="s">
        <v>298</v>
      </c>
      <c r="B153" s="779" t="s">
        <v>299</v>
      </c>
      <c r="C153" s="804" t="s">
        <v>338</v>
      </c>
      <c r="D153" s="849">
        <v>0</v>
      </c>
      <c r="E153" s="849">
        <v>0</v>
      </c>
      <c r="F153" s="849">
        <v>0</v>
      </c>
      <c r="G153" s="849">
        <v>0</v>
      </c>
      <c r="H153" s="849">
        <v>0</v>
      </c>
      <c r="I153" s="849">
        <v>0</v>
      </c>
      <c r="J153" s="829">
        <v>0</v>
      </c>
    </row>
    <row r="154" spans="1:10" hidden="1">
      <c r="A154" s="802" t="s">
        <v>300</v>
      </c>
      <c r="B154" s="782" t="s">
        <v>1061</v>
      </c>
      <c r="C154" s="803" t="s">
        <v>301</v>
      </c>
      <c r="D154" s="849"/>
      <c r="E154" s="849"/>
      <c r="F154" s="849"/>
      <c r="G154" s="849"/>
      <c r="H154" s="849"/>
      <c r="I154" s="849"/>
      <c r="J154" s="829">
        <v>0</v>
      </c>
    </row>
    <row r="155" spans="1:10" hidden="1">
      <c r="A155" s="805" t="s">
        <v>302</v>
      </c>
      <c r="B155" s="806" t="s">
        <v>303</v>
      </c>
      <c r="C155" s="804" t="s">
        <v>338</v>
      </c>
      <c r="D155" s="849">
        <v>0</v>
      </c>
      <c r="E155" s="849">
        <v>0</v>
      </c>
      <c r="F155" s="849">
        <v>0</v>
      </c>
      <c r="G155" s="849">
        <v>0</v>
      </c>
      <c r="H155" s="849">
        <v>0</v>
      </c>
      <c r="I155" s="849">
        <v>0</v>
      </c>
      <c r="J155" s="829">
        <v>0</v>
      </c>
    </row>
    <row r="156" spans="1:10" hidden="1">
      <c r="A156" s="802" t="s">
        <v>304</v>
      </c>
      <c r="B156" s="782" t="s">
        <v>1062</v>
      </c>
      <c r="C156" s="803" t="s">
        <v>305</v>
      </c>
      <c r="D156" s="849"/>
      <c r="E156" s="849"/>
      <c r="F156" s="849"/>
      <c r="G156" s="849"/>
      <c r="H156" s="849"/>
      <c r="I156" s="849"/>
      <c r="J156" s="829">
        <v>0</v>
      </c>
    </row>
    <row r="157" spans="1:10" hidden="1">
      <c r="A157" s="802" t="s">
        <v>306</v>
      </c>
      <c r="B157" s="782" t="s">
        <v>1063</v>
      </c>
      <c r="C157" s="803" t="s">
        <v>307</v>
      </c>
      <c r="D157" s="849"/>
      <c r="E157" s="849"/>
      <c r="F157" s="849"/>
      <c r="G157" s="849"/>
      <c r="H157" s="849"/>
      <c r="I157" s="849"/>
      <c r="J157" s="829">
        <v>0</v>
      </c>
    </row>
    <row r="158" spans="1:10">
      <c r="A158" s="802" t="s">
        <v>308</v>
      </c>
      <c r="B158" s="781" t="s">
        <v>1649</v>
      </c>
      <c r="C158" s="803" t="s">
        <v>310</v>
      </c>
      <c r="D158" s="849"/>
      <c r="E158" s="849"/>
      <c r="F158" s="849"/>
      <c r="G158" s="849"/>
      <c r="H158" s="849"/>
      <c r="I158" s="849"/>
      <c r="J158" s="829">
        <v>0</v>
      </c>
    </row>
    <row r="159" spans="1:10" ht="26.25" thickBot="1">
      <c r="A159" s="807">
        <v>1244000</v>
      </c>
      <c r="B159" s="808" t="s">
        <v>1650</v>
      </c>
      <c r="C159" s="803" t="s">
        <v>1089</v>
      </c>
      <c r="D159" s="867"/>
      <c r="E159" s="867"/>
      <c r="F159" s="867"/>
      <c r="G159" s="867"/>
      <c r="H159" s="867"/>
      <c r="I159" s="867"/>
      <c r="J159" s="829">
        <v>0</v>
      </c>
    </row>
    <row r="160" spans="1:10" ht="39" thickBot="1">
      <c r="A160" s="810">
        <v>1000000</v>
      </c>
      <c r="B160" s="811" t="s">
        <v>1090</v>
      </c>
      <c r="C160" s="812" t="s">
        <v>338</v>
      </c>
      <c r="D160" s="1343">
        <f t="shared" ref="D160:H160" si="0">D34+D136</f>
        <v>0</v>
      </c>
      <c r="E160" s="1343">
        <f t="shared" si="0"/>
        <v>0</v>
      </c>
      <c r="F160" s="1343">
        <f t="shared" si="0"/>
        <v>0</v>
      </c>
      <c r="G160" s="1343">
        <f t="shared" si="0"/>
        <v>0</v>
      </c>
      <c r="H160" s="1343">
        <f t="shared" si="0"/>
        <v>0</v>
      </c>
      <c r="I160" s="1343">
        <f>I34+I136</f>
        <v>0</v>
      </c>
      <c r="J160" s="1343">
        <f>F160</f>
        <v>0</v>
      </c>
    </row>
    <row r="161" spans="1:10">
      <c r="A161" s="813"/>
      <c r="B161" s="814"/>
      <c r="C161" s="815"/>
      <c r="D161" s="662"/>
      <c r="E161" s="662"/>
      <c r="F161" s="662"/>
      <c r="G161" s="662"/>
      <c r="H161" s="662"/>
      <c r="I161" s="662"/>
      <c r="J161" s="662"/>
    </row>
    <row r="162" spans="1:10" ht="14.25">
      <c r="A162" s="2443"/>
      <c r="B162" s="2443"/>
      <c r="C162" s="2443"/>
      <c r="D162" s="2443"/>
      <c r="E162" s="2443"/>
      <c r="F162" s="2443"/>
      <c r="G162" s="2443"/>
      <c r="H162" s="2443"/>
      <c r="I162" s="2443"/>
      <c r="J162" s="2443"/>
    </row>
    <row r="163" spans="1:10" s="662" customFormat="1" ht="15.75" customHeight="1">
      <c r="A163" s="2422" t="s">
        <v>2264</v>
      </c>
      <c r="B163" s="2422"/>
      <c r="C163" s="2422"/>
      <c r="D163" s="2422"/>
      <c r="E163" s="2422"/>
      <c r="F163" s="2422"/>
      <c r="G163" s="2422"/>
      <c r="H163" s="2422"/>
      <c r="I163" s="2422"/>
      <c r="J163" s="2422"/>
    </row>
    <row r="164" spans="1:10">
      <c r="A164" s="2436" t="s">
        <v>1070</v>
      </c>
      <c r="B164" s="2436"/>
      <c r="C164" s="2436"/>
      <c r="D164" s="2436"/>
      <c r="E164" s="2436"/>
      <c r="F164" s="2436"/>
      <c r="G164" s="2436"/>
      <c r="H164" s="2436"/>
      <c r="I164" s="2436"/>
      <c r="J164" s="2436"/>
    </row>
    <row r="165" spans="1:10" ht="14.25">
      <c r="A165" s="816" t="s">
        <v>1651</v>
      </c>
      <c r="B165" s="816"/>
      <c r="C165" s="817"/>
      <c r="D165" s="816"/>
      <c r="E165" s="816"/>
      <c r="F165" s="816"/>
      <c r="G165" s="816" t="s">
        <v>1098</v>
      </c>
      <c r="J165" s="816"/>
    </row>
    <row r="166" spans="1:10" ht="14.25">
      <c r="A166" s="818" t="s">
        <v>1652</v>
      </c>
      <c r="B166" s="818"/>
      <c r="C166" s="818"/>
      <c r="D166" s="662"/>
      <c r="E166" s="661" t="s">
        <v>289</v>
      </c>
      <c r="F166" s="662"/>
      <c r="G166" s="661" t="s">
        <v>290</v>
      </c>
      <c r="J166" s="818"/>
    </row>
    <row r="167" spans="1:10" ht="14.25">
      <c r="A167" s="819"/>
      <c r="B167" s="819"/>
      <c r="C167" s="818"/>
      <c r="D167" s="819"/>
      <c r="E167" s="819"/>
      <c r="F167" s="819"/>
      <c r="G167" s="819"/>
      <c r="J167" s="819"/>
    </row>
    <row r="168" spans="1:10" ht="14.25">
      <c r="A168" s="816" t="s">
        <v>2011</v>
      </c>
      <c r="B168" s="816"/>
      <c r="C168" s="817"/>
      <c r="D168" s="816"/>
      <c r="E168" s="816"/>
      <c r="F168" s="816"/>
      <c r="G168" s="816" t="s">
        <v>1102</v>
      </c>
      <c r="H168" s="816"/>
      <c r="I168" s="816"/>
      <c r="J168" s="816"/>
    </row>
    <row r="169" spans="1:10" ht="14.25">
      <c r="A169" s="818" t="s">
        <v>1655</v>
      </c>
      <c r="B169" s="817" t="s">
        <v>612</v>
      </c>
      <c r="C169" s="820"/>
      <c r="D169" s="662"/>
      <c r="E169" s="661" t="s">
        <v>289</v>
      </c>
      <c r="F169" s="662"/>
      <c r="G169" s="661" t="s">
        <v>290</v>
      </c>
      <c r="H169" s="662"/>
      <c r="I169" s="662"/>
      <c r="J169" s="818"/>
    </row>
    <row r="171" spans="1:10">
      <c r="B171" s="841"/>
    </row>
  </sheetData>
  <mergeCells count="18">
    <mergeCell ref="H29:J29"/>
    <mergeCell ref="F25:J26"/>
    <mergeCell ref="F1:J1"/>
    <mergeCell ref="F3:J3"/>
    <mergeCell ref="A8:E8"/>
    <mergeCell ref="A12:E12"/>
    <mergeCell ref="A13:E13"/>
    <mergeCell ref="A14:B14"/>
    <mergeCell ref="A15:J15"/>
    <mergeCell ref="A16:J16"/>
    <mergeCell ref="A17:J17"/>
    <mergeCell ref="A18:E19"/>
    <mergeCell ref="F18:J19"/>
    <mergeCell ref="F31:F32"/>
    <mergeCell ref="G31:J31"/>
    <mergeCell ref="A162:J162"/>
    <mergeCell ref="A163:J163"/>
    <mergeCell ref="A164:J164"/>
  </mergeCells>
  <pageMargins left="0.7" right="0.7" top="0.75" bottom="0.75" header="0.3" footer="0.3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174"/>
  <sheetViews>
    <sheetView topLeftCell="A78" workbookViewId="0">
      <selection activeCell="L24" sqref="L24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7109375" style="626" customWidth="1"/>
    <col min="5" max="5" width="9" style="841" customWidth="1"/>
    <col min="6" max="6" width="10.5703125" style="626" customWidth="1"/>
    <col min="7" max="7" width="12.5703125" style="626" customWidth="1"/>
    <col min="8" max="8" width="10" style="626" customWidth="1"/>
    <col min="9" max="9" width="10.710937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1461"/>
      <c r="F1" s="2453" t="s">
        <v>28</v>
      </c>
      <c r="G1" s="2453"/>
      <c r="H1" s="2453"/>
      <c r="I1" s="2453"/>
      <c r="J1" s="2453"/>
      <c r="K1" s="662"/>
      <c r="L1" s="662"/>
    </row>
    <row r="2" spans="1:12" ht="6" customHeight="1">
      <c r="A2" s="662"/>
      <c r="B2" s="663"/>
      <c r="C2" s="664"/>
      <c r="D2" s="662"/>
      <c r="E2" s="1461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1461"/>
      <c r="F3" s="2454" t="s">
        <v>850</v>
      </c>
      <c r="G3" s="2454"/>
      <c r="H3" s="2454"/>
      <c r="I3" s="2454"/>
      <c r="J3" s="2454"/>
      <c r="K3" s="662"/>
      <c r="L3" s="662"/>
    </row>
    <row r="4" spans="1:12">
      <c r="A4" s="662"/>
      <c r="B4" s="663"/>
      <c r="C4" s="664"/>
      <c r="D4" s="662"/>
      <c r="E4" s="1461"/>
      <c r="F4" s="667" t="s">
        <v>30</v>
      </c>
      <c r="G4" s="667"/>
      <c r="H4" s="662"/>
      <c r="I4" s="662"/>
      <c r="J4" s="662"/>
      <c r="K4" s="662"/>
      <c r="L4" s="662"/>
    </row>
    <row r="5" spans="1:12">
      <c r="A5" s="662"/>
      <c r="B5" s="820" t="s">
        <v>31</v>
      </c>
      <c r="C5" s="664"/>
      <c r="D5" s="662"/>
      <c r="E5" s="1461"/>
      <c r="F5" s="665"/>
      <c r="G5" s="669" t="s">
        <v>162</v>
      </c>
      <c r="H5" s="662"/>
      <c r="I5" s="662"/>
      <c r="J5" s="662"/>
      <c r="K5" s="662"/>
      <c r="L5" s="662"/>
    </row>
    <row r="6" spans="1:12">
      <c r="A6" s="670"/>
      <c r="B6" s="671"/>
      <c r="C6" s="664"/>
      <c r="D6" s="662"/>
      <c r="E6" s="1461" t="s">
        <v>163</v>
      </c>
      <c r="F6" s="667" t="s">
        <v>893</v>
      </c>
      <c r="G6" s="662"/>
      <c r="H6" s="662"/>
      <c r="I6" s="662"/>
      <c r="J6" s="672"/>
      <c r="K6" s="662"/>
      <c r="L6" s="662"/>
    </row>
    <row r="7" spans="1:12" s="662" customFormat="1" ht="20.25" customHeight="1">
      <c r="A7" s="672" t="s">
        <v>2281</v>
      </c>
      <c r="B7" s="663"/>
      <c r="C7" s="673"/>
      <c r="E7" s="841"/>
      <c r="F7" s="665"/>
      <c r="G7" s="665"/>
    </row>
    <row r="8" spans="1:12" s="672" customFormat="1" ht="9.75" customHeight="1">
      <c r="A8" s="2455" t="s">
        <v>1073</v>
      </c>
      <c r="B8" s="2455"/>
      <c r="C8" s="2455"/>
      <c r="D8" s="2455"/>
      <c r="E8" s="2455"/>
    </row>
    <row r="9" spans="1:12" ht="11.25" customHeight="1">
      <c r="A9" s="672"/>
      <c r="B9" s="821" t="s">
        <v>1656</v>
      </c>
      <c r="C9" s="692"/>
      <c r="D9" s="672"/>
      <c r="E9" s="1615"/>
      <c r="F9" s="672"/>
      <c r="G9" s="672"/>
      <c r="H9" s="662"/>
      <c r="I9" s="662"/>
      <c r="J9" s="662"/>
      <c r="K9" s="672"/>
      <c r="L9" s="672"/>
    </row>
    <row r="10" spans="1:12" ht="10.5" customHeight="1">
      <c r="A10" s="822" t="s">
        <v>1657</v>
      </c>
      <c r="B10" s="814"/>
      <c r="C10" s="823"/>
      <c r="D10" s="824"/>
      <c r="E10" s="1616"/>
      <c r="F10" s="825"/>
      <c r="G10" s="672"/>
      <c r="H10" s="662"/>
      <c r="I10" s="662"/>
      <c r="J10" s="662"/>
      <c r="K10" s="662"/>
      <c r="L10" s="662"/>
    </row>
    <row r="11" spans="1:12" ht="9" customHeight="1">
      <c r="A11" s="662"/>
      <c r="B11" s="663"/>
      <c r="C11" s="664"/>
      <c r="D11" s="662"/>
      <c r="E11" s="1461"/>
      <c r="F11" s="665"/>
      <c r="G11" s="662"/>
      <c r="H11" s="662"/>
      <c r="I11" s="662"/>
      <c r="J11" s="662"/>
      <c r="K11" s="662"/>
      <c r="L11" s="662"/>
    </row>
    <row r="12" spans="1:12">
      <c r="A12" s="2457" t="s">
        <v>1107</v>
      </c>
      <c r="B12" s="2457"/>
      <c r="C12" s="2457"/>
      <c r="D12" s="2457"/>
      <c r="E12" s="2457"/>
      <c r="F12" s="665"/>
      <c r="G12" s="674" t="s">
        <v>193</v>
      </c>
      <c r="H12" s="662"/>
      <c r="I12" s="662"/>
      <c r="J12" s="662"/>
      <c r="K12" s="662"/>
      <c r="L12" s="662"/>
    </row>
    <row r="13" spans="1:12">
      <c r="A13" s="2452" t="s">
        <v>861</v>
      </c>
      <c r="B13" s="2452"/>
      <c r="C13" s="2452"/>
      <c r="D13" s="2452"/>
      <c r="E13" s="2452"/>
      <c r="F13" s="665"/>
      <c r="G13" s="662"/>
      <c r="H13" s="662"/>
      <c r="I13" s="662"/>
      <c r="J13" s="662"/>
      <c r="K13" s="662"/>
      <c r="L13" s="662"/>
    </row>
    <row r="14" spans="1:12" s="841" customFormat="1">
      <c r="A14" s="2445" t="s">
        <v>2300</v>
      </c>
      <c r="B14" s="2446"/>
      <c r="C14" s="1460"/>
      <c r="F14" s="1461"/>
      <c r="G14" s="1461"/>
    </row>
    <row r="15" spans="1:12" ht="15.75">
      <c r="A15" s="2471" t="s">
        <v>779</v>
      </c>
      <c r="B15" s="2471"/>
      <c r="C15" s="2471"/>
      <c r="D15" s="2471"/>
      <c r="E15" s="2471"/>
      <c r="F15" s="2471"/>
      <c r="G15" s="2471"/>
      <c r="H15" s="2471"/>
      <c r="I15" s="2471"/>
      <c r="J15" s="2471"/>
      <c r="K15" s="662"/>
      <c r="L15" s="662"/>
    </row>
    <row r="16" spans="1:12" ht="14.25">
      <c r="A16" s="2477" t="s">
        <v>993</v>
      </c>
      <c r="B16" s="2470"/>
      <c r="C16" s="2470"/>
      <c r="D16" s="2470"/>
      <c r="E16" s="2470"/>
      <c r="F16" s="2470"/>
      <c r="G16" s="2470"/>
      <c r="H16" s="2470"/>
      <c r="I16" s="2470"/>
      <c r="J16" s="2470"/>
      <c r="K16" s="662"/>
      <c r="L16" s="662"/>
    </row>
    <row r="17" spans="1:14" ht="16.5">
      <c r="A17" s="2478" t="s">
        <v>2206</v>
      </c>
      <c r="B17" s="2478"/>
      <c r="C17" s="2478"/>
      <c r="D17" s="2478"/>
      <c r="E17" s="2478"/>
      <c r="F17" s="2478"/>
      <c r="G17" s="2478"/>
      <c r="H17" s="2478"/>
      <c r="I17" s="2478"/>
      <c r="J17" s="2478"/>
      <c r="K17" s="662"/>
      <c r="L17" s="662"/>
    </row>
    <row r="18" spans="1:14" ht="14.25" customHeight="1">
      <c r="A18" s="2467" t="s">
        <v>2202</v>
      </c>
      <c r="B18" s="2467"/>
      <c r="C18" s="2467"/>
      <c r="D18" s="2467"/>
      <c r="E18" s="2467"/>
      <c r="F18" s="2467"/>
      <c r="G18" s="2467"/>
      <c r="H18" s="2467"/>
      <c r="I18" s="2467"/>
      <c r="J18" s="2467"/>
      <c r="K18" s="672"/>
      <c r="L18" s="672"/>
    </row>
    <row r="19" spans="1:14" ht="9" customHeight="1">
      <c r="A19" s="2467"/>
      <c r="B19" s="2467"/>
      <c r="C19" s="2467"/>
      <c r="D19" s="2467"/>
      <c r="E19" s="2467"/>
      <c r="F19" s="2467"/>
      <c r="G19" s="2467"/>
      <c r="H19" s="2467"/>
      <c r="I19" s="2467"/>
      <c r="J19" s="2467"/>
      <c r="K19" s="672"/>
      <c r="L19" s="672"/>
    </row>
    <row r="20" spans="1:14">
      <c r="A20" s="677" t="s">
        <v>423</v>
      </c>
      <c r="B20" s="678"/>
      <c r="C20" s="678"/>
      <c r="D20" s="678"/>
      <c r="E20" s="985"/>
      <c r="F20" s="679" t="s">
        <v>312</v>
      </c>
      <c r="G20" s="672"/>
      <c r="H20" s="672"/>
      <c r="I20" s="672"/>
      <c r="J20" s="672"/>
      <c r="K20" s="672"/>
      <c r="L20" s="672"/>
    </row>
    <row r="21" spans="1:14">
      <c r="A21" s="677" t="s">
        <v>961</v>
      </c>
      <c r="B21" s="680"/>
      <c r="C21" s="680"/>
      <c r="D21" s="680"/>
      <c r="E21" s="1617"/>
      <c r="F21" s="677" t="s">
        <v>313</v>
      </c>
      <c r="G21" s="647" t="s">
        <v>538</v>
      </c>
      <c r="H21" s="647" t="s">
        <v>1071</v>
      </c>
      <c r="I21" s="647">
        <v>1</v>
      </c>
      <c r="J21" s="680"/>
      <c r="K21" s="680"/>
      <c r="L21" s="680"/>
    </row>
    <row r="22" spans="1:14">
      <c r="A22" s="677" t="s">
        <v>314</v>
      </c>
      <c r="B22" s="677"/>
      <c r="C22" s="677"/>
      <c r="D22" s="677"/>
      <c r="E22" s="1618"/>
      <c r="F22" s="680"/>
      <c r="G22" s="677"/>
      <c r="H22" s="680"/>
      <c r="I22" s="677"/>
      <c r="J22" s="677"/>
      <c r="K22" s="677"/>
    </row>
    <row r="23" spans="1:14">
      <c r="A23" s="677" t="s">
        <v>884</v>
      </c>
      <c r="B23" s="677"/>
      <c r="C23" s="677"/>
      <c r="D23" s="681"/>
      <c r="E23" s="1619"/>
      <c r="F23" s="677" t="s">
        <v>1138</v>
      </c>
      <c r="G23" s="677"/>
      <c r="H23" s="677"/>
      <c r="I23" s="677"/>
      <c r="J23" s="677"/>
      <c r="K23" s="677"/>
    </row>
    <row r="24" spans="1:14" ht="24" customHeight="1">
      <c r="A24" s="677" t="s">
        <v>1615</v>
      </c>
      <c r="B24" s="680"/>
      <c r="C24" s="680"/>
      <c r="D24" s="680"/>
      <c r="E24" s="1617"/>
      <c r="F24" s="677" t="s">
        <v>48</v>
      </c>
      <c r="G24" s="677"/>
      <c r="H24" s="677"/>
      <c r="I24" s="680"/>
      <c r="J24" s="682"/>
      <c r="K24" s="680"/>
    </row>
    <row r="25" spans="1:14" ht="17.25" customHeight="1">
      <c r="A25" s="680" t="s">
        <v>192</v>
      </c>
      <c r="B25" s="682"/>
      <c r="C25" s="683"/>
      <c r="D25" s="680"/>
      <c r="E25" s="1617"/>
      <c r="F25" s="2437" t="s">
        <v>900</v>
      </c>
      <c r="G25" s="2437"/>
      <c r="H25" s="2437"/>
      <c r="I25" s="2437"/>
      <c r="J25" s="2437"/>
      <c r="K25" s="680"/>
    </row>
    <row r="26" spans="1:14" ht="13.5" thickBot="1">
      <c r="A26" s="679" t="s">
        <v>876</v>
      </c>
      <c r="B26" s="684"/>
      <c r="C26" s="685"/>
      <c r="D26" s="684"/>
      <c r="E26" s="1617"/>
      <c r="F26" s="2437"/>
      <c r="G26" s="2437"/>
      <c r="H26" s="2437"/>
      <c r="I26" s="2437"/>
      <c r="J26" s="2437"/>
      <c r="K26" s="680"/>
    </row>
    <row r="27" spans="1:14" ht="13.5" thickBot="1">
      <c r="A27" s="677" t="s">
        <v>110</v>
      </c>
      <c r="B27" s="680"/>
      <c r="C27" s="683"/>
      <c r="D27" s="682"/>
      <c r="E27" s="1620"/>
      <c r="G27" s="687"/>
      <c r="H27" s="688"/>
      <c r="I27" s="689"/>
      <c r="K27" s="682"/>
    </row>
    <row r="28" spans="1:14" ht="13.5" thickBot="1">
      <c r="A28" s="677" t="s">
        <v>397</v>
      </c>
      <c r="B28" s="680"/>
      <c r="C28" s="680"/>
      <c r="D28" s="684"/>
      <c r="E28" s="1621"/>
      <c r="F28" s="684"/>
      <c r="G28" s="690" t="s">
        <v>398</v>
      </c>
      <c r="H28" s="680"/>
      <c r="I28" s="682"/>
      <c r="J28" s="682"/>
      <c r="K28" s="684"/>
    </row>
    <row r="29" spans="1:14" ht="13.5" thickBot="1">
      <c r="A29" s="677" t="s">
        <v>399</v>
      </c>
      <c r="B29" s="691"/>
      <c r="C29" s="692"/>
      <c r="D29" s="683"/>
      <c r="E29" s="1622"/>
      <c r="F29" s="694"/>
      <c r="G29" s="672"/>
      <c r="H29" s="2444">
        <v>900272544017</v>
      </c>
      <c r="I29" s="2444"/>
      <c r="J29" s="2444"/>
      <c r="K29" s="672"/>
    </row>
    <row r="30" spans="1:14" ht="4.5" customHeight="1" thickBot="1"/>
    <row r="31" spans="1:14" ht="49.5" customHeight="1" thickBot="1">
      <c r="A31" s="695" t="s">
        <v>385</v>
      </c>
      <c r="B31" s="696" t="s">
        <v>400</v>
      </c>
      <c r="C31" s="697"/>
      <c r="D31" s="696" t="s">
        <v>401</v>
      </c>
      <c r="E31" s="1392"/>
      <c r="F31" s="2438" t="s">
        <v>342</v>
      </c>
      <c r="G31" s="2440" t="s">
        <v>343</v>
      </c>
      <c r="H31" s="2441"/>
      <c r="I31" s="2441"/>
      <c r="J31" s="2442"/>
    </row>
    <row r="32" spans="1:14" ht="69.75" customHeight="1" thickBot="1">
      <c r="A32" s="699"/>
      <c r="B32" s="700" t="s">
        <v>329</v>
      </c>
      <c r="C32" s="701" t="s">
        <v>641</v>
      </c>
      <c r="D32" s="702" t="s">
        <v>761</v>
      </c>
      <c r="E32" s="1393" t="s">
        <v>929</v>
      </c>
      <c r="F32" s="2439"/>
      <c r="G32" s="702" t="s">
        <v>930</v>
      </c>
      <c r="H32" s="702" t="s">
        <v>931</v>
      </c>
      <c r="I32" s="702" t="s">
        <v>932</v>
      </c>
      <c r="J32" s="702" t="s">
        <v>933</v>
      </c>
      <c r="M32" s="688"/>
      <c r="N32" s="682"/>
    </row>
    <row r="33" spans="1:10" ht="18" customHeight="1" thickBot="1">
      <c r="A33" s="704" t="s">
        <v>934</v>
      </c>
      <c r="B33" s="705" t="s">
        <v>935</v>
      </c>
      <c r="C33" s="706" t="s">
        <v>936</v>
      </c>
      <c r="D33" s="707" t="s">
        <v>703</v>
      </c>
      <c r="E33" s="1394" t="s">
        <v>704</v>
      </c>
      <c r="F33" s="707" t="s">
        <v>642</v>
      </c>
      <c r="G33" s="708">
        <v>4</v>
      </c>
      <c r="H33" s="709">
        <v>5</v>
      </c>
      <c r="I33" s="710">
        <v>6</v>
      </c>
      <c r="J33" s="709">
        <v>7</v>
      </c>
    </row>
    <row r="34" spans="1:10" ht="21" customHeight="1" thickBot="1">
      <c r="A34" s="704">
        <v>1100000</v>
      </c>
      <c r="B34" s="711" t="s">
        <v>1616</v>
      </c>
      <c r="C34" s="712" t="s">
        <v>338</v>
      </c>
      <c r="D34" s="826">
        <f>D68+D65+D79</f>
        <v>15500</v>
      </c>
      <c r="E34" s="1104">
        <f>E45+E69+E79+E65</f>
        <v>0</v>
      </c>
      <c r="F34" s="826">
        <f>D34+E34</f>
        <v>15500</v>
      </c>
      <c r="G34" s="826">
        <f>G65+G79+G68</f>
        <v>4000</v>
      </c>
      <c r="H34" s="826">
        <f>H65+H79+H68</f>
        <v>8000</v>
      </c>
      <c r="I34" s="826">
        <f>I65+I69+I79+I80</f>
        <v>12000</v>
      </c>
      <c r="J34" s="826">
        <f>F34</f>
        <v>15500</v>
      </c>
    </row>
    <row r="35" spans="1:10" ht="15.75" hidden="1" customHeight="1">
      <c r="A35" s="704">
        <v>1110000</v>
      </c>
      <c r="B35" s="714" t="s">
        <v>1617</v>
      </c>
      <c r="C35" s="712" t="s">
        <v>338</v>
      </c>
      <c r="D35" s="827">
        <v>0</v>
      </c>
      <c r="E35" s="1122">
        <v>0</v>
      </c>
      <c r="F35" s="827">
        <v>0</v>
      </c>
      <c r="G35" s="827">
        <v>0</v>
      </c>
      <c r="H35" s="827">
        <v>0</v>
      </c>
      <c r="I35" s="827">
        <v>0</v>
      </c>
      <c r="J35" s="827">
        <v>0</v>
      </c>
    </row>
    <row r="36" spans="1:10" ht="15.75" hidden="1" customHeight="1">
      <c r="A36" s="716">
        <v>1110000</v>
      </c>
      <c r="B36" s="717" t="s">
        <v>768</v>
      </c>
      <c r="C36" s="718" t="s">
        <v>338</v>
      </c>
      <c r="D36" s="828">
        <v>0</v>
      </c>
      <c r="E36" s="1395">
        <v>0</v>
      </c>
      <c r="F36" s="828">
        <v>0</v>
      </c>
      <c r="G36" s="828">
        <v>0</v>
      </c>
      <c r="H36" s="828">
        <v>0</v>
      </c>
      <c r="I36" s="828">
        <v>0</v>
      </c>
      <c r="J36" s="828">
        <v>0</v>
      </c>
    </row>
    <row r="37" spans="1:10" ht="15.75" hidden="1" customHeight="1">
      <c r="A37" s="720">
        <v>1111000</v>
      </c>
      <c r="B37" s="721" t="s">
        <v>643</v>
      </c>
      <c r="C37" s="722" t="s">
        <v>769</v>
      </c>
      <c r="D37" s="829"/>
      <c r="E37" s="866"/>
      <c r="F37" s="829"/>
      <c r="G37" s="829"/>
      <c r="H37" s="829"/>
      <c r="I37" s="829"/>
      <c r="J37" s="829">
        <v>0</v>
      </c>
    </row>
    <row r="38" spans="1:10" ht="15.75" hidden="1" customHeight="1">
      <c r="A38" s="724">
        <v>1112000</v>
      </c>
      <c r="B38" s="725" t="s">
        <v>255</v>
      </c>
      <c r="C38" s="726" t="s">
        <v>770</v>
      </c>
      <c r="D38" s="830"/>
      <c r="E38" s="837"/>
      <c r="F38" s="830"/>
      <c r="G38" s="830"/>
      <c r="H38" s="830"/>
      <c r="I38" s="830"/>
      <c r="J38" s="829">
        <v>0</v>
      </c>
    </row>
    <row r="39" spans="1:10" ht="15.75" hidden="1" customHeight="1">
      <c r="A39" s="724">
        <v>1113000</v>
      </c>
      <c r="B39" s="725" t="s">
        <v>771</v>
      </c>
      <c r="C39" s="726" t="s">
        <v>772</v>
      </c>
      <c r="D39" s="830"/>
      <c r="E39" s="837"/>
      <c r="F39" s="830"/>
      <c r="G39" s="830"/>
      <c r="H39" s="830"/>
      <c r="I39" s="830"/>
      <c r="J39" s="829">
        <v>0</v>
      </c>
    </row>
    <row r="40" spans="1:10" ht="15.75" hidden="1" customHeight="1">
      <c r="A40" s="724">
        <v>1114000</v>
      </c>
      <c r="B40" s="725" t="s">
        <v>377</v>
      </c>
      <c r="C40" s="726" t="s">
        <v>378</v>
      </c>
      <c r="D40" s="830"/>
      <c r="E40" s="837"/>
      <c r="F40" s="830"/>
      <c r="G40" s="830"/>
      <c r="H40" s="830"/>
      <c r="I40" s="830"/>
      <c r="J40" s="829">
        <v>0</v>
      </c>
    </row>
    <row r="41" spans="1:10" ht="15.75" hidden="1" customHeight="1">
      <c r="A41" s="724">
        <v>1115000</v>
      </c>
      <c r="B41" s="725" t="s">
        <v>591</v>
      </c>
      <c r="C41" s="726" t="s">
        <v>367</v>
      </c>
      <c r="D41" s="830"/>
      <c r="E41" s="837"/>
      <c r="F41" s="830"/>
      <c r="G41" s="830"/>
      <c r="H41" s="830"/>
      <c r="I41" s="830"/>
      <c r="J41" s="829">
        <v>0</v>
      </c>
    </row>
    <row r="42" spans="1:10" ht="15.75" hidden="1" customHeight="1">
      <c r="A42" s="724">
        <v>1116000</v>
      </c>
      <c r="B42" s="725" t="s">
        <v>981</v>
      </c>
      <c r="C42" s="726" t="s">
        <v>368</v>
      </c>
      <c r="D42" s="830"/>
      <c r="E42" s="837"/>
      <c r="F42" s="830"/>
      <c r="G42" s="830"/>
      <c r="H42" s="830"/>
      <c r="I42" s="830"/>
      <c r="J42" s="829">
        <v>0</v>
      </c>
    </row>
    <row r="43" spans="1:10" ht="15.75" hidden="1" customHeight="1">
      <c r="A43" s="728">
        <v>1117000</v>
      </c>
      <c r="B43" s="729" t="s">
        <v>18</v>
      </c>
      <c r="C43" s="730" t="s">
        <v>19</v>
      </c>
      <c r="D43" s="831"/>
      <c r="E43" s="836"/>
      <c r="F43" s="831"/>
      <c r="G43" s="831"/>
      <c r="H43" s="831"/>
      <c r="I43" s="831"/>
      <c r="J43" s="829">
        <v>0</v>
      </c>
    </row>
    <row r="44" spans="1:10" ht="19.5" hidden="1" customHeight="1">
      <c r="A44" s="732">
        <v>1120000</v>
      </c>
      <c r="B44" s="733" t="s">
        <v>20</v>
      </c>
      <c r="C44" s="712" t="s">
        <v>338</v>
      </c>
      <c r="D44" s="832">
        <v>0</v>
      </c>
      <c r="E44" s="1039">
        <v>0</v>
      </c>
      <c r="F44" s="832">
        <v>6200</v>
      </c>
      <c r="G44" s="832">
        <v>1500</v>
      </c>
      <c r="H44" s="832">
        <v>3000</v>
      </c>
      <c r="I44" s="832">
        <v>4500</v>
      </c>
      <c r="J44" s="829">
        <v>6200</v>
      </c>
    </row>
    <row r="45" spans="1:10" ht="21.75" customHeight="1">
      <c r="A45" s="716">
        <v>1121000</v>
      </c>
      <c r="B45" s="735" t="s">
        <v>21</v>
      </c>
      <c r="C45" s="736"/>
      <c r="D45" s="834">
        <f>D65+D79+D69</f>
        <v>15500</v>
      </c>
      <c r="E45" s="846">
        <v>0</v>
      </c>
      <c r="F45" s="834">
        <f>F65+F68+F79+F80</f>
        <v>15500</v>
      </c>
      <c r="G45" s="834">
        <f>G65</f>
        <v>1000</v>
      </c>
      <c r="H45" s="834">
        <f>H65+H79</f>
        <v>6000</v>
      </c>
      <c r="I45" s="834">
        <f>I65+I68+I79+I80</f>
        <v>12000</v>
      </c>
      <c r="J45" s="834">
        <f>F45</f>
        <v>15500</v>
      </c>
    </row>
    <row r="46" spans="1:10" ht="26.25" customHeight="1">
      <c r="A46" s="724">
        <v>1121100</v>
      </c>
      <c r="B46" s="737" t="s">
        <v>359</v>
      </c>
      <c r="C46" s="726" t="s">
        <v>360</v>
      </c>
      <c r="D46" s="844"/>
      <c r="E46" s="845"/>
      <c r="F46" s="844">
        <f>D46+E46</f>
        <v>0</v>
      </c>
      <c r="G46" s="844"/>
      <c r="H46" s="844"/>
      <c r="I46" s="844"/>
      <c r="J46" s="834">
        <v>0</v>
      </c>
    </row>
    <row r="47" spans="1:10" ht="27" hidden="1" customHeight="1">
      <c r="A47" s="724">
        <v>1121200</v>
      </c>
      <c r="B47" s="738" t="s">
        <v>1618</v>
      </c>
      <c r="C47" s="726" t="s">
        <v>362</v>
      </c>
      <c r="D47" s="844"/>
      <c r="E47" s="845"/>
      <c r="F47" s="844">
        <f>D47+E47</f>
        <v>0</v>
      </c>
      <c r="G47" s="844"/>
      <c r="H47" s="844"/>
      <c r="I47" s="844"/>
      <c r="J47" s="834">
        <v>0</v>
      </c>
    </row>
    <row r="48" spans="1:10" ht="13.5" hidden="1" thickBot="1">
      <c r="A48" s="724">
        <v>1121300</v>
      </c>
      <c r="B48" s="737" t="s">
        <v>734</v>
      </c>
      <c r="C48" s="726" t="s">
        <v>363</v>
      </c>
      <c r="D48" s="844">
        <v>0</v>
      </c>
      <c r="E48" s="845"/>
      <c r="F48" s="844">
        <f>D48+E48</f>
        <v>0</v>
      </c>
      <c r="G48" s="833" t="s">
        <v>702</v>
      </c>
      <c r="H48" s="833" t="s">
        <v>702</v>
      </c>
      <c r="I48" s="833">
        <v>0</v>
      </c>
      <c r="J48" s="834">
        <f>F48</f>
        <v>0</v>
      </c>
    </row>
    <row r="49" spans="1:10" hidden="1">
      <c r="A49" s="724">
        <v>1121400</v>
      </c>
      <c r="B49" s="737" t="s">
        <v>735</v>
      </c>
      <c r="C49" s="726" t="s">
        <v>364</v>
      </c>
      <c r="D49" s="844"/>
      <c r="E49" s="845"/>
      <c r="F49" s="844"/>
      <c r="G49" s="844"/>
      <c r="H49" s="844"/>
      <c r="I49" s="844"/>
      <c r="J49" s="834">
        <v>0</v>
      </c>
    </row>
    <row r="50" spans="1:10" hidden="1">
      <c r="A50" s="724">
        <v>1121500</v>
      </c>
      <c r="B50" s="737" t="s">
        <v>65</v>
      </c>
      <c r="C50" s="726" t="s">
        <v>365</v>
      </c>
      <c r="D50" s="834"/>
      <c r="E50" s="846"/>
      <c r="F50" s="834"/>
      <c r="G50" s="834"/>
      <c r="H50" s="834"/>
      <c r="I50" s="834"/>
      <c r="J50" s="834">
        <v>0</v>
      </c>
    </row>
    <row r="51" spans="1:10" hidden="1">
      <c r="A51" s="724">
        <v>1121600</v>
      </c>
      <c r="B51" s="737" t="s">
        <v>66</v>
      </c>
      <c r="C51" s="726" t="s">
        <v>366</v>
      </c>
      <c r="D51" s="844"/>
      <c r="E51" s="845">
        <v>0</v>
      </c>
      <c r="F51" s="844"/>
      <c r="G51" s="844"/>
      <c r="H51" s="844"/>
      <c r="I51" s="844"/>
      <c r="J51" s="834">
        <v>0</v>
      </c>
    </row>
    <row r="52" spans="1:10" ht="13.5" hidden="1" thickBot="1">
      <c r="A52" s="740">
        <v>1121700</v>
      </c>
      <c r="B52" s="741" t="s">
        <v>67</v>
      </c>
      <c r="C52" s="730" t="s">
        <v>731</v>
      </c>
      <c r="D52" s="839"/>
      <c r="E52" s="840"/>
      <c r="F52" s="839"/>
      <c r="G52" s="839"/>
      <c r="H52" s="839"/>
      <c r="I52" s="839"/>
      <c r="J52" s="834">
        <v>0</v>
      </c>
    </row>
    <row r="53" spans="1:10" ht="0.75" hidden="1" customHeight="1">
      <c r="A53" s="716">
        <v>1122000</v>
      </c>
      <c r="B53" s="742" t="s">
        <v>732</v>
      </c>
      <c r="C53" s="718" t="s">
        <v>338</v>
      </c>
      <c r="D53" s="842">
        <v>0</v>
      </c>
      <c r="E53" s="843">
        <v>0</v>
      </c>
      <c r="F53" s="842">
        <v>0</v>
      </c>
      <c r="G53" s="842">
        <v>0</v>
      </c>
      <c r="H53" s="842">
        <v>0</v>
      </c>
      <c r="I53" s="842">
        <v>0</v>
      </c>
      <c r="J53" s="834">
        <v>0</v>
      </c>
    </row>
    <row r="54" spans="1:10" hidden="1">
      <c r="A54" s="744">
        <v>1122100</v>
      </c>
      <c r="B54" s="737" t="s">
        <v>68</v>
      </c>
      <c r="C54" s="722" t="s">
        <v>733</v>
      </c>
      <c r="D54" s="844"/>
      <c r="E54" s="845"/>
      <c r="F54" s="844"/>
      <c r="G54" s="844"/>
      <c r="H54" s="844"/>
      <c r="I54" s="844"/>
      <c r="J54" s="834">
        <v>0</v>
      </c>
    </row>
    <row r="55" spans="1:10" hidden="1">
      <c r="A55" s="744">
        <v>1122200</v>
      </c>
      <c r="B55" s="737" t="s">
        <v>465</v>
      </c>
      <c r="C55" s="726" t="s">
        <v>978</v>
      </c>
      <c r="D55" s="844"/>
      <c r="E55" s="845"/>
      <c r="F55" s="844"/>
      <c r="G55" s="844"/>
      <c r="H55" s="844"/>
      <c r="I55" s="844"/>
      <c r="J55" s="834">
        <v>0</v>
      </c>
    </row>
    <row r="56" spans="1:10" ht="13.5" hidden="1" thickBot="1">
      <c r="A56" s="732">
        <v>1122300</v>
      </c>
      <c r="B56" s="741" t="s">
        <v>136</v>
      </c>
      <c r="C56" s="730" t="s">
        <v>979</v>
      </c>
      <c r="D56" s="839"/>
      <c r="E56" s="840"/>
      <c r="F56" s="839"/>
      <c r="G56" s="839"/>
      <c r="H56" s="839"/>
      <c r="I56" s="839"/>
      <c r="J56" s="834">
        <v>0</v>
      </c>
    </row>
    <row r="57" spans="1:10" ht="28.5" hidden="1">
      <c r="A57" s="716">
        <v>1123000</v>
      </c>
      <c r="B57" s="742" t="s">
        <v>344</v>
      </c>
      <c r="C57" s="718" t="s">
        <v>338</v>
      </c>
      <c r="D57" s="842">
        <v>0</v>
      </c>
      <c r="E57" s="843">
        <v>0</v>
      </c>
      <c r="F57" s="842">
        <v>0</v>
      </c>
      <c r="G57" s="842">
        <v>0</v>
      </c>
      <c r="H57" s="842">
        <v>0</v>
      </c>
      <c r="I57" s="842">
        <v>0</v>
      </c>
      <c r="J57" s="834">
        <v>0</v>
      </c>
    </row>
    <row r="58" spans="1:10" hidden="1">
      <c r="A58" s="744">
        <v>1123100</v>
      </c>
      <c r="B58" s="737" t="s">
        <v>137</v>
      </c>
      <c r="C58" s="722" t="s">
        <v>345</v>
      </c>
      <c r="D58" s="844"/>
      <c r="E58" s="845"/>
      <c r="F58" s="844"/>
      <c r="G58" s="844"/>
      <c r="H58" s="844"/>
      <c r="I58" s="844"/>
      <c r="J58" s="834">
        <v>0</v>
      </c>
    </row>
    <row r="59" spans="1:10" hidden="1">
      <c r="A59" s="744">
        <v>1123200</v>
      </c>
      <c r="B59" s="737" t="s">
        <v>138</v>
      </c>
      <c r="C59" s="726" t="s">
        <v>346</v>
      </c>
      <c r="D59" s="844"/>
      <c r="E59" s="845"/>
      <c r="F59" s="844"/>
      <c r="G59" s="844"/>
      <c r="H59" s="844"/>
      <c r="I59" s="844"/>
      <c r="J59" s="834">
        <v>0</v>
      </c>
    </row>
    <row r="60" spans="1:10" ht="25.5" hidden="1">
      <c r="A60" s="744">
        <v>1123300</v>
      </c>
      <c r="B60" s="737" t="s">
        <v>139</v>
      </c>
      <c r="C60" s="726" t="s">
        <v>347</v>
      </c>
      <c r="D60" s="844"/>
      <c r="E60" s="845"/>
      <c r="F60" s="844"/>
      <c r="G60" s="844"/>
      <c r="H60" s="844"/>
      <c r="I60" s="844"/>
      <c r="J60" s="834">
        <v>0</v>
      </c>
    </row>
    <row r="61" spans="1:10" hidden="1">
      <c r="A61" s="744">
        <v>1123400</v>
      </c>
      <c r="B61" s="737" t="s">
        <v>533</v>
      </c>
      <c r="C61" s="726" t="s">
        <v>348</v>
      </c>
      <c r="D61" s="844"/>
      <c r="E61" s="845"/>
      <c r="F61" s="844"/>
      <c r="G61" s="844"/>
      <c r="H61" s="844"/>
      <c r="I61" s="844"/>
      <c r="J61" s="834">
        <v>0</v>
      </c>
    </row>
    <row r="62" spans="1:10" hidden="1">
      <c r="A62" s="744">
        <v>1123500</v>
      </c>
      <c r="B62" s="745" t="s">
        <v>534</v>
      </c>
      <c r="C62" s="746">
        <v>423500</v>
      </c>
      <c r="D62" s="844"/>
      <c r="E62" s="845"/>
      <c r="F62" s="844"/>
      <c r="G62" s="844"/>
      <c r="H62" s="844"/>
      <c r="I62" s="844"/>
      <c r="J62" s="834">
        <v>0</v>
      </c>
    </row>
    <row r="63" spans="1:10" ht="25.5" hidden="1">
      <c r="A63" s="744">
        <v>1123600</v>
      </c>
      <c r="B63" s="737" t="s">
        <v>174</v>
      </c>
      <c r="C63" s="726" t="s">
        <v>349</v>
      </c>
      <c r="D63" s="844"/>
      <c r="E63" s="845"/>
      <c r="F63" s="844"/>
      <c r="G63" s="844"/>
      <c r="H63" s="844"/>
      <c r="I63" s="844"/>
      <c r="J63" s="834">
        <v>0</v>
      </c>
    </row>
    <row r="64" spans="1:10">
      <c r="A64" s="744">
        <v>1123700</v>
      </c>
      <c r="B64" s="737" t="s">
        <v>175</v>
      </c>
      <c r="C64" s="726" t="s">
        <v>350</v>
      </c>
      <c r="D64" s="844"/>
      <c r="E64" s="845"/>
      <c r="F64" s="844"/>
      <c r="G64" s="844"/>
      <c r="H64" s="844"/>
      <c r="I64" s="844"/>
      <c r="J64" s="834">
        <v>0</v>
      </c>
    </row>
    <row r="65" spans="1:11" ht="24" customHeight="1" thickBot="1">
      <c r="A65" s="732">
        <v>1123800</v>
      </c>
      <c r="B65" s="741" t="s">
        <v>176</v>
      </c>
      <c r="C65" s="730" t="s">
        <v>351</v>
      </c>
      <c r="D65" s="839">
        <v>3000</v>
      </c>
      <c r="E65" s="840">
        <v>0</v>
      </c>
      <c r="F65" s="840">
        <f>D65+E65</f>
        <v>3000</v>
      </c>
      <c r="G65" s="840">
        <v>1000</v>
      </c>
      <c r="H65" s="840">
        <v>2000</v>
      </c>
      <c r="I65" s="840">
        <v>3000</v>
      </c>
      <c r="J65" s="834">
        <f>F65</f>
        <v>3000</v>
      </c>
      <c r="K65" s="841"/>
    </row>
    <row r="66" spans="1:11" ht="28.5">
      <c r="A66" s="716">
        <v>1124000</v>
      </c>
      <c r="B66" s="742" t="s">
        <v>198</v>
      </c>
      <c r="C66" s="718" t="s">
        <v>338</v>
      </c>
      <c r="D66" s="842">
        <v>0</v>
      </c>
      <c r="E66" s="843">
        <v>0</v>
      </c>
      <c r="F66" s="843">
        <v>0</v>
      </c>
      <c r="G66" s="843">
        <v>0</v>
      </c>
      <c r="H66" s="843">
        <v>0</v>
      </c>
      <c r="I66" s="843">
        <v>0</v>
      </c>
      <c r="J66" s="834">
        <v>0</v>
      </c>
    </row>
    <row r="67" spans="1:11" ht="13.5" thickBot="1">
      <c r="A67" s="732">
        <v>1124100</v>
      </c>
      <c r="B67" s="741" t="s">
        <v>177</v>
      </c>
      <c r="C67" s="730" t="s">
        <v>199</v>
      </c>
      <c r="D67" s="839"/>
      <c r="E67" s="840"/>
      <c r="F67" s="840"/>
      <c r="G67" s="840"/>
      <c r="H67" s="840"/>
      <c r="I67" s="840"/>
      <c r="J67" s="834">
        <v>0</v>
      </c>
    </row>
    <row r="68" spans="1:11" ht="28.5">
      <c r="A68" s="716">
        <v>1125000</v>
      </c>
      <c r="B68" s="742" t="s">
        <v>878</v>
      </c>
      <c r="C68" s="718" t="s">
        <v>338</v>
      </c>
      <c r="D68" s="842">
        <f>D69</f>
        <v>4000</v>
      </c>
      <c r="E68" s="843">
        <v>0</v>
      </c>
      <c r="F68" s="843">
        <f>F69</f>
        <v>4000</v>
      </c>
      <c r="G68" s="843">
        <f>G69</f>
        <v>1000</v>
      </c>
      <c r="H68" s="843">
        <f>H69</f>
        <v>2000</v>
      </c>
      <c r="I68" s="843">
        <f>I69</f>
        <v>4000</v>
      </c>
      <c r="J68" s="834">
        <f>J69</f>
        <v>4000</v>
      </c>
    </row>
    <row r="69" spans="1:11" ht="24" customHeight="1">
      <c r="A69" s="744">
        <v>1125100</v>
      </c>
      <c r="B69" s="737" t="s">
        <v>178</v>
      </c>
      <c r="C69" s="722" t="s">
        <v>879</v>
      </c>
      <c r="D69" s="845">
        <v>4000</v>
      </c>
      <c r="E69" s="845">
        <v>0</v>
      </c>
      <c r="F69" s="845">
        <f>D69+E69</f>
        <v>4000</v>
      </c>
      <c r="G69" s="845">
        <v>1000</v>
      </c>
      <c r="H69" s="845">
        <v>2000</v>
      </c>
      <c r="I69" s="845">
        <v>4000</v>
      </c>
      <c r="J69" s="834">
        <f>F69</f>
        <v>4000</v>
      </c>
    </row>
    <row r="70" spans="1:11" ht="26.25" hidden="1" thickBot="1">
      <c r="A70" s="732">
        <v>1125200</v>
      </c>
      <c r="B70" s="741" t="s">
        <v>669</v>
      </c>
      <c r="C70" s="730" t="s">
        <v>988</v>
      </c>
      <c r="D70" s="839"/>
      <c r="E70" s="840"/>
      <c r="F70" s="840"/>
      <c r="G70" s="840"/>
      <c r="H70" s="840"/>
      <c r="I70" s="840"/>
      <c r="J70" s="834">
        <v>0</v>
      </c>
    </row>
    <row r="71" spans="1:11" ht="14.25" hidden="1">
      <c r="A71" s="716">
        <v>1126000</v>
      </c>
      <c r="B71" s="742" t="s">
        <v>989</v>
      </c>
      <c r="C71" s="718" t="s">
        <v>338</v>
      </c>
      <c r="D71" s="842">
        <v>0</v>
      </c>
      <c r="E71" s="843">
        <v>0</v>
      </c>
      <c r="F71" s="843">
        <v>0</v>
      </c>
      <c r="G71" s="843">
        <v>0</v>
      </c>
      <c r="H71" s="843">
        <v>0</v>
      </c>
      <c r="I71" s="843">
        <v>0</v>
      </c>
      <c r="J71" s="834">
        <v>0</v>
      </c>
    </row>
    <row r="72" spans="1:11" hidden="1">
      <c r="A72" s="716">
        <v>1126100</v>
      </c>
      <c r="B72" s="737" t="s">
        <v>941</v>
      </c>
      <c r="C72" s="722" t="s">
        <v>990</v>
      </c>
      <c r="D72" s="844"/>
      <c r="E72" s="845"/>
      <c r="F72" s="845"/>
      <c r="G72" s="845"/>
      <c r="H72" s="845"/>
      <c r="I72" s="845"/>
      <c r="J72" s="834">
        <v>0</v>
      </c>
    </row>
    <row r="73" spans="1:11" hidden="1">
      <c r="A73" s="716">
        <v>1126200</v>
      </c>
      <c r="B73" s="737" t="s">
        <v>942</v>
      </c>
      <c r="C73" s="726" t="s">
        <v>991</v>
      </c>
      <c r="D73" s="844"/>
      <c r="E73" s="845"/>
      <c r="F73" s="845"/>
      <c r="G73" s="845"/>
      <c r="H73" s="845"/>
      <c r="I73" s="845"/>
      <c r="J73" s="834">
        <v>0</v>
      </c>
    </row>
    <row r="74" spans="1:11" hidden="1">
      <c r="A74" s="716">
        <v>1126300</v>
      </c>
      <c r="B74" s="737" t="s">
        <v>369</v>
      </c>
      <c r="C74" s="726" t="s">
        <v>370</v>
      </c>
      <c r="D74" s="844"/>
      <c r="E74" s="845"/>
      <c r="F74" s="845"/>
      <c r="G74" s="845"/>
      <c r="H74" s="845"/>
      <c r="I74" s="845"/>
      <c r="J74" s="834">
        <v>0</v>
      </c>
    </row>
    <row r="75" spans="1:11" hidden="1">
      <c r="A75" s="724">
        <v>1126400</v>
      </c>
      <c r="B75" s="747" t="s">
        <v>943</v>
      </c>
      <c r="C75" s="726" t="s">
        <v>371</v>
      </c>
      <c r="D75" s="844"/>
      <c r="E75" s="845"/>
      <c r="F75" s="845"/>
      <c r="G75" s="845"/>
      <c r="H75" s="845"/>
      <c r="I75" s="845"/>
      <c r="J75" s="834">
        <v>0</v>
      </c>
    </row>
    <row r="76" spans="1:11" ht="25.5" hidden="1">
      <c r="A76" s="728">
        <v>1126500</v>
      </c>
      <c r="B76" s="748" t="s">
        <v>901</v>
      </c>
      <c r="C76" s="726" t="s">
        <v>372</v>
      </c>
      <c r="D76" s="844"/>
      <c r="E76" s="845"/>
      <c r="F76" s="845"/>
      <c r="G76" s="845"/>
      <c r="H76" s="845"/>
      <c r="I76" s="845"/>
      <c r="J76" s="834">
        <v>0</v>
      </c>
    </row>
    <row r="77" spans="1:11" hidden="1">
      <c r="A77" s="724">
        <v>1126600</v>
      </c>
      <c r="B77" s="747" t="s">
        <v>214</v>
      </c>
      <c r="C77" s="726" t="s">
        <v>373</v>
      </c>
      <c r="D77" s="844"/>
      <c r="E77" s="845"/>
      <c r="F77" s="845"/>
      <c r="G77" s="845"/>
      <c r="H77" s="845"/>
      <c r="I77" s="845"/>
      <c r="J77" s="834">
        <v>0</v>
      </c>
    </row>
    <row r="78" spans="1:11">
      <c r="A78" s="724">
        <v>1126700</v>
      </c>
      <c r="B78" s="747" t="s">
        <v>215</v>
      </c>
      <c r="C78" s="726" t="s">
        <v>374</v>
      </c>
      <c r="D78" s="845"/>
      <c r="E78" s="845"/>
      <c r="F78" s="845"/>
      <c r="G78" s="845"/>
      <c r="H78" s="845"/>
      <c r="I78" s="845"/>
      <c r="J78" s="834">
        <v>0</v>
      </c>
    </row>
    <row r="79" spans="1:11" ht="18.75" customHeight="1" thickBot="1">
      <c r="A79" s="740">
        <v>1126800</v>
      </c>
      <c r="B79" s="749" t="s">
        <v>458</v>
      </c>
      <c r="C79" s="730" t="s">
        <v>375</v>
      </c>
      <c r="D79" s="839">
        <v>8500</v>
      </c>
      <c r="E79" s="840">
        <v>0</v>
      </c>
      <c r="F79" s="840">
        <f>D79+E79</f>
        <v>8500</v>
      </c>
      <c r="G79" s="840">
        <v>2000</v>
      </c>
      <c r="H79" s="840">
        <v>4000</v>
      </c>
      <c r="I79" s="840">
        <v>5000</v>
      </c>
      <c r="J79" s="834">
        <f>F79</f>
        <v>8500</v>
      </c>
      <c r="K79" s="841"/>
    </row>
    <row r="80" spans="1:11" ht="14.25">
      <c r="A80" s="750">
        <v>1130000</v>
      </c>
      <c r="B80" s="751" t="s">
        <v>274</v>
      </c>
      <c r="C80" s="718" t="s">
        <v>338</v>
      </c>
      <c r="D80" s="842">
        <v>0</v>
      </c>
      <c r="E80" s="843">
        <v>0</v>
      </c>
      <c r="F80" s="843">
        <f>F123</f>
        <v>0</v>
      </c>
      <c r="G80" s="843">
        <v>0</v>
      </c>
      <c r="H80" s="843">
        <v>0</v>
      </c>
      <c r="I80" s="843">
        <f>I123</f>
        <v>0</v>
      </c>
      <c r="J80" s="834">
        <f>J123</f>
        <v>0</v>
      </c>
    </row>
    <row r="81" spans="1:10" ht="10.5" customHeight="1">
      <c r="A81" s="750">
        <v>1130100</v>
      </c>
      <c r="B81" s="747" t="s">
        <v>459</v>
      </c>
      <c r="C81" s="722" t="s">
        <v>275</v>
      </c>
      <c r="D81" s="844"/>
      <c r="E81" s="845"/>
      <c r="F81" s="845"/>
      <c r="G81" s="845"/>
      <c r="H81" s="845"/>
      <c r="I81" s="845"/>
      <c r="J81" s="834">
        <v>0</v>
      </c>
    </row>
    <row r="82" spans="1:10" hidden="1">
      <c r="A82" s="750">
        <v>1130200</v>
      </c>
      <c r="B82" s="747" t="s">
        <v>460</v>
      </c>
      <c r="C82" s="726" t="s">
        <v>276</v>
      </c>
      <c r="D82" s="844"/>
      <c r="E82" s="845"/>
      <c r="F82" s="845"/>
      <c r="G82" s="845"/>
      <c r="H82" s="845"/>
      <c r="I82" s="845"/>
      <c r="J82" s="834">
        <v>0</v>
      </c>
    </row>
    <row r="83" spans="1:10" hidden="1">
      <c r="A83" s="750">
        <v>1130300</v>
      </c>
      <c r="B83" s="747" t="s">
        <v>461</v>
      </c>
      <c r="C83" s="726" t="s">
        <v>277</v>
      </c>
      <c r="D83" s="844"/>
      <c r="E83" s="845"/>
      <c r="F83" s="845"/>
      <c r="G83" s="845"/>
      <c r="H83" s="845"/>
      <c r="I83" s="845"/>
      <c r="J83" s="834">
        <v>0</v>
      </c>
    </row>
    <row r="84" spans="1:10" hidden="1">
      <c r="A84" s="750">
        <v>1130400</v>
      </c>
      <c r="B84" s="752" t="s">
        <v>462</v>
      </c>
      <c r="C84" s="753" t="s">
        <v>278</v>
      </c>
      <c r="D84" s="834"/>
      <c r="E84" s="846"/>
      <c r="F84" s="846"/>
      <c r="G84" s="846"/>
      <c r="H84" s="846"/>
      <c r="I84" s="846"/>
      <c r="J84" s="834">
        <v>0</v>
      </c>
    </row>
    <row r="85" spans="1:10" ht="14.25" hidden="1">
      <c r="A85" s="724">
        <v>1131000</v>
      </c>
      <c r="B85" s="754" t="s">
        <v>279</v>
      </c>
      <c r="C85" s="755" t="s">
        <v>338</v>
      </c>
      <c r="D85" s="847"/>
      <c r="E85" s="848"/>
      <c r="F85" s="848"/>
      <c r="G85" s="848"/>
      <c r="H85" s="848"/>
      <c r="I85" s="848"/>
      <c r="J85" s="834">
        <v>0</v>
      </c>
    </row>
    <row r="86" spans="1:10" ht="25.5" hidden="1">
      <c r="A86" s="724">
        <v>1131100</v>
      </c>
      <c r="B86" s="747" t="s">
        <v>565</v>
      </c>
      <c r="C86" s="722" t="s">
        <v>280</v>
      </c>
      <c r="D86" s="844"/>
      <c r="E86" s="845"/>
      <c r="F86" s="845"/>
      <c r="G86" s="845"/>
      <c r="H86" s="845"/>
      <c r="I86" s="845"/>
      <c r="J86" s="834">
        <v>0</v>
      </c>
    </row>
    <row r="87" spans="1:10" hidden="1">
      <c r="A87" s="724">
        <v>1131200</v>
      </c>
      <c r="B87" s="747" t="s">
        <v>566</v>
      </c>
      <c r="C87" s="726" t="s">
        <v>281</v>
      </c>
      <c r="D87" s="844"/>
      <c r="E87" s="845"/>
      <c r="F87" s="845"/>
      <c r="G87" s="845"/>
      <c r="H87" s="845"/>
      <c r="I87" s="845"/>
      <c r="J87" s="834">
        <v>0</v>
      </c>
    </row>
    <row r="88" spans="1:10" ht="12" customHeight="1" thickBot="1">
      <c r="A88" s="724">
        <v>1131300</v>
      </c>
      <c r="B88" s="749" t="s">
        <v>567</v>
      </c>
      <c r="C88" s="730" t="s">
        <v>282</v>
      </c>
      <c r="D88" s="839"/>
      <c r="E88" s="840"/>
      <c r="F88" s="840"/>
      <c r="G88" s="840"/>
      <c r="H88" s="840"/>
      <c r="I88" s="840"/>
      <c r="J88" s="834">
        <v>0</v>
      </c>
    </row>
    <row r="89" spans="1:10" ht="14.25" hidden="1">
      <c r="A89" s="757">
        <v>1140000</v>
      </c>
      <c r="B89" s="751" t="s">
        <v>283</v>
      </c>
      <c r="C89" s="718" t="s">
        <v>338</v>
      </c>
      <c r="D89" s="842">
        <v>0</v>
      </c>
      <c r="E89" s="843">
        <v>0</v>
      </c>
      <c r="F89" s="843">
        <v>0</v>
      </c>
      <c r="G89" s="843">
        <v>0</v>
      </c>
      <c r="H89" s="843">
        <v>0</v>
      </c>
      <c r="I89" s="843">
        <v>0</v>
      </c>
      <c r="J89" s="834">
        <v>0</v>
      </c>
    </row>
    <row r="90" spans="1:10" ht="25.5" hidden="1">
      <c r="A90" s="757">
        <v>1141000</v>
      </c>
      <c r="B90" s="747" t="s">
        <v>284</v>
      </c>
      <c r="C90" s="722" t="s">
        <v>960</v>
      </c>
      <c r="D90" s="844"/>
      <c r="E90" s="845"/>
      <c r="F90" s="845"/>
      <c r="G90" s="845"/>
      <c r="H90" s="845"/>
      <c r="I90" s="845"/>
      <c r="J90" s="834">
        <v>0</v>
      </c>
    </row>
    <row r="91" spans="1:10" ht="25.5" hidden="1">
      <c r="A91" s="757">
        <v>1142000</v>
      </c>
      <c r="B91" s="747" t="s">
        <v>38</v>
      </c>
      <c r="C91" s="726" t="s">
        <v>39</v>
      </c>
      <c r="D91" s="844"/>
      <c r="E91" s="845"/>
      <c r="F91" s="845"/>
      <c r="G91" s="845"/>
      <c r="H91" s="845"/>
      <c r="I91" s="845"/>
      <c r="J91" s="834">
        <v>0</v>
      </c>
    </row>
    <row r="92" spans="1:10" ht="25.5" hidden="1">
      <c r="A92" s="757">
        <v>1143000</v>
      </c>
      <c r="B92" s="747" t="s">
        <v>40</v>
      </c>
      <c r="C92" s="726" t="s">
        <v>41</v>
      </c>
      <c r="D92" s="844"/>
      <c r="E92" s="845"/>
      <c r="F92" s="845"/>
      <c r="G92" s="845"/>
      <c r="H92" s="845"/>
      <c r="I92" s="845"/>
      <c r="J92" s="834">
        <v>0</v>
      </c>
    </row>
    <row r="93" spans="1:10" ht="26.25" hidden="1" thickBot="1">
      <c r="A93" s="757">
        <v>1144000</v>
      </c>
      <c r="B93" s="749" t="s">
        <v>42</v>
      </c>
      <c r="C93" s="730" t="s">
        <v>418</v>
      </c>
      <c r="D93" s="839"/>
      <c r="E93" s="840"/>
      <c r="F93" s="840"/>
      <c r="G93" s="840"/>
      <c r="H93" s="840"/>
      <c r="I93" s="840"/>
      <c r="J93" s="834">
        <v>0</v>
      </c>
    </row>
    <row r="94" spans="1:10" ht="14.25" hidden="1">
      <c r="A94" s="757">
        <v>1150000</v>
      </c>
      <c r="B94" s="758" t="s">
        <v>694</v>
      </c>
      <c r="C94" s="718" t="s">
        <v>338</v>
      </c>
      <c r="D94" s="842">
        <v>0</v>
      </c>
      <c r="E94" s="843">
        <v>0</v>
      </c>
      <c r="F94" s="843">
        <v>0</v>
      </c>
      <c r="G94" s="843">
        <v>0</v>
      </c>
      <c r="H94" s="843">
        <v>0</v>
      </c>
      <c r="I94" s="843">
        <v>0</v>
      </c>
      <c r="J94" s="834">
        <v>0</v>
      </c>
    </row>
    <row r="95" spans="1:10" ht="25.5" hidden="1">
      <c r="A95" s="759">
        <v>1151000</v>
      </c>
      <c r="B95" s="747" t="s">
        <v>773</v>
      </c>
      <c r="C95" s="722" t="s">
        <v>774</v>
      </c>
      <c r="D95" s="844"/>
      <c r="E95" s="845"/>
      <c r="F95" s="845"/>
      <c r="G95" s="845"/>
      <c r="H95" s="845"/>
      <c r="I95" s="845"/>
      <c r="J95" s="834">
        <v>0</v>
      </c>
    </row>
    <row r="96" spans="1:10" ht="25.5" hidden="1">
      <c r="A96" s="759">
        <v>1152000</v>
      </c>
      <c r="B96" s="747" t="s">
        <v>1057</v>
      </c>
      <c r="C96" s="726" t="s">
        <v>775</v>
      </c>
      <c r="D96" s="844"/>
      <c r="E96" s="845"/>
      <c r="F96" s="845"/>
      <c r="G96" s="845"/>
      <c r="H96" s="845"/>
      <c r="I96" s="845"/>
      <c r="J96" s="834">
        <v>0</v>
      </c>
    </row>
    <row r="97" spans="1:13" ht="25.5" hidden="1">
      <c r="A97" s="759">
        <v>1153000</v>
      </c>
      <c r="B97" s="747" t="s">
        <v>793</v>
      </c>
      <c r="C97" s="726" t="s">
        <v>776</v>
      </c>
      <c r="D97" s="844"/>
      <c r="E97" s="845"/>
      <c r="F97" s="845"/>
      <c r="G97" s="845"/>
      <c r="H97" s="845"/>
      <c r="I97" s="845"/>
      <c r="J97" s="834">
        <v>0</v>
      </c>
    </row>
    <row r="98" spans="1:13" ht="25.5" hidden="1">
      <c r="A98" s="759">
        <v>1154000</v>
      </c>
      <c r="B98" s="747" t="s">
        <v>701</v>
      </c>
      <c r="C98" s="726" t="s">
        <v>777</v>
      </c>
      <c r="D98" s="844"/>
      <c r="E98" s="845"/>
      <c r="F98" s="845"/>
      <c r="G98" s="845"/>
      <c r="H98" s="845"/>
      <c r="I98" s="845"/>
      <c r="J98" s="834">
        <v>0</v>
      </c>
    </row>
    <row r="99" spans="1:13" ht="25.5">
      <c r="A99" s="744">
        <v>1155000</v>
      </c>
      <c r="B99" s="760" t="s">
        <v>1619</v>
      </c>
      <c r="C99" s="726" t="s">
        <v>691</v>
      </c>
      <c r="D99" s="844"/>
      <c r="E99" s="845"/>
      <c r="F99" s="845"/>
      <c r="G99" s="845"/>
      <c r="H99" s="845"/>
      <c r="I99" s="845"/>
      <c r="J99" s="834">
        <v>0</v>
      </c>
    </row>
    <row r="100" spans="1:13" s="672" customFormat="1" ht="18.75" customHeight="1" thickBot="1">
      <c r="A100" s="934">
        <v>1154700</v>
      </c>
      <c r="B100" s="1300" t="s">
        <v>74</v>
      </c>
      <c r="C100" s="730" t="s">
        <v>75</v>
      </c>
      <c r="D100" s="1549">
        <v>0</v>
      </c>
      <c r="E100" s="1549"/>
      <c r="F100" s="1446">
        <f>D100+E100</f>
        <v>0</v>
      </c>
      <c r="G100" s="1446"/>
      <c r="H100" s="1446"/>
      <c r="I100" s="1446"/>
      <c r="J100" s="1543">
        <v>0</v>
      </c>
      <c r="K100" s="985"/>
      <c r="L100" s="985"/>
      <c r="M100" s="985"/>
    </row>
    <row r="101" spans="1:13" ht="18" customHeight="1" thickBot="1">
      <c r="A101" s="732">
        <v>1156000</v>
      </c>
      <c r="B101" s="762" t="s">
        <v>1620</v>
      </c>
      <c r="C101" s="730" t="s">
        <v>781</v>
      </c>
      <c r="D101" s="839"/>
      <c r="E101" s="840"/>
      <c r="F101" s="840"/>
      <c r="G101" s="840"/>
      <c r="H101" s="840"/>
      <c r="I101" s="840"/>
      <c r="J101" s="834">
        <v>0</v>
      </c>
    </row>
    <row r="102" spans="1:13" hidden="1">
      <c r="A102" s="716">
        <v>1160000</v>
      </c>
      <c r="B102" s="764" t="s">
        <v>782</v>
      </c>
      <c r="C102" s="718" t="s">
        <v>338</v>
      </c>
      <c r="D102" s="842">
        <v>0</v>
      </c>
      <c r="E102" s="843">
        <v>0</v>
      </c>
      <c r="F102" s="843">
        <v>0</v>
      </c>
      <c r="G102" s="843">
        <v>0</v>
      </c>
      <c r="H102" s="843">
        <v>0</v>
      </c>
      <c r="I102" s="843">
        <v>0</v>
      </c>
      <c r="J102" s="834">
        <v>0</v>
      </c>
    </row>
    <row r="103" spans="1:13" ht="51" hidden="1">
      <c r="A103" s="744">
        <v>1161000</v>
      </c>
      <c r="B103" s="766" t="s">
        <v>191</v>
      </c>
      <c r="C103" s="767" t="s">
        <v>338</v>
      </c>
      <c r="D103" s="844">
        <v>0</v>
      </c>
      <c r="E103" s="845">
        <v>0</v>
      </c>
      <c r="F103" s="845">
        <v>0</v>
      </c>
      <c r="G103" s="845">
        <v>0</v>
      </c>
      <c r="H103" s="845">
        <v>0</v>
      </c>
      <c r="I103" s="845">
        <v>0</v>
      </c>
      <c r="J103" s="834">
        <v>0</v>
      </c>
    </row>
    <row r="104" spans="1:13" ht="25.5" hidden="1">
      <c r="A104" s="744">
        <v>1161100</v>
      </c>
      <c r="B104" s="725" t="s">
        <v>1621</v>
      </c>
      <c r="C104" s="746">
        <v>471100</v>
      </c>
      <c r="D104" s="844"/>
      <c r="E104" s="845"/>
      <c r="F104" s="845"/>
      <c r="G104" s="845"/>
      <c r="H104" s="845"/>
      <c r="I104" s="845"/>
      <c r="J104" s="834">
        <v>0</v>
      </c>
    </row>
    <row r="105" spans="1:13" ht="25.5" hidden="1">
      <c r="A105" s="744">
        <v>1161200</v>
      </c>
      <c r="B105" s="760" t="s">
        <v>1622</v>
      </c>
      <c r="C105" s="746">
        <v>471200</v>
      </c>
      <c r="D105" s="844"/>
      <c r="E105" s="845"/>
      <c r="F105" s="845"/>
      <c r="G105" s="845"/>
      <c r="H105" s="845"/>
      <c r="I105" s="845"/>
      <c r="J105" s="834">
        <v>0</v>
      </c>
    </row>
    <row r="106" spans="1:13" ht="25.5" hidden="1">
      <c r="A106" s="744">
        <v>1162000</v>
      </c>
      <c r="B106" s="766" t="s">
        <v>1080</v>
      </c>
      <c r="C106" s="767" t="s">
        <v>338</v>
      </c>
      <c r="D106" s="844">
        <v>0</v>
      </c>
      <c r="E106" s="845">
        <v>0</v>
      </c>
      <c r="F106" s="845">
        <v>0</v>
      </c>
      <c r="G106" s="845">
        <v>0</v>
      </c>
      <c r="H106" s="845">
        <v>0</v>
      </c>
      <c r="I106" s="845">
        <v>0</v>
      </c>
      <c r="J106" s="834">
        <v>0</v>
      </c>
    </row>
    <row r="107" spans="1:13" ht="25.5" hidden="1">
      <c r="A107" s="744">
        <v>1162100</v>
      </c>
      <c r="B107" s="760" t="s">
        <v>1623</v>
      </c>
      <c r="C107" s="726" t="s">
        <v>122</v>
      </c>
      <c r="D107" s="844"/>
      <c r="E107" s="845"/>
      <c r="F107" s="845"/>
      <c r="G107" s="845"/>
      <c r="H107" s="845"/>
      <c r="I107" s="845"/>
      <c r="J107" s="834">
        <v>0</v>
      </c>
    </row>
    <row r="108" spans="1:13" hidden="1">
      <c r="A108" s="744">
        <v>1162200</v>
      </c>
      <c r="B108" s="760" t="s">
        <v>1624</v>
      </c>
      <c r="C108" s="726" t="s">
        <v>23</v>
      </c>
      <c r="D108" s="844"/>
      <c r="E108" s="845"/>
      <c r="F108" s="845"/>
      <c r="G108" s="845"/>
      <c r="H108" s="845"/>
      <c r="I108" s="845"/>
      <c r="J108" s="834">
        <v>0</v>
      </c>
    </row>
    <row r="109" spans="1:13" ht="25.5" hidden="1">
      <c r="A109" s="744">
        <v>1162300</v>
      </c>
      <c r="B109" s="760" t="s">
        <v>1625</v>
      </c>
      <c r="C109" s="726" t="s">
        <v>25</v>
      </c>
      <c r="D109" s="844"/>
      <c r="E109" s="845"/>
      <c r="F109" s="845"/>
      <c r="G109" s="845"/>
      <c r="H109" s="845"/>
      <c r="I109" s="845"/>
      <c r="J109" s="834">
        <v>0</v>
      </c>
    </row>
    <row r="110" spans="1:13" hidden="1">
      <c r="A110" s="744">
        <v>1162400</v>
      </c>
      <c r="B110" s="760" t="s">
        <v>1626</v>
      </c>
      <c r="C110" s="726" t="s">
        <v>795</v>
      </c>
      <c r="D110" s="844"/>
      <c r="E110" s="845"/>
      <c r="F110" s="845"/>
      <c r="G110" s="845"/>
      <c r="H110" s="845"/>
      <c r="I110" s="845"/>
      <c r="J110" s="834">
        <v>0</v>
      </c>
    </row>
    <row r="111" spans="1:13" ht="25.5" hidden="1">
      <c r="A111" s="744">
        <v>1162500</v>
      </c>
      <c r="B111" s="760" t="s">
        <v>1627</v>
      </c>
      <c r="C111" s="726" t="s">
        <v>797</v>
      </c>
      <c r="D111" s="844"/>
      <c r="E111" s="845"/>
      <c r="F111" s="845"/>
      <c r="G111" s="845"/>
      <c r="H111" s="845"/>
      <c r="I111" s="845"/>
      <c r="J111" s="834">
        <v>0</v>
      </c>
    </row>
    <row r="112" spans="1:13" hidden="1">
      <c r="A112" s="744">
        <v>1162600</v>
      </c>
      <c r="B112" s="760" t="s">
        <v>1628</v>
      </c>
      <c r="C112" s="726" t="s">
        <v>489</v>
      </c>
      <c r="D112" s="844"/>
      <c r="E112" s="845"/>
      <c r="F112" s="845"/>
      <c r="G112" s="845"/>
      <c r="H112" s="845"/>
      <c r="I112" s="845"/>
      <c r="J112" s="834">
        <v>0</v>
      </c>
    </row>
    <row r="113" spans="1:10" ht="25.5" hidden="1">
      <c r="A113" s="744">
        <v>1162700</v>
      </c>
      <c r="B113" s="725" t="s">
        <v>1629</v>
      </c>
      <c r="C113" s="726" t="s">
        <v>491</v>
      </c>
      <c r="D113" s="844"/>
      <c r="E113" s="845"/>
      <c r="F113" s="845"/>
      <c r="G113" s="845"/>
      <c r="H113" s="845"/>
      <c r="I113" s="845"/>
      <c r="J113" s="834">
        <v>0</v>
      </c>
    </row>
    <row r="114" spans="1:10" hidden="1">
      <c r="A114" s="744">
        <v>1162800</v>
      </c>
      <c r="B114" s="760" t="s">
        <v>1630</v>
      </c>
      <c r="C114" s="726" t="s">
        <v>833</v>
      </c>
      <c r="D114" s="844"/>
      <c r="E114" s="845"/>
      <c r="F114" s="845"/>
      <c r="G114" s="845"/>
      <c r="H114" s="845"/>
      <c r="I114" s="845"/>
      <c r="J114" s="834">
        <v>0</v>
      </c>
    </row>
    <row r="115" spans="1:10" ht="10.5" hidden="1" customHeight="1" thickBot="1">
      <c r="A115" s="769">
        <v>1162900</v>
      </c>
      <c r="B115" s="762" t="s">
        <v>1631</v>
      </c>
      <c r="C115" s="730" t="s">
        <v>835</v>
      </c>
      <c r="D115" s="839"/>
      <c r="E115" s="840"/>
      <c r="F115" s="840"/>
      <c r="G115" s="840"/>
      <c r="H115" s="840"/>
      <c r="I115" s="840"/>
      <c r="J115" s="834">
        <v>0</v>
      </c>
    </row>
    <row r="116" spans="1:10" ht="0.75" hidden="1" customHeight="1">
      <c r="A116" s="771">
        <v>1170000</v>
      </c>
      <c r="B116" s="772" t="s">
        <v>836</v>
      </c>
      <c r="C116" s="773" t="s">
        <v>338</v>
      </c>
      <c r="D116" s="842">
        <v>0</v>
      </c>
      <c r="E116" s="843">
        <v>0</v>
      </c>
      <c r="F116" s="843">
        <v>0</v>
      </c>
      <c r="G116" s="843">
        <v>0</v>
      </c>
      <c r="H116" s="843">
        <v>0</v>
      </c>
      <c r="I116" s="843">
        <v>0</v>
      </c>
      <c r="J116" s="834">
        <v>0</v>
      </c>
    </row>
    <row r="117" spans="1:10" ht="38.25" hidden="1">
      <c r="A117" s="775">
        <v>1171000</v>
      </c>
      <c r="B117" s="776" t="s">
        <v>200</v>
      </c>
      <c r="C117" s="718" t="s">
        <v>338</v>
      </c>
      <c r="D117" s="847">
        <v>0</v>
      </c>
      <c r="E117" s="848">
        <v>0</v>
      </c>
      <c r="F117" s="848">
        <v>0</v>
      </c>
      <c r="G117" s="848">
        <v>0</v>
      </c>
      <c r="H117" s="848">
        <v>0</v>
      </c>
      <c r="I117" s="848">
        <v>0</v>
      </c>
      <c r="J117" s="834">
        <v>0</v>
      </c>
    </row>
    <row r="118" spans="1:10" ht="38.25" hidden="1">
      <c r="A118" s="775">
        <v>1171100</v>
      </c>
      <c r="B118" s="725" t="s">
        <v>1632</v>
      </c>
      <c r="C118" s="722" t="s">
        <v>457</v>
      </c>
      <c r="D118" s="844"/>
      <c r="E118" s="845"/>
      <c r="F118" s="845"/>
      <c r="G118" s="845"/>
      <c r="H118" s="845"/>
      <c r="I118" s="845"/>
      <c r="J118" s="834">
        <v>0</v>
      </c>
    </row>
    <row r="119" spans="1:10" ht="25.5" hidden="1">
      <c r="A119" s="775">
        <v>1171200</v>
      </c>
      <c r="B119" s="760" t="s">
        <v>1633</v>
      </c>
      <c r="C119" s="778" t="s">
        <v>332</v>
      </c>
      <c r="D119" s="844"/>
      <c r="E119" s="845"/>
      <c r="F119" s="845"/>
      <c r="G119" s="845"/>
      <c r="H119" s="845"/>
      <c r="I119" s="845"/>
      <c r="J119" s="834">
        <v>0</v>
      </c>
    </row>
    <row r="120" spans="1:10" ht="51" hidden="1">
      <c r="A120" s="744">
        <v>1172000</v>
      </c>
      <c r="B120" s="779" t="s">
        <v>974</v>
      </c>
      <c r="C120" s="755" t="s">
        <v>338</v>
      </c>
      <c r="D120" s="842">
        <v>0</v>
      </c>
      <c r="E120" s="843">
        <v>0</v>
      </c>
      <c r="F120" s="843">
        <v>0</v>
      </c>
      <c r="G120" s="843">
        <v>0</v>
      </c>
      <c r="H120" s="843">
        <v>0</v>
      </c>
      <c r="I120" s="843">
        <v>0</v>
      </c>
      <c r="J120" s="834">
        <v>0</v>
      </c>
    </row>
    <row r="121" spans="1:10" hidden="1">
      <c r="A121" s="744">
        <v>1172100</v>
      </c>
      <c r="B121" s="747" t="s">
        <v>1058</v>
      </c>
      <c r="C121" s="722" t="s">
        <v>975</v>
      </c>
      <c r="D121" s="844"/>
      <c r="E121" s="845"/>
      <c r="F121" s="845"/>
      <c r="G121" s="845"/>
      <c r="H121" s="845"/>
      <c r="I121" s="845"/>
      <c r="J121" s="834">
        <v>0</v>
      </c>
    </row>
    <row r="122" spans="1:10" hidden="1">
      <c r="A122" s="744">
        <v>1172200</v>
      </c>
      <c r="B122" s="747" t="s">
        <v>1059</v>
      </c>
      <c r="C122" s="780">
        <v>482200</v>
      </c>
      <c r="D122" s="844"/>
      <c r="E122" s="845"/>
      <c r="F122" s="845"/>
      <c r="G122" s="845"/>
      <c r="H122" s="845"/>
      <c r="I122" s="845"/>
      <c r="J122" s="834">
        <v>0</v>
      </c>
    </row>
    <row r="123" spans="1:10" hidden="1">
      <c r="A123" s="744">
        <v>1172300</v>
      </c>
      <c r="B123" s="760" t="s">
        <v>1634</v>
      </c>
      <c r="C123" s="726" t="s">
        <v>977</v>
      </c>
      <c r="D123" s="844"/>
      <c r="E123" s="845">
        <v>0</v>
      </c>
      <c r="F123" s="845">
        <v>0</v>
      </c>
      <c r="G123" s="845"/>
      <c r="H123" s="845"/>
      <c r="I123" s="845">
        <v>0</v>
      </c>
      <c r="J123" s="834">
        <f>F123</f>
        <v>0</v>
      </c>
    </row>
    <row r="124" spans="1:10" ht="25.5" hidden="1">
      <c r="A124" s="744">
        <v>1172400</v>
      </c>
      <c r="B124" s="781" t="s">
        <v>1635</v>
      </c>
      <c r="C124" s="726" t="s">
        <v>117</v>
      </c>
      <c r="D124" s="849"/>
      <c r="E124" s="850"/>
      <c r="F124" s="850"/>
      <c r="G124" s="850"/>
      <c r="H124" s="850"/>
      <c r="I124" s="850"/>
      <c r="J124" s="829">
        <v>0</v>
      </c>
    </row>
    <row r="125" spans="1:10" ht="25.5" hidden="1">
      <c r="A125" s="744">
        <v>1173000</v>
      </c>
      <c r="B125" s="779" t="s">
        <v>118</v>
      </c>
      <c r="C125" s="755" t="s">
        <v>338</v>
      </c>
      <c r="D125" s="849">
        <v>0</v>
      </c>
      <c r="E125" s="850">
        <v>0</v>
      </c>
      <c r="F125" s="850">
        <v>0</v>
      </c>
      <c r="G125" s="850">
        <v>0</v>
      </c>
      <c r="H125" s="850">
        <v>0</v>
      </c>
      <c r="I125" s="850">
        <v>0</v>
      </c>
      <c r="J125" s="829">
        <v>0</v>
      </c>
    </row>
    <row r="126" spans="1:10" ht="25.5" hidden="1">
      <c r="A126" s="775">
        <v>1173100</v>
      </c>
      <c r="B126" s="782" t="s">
        <v>119</v>
      </c>
      <c r="C126" s="726" t="s">
        <v>1044</v>
      </c>
      <c r="D126" s="849"/>
      <c r="E126" s="850"/>
      <c r="F126" s="850"/>
      <c r="G126" s="850"/>
      <c r="H126" s="850"/>
      <c r="I126" s="850"/>
      <c r="J126" s="829">
        <v>0</v>
      </c>
    </row>
    <row r="127" spans="1:10" ht="38.25" hidden="1">
      <c r="A127" s="775">
        <v>1174000</v>
      </c>
      <c r="B127" s="779" t="s">
        <v>1045</v>
      </c>
      <c r="C127" s="755" t="s">
        <v>338</v>
      </c>
      <c r="D127" s="849">
        <v>0</v>
      </c>
      <c r="E127" s="850">
        <v>0</v>
      </c>
      <c r="F127" s="850">
        <v>0</v>
      </c>
      <c r="G127" s="850">
        <v>0</v>
      </c>
      <c r="H127" s="850">
        <v>0</v>
      </c>
      <c r="I127" s="850">
        <v>0</v>
      </c>
      <c r="J127" s="829">
        <v>0</v>
      </c>
    </row>
    <row r="128" spans="1:10" ht="25.5" hidden="1">
      <c r="A128" s="775">
        <v>1174100</v>
      </c>
      <c r="B128" s="782" t="s">
        <v>1060</v>
      </c>
      <c r="C128" s="726" t="s">
        <v>1046</v>
      </c>
      <c r="D128" s="849"/>
      <c r="E128" s="850"/>
      <c r="F128" s="850"/>
      <c r="G128" s="850"/>
      <c r="H128" s="850"/>
      <c r="I128" s="850"/>
      <c r="J128" s="829">
        <v>0</v>
      </c>
    </row>
    <row r="129" spans="1:12" ht="25.5" hidden="1">
      <c r="A129" s="775">
        <v>1174200</v>
      </c>
      <c r="B129" s="781" t="s">
        <v>1636</v>
      </c>
      <c r="C129" s="726" t="s">
        <v>425</v>
      </c>
      <c r="D129" s="849"/>
      <c r="E129" s="850"/>
      <c r="F129" s="850"/>
      <c r="G129" s="850"/>
      <c r="H129" s="850"/>
      <c r="I129" s="850"/>
      <c r="J129" s="829">
        <v>0</v>
      </c>
    </row>
    <row r="130" spans="1:12" ht="51" hidden="1">
      <c r="A130" s="775">
        <v>1175000</v>
      </c>
      <c r="B130" s="779" t="s">
        <v>535</v>
      </c>
      <c r="C130" s="755" t="s">
        <v>338</v>
      </c>
      <c r="D130" s="849">
        <v>0</v>
      </c>
      <c r="E130" s="850">
        <v>0</v>
      </c>
      <c r="F130" s="850">
        <v>0</v>
      </c>
      <c r="G130" s="850">
        <v>0</v>
      </c>
      <c r="H130" s="850">
        <v>0</v>
      </c>
      <c r="I130" s="850">
        <v>0</v>
      </c>
      <c r="J130" s="829">
        <v>0</v>
      </c>
    </row>
    <row r="131" spans="1:12" ht="38.25" hidden="1">
      <c r="A131" s="775">
        <v>1175100</v>
      </c>
      <c r="B131" s="781" t="s">
        <v>1637</v>
      </c>
      <c r="C131" s="726" t="s">
        <v>212</v>
      </c>
      <c r="D131" s="849"/>
      <c r="E131" s="850"/>
      <c r="F131" s="850"/>
      <c r="G131" s="850"/>
      <c r="H131" s="850"/>
      <c r="I131" s="850"/>
      <c r="J131" s="829">
        <v>0</v>
      </c>
    </row>
    <row r="132" spans="1:12" hidden="1">
      <c r="A132" s="775">
        <v>1176000</v>
      </c>
      <c r="B132" s="779" t="s">
        <v>213</v>
      </c>
      <c r="C132" s="755" t="s">
        <v>338</v>
      </c>
      <c r="D132" s="849">
        <v>0</v>
      </c>
      <c r="E132" s="850">
        <v>0</v>
      </c>
      <c r="F132" s="850">
        <v>0</v>
      </c>
      <c r="G132" s="850">
        <v>0</v>
      </c>
      <c r="H132" s="850">
        <v>0</v>
      </c>
      <c r="I132" s="850">
        <v>0</v>
      </c>
      <c r="J132" s="829">
        <v>0</v>
      </c>
    </row>
    <row r="133" spans="1:12" hidden="1">
      <c r="A133" s="775">
        <v>1176100</v>
      </c>
      <c r="B133" s="781" t="s">
        <v>1638</v>
      </c>
      <c r="C133" s="726" t="s">
        <v>8</v>
      </c>
      <c r="D133" s="849"/>
      <c r="E133" s="850"/>
      <c r="F133" s="850"/>
      <c r="G133" s="850"/>
      <c r="H133" s="850"/>
      <c r="I133" s="850"/>
      <c r="J133" s="829">
        <v>0</v>
      </c>
    </row>
    <row r="134" spans="1:12" hidden="1">
      <c r="A134" s="775">
        <v>1177000</v>
      </c>
      <c r="B134" s="779" t="s">
        <v>564</v>
      </c>
      <c r="C134" s="755" t="s">
        <v>338</v>
      </c>
      <c r="D134" s="849">
        <v>0</v>
      </c>
      <c r="E134" s="850">
        <v>0</v>
      </c>
      <c r="F134" s="850">
        <v>0</v>
      </c>
      <c r="G134" s="850">
        <v>0</v>
      </c>
      <c r="H134" s="850">
        <v>0</v>
      </c>
      <c r="I134" s="850">
        <v>0</v>
      </c>
      <c r="J134" s="829">
        <v>0</v>
      </c>
    </row>
    <row r="135" spans="1:12" ht="13.5" hidden="1" thickBot="1">
      <c r="A135" s="769">
        <v>1177100</v>
      </c>
      <c r="B135" s="783" t="s">
        <v>1639</v>
      </c>
      <c r="C135" s="730" t="s">
        <v>244</v>
      </c>
      <c r="D135" s="851"/>
      <c r="E135" s="852"/>
      <c r="F135" s="852"/>
      <c r="G135" s="852"/>
      <c r="H135" s="852"/>
      <c r="I135" s="852"/>
      <c r="J135" s="829">
        <v>0</v>
      </c>
    </row>
    <row r="136" spans="1:12" ht="13.5" thickBot="1">
      <c r="A136" s="785" t="s">
        <v>245</v>
      </c>
      <c r="B136" s="786" t="s">
        <v>246</v>
      </c>
      <c r="C136" s="787"/>
      <c r="D136" s="853"/>
      <c r="E136" s="854"/>
      <c r="F136" s="854"/>
      <c r="G136" s="854"/>
      <c r="H136" s="854"/>
      <c r="I136" s="854"/>
      <c r="J136" s="829">
        <v>0</v>
      </c>
    </row>
    <row r="137" spans="1:12" ht="26.25" thickBot="1">
      <c r="A137" s="789" t="s">
        <v>247</v>
      </c>
      <c r="B137" s="790" t="s">
        <v>618</v>
      </c>
      <c r="C137" s="791" t="s">
        <v>338</v>
      </c>
      <c r="D137" s="855">
        <f>D143+D147+D142+D145+D146</f>
        <v>9000</v>
      </c>
      <c r="E137" s="856">
        <f>+E140</f>
        <v>7020</v>
      </c>
      <c r="F137" s="856">
        <f>D137+E137</f>
        <v>16020</v>
      </c>
      <c r="G137" s="856">
        <f>G143+G147+G142+G145+G146</f>
        <v>7020</v>
      </c>
      <c r="H137" s="856">
        <f>H143+H147+H142+H145+H146</f>
        <v>12020</v>
      </c>
      <c r="I137" s="856">
        <f>I143+I147+I142+I145+I146</f>
        <v>16020</v>
      </c>
      <c r="J137" s="834">
        <f>F137</f>
        <v>16020</v>
      </c>
    </row>
    <row r="138" spans="1:12" ht="13.5" thickBot="1">
      <c r="A138" s="792"/>
      <c r="B138" s="793" t="s">
        <v>619</v>
      </c>
      <c r="C138" s="794"/>
      <c r="D138" s="857"/>
      <c r="E138" s="858"/>
      <c r="F138" s="979"/>
      <c r="G138" s="979"/>
      <c r="H138" s="979"/>
      <c r="I138" s="979"/>
      <c r="J138" s="829">
        <v>0</v>
      </c>
    </row>
    <row r="139" spans="1:12">
      <c r="A139" s="785" t="s">
        <v>245</v>
      </c>
      <c r="B139" s="1463" t="s">
        <v>246</v>
      </c>
      <c r="C139" s="1464"/>
      <c r="D139" s="859"/>
      <c r="E139" s="860"/>
      <c r="F139" s="980"/>
      <c r="G139" s="980"/>
      <c r="H139" s="980"/>
      <c r="I139" s="980"/>
      <c r="J139" s="829">
        <v>0</v>
      </c>
    </row>
    <row r="140" spans="1:12" ht="19.5" customHeight="1">
      <c r="A140" s="798" t="s">
        <v>620</v>
      </c>
      <c r="B140" s="799" t="s">
        <v>621</v>
      </c>
      <c r="C140" s="800" t="s">
        <v>338</v>
      </c>
      <c r="D140" s="982">
        <f>D147</f>
        <v>9000</v>
      </c>
      <c r="E140" s="983">
        <f>E143+E147+E142+E145</f>
        <v>7020</v>
      </c>
      <c r="F140" s="983">
        <f>F142+F147</f>
        <v>9000</v>
      </c>
      <c r="G140" s="983">
        <f>G143+G147</f>
        <v>0</v>
      </c>
      <c r="H140" s="983">
        <f>H143+H147</f>
        <v>5000</v>
      </c>
      <c r="I140" s="983">
        <f>I143+I147</f>
        <v>9000</v>
      </c>
      <c r="J140" s="834">
        <f>F140</f>
        <v>9000</v>
      </c>
    </row>
    <row r="141" spans="1:12" ht="19.5" customHeight="1">
      <c r="A141" s="802" t="s">
        <v>622</v>
      </c>
      <c r="B141" s="781" t="s">
        <v>1640</v>
      </c>
      <c r="C141" s="803" t="s">
        <v>945</v>
      </c>
      <c r="D141" s="926"/>
      <c r="E141" s="975"/>
      <c r="F141" s="975"/>
      <c r="G141" s="975"/>
      <c r="H141" s="975"/>
      <c r="I141" s="975"/>
      <c r="J141" s="829">
        <v>0</v>
      </c>
    </row>
    <row r="142" spans="1:12" hidden="1">
      <c r="A142" s="802" t="s">
        <v>946</v>
      </c>
      <c r="B142" s="781" t="s">
        <v>1641</v>
      </c>
      <c r="C142" s="803" t="s">
        <v>923</v>
      </c>
      <c r="D142" s="926">
        <v>0</v>
      </c>
      <c r="E142" s="848">
        <v>0</v>
      </c>
      <c r="F142" s="848">
        <f>D142+E142</f>
        <v>0</v>
      </c>
      <c r="G142" s="848">
        <v>0</v>
      </c>
      <c r="H142" s="848">
        <v>0</v>
      </c>
      <c r="I142" s="848">
        <v>0</v>
      </c>
      <c r="J142" s="834">
        <f>F142</f>
        <v>0</v>
      </c>
      <c r="L142" s="626" t="s">
        <v>84</v>
      </c>
    </row>
    <row r="143" spans="1:12" ht="25.5" hidden="1">
      <c r="A143" s="802" t="s">
        <v>924</v>
      </c>
      <c r="B143" s="781" t="s">
        <v>1642</v>
      </c>
      <c r="C143" s="803" t="s">
        <v>926</v>
      </c>
      <c r="D143" s="926">
        <v>0</v>
      </c>
      <c r="E143" s="975">
        <v>0</v>
      </c>
      <c r="F143" s="975">
        <f>D143+E143</f>
        <v>0</v>
      </c>
      <c r="G143" s="975">
        <v>0</v>
      </c>
      <c r="H143" s="975">
        <v>0</v>
      </c>
      <c r="I143" s="975">
        <v>0</v>
      </c>
      <c r="J143" s="829">
        <f>F143</f>
        <v>0</v>
      </c>
    </row>
    <row r="144" spans="1:12" hidden="1">
      <c r="A144" s="802" t="s">
        <v>927</v>
      </c>
      <c r="B144" s="781" t="s">
        <v>1643</v>
      </c>
      <c r="C144" s="803" t="s">
        <v>1055</v>
      </c>
      <c r="D144" s="926"/>
      <c r="E144" s="975"/>
      <c r="F144" s="975"/>
      <c r="G144" s="975"/>
      <c r="H144" s="975"/>
      <c r="I144" s="975"/>
      <c r="J144" s="829">
        <v>0</v>
      </c>
    </row>
    <row r="145" spans="1:13" ht="18" customHeight="1">
      <c r="A145" s="802" t="s">
        <v>127</v>
      </c>
      <c r="B145" s="782" t="s">
        <v>128</v>
      </c>
      <c r="C145" s="803" t="s">
        <v>129</v>
      </c>
      <c r="D145" s="1409">
        <v>0</v>
      </c>
      <c r="E145" s="2122">
        <v>7020</v>
      </c>
      <c r="F145" s="1409">
        <f>D145+E145</f>
        <v>7020</v>
      </c>
      <c r="G145" s="1409">
        <v>7020</v>
      </c>
      <c r="H145" s="1409">
        <v>7020</v>
      </c>
      <c r="I145" s="1409">
        <v>7020</v>
      </c>
      <c r="J145" s="1105">
        <f>F145</f>
        <v>7020</v>
      </c>
      <c r="K145" s="2501" t="s">
        <v>2297</v>
      </c>
      <c r="L145" s="2502"/>
      <c r="M145" s="2502"/>
    </row>
    <row r="146" spans="1:13" ht="19.5" customHeight="1">
      <c r="A146" s="802" t="s">
        <v>130</v>
      </c>
      <c r="B146" s="781" t="s">
        <v>1644</v>
      </c>
      <c r="C146" s="803" t="s">
        <v>857</v>
      </c>
      <c r="D146" s="847">
        <v>0</v>
      </c>
      <c r="E146" s="848">
        <v>0</v>
      </c>
      <c r="F146" s="848">
        <f>D146+E146</f>
        <v>0</v>
      </c>
      <c r="G146" s="848">
        <v>0</v>
      </c>
      <c r="H146" s="848">
        <v>0</v>
      </c>
      <c r="I146" s="848">
        <v>0</v>
      </c>
      <c r="J146" s="834">
        <f>F146</f>
        <v>0</v>
      </c>
    </row>
    <row r="147" spans="1:13" s="841" customFormat="1" ht="25.5" customHeight="1">
      <c r="A147" s="863" t="s">
        <v>858</v>
      </c>
      <c r="B147" s="864" t="s">
        <v>1645</v>
      </c>
      <c r="C147" s="865" t="s">
        <v>860</v>
      </c>
      <c r="D147" s="848">
        <v>9000</v>
      </c>
      <c r="E147" s="848">
        <v>0</v>
      </c>
      <c r="F147" s="848">
        <f>D147+E147</f>
        <v>9000</v>
      </c>
      <c r="G147" s="848">
        <v>0</v>
      </c>
      <c r="H147" s="848">
        <v>5000</v>
      </c>
      <c r="I147" s="848">
        <v>9000</v>
      </c>
      <c r="J147" s="846">
        <f>F147</f>
        <v>9000</v>
      </c>
      <c r="K147" s="626"/>
      <c r="L147" s="626"/>
      <c r="M147" s="626"/>
    </row>
    <row r="148" spans="1:13" ht="20.25" customHeight="1">
      <c r="A148" s="802" t="s">
        <v>625</v>
      </c>
      <c r="B148" s="781" t="s">
        <v>1646</v>
      </c>
      <c r="C148" s="803" t="s">
        <v>627</v>
      </c>
      <c r="D148" s="849"/>
      <c r="E148" s="850"/>
      <c r="F148" s="849"/>
      <c r="G148" s="849"/>
      <c r="H148" s="849"/>
      <c r="I148" s="849"/>
      <c r="J148" s="829">
        <v>0</v>
      </c>
    </row>
    <row r="149" spans="1:13" ht="16.5" customHeight="1">
      <c r="A149" s="802" t="s">
        <v>628</v>
      </c>
      <c r="B149" s="779" t="s">
        <v>629</v>
      </c>
      <c r="C149" s="804" t="s">
        <v>338</v>
      </c>
      <c r="D149" s="849">
        <v>0</v>
      </c>
      <c r="E149" s="850">
        <v>0</v>
      </c>
      <c r="F149" s="849">
        <v>0</v>
      </c>
      <c r="G149" s="849">
        <v>0</v>
      </c>
      <c r="H149" s="849">
        <v>0</v>
      </c>
      <c r="I149" s="849">
        <v>0</v>
      </c>
      <c r="J149" s="834">
        <v>0</v>
      </c>
    </row>
    <row r="150" spans="1:13" ht="12.75" hidden="1" customHeight="1">
      <c r="A150" s="802" t="s">
        <v>630</v>
      </c>
      <c r="B150" s="782" t="s">
        <v>631</v>
      </c>
      <c r="C150" s="803" t="s">
        <v>632</v>
      </c>
      <c r="D150" s="849"/>
      <c r="E150" s="850"/>
      <c r="F150" s="849"/>
      <c r="G150" s="849"/>
      <c r="H150" s="849"/>
      <c r="I150" s="849"/>
      <c r="J150" s="829">
        <v>0</v>
      </c>
    </row>
    <row r="151" spans="1:13" ht="12.75" hidden="1" customHeight="1">
      <c r="A151" s="802" t="s">
        <v>633</v>
      </c>
      <c r="B151" s="782" t="s">
        <v>634</v>
      </c>
      <c r="C151" s="803" t="s">
        <v>635</v>
      </c>
      <c r="D151" s="849"/>
      <c r="E151" s="850"/>
      <c r="F151" s="849"/>
      <c r="G151" s="849"/>
      <c r="H151" s="849"/>
      <c r="I151" s="849"/>
      <c r="J151" s="829">
        <v>0</v>
      </c>
    </row>
    <row r="152" spans="1:13" ht="25.5" hidden="1">
      <c r="A152" s="802" t="s">
        <v>636</v>
      </c>
      <c r="B152" s="781" t="s">
        <v>1647</v>
      </c>
      <c r="C152" s="803" t="s">
        <v>294</v>
      </c>
      <c r="D152" s="849"/>
      <c r="E152" s="850"/>
      <c r="F152" s="849"/>
      <c r="G152" s="849"/>
      <c r="H152" s="849"/>
      <c r="I152" s="849"/>
      <c r="J152" s="829">
        <v>0</v>
      </c>
    </row>
    <row r="153" spans="1:13" hidden="1">
      <c r="A153" s="802" t="s">
        <v>295</v>
      </c>
      <c r="B153" s="781" t="s">
        <v>1648</v>
      </c>
      <c r="C153" s="803" t="s">
        <v>297</v>
      </c>
      <c r="D153" s="849"/>
      <c r="E153" s="850"/>
      <c r="F153" s="849"/>
      <c r="G153" s="849"/>
      <c r="H153" s="849"/>
      <c r="I153" s="849"/>
      <c r="J153" s="829">
        <v>0</v>
      </c>
    </row>
    <row r="154" spans="1:13" hidden="1">
      <c r="A154" s="802" t="s">
        <v>298</v>
      </c>
      <c r="B154" s="779" t="s">
        <v>299</v>
      </c>
      <c r="C154" s="804" t="s">
        <v>338</v>
      </c>
      <c r="D154" s="849">
        <v>0</v>
      </c>
      <c r="E154" s="850">
        <v>0</v>
      </c>
      <c r="F154" s="849">
        <v>0</v>
      </c>
      <c r="G154" s="849">
        <v>0</v>
      </c>
      <c r="H154" s="849">
        <v>0</v>
      </c>
      <c r="I154" s="849">
        <v>0</v>
      </c>
      <c r="J154" s="829">
        <v>0</v>
      </c>
    </row>
    <row r="155" spans="1:13" hidden="1">
      <c r="A155" s="802" t="s">
        <v>300</v>
      </c>
      <c r="B155" s="782" t="s">
        <v>1061</v>
      </c>
      <c r="C155" s="803" t="s">
        <v>301</v>
      </c>
      <c r="D155" s="849"/>
      <c r="E155" s="850"/>
      <c r="F155" s="849"/>
      <c r="G155" s="849"/>
      <c r="H155" s="849"/>
      <c r="I155" s="849"/>
      <c r="J155" s="829">
        <v>0</v>
      </c>
    </row>
    <row r="156" spans="1:13" hidden="1">
      <c r="A156" s="805" t="s">
        <v>302</v>
      </c>
      <c r="B156" s="806" t="s">
        <v>303</v>
      </c>
      <c r="C156" s="804" t="s">
        <v>338</v>
      </c>
      <c r="D156" s="849">
        <v>0</v>
      </c>
      <c r="E156" s="850">
        <v>0</v>
      </c>
      <c r="F156" s="849">
        <v>0</v>
      </c>
      <c r="G156" s="849">
        <v>0</v>
      </c>
      <c r="H156" s="849">
        <v>0</v>
      </c>
      <c r="I156" s="849">
        <v>0</v>
      </c>
      <c r="J156" s="829">
        <v>0</v>
      </c>
    </row>
    <row r="157" spans="1:13" hidden="1">
      <c r="A157" s="802" t="s">
        <v>304</v>
      </c>
      <c r="B157" s="782" t="s">
        <v>1062</v>
      </c>
      <c r="C157" s="803" t="s">
        <v>305</v>
      </c>
      <c r="D157" s="849"/>
      <c r="E157" s="850"/>
      <c r="F157" s="849"/>
      <c r="G157" s="849"/>
      <c r="H157" s="849"/>
      <c r="I157" s="849"/>
      <c r="J157" s="829">
        <v>0</v>
      </c>
    </row>
    <row r="158" spans="1:13" hidden="1">
      <c r="A158" s="802" t="s">
        <v>306</v>
      </c>
      <c r="B158" s="782" t="s">
        <v>1063</v>
      </c>
      <c r="C158" s="803" t="s">
        <v>307</v>
      </c>
      <c r="D158" s="849"/>
      <c r="E158" s="850"/>
      <c r="F158" s="849"/>
      <c r="G158" s="849"/>
      <c r="H158" s="849"/>
      <c r="I158" s="849"/>
      <c r="J158" s="829">
        <v>0</v>
      </c>
    </row>
    <row r="159" spans="1:13" hidden="1">
      <c r="A159" s="802" t="s">
        <v>308</v>
      </c>
      <c r="B159" s="781" t="s">
        <v>1649</v>
      </c>
      <c r="C159" s="803" t="s">
        <v>310</v>
      </c>
      <c r="D159" s="849"/>
      <c r="E159" s="850"/>
      <c r="F159" s="849"/>
      <c r="G159" s="849"/>
      <c r="H159" s="849"/>
      <c r="I159" s="849"/>
      <c r="J159" s="829">
        <v>0</v>
      </c>
    </row>
    <row r="160" spans="1:13" ht="13.5" thickBot="1">
      <c r="A160" s="807">
        <v>1244000</v>
      </c>
      <c r="B160" s="808" t="s">
        <v>1650</v>
      </c>
      <c r="C160" s="803" t="s">
        <v>1089</v>
      </c>
      <c r="D160" s="867"/>
      <c r="E160" s="1312"/>
      <c r="F160" s="867"/>
      <c r="G160" s="867"/>
      <c r="H160" s="867"/>
      <c r="I160" s="867"/>
      <c r="J160" s="829">
        <v>0</v>
      </c>
    </row>
    <row r="161" spans="1:10" ht="26.25" thickBot="1">
      <c r="A161" s="810">
        <v>1000000</v>
      </c>
      <c r="B161" s="811" t="s">
        <v>1090</v>
      </c>
      <c r="C161" s="812" t="s">
        <v>338</v>
      </c>
      <c r="D161" s="1343">
        <f t="shared" ref="D161:H161" si="0">D34+D137</f>
        <v>24500</v>
      </c>
      <c r="E161" s="1502">
        <f t="shared" si="0"/>
        <v>7020</v>
      </c>
      <c r="F161" s="1343">
        <f t="shared" si="0"/>
        <v>31520</v>
      </c>
      <c r="G161" s="1343">
        <f t="shared" si="0"/>
        <v>11020</v>
      </c>
      <c r="H161" s="1343">
        <f t="shared" si="0"/>
        <v>20020</v>
      </c>
      <c r="I161" s="1343">
        <f>I34+I137</f>
        <v>28020</v>
      </c>
      <c r="J161" s="1343">
        <f>F161</f>
        <v>31520</v>
      </c>
    </row>
    <row r="162" spans="1:10" ht="1.5" customHeight="1">
      <c r="A162" s="813"/>
      <c r="B162" s="814"/>
      <c r="C162" s="815"/>
      <c r="D162" s="662"/>
      <c r="F162" s="662"/>
      <c r="G162" s="662"/>
      <c r="H162" s="662"/>
      <c r="I162" s="662"/>
      <c r="J162" s="662"/>
    </row>
    <row r="163" spans="1:10" ht="12.75" hidden="1" customHeight="1">
      <c r="A163" s="2443"/>
      <c r="B163" s="2443"/>
      <c r="C163" s="2443"/>
      <c r="D163" s="2443"/>
      <c r="E163" s="2443"/>
      <c r="F163" s="2443"/>
      <c r="G163" s="2443"/>
      <c r="H163" s="2443"/>
      <c r="I163" s="2443"/>
      <c r="J163" s="2443"/>
    </row>
    <row r="164" spans="1:10" s="662" customFormat="1" ht="15.75" customHeight="1">
      <c r="A164" s="2422" t="s">
        <v>2264</v>
      </c>
      <c r="B164" s="2422"/>
      <c r="C164" s="2422"/>
      <c r="D164" s="2422"/>
      <c r="E164" s="2422"/>
      <c r="F164" s="2422"/>
      <c r="G164" s="2422"/>
      <c r="H164" s="2422"/>
      <c r="I164" s="2422"/>
      <c r="J164" s="2422"/>
    </row>
    <row r="165" spans="1:10" ht="12.75" customHeight="1">
      <c r="A165" s="2436" t="s">
        <v>1070</v>
      </c>
      <c r="B165" s="2436"/>
      <c r="C165" s="2436"/>
      <c r="D165" s="2436"/>
      <c r="E165" s="2436"/>
      <c r="F165" s="2436"/>
      <c r="G165" s="2436"/>
      <c r="H165" s="2436"/>
      <c r="I165" s="2436"/>
      <c r="J165" s="2436"/>
    </row>
    <row r="166" spans="1:10" ht="12.75" customHeight="1">
      <c r="A166" s="816" t="s">
        <v>1651</v>
      </c>
      <c r="B166" s="816"/>
      <c r="C166" s="817"/>
      <c r="D166" s="816"/>
      <c r="E166" s="1613"/>
      <c r="F166" s="816"/>
      <c r="G166" s="816" t="s">
        <v>1098</v>
      </c>
      <c r="J166" s="816"/>
    </row>
    <row r="167" spans="1:10" ht="12" customHeight="1">
      <c r="A167" s="818" t="s">
        <v>1652</v>
      </c>
      <c r="B167" s="818"/>
      <c r="C167" s="818"/>
      <c r="D167" s="662"/>
      <c r="E167" s="1614" t="s">
        <v>289</v>
      </c>
      <c r="F167" s="662"/>
      <c r="G167" s="661" t="s">
        <v>290</v>
      </c>
      <c r="J167" s="818"/>
    </row>
    <row r="168" spans="1:10" ht="12.75" hidden="1" customHeight="1">
      <c r="A168" s="819"/>
      <c r="B168" s="819"/>
      <c r="C168" s="818"/>
      <c r="D168" s="819"/>
      <c r="E168" s="1754"/>
      <c r="F168" s="819"/>
      <c r="G168" s="819"/>
      <c r="J168" s="819"/>
    </row>
    <row r="169" spans="1:10" ht="14.25">
      <c r="A169" s="816" t="s">
        <v>2011</v>
      </c>
      <c r="B169" s="816"/>
      <c r="C169" s="817"/>
      <c r="D169" s="816"/>
      <c r="E169" s="1613"/>
      <c r="F169" s="816"/>
      <c r="G169" s="816" t="s">
        <v>1102</v>
      </c>
      <c r="H169" s="816"/>
      <c r="I169" s="816"/>
      <c r="J169" s="816"/>
    </row>
    <row r="170" spans="1:10" ht="14.25">
      <c r="A170" s="818" t="s">
        <v>1655</v>
      </c>
      <c r="B170" s="817" t="s">
        <v>612</v>
      </c>
      <c r="C170" s="820"/>
      <c r="D170" s="662"/>
      <c r="E170" s="1614" t="s">
        <v>289</v>
      </c>
      <c r="F170" s="662"/>
      <c r="G170" s="661" t="s">
        <v>290</v>
      </c>
      <c r="H170" s="662"/>
      <c r="I170" s="662"/>
      <c r="J170" s="818"/>
    </row>
    <row r="171" spans="1:10" ht="12.75" customHeight="1"/>
    <row r="172" spans="1:10" ht="12.75" customHeight="1"/>
    <row r="173" spans="1:10" ht="12.75" customHeight="1"/>
    <row r="174" spans="1:10" ht="12.75" customHeight="1"/>
  </sheetData>
  <mergeCells count="19">
    <mergeCell ref="K145:M145"/>
    <mergeCell ref="A18:E19"/>
    <mergeCell ref="F18:J19"/>
    <mergeCell ref="A15:J15"/>
    <mergeCell ref="A16:J16"/>
    <mergeCell ref="A17:J17"/>
    <mergeCell ref="F1:J1"/>
    <mergeCell ref="F3:J3"/>
    <mergeCell ref="A12:E12"/>
    <mergeCell ref="A13:E13"/>
    <mergeCell ref="A14:B14"/>
    <mergeCell ref="A8:E8"/>
    <mergeCell ref="A164:J164"/>
    <mergeCell ref="A165:J165"/>
    <mergeCell ref="F25:J26"/>
    <mergeCell ref="F31:F32"/>
    <mergeCell ref="G31:J31"/>
    <mergeCell ref="A163:J163"/>
    <mergeCell ref="H29:J29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3"/>
  <sheetViews>
    <sheetView workbookViewId="0">
      <selection activeCell="I16" sqref="I16"/>
    </sheetView>
  </sheetViews>
  <sheetFormatPr defaultRowHeight="14.25"/>
  <cols>
    <col min="1" max="1" width="3" style="634" customWidth="1"/>
    <col min="2" max="2" width="13.140625" style="634" customWidth="1"/>
    <col min="3" max="3" width="20.7109375" style="634" customWidth="1"/>
    <col min="4" max="4" width="10" style="634" customWidth="1"/>
    <col min="5" max="5" width="12.5703125" style="634" customWidth="1"/>
    <col min="6" max="6" width="10.7109375" style="634" customWidth="1"/>
    <col min="7" max="7" width="12.7109375" style="634" customWidth="1"/>
    <col min="8" max="8" width="15.7109375" style="634" customWidth="1"/>
    <col min="9" max="9" width="11.85546875" style="634" customWidth="1"/>
    <col min="10" max="256" width="9.140625" style="634"/>
    <col min="257" max="257" width="3" style="634" customWidth="1"/>
    <col min="258" max="258" width="19.28515625" style="634" customWidth="1"/>
    <col min="259" max="259" width="20.7109375" style="634" customWidth="1"/>
    <col min="260" max="260" width="12.140625" style="634" customWidth="1"/>
    <col min="261" max="261" width="15.42578125" style="634" customWidth="1"/>
    <col min="262" max="262" width="12.85546875" style="634" customWidth="1"/>
    <col min="263" max="263" width="16" style="634" customWidth="1"/>
    <col min="264" max="264" width="15.7109375" style="634" customWidth="1"/>
    <col min="265" max="265" width="11.85546875" style="634" customWidth="1"/>
    <col min="266" max="512" width="9.140625" style="634"/>
    <col min="513" max="513" width="3" style="634" customWidth="1"/>
    <col min="514" max="514" width="19.28515625" style="634" customWidth="1"/>
    <col min="515" max="515" width="20.7109375" style="634" customWidth="1"/>
    <col min="516" max="516" width="12.140625" style="634" customWidth="1"/>
    <col min="517" max="517" width="15.42578125" style="634" customWidth="1"/>
    <col min="518" max="518" width="12.85546875" style="634" customWidth="1"/>
    <col min="519" max="519" width="16" style="634" customWidth="1"/>
    <col min="520" max="520" width="15.7109375" style="634" customWidth="1"/>
    <col min="521" max="521" width="11.85546875" style="634" customWidth="1"/>
    <col min="522" max="768" width="9.140625" style="634"/>
    <col min="769" max="769" width="3" style="634" customWidth="1"/>
    <col min="770" max="770" width="19.28515625" style="634" customWidth="1"/>
    <col min="771" max="771" width="20.7109375" style="634" customWidth="1"/>
    <col min="772" max="772" width="12.140625" style="634" customWidth="1"/>
    <col min="773" max="773" width="15.42578125" style="634" customWidth="1"/>
    <col min="774" max="774" width="12.85546875" style="634" customWidth="1"/>
    <col min="775" max="775" width="16" style="634" customWidth="1"/>
    <col min="776" max="776" width="15.7109375" style="634" customWidth="1"/>
    <col min="777" max="777" width="11.85546875" style="634" customWidth="1"/>
    <col min="778" max="1024" width="9.140625" style="634"/>
    <col min="1025" max="1025" width="3" style="634" customWidth="1"/>
    <col min="1026" max="1026" width="19.28515625" style="634" customWidth="1"/>
    <col min="1027" max="1027" width="20.7109375" style="634" customWidth="1"/>
    <col min="1028" max="1028" width="12.140625" style="634" customWidth="1"/>
    <col min="1029" max="1029" width="15.42578125" style="634" customWidth="1"/>
    <col min="1030" max="1030" width="12.85546875" style="634" customWidth="1"/>
    <col min="1031" max="1031" width="16" style="634" customWidth="1"/>
    <col min="1032" max="1032" width="15.7109375" style="634" customWidth="1"/>
    <col min="1033" max="1033" width="11.85546875" style="634" customWidth="1"/>
    <col min="1034" max="1280" width="9.140625" style="634"/>
    <col min="1281" max="1281" width="3" style="634" customWidth="1"/>
    <col min="1282" max="1282" width="19.28515625" style="634" customWidth="1"/>
    <col min="1283" max="1283" width="20.7109375" style="634" customWidth="1"/>
    <col min="1284" max="1284" width="12.140625" style="634" customWidth="1"/>
    <col min="1285" max="1285" width="15.42578125" style="634" customWidth="1"/>
    <col min="1286" max="1286" width="12.85546875" style="634" customWidth="1"/>
    <col min="1287" max="1287" width="16" style="634" customWidth="1"/>
    <col min="1288" max="1288" width="15.7109375" style="634" customWidth="1"/>
    <col min="1289" max="1289" width="11.85546875" style="634" customWidth="1"/>
    <col min="1290" max="1536" width="9.140625" style="634"/>
    <col min="1537" max="1537" width="3" style="634" customWidth="1"/>
    <col min="1538" max="1538" width="19.28515625" style="634" customWidth="1"/>
    <col min="1539" max="1539" width="20.7109375" style="634" customWidth="1"/>
    <col min="1540" max="1540" width="12.140625" style="634" customWidth="1"/>
    <col min="1541" max="1541" width="15.42578125" style="634" customWidth="1"/>
    <col min="1542" max="1542" width="12.85546875" style="634" customWidth="1"/>
    <col min="1543" max="1543" width="16" style="634" customWidth="1"/>
    <col min="1544" max="1544" width="15.7109375" style="634" customWidth="1"/>
    <col min="1545" max="1545" width="11.85546875" style="634" customWidth="1"/>
    <col min="1546" max="1792" width="9.140625" style="634"/>
    <col min="1793" max="1793" width="3" style="634" customWidth="1"/>
    <col min="1794" max="1794" width="19.28515625" style="634" customWidth="1"/>
    <col min="1795" max="1795" width="20.7109375" style="634" customWidth="1"/>
    <col min="1796" max="1796" width="12.140625" style="634" customWidth="1"/>
    <col min="1797" max="1797" width="15.42578125" style="634" customWidth="1"/>
    <col min="1798" max="1798" width="12.85546875" style="634" customWidth="1"/>
    <col min="1799" max="1799" width="16" style="634" customWidth="1"/>
    <col min="1800" max="1800" width="15.7109375" style="634" customWidth="1"/>
    <col min="1801" max="1801" width="11.85546875" style="634" customWidth="1"/>
    <col min="1802" max="2048" width="9.140625" style="634"/>
    <col min="2049" max="2049" width="3" style="634" customWidth="1"/>
    <col min="2050" max="2050" width="19.28515625" style="634" customWidth="1"/>
    <col min="2051" max="2051" width="20.7109375" style="634" customWidth="1"/>
    <col min="2052" max="2052" width="12.140625" style="634" customWidth="1"/>
    <col min="2053" max="2053" width="15.42578125" style="634" customWidth="1"/>
    <col min="2054" max="2054" width="12.85546875" style="634" customWidth="1"/>
    <col min="2055" max="2055" width="16" style="634" customWidth="1"/>
    <col min="2056" max="2056" width="15.7109375" style="634" customWidth="1"/>
    <col min="2057" max="2057" width="11.85546875" style="634" customWidth="1"/>
    <col min="2058" max="2304" width="9.140625" style="634"/>
    <col min="2305" max="2305" width="3" style="634" customWidth="1"/>
    <col min="2306" max="2306" width="19.28515625" style="634" customWidth="1"/>
    <col min="2307" max="2307" width="20.7109375" style="634" customWidth="1"/>
    <col min="2308" max="2308" width="12.140625" style="634" customWidth="1"/>
    <col min="2309" max="2309" width="15.42578125" style="634" customWidth="1"/>
    <col min="2310" max="2310" width="12.85546875" style="634" customWidth="1"/>
    <col min="2311" max="2311" width="16" style="634" customWidth="1"/>
    <col min="2312" max="2312" width="15.7109375" style="634" customWidth="1"/>
    <col min="2313" max="2313" width="11.85546875" style="634" customWidth="1"/>
    <col min="2314" max="2560" width="9.140625" style="634"/>
    <col min="2561" max="2561" width="3" style="634" customWidth="1"/>
    <col min="2562" max="2562" width="19.28515625" style="634" customWidth="1"/>
    <col min="2563" max="2563" width="20.7109375" style="634" customWidth="1"/>
    <col min="2564" max="2564" width="12.140625" style="634" customWidth="1"/>
    <col min="2565" max="2565" width="15.42578125" style="634" customWidth="1"/>
    <col min="2566" max="2566" width="12.85546875" style="634" customWidth="1"/>
    <col min="2567" max="2567" width="16" style="634" customWidth="1"/>
    <col min="2568" max="2568" width="15.7109375" style="634" customWidth="1"/>
    <col min="2569" max="2569" width="11.85546875" style="634" customWidth="1"/>
    <col min="2570" max="2816" width="9.140625" style="634"/>
    <col min="2817" max="2817" width="3" style="634" customWidth="1"/>
    <col min="2818" max="2818" width="19.28515625" style="634" customWidth="1"/>
    <col min="2819" max="2819" width="20.7109375" style="634" customWidth="1"/>
    <col min="2820" max="2820" width="12.140625" style="634" customWidth="1"/>
    <col min="2821" max="2821" width="15.42578125" style="634" customWidth="1"/>
    <col min="2822" max="2822" width="12.85546875" style="634" customWidth="1"/>
    <col min="2823" max="2823" width="16" style="634" customWidth="1"/>
    <col min="2824" max="2824" width="15.7109375" style="634" customWidth="1"/>
    <col min="2825" max="2825" width="11.85546875" style="634" customWidth="1"/>
    <col min="2826" max="3072" width="9.140625" style="634"/>
    <col min="3073" max="3073" width="3" style="634" customWidth="1"/>
    <col min="3074" max="3074" width="19.28515625" style="634" customWidth="1"/>
    <col min="3075" max="3075" width="20.7109375" style="634" customWidth="1"/>
    <col min="3076" max="3076" width="12.140625" style="634" customWidth="1"/>
    <col min="3077" max="3077" width="15.42578125" style="634" customWidth="1"/>
    <col min="3078" max="3078" width="12.85546875" style="634" customWidth="1"/>
    <col min="3079" max="3079" width="16" style="634" customWidth="1"/>
    <col min="3080" max="3080" width="15.7109375" style="634" customWidth="1"/>
    <col min="3081" max="3081" width="11.85546875" style="634" customWidth="1"/>
    <col min="3082" max="3328" width="9.140625" style="634"/>
    <col min="3329" max="3329" width="3" style="634" customWidth="1"/>
    <col min="3330" max="3330" width="19.28515625" style="634" customWidth="1"/>
    <col min="3331" max="3331" width="20.7109375" style="634" customWidth="1"/>
    <col min="3332" max="3332" width="12.140625" style="634" customWidth="1"/>
    <col min="3333" max="3333" width="15.42578125" style="634" customWidth="1"/>
    <col min="3334" max="3334" width="12.85546875" style="634" customWidth="1"/>
    <col min="3335" max="3335" width="16" style="634" customWidth="1"/>
    <col min="3336" max="3336" width="15.7109375" style="634" customWidth="1"/>
    <col min="3337" max="3337" width="11.85546875" style="634" customWidth="1"/>
    <col min="3338" max="3584" width="9.140625" style="634"/>
    <col min="3585" max="3585" width="3" style="634" customWidth="1"/>
    <col min="3586" max="3586" width="19.28515625" style="634" customWidth="1"/>
    <col min="3587" max="3587" width="20.7109375" style="634" customWidth="1"/>
    <col min="3588" max="3588" width="12.140625" style="634" customWidth="1"/>
    <col min="3589" max="3589" width="15.42578125" style="634" customWidth="1"/>
    <col min="3590" max="3590" width="12.85546875" style="634" customWidth="1"/>
    <col min="3591" max="3591" width="16" style="634" customWidth="1"/>
    <col min="3592" max="3592" width="15.7109375" style="634" customWidth="1"/>
    <col min="3593" max="3593" width="11.85546875" style="634" customWidth="1"/>
    <col min="3594" max="3840" width="9.140625" style="634"/>
    <col min="3841" max="3841" width="3" style="634" customWidth="1"/>
    <col min="3842" max="3842" width="19.28515625" style="634" customWidth="1"/>
    <col min="3843" max="3843" width="20.7109375" style="634" customWidth="1"/>
    <col min="3844" max="3844" width="12.140625" style="634" customWidth="1"/>
    <col min="3845" max="3845" width="15.42578125" style="634" customWidth="1"/>
    <col min="3846" max="3846" width="12.85546875" style="634" customWidth="1"/>
    <col min="3847" max="3847" width="16" style="634" customWidth="1"/>
    <col min="3848" max="3848" width="15.7109375" style="634" customWidth="1"/>
    <col min="3849" max="3849" width="11.85546875" style="634" customWidth="1"/>
    <col min="3850" max="4096" width="9.140625" style="634"/>
    <col min="4097" max="4097" width="3" style="634" customWidth="1"/>
    <col min="4098" max="4098" width="19.28515625" style="634" customWidth="1"/>
    <col min="4099" max="4099" width="20.7109375" style="634" customWidth="1"/>
    <col min="4100" max="4100" width="12.140625" style="634" customWidth="1"/>
    <col min="4101" max="4101" width="15.42578125" style="634" customWidth="1"/>
    <col min="4102" max="4102" width="12.85546875" style="634" customWidth="1"/>
    <col min="4103" max="4103" width="16" style="634" customWidth="1"/>
    <col min="4104" max="4104" width="15.7109375" style="634" customWidth="1"/>
    <col min="4105" max="4105" width="11.85546875" style="634" customWidth="1"/>
    <col min="4106" max="4352" width="9.140625" style="634"/>
    <col min="4353" max="4353" width="3" style="634" customWidth="1"/>
    <col min="4354" max="4354" width="19.28515625" style="634" customWidth="1"/>
    <col min="4355" max="4355" width="20.7109375" style="634" customWidth="1"/>
    <col min="4356" max="4356" width="12.140625" style="634" customWidth="1"/>
    <col min="4357" max="4357" width="15.42578125" style="634" customWidth="1"/>
    <col min="4358" max="4358" width="12.85546875" style="634" customWidth="1"/>
    <col min="4359" max="4359" width="16" style="634" customWidth="1"/>
    <col min="4360" max="4360" width="15.7109375" style="634" customWidth="1"/>
    <col min="4361" max="4361" width="11.85546875" style="634" customWidth="1"/>
    <col min="4362" max="4608" width="9.140625" style="634"/>
    <col min="4609" max="4609" width="3" style="634" customWidth="1"/>
    <col min="4610" max="4610" width="19.28515625" style="634" customWidth="1"/>
    <col min="4611" max="4611" width="20.7109375" style="634" customWidth="1"/>
    <col min="4612" max="4612" width="12.140625" style="634" customWidth="1"/>
    <col min="4613" max="4613" width="15.42578125" style="634" customWidth="1"/>
    <col min="4614" max="4614" width="12.85546875" style="634" customWidth="1"/>
    <col min="4615" max="4615" width="16" style="634" customWidth="1"/>
    <col min="4616" max="4616" width="15.7109375" style="634" customWidth="1"/>
    <col min="4617" max="4617" width="11.85546875" style="634" customWidth="1"/>
    <col min="4618" max="4864" width="9.140625" style="634"/>
    <col min="4865" max="4865" width="3" style="634" customWidth="1"/>
    <col min="4866" max="4866" width="19.28515625" style="634" customWidth="1"/>
    <col min="4867" max="4867" width="20.7109375" style="634" customWidth="1"/>
    <col min="4868" max="4868" width="12.140625" style="634" customWidth="1"/>
    <col min="4869" max="4869" width="15.42578125" style="634" customWidth="1"/>
    <col min="4870" max="4870" width="12.85546875" style="634" customWidth="1"/>
    <col min="4871" max="4871" width="16" style="634" customWidth="1"/>
    <col min="4872" max="4872" width="15.7109375" style="634" customWidth="1"/>
    <col min="4873" max="4873" width="11.85546875" style="634" customWidth="1"/>
    <col min="4874" max="5120" width="9.140625" style="634"/>
    <col min="5121" max="5121" width="3" style="634" customWidth="1"/>
    <col min="5122" max="5122" width="19.28515625" style="634" customWidth="1"/>
    <col min="5123" max="5123" width="20.7109375" style="634" customWidth="1"/>
    <col min="5124" max="5124" width="12.140625" style="634" customWidth="1"/>
    <col min="5125" max="5125" width="15.42578125" style="634" customWidth="1"/>
    <col min="5126" max="5126" width="12.85546875" style="634" customWidth="1"/>
    <col min="5127" max="5127" width="16" style="634" customWidth="1"/>
    <col min="5128" max="5128" width="15.7109375" style="634" customWidth="1"/>
    <col min="5129" max="5129" width="11.85546875" style="634" customWidth="1"/>
    <col min="5130" max="5376" width="9.140625" style="634"/>
    <col min="5377" max="5377" width="3" style="634" customWidth="1"/>
    <col min="5378" max="5378" width="19.28515625" style="634" customWidth="1"/>
    <col min="5379" max="5379" width="20.7109375" style="634" customWidth="1"/>
    <col min="5380" max="5380" width="12.140625" style="634" customWidth="1"/>
    <col min="5381" max="5381" width="15.42578125" style="634" customWidth="1"/>
    <col min="5382" max="5382" width="12.85546875" style="634" customWidth="1"/>
    <col min="5383" max="5383" width="16" style="634" customWidth="1"/>
    <col min="5384" max="5384" width="15.7109375" style="634" customWidth="1"/>
    <col min="5385" max="5385" width="11.85546875" style="634" customWidth="1"/>
    <col min="5386" max="5632" width="9.140625" style="634"/>
    <col min="5633" max="5633" width="3" style="634" customWidth="1"/>
    <col min="5634" max="5634" width="19.28515625" style="634" customWidth="1"/>
    <col min="5635" max="5635" width="20.7109375" style="634" customWidth="1"/>
    <col min="5636" max="5636" width="12.140625" style="634" customWidth="1"/>
    <col min="5637" max="5637" width="15.42578125" style="634" customWidth="1"/>
    <col min="5638" max="5638" width="12.85546875" style="634" customWidth="1"/>
    <col min="5639" max="5639" width="16" style="634" customWidth="1"/>
    <col min="5640" max="5640" width="15.7109375" style="634" customWidth="1"/>
    <col min="5641" max="5641" width="11.85546875" style="634" customWidth="1"/>
    <col min="5642" max="5888" width="9.140625" style="634"/>
    <col min="5889" max="5889" width="3" style="634" customWidth="1"/>
    <col min="5890" max="5890" width="19.28515625" style="634" customWidth="1"/>
    <col min="5891" max="5891" width="20.7109375" style="634" customWidth="1"/>
    <col min="5892" max="5892" width="12.140625" style="634" customWidth="1"/>
    <col min="5893" max="5893" width="15.42578125" style="634" customWidth="1"/>
    <col min="5894" max="5894" width="12.85546875" style="634" customWidth="1"/>
    <col min="5895" max="5895" width="16" style="634" customWidth="1"/>
    <col min="5896" max="5896" width="15.7109375" style="634" customWidth="1"/>
    <col min="5897" max="5897" width="11.85546875" style="634" customWidth="1"/>
    <col min="5898" max="6144" width="9.140625" style="634"/>
    <col min="6145" max="6145" width="3" style="634" customWidth="1"/>
    <col min="6146" max="6146" width="19.28515625" style="634" customWidth="1"/>
    <col min="6147" max="6147" width="20.7109375" style="634" customWidth="1"/>
    <col min="6148" max="6148" width="12.140625" style="634" customWidth="1"/>
    <col min="6149" max="6149" width="15.42578125" style="634" customWidth="1"/>
    <col min="6150" max="6150" width="12.85546875" style="634" customWidth="1"/>
    <col min="6151" max="6151" width="16" style="634" customWidth="1"/>
    <col min="6152" max="6152" width="15.7109375" style="634" customWidth="1"/>
    <col min="6153" max="6153" width="11.85546875" style="634" customWidth="1"/>
    <col min="6154" max="6400" width="9.140625" style="634"/>
    <col min="6401" max="6401" width="3" style="634" customWidth="1"/>
    <col min="6402" max="6402" width="19.28515625" style="634" customWidth="1"/>
    <col min="6403" max="6403" width="20.7109375" style="634" customWidth="1"/>
    <col min="6404" max="6404" width="12.140625" style="634" customWidth="1"/>
    <col min="6405" max="6405" width="15.42578125" style="634" customWidth="1"/>
    <col min="6406" max="6406" width="12.85546875" style="634" customWidth="1"/>
    <col min="6407" max="6407" width="16" style="634" customWidth="1"/>
    <col min="6408" max="6408" width="15.7109375" style="634" customWidth="1"/>
    <col min="6409" max="6409" width="11.85546875" style="634" customWidth="1"/>
    <col min="6410" max="6656" width="9.140625" style="634"/>
    <col min="6657" max="6657" width="3" style="634" customWidth="1"/>
    <col min="6658" max="6658" width="19.28515625" style="634" customWidth="1"/>
    <col min="6659" max="6659" width="20.7109375" style="634" customWidth="1"/>
    <col min="6660" max="6660" width="12.140625" style="634" customWidth="1"/>
    <col min="6661" max="6661" width="15.42578125" style="634" customWidth="1"/>
    <col min="6662" max="6662" width="12.85546875" style="634" customWidth="1"/>
    <col min="6663" max="6663" width="16" style="634" customWidth="1"/>
    <col min="6664" max="6664" width="15.7109375" style="634" customWidth="1"/>
    <col min="6665" max="6665" width="11.85546875" style="634" customWidth="1"/>
    <col min="6666" max="6912" width="9.140625" style="634"/>
    <col min="6913" max="6913" width="3" style="634" customWidth="1"/>
    <col min="6914" max="6914" width="19.28515625" style="634" customWidth="1"/>
    <col min="6915" max="6915" width="20.7109375" style="634" customWidth="1"/>
    <col min="6916" max="6916" width="12.140625" style="634" customWidth="1"/>
    <col min="6917" max="6917" width="15.42578125" style="634" customWidth="1"/>
    <col min="6918" max="6918" width="12.85546875" style="634" customWidth="1"/>
    <col min="6919" max="6919" width="16" style="634" customWidth="1"/>
    <col min="6920" max="6920" width="15.7109375" style="634" customWidth="1"/>
    <col min="6921" max="6921" width="11.85546875" style="634" customWidth="1"/>
    <col min="6922" max="7168" width="9.140625" style="634"/>
    <col min="7169" max="7169" width="3" style="634" customWidth="1"/>
    <col min="7170" max="7170" width="19.28515625" style="634" customWidth="1"/>
    <col min="7171" max="7171" width="20.7109375" style="634" customWidth="1"/>
    <col min="7172" max="7172" width="12.140625" style="634" customWidth="1"/>
    <col min="7173" max="7173" width="15.42578125" style="634" customWidth="1"/>
    <col min="7174" max="7174" width="12.85546875" style="634" customWidth="1"/>
    <col min="7175" max="7175" width="16" style="634" customWidth="1"/>
    <col min="7176" max="7176" width="15.7109375" style="634" customWidth="1"/>
    <col min="7177" max="7177" width="11.85546875" style="634" customWidth="1"/>
    <col min="7178" max="7424" width="9.140625" style="634"/>
    <col min="7425" max="7425" width="3" style="634" customWidth="1"/>
    <col min="7426" max="7426" width="19.28515625" style="634" customWidth="1"/>
    <col min="7427" max="7427" width="20.7109375" style="634" customWidth="1"/>
    <col min="7428" max="7428" width="12.140625" style="634" customWidth="1"/>
    <col min="7429" max="7429" width="15.42578125" style="634" customWidth="1"/>
    <col min="7430" max="7430" width="12.85546875" style="634" customWidth="1"/>
    <col min="7431" max="7431" width="16" style="634" customWidth="1"/>
    <col min="7432" max="7432" width="15.7109375" style="634" customWidth="1"/>
    <col min="7433" max="7433" width="11.85546875" style="634" customWidth="1"/>
    <col min="7434" max="7680" width="9.140625" style="634"/>
    <col min="7681" max="7681" width="3" style="634" customWidth="1"/>
    <col min="7682" max="7682" width="19.28515625" style="634" customWidth="1"/>
    <col min="7683" max="7683" width="20.7109375" style="634" customWidth="1"/>
    <col min="7684" max="7684" width="12.140625" style="634" customWidth="1"/>
    <col min="7685" max="7685" width="15.42578125" style="634" customWidth="1"/>
    <col min="7686" max="7686" width="12.85546875" style="634" customWidth="1"/>
    <col min="7687" max="7687" width="16" style="634" customWidth="1"/>
    <col min="7688" max="7688" width="15.7109375" style="634" customWidth="1"/>
    <col min="7689" max="7689" width="11.85546875" style="634" customWidth="1"/>
    <col min="7690" max="7936" width="9.140625" style="634"/>
    <col min="7937" max="7937" width="3" style="634" customWidth="1"/>
    <col min="7938" max="7938" width="19.28515625" style="634" customWidth="1"/>
    <col min="7939" max="7939" width="20.7109375" style="634" customWidth="1"/>
    <col min="7940" max="7940" width="12.140625" style="634" customWidth="1"/>
    <col min="7941" max="7941" width="15.42578125" style="634" customWidth="1"/>
    <col min="7942" max="7942" width="12.85546875" style="634" customWidth="1"/>
    <col min="7943" max="7943" width="16" style="634" customWidth="1"/>
    <col min="7944" max="7944" width="15.7109375" style="634" customWidth="1"/>
    <col min="7945" max="7945" width="11.85546875" style="634" customWidth="1"/>
    <col min="7946" max="8192" width="9.140625" style="634"/>
    <col min="8193" max="8193" width="3" style="634" customWidth="1"/>
    <col min="8194" max="8194" width="19.28515625" style="634" customWidth="1"/>
    <col min="8195" max="8195" width="20.7109375" style="634" customWidth="1"/>
    <col min="8196" max="8196" width="12.140625" style="634" customWidth="1"/>
    <col min="8197" max="8197" width="15.42578125" style="634" customWidth="1"/>
    <col min="8198" max="8198" width="12.85546875" style="634" customWidth="1"/>
    <col min="8199" max="8199" width="16" style="634" customWidth="1"/>
    <col min="8200" max="8200" width="15.7109375" style="634" customWidth="1"/>
    <col min="8201" max="8201" width="11.85546875" style="634" customWidth="1"/>
    <col min="8202" max="8448" width="9.140625" style="634"/>
    <col min="8449" max="8449" width="3" style="634" customWidth="1"/>
    <col min="8450" max="8450" width="19.28515625" style="634" customWidth="1"/>
    <col min="8451" max="8451" width="20.7109375" style="634" customWidth="1"/>
    <col min="8452" max="8452" width="12.140625" style="634" customWidth="1"/>
    <col min="8453" max="8453" width="15.42578125" style="634" customWidth="1"/>
    <col min="8454" max="8454" width="12.85546875" style="634" customWidth="1"/>
    <col min="8455" max="8455" width="16" style="634" customWidth="1"/>
    <col min="8456" max="8456" width="15.7109375" style="634" customWidth="1"/>
    <col min="8457" max="8457" width="11.85546875" style="634" customWidth="1"/>
    <col min="8458" max="8704" width="9.140625" style="634"/>
    <col min="8705" max="8705" width="3" style="634" customWidth="1"/>
    <col min="8706" max="8706" width="19.28515625" style="634" customWidth="1"/>
    <col min="8707" max="8707" width="20.7109375" style="634" customWidth="1"/>
    <col min="8708" max="8708" width="12.140625" style="634" customWidth="1"/>
    <col min="8709" max="8709" width="15.42578125" style="634" customWidth="1"/>
    <col min="8710" max="8710" width="12.85546875" style="634" customWidth="1"/>
    <col min="8711" max="8711" width="16" style="634" customWidth="1"/>
    <col min="8712" max="8712" width="15.7109375" style="634" customWidth="1"/>
    <col min="8713" max="8713" width="11.85546875" style="634" customWidth="1"/>
    <col min="8714" max="8960" width="9.140625" style="634"/>
    <col min="8961" max="8961" width="3" style="634" customWidth="1"/>
    <col min="8962" max="8962" width="19.28515625" style="634" customWidth="1"/>
    <col min="8963" max="8963" width="20.7109375" style="634" customWidth="1"/>
    <col min="8964" max="8964" width="12.140625" style="634" customWidth="1"/>
    <col min="8965" max="8965" width="15.42578125" style="634" customWidth="1"/>
    <col min="8966" max="8966" width="12.85546875" style="634" customWidth="1"/>
    <col min="8967" max="8967" width="16" style="634" customWidth="1"/>
    <col min="8968" max="8968" width="15.7109375" style="634" customWidth="1"/>
    <col min="8969" max="8969" width="11.85546875" style="634" customWidth="1"/>
    <col min="8970" max="9216" width="9.140625" style="634"/>
    <col min="9217" max="9217" width="3" style="634" customWidth="1"/>
    <col min="9218" max="9218" width="19.28515625" style="634" customWidth="1"/>
    <col min="9219" max="9219" width="20.7109375" style="634" customWidth="1"/>
    <col min="9220" max="9220" width="12.140625" style="634" customWidth="1"/>
    <col min="9221" max="9221" width="15.42578125" style="634" customWidth="1"/>
    <col min="9222" max="9222" width="12.85546875" style="634" customWidth="1"/>
    <col min="9223" max="9223" width="16" style="634" customWidth="1"/>
    <col min="9224" max="9224" width="15.7109375" style="634" customWidth="1"/>
    <col min="9225" max="9225" width="11.85546875" style="634" customWidth="1"/>
    <col min="9226" max="9472" width="9.140625" style="634"/>
    <col min="9473" max="9473" width="3" style="634" customWidth="1"/>
    <col min="9474" max="9474" width="19.28515625" style="634" customWidth="1"/>
    <col min="9475" max="9475" width="20.7109375" style="634" customWidth="1"/>
    <col min="9476" max="9476" width="12.140625" style="634" customWidth="1"/>
    <col min="9477" max="9477" width="15.42578125" style="634" customWidth="1"/>
    <col min="9478" max="9478" width="12.85546875" style="634" customWidth="1"/>
    <col min="9479" max="9479" width="16" style="634" customWidth="1"/>
    <col min="9480" max="9480" width="15.7109375" style="634" customWidth="1"/>
    <col min="9481" max="9481" width="11.85546875" style="634" customWidth="1"/>
    <col min="9482" max="9728" width="9.140625" style="634"/>
    <col min="9729" max="9729" width="3" style="634" customWidth="1"/>
    <col min="9730" max="9730" width="19.28515625" style="634" customWidth="1"/>
    <col min="9731" max="9731" width="20.7109375" style="634" customWidth="1"/>
    <col min="9732" max="9732" width="12.140625" style="634" customWidth="1"/>
    <col min="9733" max="9733" width="15.42578125" style="634" customWidth="1"/>
    <col min="9734" max="9734" width="12.85546875" style="634" customWidth="1"/>
    <col min="9735" max="9735" width="16" style="634" customWidth="1"/>
    <col min="9736" max="9736" width="15.7109375" style="634" customWidth="1"/>
    <col min="9737" max="9737" width="11.85546875" style="634" customWidth="1"/>
    <col min="9738" max="9984" width="9.140625" style="634"/>
    <col min="9985" max="9985" width="3" style="634" customWidth="1"/>
    <col min="9986" max="9986" width="19.28515625" style="634" customWidth="1"/>
    <col min="9987" max="9987" width="20.7109375" style="634" customWidth="1"/>
    <col min="9988" max="9988" width="12.140625" style="634" customWidth="1"/>
    <col min="9989" max="9989" width="15.42578125" style="634" customWidth="1"/>
    <col min="9990" max="9990" width="12.85546875" style="634" customWidth="1"/>
    <col min="9991" max="9991" width="16" style="634" customWidth="1"/>
    <col min="9992" max="9992" width="15.7109375" style="634" customWidth="1"/>
    <col min="9993" max="9993" width="11.85546875" style="634" customWidth="1"/>
    <col min="9994" max="10240" width="9.140625" style="634"/>
    <col min="10241" max="10241" width="3" style="634" customWidth="1"/>
    <col min="10242" max="10242" width="19.28515625" style="634" customWidth="1"/>
    <col min="10243" max="10243" width="20.7109375" style="634" customWidth="1"/>
    <col min="10244" max="10244" width="12.140625" style="634" customWidth="1"/>
    <col min="10245" max="10245" width="15.42578125" style="634" customWidth="1"/>
    <col min="10246" max="10246" width="12.85546875" style="634" customWidth="1"/>
    <col min="10247" max="10247" width="16" style="634" customWidth="1"/>
    <col min="10248" max="10248" width="15.7109375" style="634" customWidth="1"/>
    <col min="10249" max="10249" width="11.85546875" style="634" customWidth="1"/>
    <col min="10250" max="10496" width="9.140625" style="634"/>
    <col min="10497" max="10497" width="3" style="634" customWidth="1"/>
    <col min="10498" max="10498" width="19.28515625" style="634" customWidth="1"/>
    <col min="10499" max="10499" width="20.7109375" style="634" customWidth="1"/>
    <col min="10500" max="10500" width="12.140625" style="634" customWidth="1"/>
    <col min="10501" max="10501" width="15.42578125" style="634" customWidth="1"/>
    <col min="10502" max="10502" width="12.85546875" style="634" customWidth="1"/>
    <col min="10503" max="10503" width="16" style="634" customWidth="1"/>
    <col min="10504" max="10504" width="15.7109375" style="634" customWidth="1"/>
    <col min="10505" max="10505" width="11.85546875" style="634" customWidth="1"/>
    <col min="10506" max="10752" width="9.140625" style="634"/>
    <col min="10753" max="10753" width="3" style="634" customWidth="1"/>
    <col min="10754" max="10754" width="19.28515625" style="634" customWidth="1"/>
    <col min="10755" max="10755" width="20.7109375" style="634" customWidth="1"/>
    <col min="10756" max="10756" width="12.140625" style="634" customWidth="1"/>
    <col min="10757" max="10757" width="15.42578125" style="634" customWidth="1"/>
    <col min="10758" max="10758" width="12.85546875" style="634" customWidth="1"/>
    <col min="10759" max="10759" width="16" style="634" customWidth="1"/>
    <col min="10760" max="10760" width="15.7109375" style="634" customWidth="1"/>
    <col min="10761" max="10761" width="11.85546875" style="634" customWidth="1"/>
    <col min="10762" max="11008" width="9.140625" style="634"/>
    <col min="11009" max="11009" width="3" style="634" customWidth="1"/>
    <col min="11010" max="11010" width="19.28515625" style="634" customWidth="1"/>
    <col min="11011" max="11011" width="20.7109375" style="634" customWidth="1"/>
    <col min="11012" max="11012" width="12.140625" style="634" customWidth="1"/>
    <col min="11013" max="11013" width="15.42578125" style="634" customWidth="1"/>
    <col min="11014" max="11014" width="12.85546875" style="634" customWidth="1"/>
    <col min="11015" max="11015" width="16" style="634" customWidth="1"/>
    <col min="11016" max="11016" width="15.7109375" style="634" customWidth="1"/>
    <col min="11017" max="11017" width="11.85546875" style="634" customWidth="1"/>
    <col min="11018" max="11264" width="9.140625" style="634"/>
    <col min="11265" max="11265" width="3" style="634" customWidth="1"/>
    <col min="11266" max="11266" width="19.28515625" style="634" customWidth="1"/>
    <col min="11267" max="11267" width="20.7109375" style="634" customWidth="1"/>
    <col min="11268" max="11268" width="12.140625" style="634" customWidth="1"/>
    <col min="11269" max="11269" width="15.42578125" style="634" customWidth="1"/>
    <col min="11270" max="11270" width="12.85546875" style="634" customWidth="1"/>
    <col min="11271" max="11271" width="16" style="634" customWidth="1"/>
    <col min="11272" max="11272" width="15.7109375" style="634" customWidth="1"/>
    <col min="11273" max="11273" width="11.85546875" style="634" customWidth="1"/>
    <col min="11274" max="11520" width="9.140625" style="634"/>
    <col min="11521" max="11521" width="3" style="634" customWidth="1"/>
    <col min="11522" max="11522" width="19.28515625" style="634" customWidth="1"/>
    <col min="11523" max="11523" width="20.7109375" style="634" customWidth="1"/>
    <col min="11524" max="11524" width="12.140625" style="634" customWidth="1"/>
    <col min="11525" max="11525" width="15.42578125" style="634" customWidth="1"/>
    <col min="11526" max="11526" width="12.85546875" style="634" customWidth="1"/>
    <col min="11527" max="11527" width="16" style="634" customWidth="1"/>
    <col min="11528" max="11528" width="15.7109375" style="634" customWidth="1"/>
    <col min="11529" max="11529" width="11.85546875" style="634" customWidth="1"/>
    <col min="11530" max="11776" width="9.140625" style="634"/>
    <col min="11777" max="11777" width="3" style="634" customWidth="1"/>
    <col min="11778" max="11778" width="19.28515625" style="634" customWidth="1"/>
    <col min="11779" max="11779" width="20.7109375" style="634" customWidth="1"/>
    <col min="11780" max="11780" width="12.140625" style="634" customWidth="1"/>
    <col min="11781" max="11781" width="15.42578125" style="634" customWidth="1"/>
    <col min="11782" max="11782" width="12.85546875" style="634" customWidth="1"/>
    <col min="11783" max="11783" width="16" style="634" customWidth="1"/>
    <col min="11784" max="11784" width="15.7109375" style="634" customWidth="1"/>
    <col min="11785" max="11785" width="11.85546875" style="634" customWidth="1"/>
    <col min="11786" max="12032" width="9.140625" style="634"/>
    <col min="12033" max="12033" width="3" style="634" customWidth="1"/>
    <col min="12034" max="12034" width="19.28515625" style="634" customWidth="1"/>
    <col min="12035" max="12035" width="20.7109375" style="634" customWidth="1"/>
    <col min="12036" max="12036" width="12.140625" style="634" customWidth="1"/>
    <col min="12037" max="12037" width="15.42578125" style="634" customWidth="1"/>
    <col min="12038" max="12038" width="12.85546875" style="634" customWidth="1"/>
    <col min="12039" max="12039" width="16" style="634" customWidth="1"/>
    <col min="12040" max="12040" width="15.7109375" style="634" customWidth="1"/>
    <col min="12041" max="12041" width="11.85546875" style="634" customWidth="1"/>
    <col min="12042" max="12288" width="9.140625" style="634"/>
    <col min="12289" max="12289" width="3" style="634" customWidth="1"/>
    <col min="12290" max="12290" width="19.28515625" style="634" customWidth="1"/>
    <col min="12291" max="12291" width="20.7109375" style="634" customWidth="1"/>
    <col min="12292" max="12292" width="12.140625" style="634" customWidth="1"/>
    <col min="12293" max="12293" width="15.42578125" style="634" customWidth="1"/>
    <col min="12294" max="12294" width="12.85546875" style="634" customWidth="1"/>
    <col min="12295" max="12295" width="16" style="634" customWidth="1"/>
    <col min="12296" max="12296" width="15.7109375" style="634" customWidth="1"/>
    <col min="12297" max="12297" width="11.85546875" style="634" customWidth="1"/>
    <col min="12298" max="12544" width="9.140625" style="634"/>
    <col min="12545" max="12545" width="3" style="634" customWidth="1"/>
    <col min="12546" max="12546" width="19.28515625" style="634" customWidth="1"/>
    <col min="12547" max="12547" width="20.7109375" style="634" customWidth="1"/>
    <col min="12548" max="12548" width="12.140625" style="634" customWidth="1"/>
    <col min="12549" max="12549" width="15.42578125" style="634" customWidth="1"/>
    <col min="12550" max="12550" width="12.85546875" style="634" customWidth="1"/>
    <col min="12551" max="12551" width="16" style="634" customWidth="1"/>
    <col min="12552" max="12552" width="15.7109375" style="634" customWidth="1"/>
    <col min="12553" max="12553" width="11.85546875" style="634" customWidth="1"/>
    <col min="12554" max="12800" width="9.140625" style="634"/>
    <col min="12801" max="12801" width="3" style="634" customWidth="1"/>
    <col min="12802" max="12802" width="19.28515625" style="634" customWidth="1"/>
    <col min="12803" max="12803" width="20.7109375" style="634" customWidth="1"/>
    <col min="12804" max="12804" width="12.140625" style="634" customWidth="1"/>
    <col min="12805" max="12805" width="15.42578125" style="634" customWidth="1"/>
    <col min="12806" max="12806" width="12.85546875" style="634" customWidth="1"/>
    <col min="12807" max="12807" width="16" style="634" customWidth="1"/>
    <col min="12808" max="12808" width="15.7109375" style="634" customWidth="1"/>
    <col min="12809" max="12809" width="11.85546875" style="634" customWidth="1"/>
    <col min="12810" max="13056" width="9.140625" style="634"/>
    <col min="13057" max="13057" width="3" style="634" customWidth="1"/>
    <col min="13058" max="13058" width="19.28515625" style="634" customWidth="1"/>
    <col min="13059" max="13059" width="20.7109375" style="634" customWidth="1"/>
    <col min="13060" max="13060" width="12.140625" style="634" customWidth="1"/>
    <col min="13061" max="13061" width="15.42578125" style="634" customWidth="1"/>
    <col min="13062" max="13062" width="12.85546875" style="634" customWidth="1"/>
    <col min="13063" max="13063" width="16" style="634" customWidth="1"/>
    <col min="13064" max="13064" width="15.7109375" style="634" customWidth="1"/>
    <col min="13065" max="13065" width="11.85546875" style="634" customWidth="1"/>
    <col min="13066" max="13312" width="9.140625" style="634"/>
    <col min="13313" max="13313" width="3" style="634" customWidth="1"/>
    <col min="13314" max="13314" width="19.28515625" style="634" customWidth="1"/>
    <col min="13315" max="13315" width="20.7109375" style="634" customWidth="1"/>
    <col min="13316" max="13316" width="12.140625" style="634" customWidth="1"/>
    <col min="13317" max="13317" width="15.42578125" style="634" customWidth="1"/>
    <col min="13318" max="13318" width="12.85546875" style="634" customWidth="1"/>
    <col min="13319" max="13319" width="16" style="634" customWidth="1"/>
    <col min="13320" max="13320" width="15.7109375" style="634" customWidth="1"/>
    <col min="13321" max="13321" width="11.85546875" style="634" customWidth="1"/>
    <col min="13322" max="13568" width="9.140625" style="634"/>
    <col min="13569" max="13569" width="3" style="634" customWidth="1"/>
    <col min="13570" max="13570" width="19.28515625" style="634" customWidth="1"/>
    <col min="13571" max="13571" width="20.7109375" style="634" customWidth="1"/>
    <col min="13572" max="13572" width="12.140625" style="634" customWidth="1"/>
    <col min="13573" max="13573" width="15.42578125" style="634" customWidth="1"/>
    <col min="13574" max="13574" width="12.85546875" style="634" customWidth="1"/>
    <col min="13575" max="13575" width="16" style="634" customWidth="1"/>
    <col min="13576" max="13576" width="15.7109375" style="634" customWidth="1"/>
    <col min="13577" max="13577" width="11.85546875" style="634" customWidth="1"/>
    <col min="13578" max="13824" width="9.140625" style="634"/>
    <col min="13825" max="13825" width="3" style="634" customWidth="1"/>
    <col min="13826" max="13826" width="19.28515625" style="634" customWidth="1"/>
    <col min="13827" max="13827" width="20.7109375" style="634" customWidth="1"/>
    <col min="13828" max="13828" width="12.140625" style="634" customWidth="1"/>
    <col min="13829" max="13829" width="15.42578125" style="634" customWidth="1"/>
    <col min="13830" max="13830" width="12.85546875" style="634" customWidth="1"/>
    <col min="13831" max="13831" width="16" style="634" customWidth="1"/>
    <col min="13832" max="13832" width="15.7109375" style="634" customWidth="1"/>
    <col min="13833" max="13833" width="11.85546875" style="634" customWidth="1"/>
    <col min="13834" max="14080" width="9.140625" style="634"/>
    <col min="14081" max="14081" width="3" style="634" customWidth="1"/>
    <col min="14082" max="14082" width="19.28515625" style="634" customWidth="1"/>
    <col min="14083" max="14083" width="20.7109375" style="634" customWidth="1"/>
    <col min="14084" max="14084" width="12.140625" style="634" customWidth="1"/>
    <col min="14085" max="14085" width="15.42578125" style="634" customWidth="1"/>
    <col min="14086" max="14086" width="12.85546875" style="634" customWidth="1"/>
    <col min="14087" max="14087" width="16" style="634" customWidth="1"/>
    <col min="14088" max="14088" width="15.7109375" style="634" customWidth="1"/>
    <col min="14089" max="14089" width="11.85546875" style="634" customWidth="1"/>
    <col min="14090" max="14336" width="9.140625" style="634"/>
    <col min="14337" max="14337" width="3" style="634" customWidth="1"/>
    <col min="14338" max="14338" width="19.28515625" style="634" customWidth="1"/>
    <col min="14339" max="14339" width="20.7109375" style="634" customWidth="1"/>
    <col min="14340" max="14340" width="12.140625" style="634" customWidth="1"/>
    <col min="14341" max="14341" width="15.42578125" style="634" customWidth="1"/>
    <col min="14342" max="14342" width="12.85546875" style="634" customWidth="1"/>
    <col min="14343" max="14343" width="16" style="634" customWidth="1"/>
    <col min="14344" max="14344" width="15.7109375" style="634" customWidth="1"/>
    <col min="14345" max="14345" width="11.85546875" style="634" customWidth="1"/>
    <col min="14346" max="14592" width="9.140625" style="634"/>
    <col min="14593" max="14593" width="3" style="634" customWidth="1"/>
    <col min="14594" max="14594" width="19.28515625" style="634" customWidth="1"/>
    <col min="14595" max="14595" width="20.7109375" style="634" customWidth="1"/>
    <col min="14596" max="14596" width="12.140625" style="634" customWidth="1"/>
    <col min="14597" max="14597" width="15.42578125" style="634" customWidth="1"/>
    <col min="14598" max="14598" width="12.85546875" style="634" customWidth="1"/>
    <col min="14599" max="14599" width="16" style="634" customWidth="1"/>
    <col min="14600" max="14600" width="15.7109375" style="634" customWidth="1"/>
    <col min="14601" max="14601" width="11.85546875" style="634" customWidth="1"/>
    <col min="14602" max="14848" width="9.140625" style="634"/>
    <col min="14849" max="14849" width="3" style="634" customWidth="1"/>
    <col min="14850" max="14850" width="19.28515625" style="634" customWidth="1"/>
    <col min="14851" max="14851" width="20.7109375" style="634" customWidth="1"/>
    <col min="14852" max="14852" width="12.140625" style="634" customWidth="1"/>
    <col min="14853" max="14853" width="15.42578125" style="634" customWidth="1"/>
    <col min="14854" max="14854" width="12.85546875" style="634" customWidth="1"/>
    <col min="14855" max="14855" width="16" style="634" customWidth="1"/>
    <col min="14856" max="14856" width="15.7109375" style="634" customWidth="1"/>
    <col min="14857" max="14857" width="11.85546875" style="634" customWidth="1"/>
    <col min="14858" max="15104" width="9.140625" style="634"/>
    <col min="15105" max="15105" width="3" style="634" customWidth="1"/>
    <col min="15106" max="15106" width="19.28515625" style="634" customWidth="1"/>
    <col min="15107" max="15107" width="20.7109375" style="634" customWidth="1"/>
    <col min="15108" max="15108" width="12.140625" style="634" customWidth="1"/>
    <col min="15109" max="15109" width="15.42578125" style="634" customWidth="1"/>
    <col min="15110" max="15110" width="12.85546875" style="634" customWidth="1"/>
    <col min="15111" max="15111" width="16" style="634" customWidth="1"/>
    <col min="15112" max="15112" width="15.7109375" style="634" customWidth="1"/>
    <col min="15113" max="15113" width="11.85546875" style="634" customWidth="1"/>
    <col min="15114" max="15360" width="9.140625" style="634"/>
    <col min="15361" max="15361" width="3" style="634" customWidth="1"/>
    <col min="15362" max="15362" width="19.28515625" style="634" customWidth="1"/>
    <col min="15363" max="15363" width="20.7109375" style="634" customWidth="1"/>
    <col min="15364" max="15364" width="12.140625" style="634" customWidth="1"/>
    <col min="15365" max="15365" width="15.42578125" style="634" customWidth="1"/>
    <col min="15366" max="15366" width="12.85546875" style="634" customWidth="1"/>
    <col min="15367" max="15367" width="16" style="634" customWidth="1"/>
    <col min="15368" max="15368" width="15.7109375" style="634" customWidth="1"/>
    <col min="15369" max="15369" width="11.85546875" style="634" customWidth="1"/>
    <col min="15370" max="15616" width="9.140625" style="634"/>
    <col min="15617" max="15617" width="3" style="634" customWidth="1"/>
    <col min="15618" max="15618" width="19.28515625" style="634" customWidth="1"/>
    <col min="15619" max="15619" width="20.7109375" style="634" customWidth="1"/>
    <col min="15620" max="15620" width="12.140625" style="634" customWidth="1"/>
    <col min="15621" max="15621" width="15.42578125" style="634" customWidth="1"/>
    <col min="15622" max="15622" width="12.85546875" style="634" customWidth="1"/>
    <col min="15623" max="15623" width="16" style="634" customWidth="1"/>
    <col min="15624" max="15624" width="15.7109375" style="634" customWidth="1"/>
    <col min="15625" max="15625" width="11.85546875" style="634" customWidth="1"/>
    <col min="15626" max="15872" width="9.140625" style="634"/>
    <col min="15873" max="15873" width="3" style="634" customWidth="1"/>
    <col min="15874" max="15874" width="19.28515625" style="634" customWidth="1"/>
    <col min="15875" max="15875" width="20.7109375" style="634" customWidth="1"/>
    <col min="15876" max="15876" width="12.140625" style="634" customWidth="1"/>
    <col min="15877" max="15877" width="15.42578125" style="634" customWidth="1"/>
    <col min="15878" max="15878" width="12.85546875" style="634" customWidth="1"/>
    <col min="15879" max="15879" width="16" style="634" customWidth="1"/>
    <col min="15880" max="15880" width="15.7109375" style="634" customWidth="1"/>
    <col min="15881" max="15881" width="11.85546875" style="634" customWidth="1"/>
    <col min="15882" max="16128" width="9.140625" style="634"/>
    <col min="16129" max="16129" width="3" style="634" customWidth="1"/>
    <col min="16130" max="16130" width="19.28515625" style="634" customWidth="1"/>
    <col min="16131" max="16131" width="20.7109375" style="634" customWidth="1"/>
    <col min="16132" max="16132" width="12.140625" style="634" customWidth="1"/>
    <col min="16133" max="16133" width="15.42578125" style="634" customWidth="1"/>
    <col min="16134" max="16134" width="12.85546875" style="634" customWidth="1"/>
    <col min="16135" max="16135" width="16" style="634" customWidth="1"/>
    <col min="16136" max="16136" width="15.7109375" style="634" customWidth="1"/>
    <col min="16137" max="16137" width="11.85546875" style="634" customWidth="1"/>
    <col min="16138" max="16384" width="9.140625" style="634"/>
  </cols>
  <sheetData>
    <row r="1" spans="1:8">
      <c r="A1" s="2370" t="s">
        <v>1731</v>
      </c>
      <c r="B1" s="2370"/>
      <c r="C1" s="2370"/>
      <c r="D1" s="2370"/>
      <c r="E1" s="2370"/>
      <c r="F1" s="2370"/>
      <c r="G1" s="2370"/>
    </row>
    <row r="2" spans="1:8">
      <c r="A2" s="2370" t="s">
        <v>1732</v>
      </c>
      <c r="B2" s="2370"/>
      <c r="C2" s="2370"/>
      <c r="D2" s="2370"/>
      <c r="E2" s="2370"/>
      <c r="F2" s="2370"/>
      <c r="G2" s="2370"/>
    </row>
    <row r="3" spans="1:8">
      <c r="A3" s="2370" t="s">
        <v>1733</v>
      </c>
      <c r="B3" s="2370"/>
      <c r="C3" s="2370"/>
      <c r="D3" s="2370"/>
      <c r="E3" s="2370"/>
      <c r="F3" s="2370"/>
      <c r="G3" s="2370"/>
    </row>
    <row r="5" spans="1:8" ht="57">
      <c r="A5" s="1430" t="s">
        <v>1734</v>
      </c>
      <c r="B5" s="2371" t="s">
        <v>1735</v>
      </c>
      <c r="C5" s="2371"/>
      <c r="D5" s="1430" t="s">
        <v>1736</v>
      </c>
      <c r="E5" s="1430" t="s">
        <v>1737</v>
      </c>
      <c r="F5" s="1430" t="s">
        <v>1738</v>
      </c>
      <c r="G5" s="1430" t="s">
        <v>1739</v>
      </c>
    </row>
    <row r="6" spans="1:8">
      <c r="A6" s="2372" t="s">
        <v>703</v>
      </c>
      <c r="B6" s="2367" t="s">
        <v>1740</v>
      </c>
      <c r="C6" s="1431" t="s">
        <v>1741</v>
      </c>
      <c r="D6" s="1432">
        <v>194</v>
      </c>
      <c r="E6" s="1432"/>
      <c r="F6" s="1432">
        <v>194</v>
      </c>
      <c r="G6" s="1433"/>
    </row>
    <row r="7" spans="1:8">
      <c r="A7" s="2372"/>
      <c r="B7" s="2368"/>
      <c r="C7" s="1430" t="s">
        <v>1742</v>
      </c>
      <c r="D7" s="1434">
        <v>24989.200000000001</v>
      </c>
      <c r="E7" s="1434">
        <v>800</v>
      </c>
      <c r="F7" s="1434">
        <v>28989.200000000001</v>
      </c>
      <c r="G7" s="1435">
        <v>154700</v>
      </c>
    </row>
    <row r="8" spans="1:8">
      <c r="A8" s="2372"/>
      <c r="B8" s="2369"/>
      <c r="C8" s="1430" t="s">
        <v>1736</v>
      </c>
      <c r="D8" s="1434">
        <v>25183.200000000001</v>
      </c>
      <c r="E8" s="1434"/>
      <c r="F8" s="1434">
        <f>SUM(F6:F7)</f>
        <v>29183.200000000001</v>
      </c>
      <c r="G8" s="1435"/>
    </row>
    <row r="9" spans="1:8" ht="85.5">
      <c r="A9" s="1436" t="s">
        <v>704</v>
      </c>
      <c r="B9" s="1436" t="s">
        <v>1743</v>
      </c>
      <c r="C9" s="1430" t="s">
        <v>1744</v>
      </c>
      <c r="D9" s="1437">
        <v>883.2</v>
      </c>
      <c r="E9" s="1437">
        <v>200</v>
      </c>
      <c r="F9" s="1437">
        <v>683.2</v>
      </c>
      <c r="G9" s="1438">
        <v>1342</v>
      </c>
      <c r="H9" s="1439"/>
    </row>
    <row r="10" spans="1:8" ht="28.5">
      <c r="A10" s="1431"/>
      <c r="B10" s="1431"/>
      <c r="C10" s="1430" t="s">
        <v>1745</v>
      </c>
      <c r="D10" s="1434">
        <v>41555.199999999997</v>
      </c>
      <c r="E10" s="1434">
        <v>0</v>
      </c>
      <c r="F10" s="1434">
        <v>46555.199999999997</v>
      </c>
      <c r="G10" s="1435">
        <v>15000</v>
      </c>
    </row>
    <row r="11" spans="1:8" ht="28.5">
      <c r="A11" s="2367" t="s">
        <v>642</v>
      </c>
      <c r="B11" s="1436" t="s">
        <v>1746</v>
      </c>
      <c r="C11" s="1430" t="s">
        <v>1741</v>
      </c>
      <c r="D11" s="1435"/>
      <c r="E11" s="1435"/>
      <c r="F11" s="1435"/>
      <c r="G11" s="1435"/>
    </row>
    <row r="12" spans="1:8" ht="28.5">
      <c r="A12" s="2368"/>
      <c r="B12" s="1440" t="s">
        <v>1747</v>
      </c>
      <c r="C12" s="1430" t="s">
        <v>1742</v>
      </c>
      <c r="D12" s="1435">
        <v>37686.800000000003</v>
      </c>
      <c r="E12" s="1435">
        <v>1000</v>
      </c>
      <c r="F12" s="1435">
        <v>36686.800000000003</v>
      </c>
      <c r="G12" s="1435">
        <v>2350</v>
      </c>
    </row>
    <row r="13" spans="1:8">
      <c r="A13" s="2369"/>
      <c r="B13" s="1431"/>
      <c r="C13" s="1430" t="s">
        <v>1736</v>
      </c>
      <c r="D13" s="1435">
        <f>SUM(D11:D12)</f>
        <v>37686.800000000003</v>
      </c>
      <c r="E13" s="1435"/>
      <c r="F13" s="1435">
        <v>36686.800000000003</v>
      </c>
      <c r="G13" s="1435"/>
    </row>
    <row r="14" spans="1:8">
      <c r="A14" s="2367"/>
      <c r="B14" s="2367"/>
      <c r="C14" s="1430"/>
      <c r="D14" s="1435"/>
      <c r="E14" s="1435"/>
      <c r="F14" s="1435"/>
      <c r="G14" s="1435"/>
    </row>
    <row r="15" spans="1:8">
      <c r="A15" s="2368"/>
      <c r="B15" s="2368"/>
      <c r="C15" s="1430"/>
      <c r="D15" s="1435"/>
      <c r="E15" s="1435"/>
      <c r="F15" s="1435"/>
      <c r="G15" s="1435"/>
    </row>
    <row r="16" spans="1:8">
      <c r="A16" s="2369"/>
      <c r="B16" s="2369"/>
      <c r="C16" s="1430"/>
      <c r="D16" s="1435"/>
      <c r="E16" s="1435"/>
      <c r="F16" s="1435"/>
      <c r="G16" s="1435"/>
    </row>
    <row r="20" spans="1:1">
      <c r="A20" s="634" t="s">
        <v>1748</v>
      </c>
    </row>
    <row r="22" spans="1:1">
      <c r="A22" s="634" t="s">
        <v>1749</v>
      </c>
    </row>
    <row r="23" spans="1:1">
      <c r="A23" s="633"/>
    </row>
  </sheetData>
  <mergeCells count="9">
    <mergeCell ref="A11:A13"/>
    <mergeCell ref="A14:A16"/>
    <mergeCell ref="B14:B16"/>
    <mergeCell ref="A1:G1"/>
    <mergeCell ref="A2:G2"/>
    <mergeCell ref="A3:G3"/>
    <mergeCell ref="B5:C5"/>
    <mergeCell ref="A6:A8"/>
    <mergeCell ref="B6:B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C00000"/>
  </sheetPr>
  <dimension ref="A1:L176"/>
  <sheetViews>
    <sheetView topLeftCell="A28" workbookViewId="0">
      <selection activeCell="A164" sqref="A164:XFD164"/>
    </sheetView>
  </sheetViews>
  <sheetFormatPr defaultRowHeight="12.75"/>
  <cols>
    <col min="1" max="1" width="7" style="626" customWidth="1"/>
    <col min="2" max="2" width="37.140625" style="626" customWidth="1"/>
    <col min="3" max="3" width="8.140625" style="626" customWidth="1"/>
    <col min="4" max="4" width="10.7109375" style="626" customWidth="1"/>
    <col min="5" max="5" width="9.7109375" style="626" customWidth="1"/>
    <col min="6" max="6" width="11.140625" style="626" customWidth="1"/>
    <col min="7" max="7" width="12.5703125" style="626" customWidth="1"/>
    <col min="8" max="8" width="11.5703125" style="626" customWidth="1"/>
    <col min="9" max="9" width="12.5703125" style="626" customWidth="1"/>
    <col min="10" max="10" width="10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453" t="s">
        <v>28</v>
      </c>
      <c r="G1" s="2453"/>
      <c r="H1" s="2453"/>
      <c r="I1" s="2453"/>
      <c r="J1" s="2453"/>
      <c r="K1" s="662"/>
      <c r="L1" s="662"/>
    </row>
    <row r="2" spans="1:12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454" t="s">
        <v>850</v>
      </c>
      <c r="G3" s="2454"/>
      <c r="H3" s="2454"/>
      <c r="I3" s="2454"/>
      <c r="J3" s="2454"/>
      <c r="K3" s="662"/>
      <c r="L3" s="662"/>
    </row>
    <row r="4" spans="1:12">
      <c r="A4" s="662"/>
      <c r="B4" s="663"/>
      <c r="C4" s="664"/>
      <c r="D4" s="662"/>
      <c r="E4" s="665"/>
      <c r="F4" s="667" t="s">
        <v>30</v>
      </c>
      <c r="G4" s="667"/>
      <c r="H4" s="662"/>
      <c r="I4" s="662"/>
      <c r="J4" s="662"/>
      <c r="K4" s="662"/>
      <c r="L4" s="662"/>
    </row>
    <row r="5" spans="1:12">
      <c r="A5" s="662"/>
      <c r="B5" s="820" t="s">
        <v>31</v>
      </c>
      <c r="C5" s="664"/>
      <c r="D5" s="662"/>
      <c r="E5" s="665"/>
      <c r="F5" s="665"/>
      <c r="G5" s="669" t="s">
        <v>162</v>
      </c>
      <c r="H5" s="662"/>
      <c r="I5" s="662"/>
      <c r="J5" s="662"/>
      <c r="K5" s="662"/>
      <c r="L5" s="662"/>
    </row>
    <row r="6" spans="1:12">
      <c r="A6" s="670"/>
      <c r="B6" s="671"/>
      <c r="C6" s="664"/>
      <c r="D6" s="662"/>
      <c r="E6" s="665" t="s">
        <v>163</v>
      </c>
      <c r="F6" s="667" t="s">
        <v>893</v>
      </c>
      <c r="G6" s="662"/>
      <c r="H6" s="662"/>
      <c r="I6" s="662"/>
      <c r="J6" s="672"/>
      <c r="K6" s="662"/>
      <c r="L6" s="662"/>
    </row>
    <row r="7" spans="1:12" s="662" customFormat="1">
      <c r="A7" s="672" t="s">
        <v>2282</v>
      </c>
      <c r="B7" s="663"/>
      <c r="C7" s="673"/>
      <c r="F7" s="665"/>
      <c r="G7" s="665"/>
    </row>
    <row r="8" spans="1:12" s="672" customFormat="1" ht="10.5">
      <c r="A8" s="2455" t="s">
        <v>1073</v>
      </c>
      <c r="B8" s="2455"/>
      <c r="C8" s="2455"/>
      <c r="D8" s="2455"/>
      <c r="E8" s="2455"/>
    </row>
    <row r="9" spans="1:12">
      <c r="A9" s="662"/>
      <c r="B9" s="663"/>
      <c r="C9" s="664"/>
      <c r="D9" s="662"/>
      <c r="E9" s="665"/>
      <c r="F9" s="665"/>
      <c r="G9" s="662"/>
      <c r="H9" s="662"/>
      <c r="I9" s="662"/>
      <c r="J9" s="662"/>
      <c r="K9" s="662"/>
      <c r="L9" s="662"/>
    </row>
    <row r="10" spans="1:12">
      <c r="A10" s="2457" t="s">
        <v>1108</v>
      </c>
      <c r="B10" s="2457"/>
      <c r="C10" s="2457"/>
      <c r="D10" s="2457"/>
      <c r="E10" s="2457"/>
      <c r="F10" s="665"/>
      <c r="G10" s="674" t="s">
        <v>193</v>
      </c>
      <c r="H10" s="662"/>
      <c r="I10" s="662"/>
      <c r="J10" s="662"/>
      <c r="K10" s="662"/>
      <c r="L10" s="662"/>
    </row>
    <row r="11" spans="1:12">
      <c r="A11" s="2452" t="s">
        <v>861</v>
      </c>
      <c r="B11" s="2452"/>
      <c r="C11" s="2452"/>
      <c r="D11" s="2452"/>
      <c r="E11" s="2452"/>
      <c r="F11" s="665"/>
      <c r="G11" s="662"/>
      <c r="H11" s="662"/>
      <c r="I11" s="662"/>
      <c r="J11" s="662"/>
      <c r="K11" s="662"/>
      <c r="L11" s="662"/>
    </row>
    <row r="12" spans="1:12" s="841" customFormat="1">
      <c r="A12" s="2445" t="s">
        <v>2269</v>
      </c>
      <c r="B12" s="2446"/>
      <c r="C12" s="1460"/>
      <c r="F12" s="1461"/>
      <c r="G12" s="1461"/>
    </row>
    <row r="13" spans="1:12" ht="15.75">
      <c r="A13" s="2471" t="s">
        <v>779</v>
      </c>
      <c r="B13" s="2471"/>
      <c r="C13" s="2471"/>
      <c r="D13" s="2471"/>
      <c r="E13" s="2471"/>
      <c r="F13" s="2471"/>
      <c r="G13" s="2471"/>
      <c r="H13" s="2471"/>
      <c r="I13" s="2471"/>
      <c r="J13" s="2471"/>
      <c r="K13" s="662"/>
      <c r="L13" s="662"/>
    </row>
    <row r="14" spans="1:12" ht="14.25">
      <c r="A14" s="2477" t="s">
        <v>993</v>
      </c>
      <c r="B14" s="2470"/>
      <c r="C14" s="2470"/>
      <c r="D14" s="2470"/>
      <c r="E14" s="2470"/>
      <c r="F14" s="2470"/>
      <c r="G14" s="2470"/>
      <c r="H14" s="2470"/>
      <c r="I14" s="2470"/>
      <c r="J14" s="2470"/>
      <c r="K14" s="662"/>
      <c r="L14" s="662"/>
    </row>
    <row r="15" spans="1:12" ht="16.5">
      <c r="A15" s="2478" t="s">
        <v>2206</v>
      </c>
      <c r="B15" s="2478"/>
      <c r="C15" s="2478"/>
      <c r="D15" s="2478"/>
      <c r="E15" s="2478"/>
      <c r="F15" s="2478"/>
      <c r="G15" s="2478"/>
      <c r="H15" s="2478"/>
      <c r="I15" s="2478"/>
      <c r="J15" s="2478"/>
      <c r="K15" s="662"/>
      <c r="L15" s="662"/>
    </row>
    <row r="16" spans="1:12" ht="12.75" customHeight="1">
      <c r="A16" s="2467" t="s">
        <v>2202</v>
      </c>
      <c r="B16" s="2467"/>
      <c r="C16" s="2467"/>
      <c r="D16" s="2467"/>
      <c r="E16" s="2467"/>
      <c r="F16" s="2467"/>
      <c r="G16" s="2467"/>
      <c r="H16" s="2467"/>
      <c r="I16" s="2467"/>
      <c r="J16" s="2467"/>
      <c r="K16" s="672"/>
      <c r="L16" s="672"/>
    </row>
    <row r="17" spans="1:12" ht="9" customHeight="1">
      <c r="A17" s="2467"/>
      <c r="B17" s="2467"/>
      <c r="C17" s="2467"/>
      <c r="D17" s="2467"/>
      <c r="E17" s="2467"/>
      <c r="F17" s="2467"/>
      <c r="G17" s="2467"/>
      <c r="H17" s="2467"/>
      <c r="I17" s="2467"/>
      <c r="J17" s="2467"/>
      <c r="K17" s="672"/>
      <c r="L17" s="672"/>
    </row>
    <row r="18" spans="1:12">
      <c r="A18" s="677" t="s">
        <v>423</v>
      </c>
      <c r="B18" s="678"/>
      <c r="C18" s="678"/>
      <c r="D18" s="678"/>
      <c r="E18" s="672"/>
      <c r="F18" s="679" t="s">
        <v>312</v>
      </c>
      <c r="G18" s="672"/>
      <c r="H18" s="672"/>
      <c r="I18" s="672"/>
      <c r="J18" s="672"/>
      <c r="K18" s="672"/>
      <c r="L18" s="672"/>
    </row>
    <row r="19" spans="1:12">
      <c r="A19" s="677" t="s">
        <v>961</v>
      </c>
      <c r="B19" s="680"/>
      <c r="C19" s="680"/>
      <c r="D19" s="680"/>
      <c r="E19" s="680"/>
      <c r="F19" s="677" t="s">
        <v>313</v>
      </c>
      <c r="G19" s="650" t="s">
        <v>1071</v>
      </c>
      <c r="H19" s="647" t="s">
        <v>642</v>
      </c>
      <c r="I19" s="648">
        <v>1</v>
      </c>
      <c r="J19" s="680"/>
      <c r="K19" s="680"/>
      <c r="L19" s="680"/>
    </row>
    <row r="20" spans="1:12">
      <c r="A20" s="677" t="s">
        <v>314</v>
      </c>
      <c r="B20" s="677"/>
      <c r="C20" s="677"/>
      <c r="D20" s="677"/>
      <c r="E20" s="677"/>
      <c r="F20" s="680"/>
      <c r="G20" s="677"/>
      <c r="H20" s="680"/>
      <c r="I20" s="677"/>
      <c r="J20" s="677"/>
      <c r="K20" s="677"/>
      <c r="L20" s="677"/>
    </row>
    <row r="21" spans="1:12">
      <c r="A21" s="677" t="s">
        <v>884</v>
      </c>
      <c r="B21" s="677"/>
      <c r="C21" s="677"/>
      <c r="D21" s="681"/>
      <c r="E21" s="681"/>
      <c r="F21" s="677" t="s">
        <v>1772</v>
      </c>
      <c r="G21" s="677"/>
      <c r="H21" s="677"/>
      <c r="I21" s="677"/>
      <c r="J21" s="677"/>
      <c r="K21" s="677"/>
      <c r="L21" s="677"/>
    </row>
    <row r="22" spans="1:12" ht="24" customHeight="1">
      <c r="A22" s="677" t="s">
        <v>1615</v>
      </c>
      <c r="B22" s="680"/>
      <c r="C22" s="680"/>
      <c r="D22" s="680"/>
      <c r="E22" s="680"/>
      <c r="F22" s="677" t="s">
        <v>48</v>
      </c>
      <c r="G22" s="677"/>
      <c r="H22" s="677"/>
      <c r="I22" s="680"/>
      <c r="J22" s="682"/>
      <c r="K22" s="680"/>
      <c r="L22" s="680"/>
    </row>
    <row r="23" spans="1:12" ht="17.25" customHeight="1">
      <c r="A23" s="680" t="s">
        <v>192</v>
      </c>
      <c r="B23" s="682"/>
      <c r="C23" s="683"/>
      <c r="D23" s="680"/>
      <c r="E23" s="680"/>
      <c r="F23" s="2437" t="s">
        <v>900</v>
      </c>
      <c r="G23" s="2437"/>
      <c r="H23" s="2437"/>
      <c r="I23" s="2437"/>
      <c r="J23" s="2437"/>
      <c r="K23" s="680"/>
      <c r="L23" s="680"/>
    </row>
    <row r="24" spans="1:12" ht="13.5" thickBot="1">
      <c r="A24" s="679" t="s">
        <v>876</v>
      </c>
      <c r="B24" s="684"/>
      <c r="C24" s="685"/>
      <c r="D24" s="684"/>
      <c r="E24" s="680"/>
      <c r="F24" s="2437"/>
      <c r="G24" s="2437"/>
      <c r="H24" s="2437"/>
      <c r="I24" s="2437"/>
      <c r="J24" s="2437"/>
      <c r="K24" s="680"/>
      <c r="L24" s="680"/>
    </row>
    <row r="25" spans="1:12" ht="13.5" thickBot="1">
      <c r="A25" s="677" t="s">
        <v>110</v>
      </c>
      <c r="B25" s="680"/>
      <c r="C25" s="683"/>
      <c r="D25" s="682"/>
      <c r="E25" s="686"/>
      <c r="G25" s="687"/>
      <c r="H25" s="688"/>
      <c r="I25" s="689"/>
      <c r="K25" s="682"/>
      <c r="L25" s="682"/>
    </row>
    <row r="26" spans="1:12" ht="13.5" thickBot="1">
      <c r="A26" s="677" t="s">
        <v>397</v>
      </c>
      <c r="B26" s="680"/>
      <c r="C26" s="680"/>
      <c r="D26" s="684"/>
      <c r="E26" s="684"/>
      <c r="F26" s="684"/>
      <c r="G26" s="690" t="s">
        <v>398</v>
      </c>
      <c r="H26" s="680"/>
      <c r="I26" s="682"/>
      <c r="J26" s="682"/>
      <c r="K26" s="684"/>
      <c r="L26" s="684"/>
    </row>
    <row r="27" spans="1:12" ht="13.5" thickBot="1">
      <c r="A27" s="677" t="s">
        <v>399</v>
      </c>
      <c r="B27" s="691"/>
      <c r="C27" s="692"/>
      <c r="D27" s="683"/>
      <c r="E27" s="693"/>
      <c r="F27" s="694"/>
      <c r="G27" s="672"/>
      <c r="H27" s="2444">
        <v>900272000515</v>
      </c>
      <c r="I27" s="2444"/>
      <c r="J27" s="2444"/>
      <c r="K27" s="672"/>
      <c r="L27" s="672"/>
    </row>
    <row r="28" spans="1:12" ht="4.5" customHeight="1" thickBot="1"/>
    <row r="29" spans="1:12" ht="49.5" customHeight="1" thickBot="1">
      <c r="A29" s="695" t="s">
        <v>385</v>
      </c>
      <c r="B29" s="696" t="s">
        <v>400</v>
      </c>
      <c r="C29" s="697"/>
      <c r="D29" s="696" t="s">
        <v>401</v>
      </c>
      <c r="E29" s="698"/>
      <c r="F29" s="2438" t="s">
        <v>342</v>
      </c>
      <c r="G29" s="2440" t="s">
        <v>343</v>
      </c>
      <c r="H29" s="2441"/>
      <c r="I29" s="2441"/>
      <c r="J29" s="2442"/>
    </row>
    <row r="30" spans="1:12" ht="33.75" customHeight="1" thickBot="1">
      <c r="A30" s="699"/>
      <c r="B30" s="700" t="s">
        <v>329</v>
      </c>
      <c r="C30" s="1798" t="s">
        <v>641</v>
      </c>
      <c r="D30" s="702" t="s">
        <v>761</v>
      </c>
      <c r="E30" s="70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2" ht="18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707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2" ht="27.75" customHeight="1" thickBot="1">
      <c r="A32" s="704">
        <v>1100000</v>
      </c>
      <c r="B32" s="711" t="s">
        <v>1616</v>
      </c>
      <c r="C32" s="712" t="s">
        <v>338</v>
      </c>
      <c r="D32" s="1687">
        <f>D33</f>
        <v>0</v>
      </c>
      <c r="E32" s="1687">
        <f>E102</f>
        <v>0</v>
      </c>
      <c r="F32" s="1687"/>
      <c r="G32" s="1687">
        <v>0</v>
      </c>
      <c r="H32" s="1687">
        <v>0</v>
      </c>
      <c r="I32" s="1687">
        <v>0</v>
      </c>
      <c r="J32" s="1687">
        <f>F32</f>
        <v>0</v>
      </c>
    </row>
    <row r="33" spans="1:10" ht="4.5" hidden="1" customHeight="1" thickBot="1">
      <c r="A33" s="704">
        <v>1110000</v>
      </c>
      <c r="B33" s="1591" t="s">
        <v>939</v>
      </c>
      <c r="C33" s="712" t="s">
        <v>338</v>
      </c>
      <c r="D33" s="1688">
        <v>0</v>
      </c>
      <c r="E33" s="1688">
        <v>0</v>
      </c>
      <c r="F33" s="1688">
        <v>0</v>
      </c>
      <c r="G33" s="1688">
        <v>0</v>
      </c>
      <c r="H33" s="1688">
        <v>0</v>
      </c>
      <c r="I33" s="1688">
        <v>0</v>
      </c>
      <c r="J33" s="1688">
        <v>0</v>
      </c>
    </row>
    <row r="34" spans="1:10" ht="29.25" hidden="1" thickBot="1">
      <c r="A34" s="716">
        <v>1110000</v>
      </c>
      <c r="B34" s="717" t="s">
        <v>768</v>
      </c>
      <c r="C34" s="718" t="s">
        <v>338</v>
      </c>
      <c r="D34" s="1689">
        <v>0</v>
      </c>
      <c r="E34" s="1689">
        <v>0</v>
      </c>
      <c r="F34" s="1689">
        <v>0</v>
      </c>
      <c r="G34" s="1689">
        <v>0</v>
      </c>
      <c r="H34" s="1689">
        <v>0</v>
      </c>
      <c r="I34" s="1689">
        <v>0</v>
      </c>
      <c r="J34" s="1689">
        <v>0</v>
      </c>
    </row>
    <row r="35" spans="1:10" ht="26.25" hidden="1" thickBot="1">
      <c r="A35" s="720">
        <v>1111000</v>
      </c>
      <c r="B35" s="721" t="s">
        <v>643</v>
      </c>
      <c r="C35" s="722" t="s">
        <v>769</v>
      </c>
      <c r="D35" s="1530"/>
      <c r="E35" s="1530"/>
      <c r="F35" s="1530"/>
      <c r="G35" s="1530"/>
      <c r="H35" s="1530"/>
      <c r="I35" s="1530"/>
      <c r="J35" s="1530">
        <v>0</v>
      </c>
    </row>
    <row r="36" spans="1:10" ht="39" hidden="1" thickBot="1">
      <c r="A36" s="724">
        <v>1112000</v>
      </c>
      <c r="B36" s="725" t="s">
        <v>255</v>
      </c>
      <c r="C36" s="726" t="s">
        <v>770</v>
      </c>
      <c r="D36" s="1692"/>
      <c r="E36" s="1692"/>
      <c r="F36" s="1692"/>
      <c r="G36" s="1692"/>
      <c r="H36" s="1692"/>
      <c r="I36" s="1692"/>
      <c r="J36" s="1530">
        <v>0</v>
      </c>
    </row>
    <row r="37" spans="1:10" ht="39" hidden="1" thickBot="1">
      <c r="A37" s="724">
        <v>1113000</v>
      </c>
      <c r="B37" s="725" t="s">
        <v>771</v>
      </c>
      <c r="C37" s="726" t="s">
        <v>772</v>
      </c>
      <c r="D37" s="1692"/>
      <c r="E37" s="1692"/>
      <c r="F37" s="1692"/>
      <c r="G37" s="1692"/>
      <c r="H37" s="1692"/>
      <c r="I37" s="1692"/>
      <c r="J37" s="1530">
        <v>0</v>
      </c>
    </row>
    <row r="38" spans="1:10" ht="51.75" hidden="1" thickBot="1">
      <c r="A38" s="724">
        <v>1114000</v>
      </c>
      <c r="B38" s="725" t="s">
        <v>377</v>
      </c>
      <c r="C38" s="726" t="s">
        <v>378</v>
      </c>
      <c r="D38" s="1692"/>
      <c r="E38" s="1692"/>
      <c r="F38" s="1692"/>
      <c r="G38" s="1692"/>
      <c r="H38" s="1692"/>
      <c r="I38" s="1692"/>
      <c r="J38" s="1530">
        <v>0</v>
      </c>
    </row>
    <row r="39" spans="1:10" ht="13.5" hidden="1" thickBot="1">
      <c r="A39" s="724">
        <v>1115000</v>
      </c>
      <c r="B39" s="725" t="s">
        <v>591</v>
      </c>
      <c r="C39" s="726" t="s">
        <v>367</v>
      </c>
      <c r="D39" s="1692"/>
      <c r="E39" s="1692"/>
      <c r="F39" s="1692"/>
      <c r="G39" s="1692"/>
      <c r="H39" s="1692"/>
      <c r="I39" s="1692"/>
      <c r="J39" s="1530">
        <v>0</v>
      </c>
    </row>
    <row r="40" spans="1:10" ht="26.25" hidden="1" thickBot="1">
      <c r="A40" s="724">
        <v>1116000</v>
      </c>
      <c r="B40" s="725" t="s">
        <v>981</v>
      </c>
      <c r="C40" s="726" t="s">
        <v>368</v>
      </c>
      <c r="D40" s="1692"/>
      <c r="E40" s="1692"/>
      <c r="F40" s="1692"/>
      <c r="G40" s="1692"/>
      <c r="H40" s="1692"/>
      <c r="I40" s="1692"/>
      <c r="J40" s="1530">
        <v>0</v>
      </c>
    </row>
    <row r="41" spans="1:10" ht="39" hidden="1" thickBot="1">
      <c r="A41" s="728">
        <v>1117000</v>
      </c>
      <c r="B41" s="729" t="s">
        <v>18</v>
      </c>
      <c r="C41" s="730" t="s">
        <v>19</v>
      </c>
      <c r="D41" s="1693"/>
      <c r="E41" s="1693"/>
      <c r="F41" s="1693"/>
      <c r="G41" s="1693"/>
      <c r="H41" s="1693"/>
      <c r="I41" s="1693"/>
      <c r="J41" s="1530">
        <v>0</v>
      </c>
    </row>
    <row r="42" spans="1:10" ht="28.5" customHeight="1" thickBot="1">
      <c r="A42" s="732">
        <v>1120000</v>
      </c>
      <c r="B42" s="733" t="s">
        <v>20</v>
      </c>
      <c r="C42" s="712" t="s">
        <v>338</v>
      </c>
      <c r="D42" s="1691">
        <v>0</v>
      </c>
      <c r="E42" s="1691">
        <v>0</v>
      </c>
      <c r="F42" s="1691"/>
      <c r="G42" s="1691"/>
      <c r="H42" s="1691"/>
      <c r="I42" s="1691"/>
      <c r="J42" s="1530"/>
    </row>
    <row r="43" spans="1:10" ht="14.25" hidden="1">
      <c r="A43" s="716">
        <v>1121000</v>
      </c>
      <c r="B43" s="735" t="s">
        <v>21</v>
      </c>
      <c r="C43" s="736"/>
      <c r="D43" s="1530">
        <v>0</v>
      </c>
      <c r="E43" s="1530">
        <v>0</v>
      </c>
      <c r="F43" s="1530">
        <v>0</v>
      </c>
      <c r="G43" s="1530">
        <v>0</v>
      </c>
      <c r="H43" s="1530">
        <v>0</v>
      </c>
      <c r="I43" s="1530">
        <v>0</v>
      </c>
      <c r="J43" s="1530">
        <v>0</v>
      </c>
    </row>
    <row r="44" spans="1:10" ht="25.5" hidden="1">
      <c r="A44" s="724">
        <v>1121100</v>
      </c>
      <c r="B44" s="737" t="s">
        <v>359</v>
      </c>
      <c r="C44" s="726" t="s">
        <v>360</v>
      </c>
      <c r="D44" s="1692"/>
      <c r="E44" s="1692"/>
      <c r="F44" s="1692"/>
      <c r="G44" s="1692"/>
      <c r="H44" s="1692"/>
      <c r="I44" s="1692"/>
      <c r="J44" s="1530">
        <v>0</v>
      </c>
    </row>
    <row r="45" spans="1:10" hidden="1">
      <c r="A45" s="724">
        <v>1121200</v>
      </c>
      <c r="B45" s="738" t="s">
        <v>1618</v>
      </c>
      <c r="C45" s="726" t="s">
        <v>362</v>
      </c>
      <c r="D45" s="1692"/>
      <c r="E45" s="1692"/>
      <c r="F45" s="1692"/>
      <c r="G45" s="1692"/>
      <c r="H45" s="1692"/>
      <c r="I45" s="1692"/>
      <c r="J45" s="1530">
        <v>0</v>
      </c>
    </row>
    <row r="46" spans="1:10" ht="13.5" hidden="1" thickBot="1">
      <c r="A46" s="724">
        <v>1121300</v>
      </c>
      <c r="B46" s="737" t="s">
        <v>734</v>
      </c>
      <c r="C46" s="726" t="s">
        <v>363</v>
      </c>
      <c r="D46" s="1692"/>
      <c r="E46" s="1692"/>
      <c r="F46" s="1690" t="s">
        <v>702</v>
      </c>
      <c r="G46" s="1691" t="s">
        <v>702</v>
      </c>
      <c r="H46" s="1691" t="s">
        <v>702</v>
      </c>
      <c r="I46" s="1691" t="s">
        <v>702</v>
      </c>
      <c r="J46" s="1530" t="s">
        <v>574</v>
      </c>
    </row>
    <row r="47" spans="1:10" hidden="1">
      <c r="A47" s="724">
        <v>1121400</v>
      </c>
      <c r="B47" s="737" t="s">
        <v>735</v>
      </c>
      <c r="C47" s="726" t="s">
        <v>364</v>
      </c>
      <c r="D47" s="1692"/>
      <c r="E47" s="1692"/>
      <c r="F47" s="1692"/>
      <c r="G47" s="1692"/>
      <c r="H47" s="1692"/>
      <c r="I47" s="1692"/>
      <c r="J47" s="1530">
        <v>0</v>
      </c>
    </row>
    <row r="48" spans="1:10" hidden="1">
      <c r="A48" s="724">
        <v>1121500</v>
      </c>
      <c r="B48" s="737" t="s">
        <v>65</v>
      </c>
      <c r="C48" s="726" t="s">
        <v>365</v>
      </c>
      <c r="D48" s="1530"/>
      <c r="E48" s="1530"/>
      <c r="F48" s="1530"/>
      <c r="G48" s="1530"/>
      <c r="H48" s="1530"/>
      <c r="I48" s="1530"/>
      <c r="J48" s="1530">
        <v>0</v>
      </c>
    </row>
    <row r="49" spans="1:10" ht="25.5" hidden="1">
      <c r="A49" s="724">
        <v>1121600</v>
      </c>
      <c r="B49" s="737" t="s">
        <v>66</v>
      </c>
      <c r="C49" s="726" t="s">
        <v>366</v>
      </c>
      <c r="D49" s="1692"/>
      <c r="E49" s="1692">
        <v>0</v>
      </c>
      <c r="F49" s="1692"/>
      <c r="G49" s="1692"/>
      <c r="H49" s="1692"/>
      <c r="I49" s="1692"/>
      <c r="J49" s="1530">
        <v>0</v>
      </c>
    </row>
    <row r="50" spans="1:10" ht="8.25" hidden="1" customHeight="1" thickBot="1">
      <c r="A50" s="740">
        <v>1121700</v>
      </c>
      <c r="B50" s="741" t="s">
        <v>67</v>
      </c>
      <c r="C50" s="730" t="s">
        <v>731</v>
      </c>
      <c r="D50" s="1693"/>
      <c r="E50" s="1693"/>
      <c r="F50" s="1693"/>
      <c r="G50" s="1693"/>
      <c r="H50" s="1693"/>
      <c r="I50" s="1693"/>
      <c r="J50" s="1530">
        <v>0</v>
      </c>
    </row>
    <row r="51" spans="1:10" ht="28.5" hidden="1">
      <c r="A51" s="716">
        <v>1122000</v>
      </c>
      <c r="B51" s="742" t="s">
        <v>732</v>
      </c>
      <c r="C51" s="718" t="s">
        <v>338</v>
      </c>
      <c r="D51" s="1704">
        <v>0</v>
      </c>
      <c r="E51" s="1704">
        <v>0</v>
      </c>
      <c r="F51" s="1704">
        <v>0</v>
      </c>
      <c r="G51" s="1704">
        <v>0</v>
      </c>
      <c r="H51" s="1704">
        <v>0</v>
      </c>
      <c r="I51" s="1704">
        <v>0</v>
      </c>
      <c r="J51" s="1530">
        <v>0</v>
      </c>
    </row>
    <row r="52" spans="1:10" hidden="1">
      <c r="A52" s="744">
        <v>1122100</v>
      </c>
      <c r="B52" s="737" t="s">
        <v>68</v>
      </c>
      <c r="C52" s="722" t="s">
        <v>733</v>
      </c>
      <c r="D52" s="1692"/>
      <c r="E52" s="1692"/>
      <c r="F52" s="1692"/>
      <c r="G52" s="1692"/>
      <c r="H52" s="1692"/>
      <c r="I52" s="1692"/>
      <c r="J52" s="1530">
        <v>0</v>
      </c>
    </row>
    <row r="53" spans="1:10" ht="25.5" hidden="1">
      <c r="A53" s="744">
        <v>1122200</v>
      </c>
      <c r="B53" s="737" t="s">
        <v>465</v>
      </c>
      <c r="C53" s="726" t="s">
        <v>978</v>
      </c>
      <c r="D53" s="1692"/>
      <c r="E53" s="1692"/>
      <c r="F53" s="1692"/>
      <c r="G53" s="1692"/>
      <c r="H53" s="1692"/>
      <c r="I53" s="1692"/>
      <c r="J53" s="1530">
        <v>0</v>
      </c>
    </row>
    <row r="54" spans="1:10" ht="13.5" hidden="1" thickBot="1">
      <c r="A54" s="732">
        <v>1122300</v>
      </c>
      <c r="B54" s="741" t="s">
        <v>136</v>
      </c>
      <c r="C54" s="730" t="s">
        <v>979</v>
      </c>
      <c r="D54" s="1693"/>
      <c r="E54" s="1693"/>
      <c r="F54" s="1693"/>
      <c r="G54" s="1693"/>
      <c r="H54" s="1693"/>
      <c r="I54" s="1693"/>
      <c r="J54" s="1530">
        <v>0</v>
      </c>
    </row>
    <row r="55" spans="1:10" ht="28.5" hidden="1">
      <c r="A55" s="716">
        <v>1123000</v>
      </c>
      <c r="B55" s="742" t="s">
        <v>344</v>
      </c>
      <c r="C55" s="718" t="s">
        <v>338</v>
      </c>
      <c r="D55" s="1704">
        <v>0</v>
      </c>
      <c r="E55" s="1704">
        <v>0</v>
      </c>
      <c r="F55" s="1704">
        <v>0</v>
      </c>
      <c r="G55" s="1704">
        <v>0</v>
      </c>
      <c r="H55" s="1704">
        <v>0</v>
      </c>
      <c r="I55" s="1704">
        <v>0</v>
      </c>
      <c r="J55" s="1530">
        <v>0</v>
      </c>
    </row>
    <row r="56" spans="1:10" hidden="1">
      <c r="A56" s="744">
        <v>1123100</v>
      </c>
      <c r="B56" s="737" t="s">
        <v>137</v>
      </c>
      <c r="C56" s="722" t="s">
        <v>345</v>
      </c>
      <c r="D56" s="1692"/>
      <c r="E56" s="1692"/>
      <c r="F56" s="1692"/>
      <c r="G56" s="1692"/>
      <c r="H56" s="1692"/>
      <c r="I56" s="1692"/>
      <c r="J56" s="1530">
        <v>0</v>
      </c>
    </row>
    <row r="57" spans="1:10" hidden="1">
      <c r="A57" s="744">
        <v>1123200</v>
      </c>
      <c r="B57" s="737" t="s">
        <v>138</v>
      </c>
      <c r="C57" s="726" t="s">
        <v>346</v>
      </c>
      <c r="D57" s="1692"/>
      <c r="E57" s="1692"/>
      <c r="F57" s="1692"/>
      <c r="G57" s="1692"/>
      <c r="H57" s="1692"/>
      <c r="I57" s="1692"/>
      <c r="J57" s="1530">
        <v>0</v>
      </c>
    </row>
    <row r="58" spans="1:10" ht="25.5" hidden="1">
      <c r="A58" s="744">
        <v>1123300</v>
      </c>
      <c r="B58" s="737" t="s">
        <v>139</v>
      </c>
      <c r="C58" s="726" t="s">
        <v>347</v>
      </c>
      <c r="D58" s="1692"/>
      <c r="E58" s="1692"/>
      <c r="F58" s="1692"/>
      <c r="G58" s="1692"/>
      <c r="H58" s="1692"/>
      <c r="I58" s="1692"/>
      <c r="J58" s="1530">
        <v>0</v>
      </c>
    </row>
    <row r="59" spans="1:10" hidden="1">
      <c r="A59" s="744">
        <v>1123400</v>
      </c>
      <c r="B59" s="737" t="s">
        <v>533</v>
      </c>
      <c r="C59" s="726" t="s">
        <v>348</v>
      </c>
      <c r="D59" s="1692"/>
      <c r="E59" s="1692"/>
      <c r="F59" s="1692"/>
      <c r="G59" s="1692"/>
      <c r="H59" s="1692"/>
      <c r="I59" s="1692"/>
      <c r="J59" s="1530">
        <v>0</v>
      </c>
    </row>
    <row r="60" spans="1:10" hidden="1">
      <c r="A60" s="744">
        <v>1123500</v>
      </c>
      <c r="B60" s="745" t="s">
        <v>534</v>
      </c>
      <c r="C60" s="746">
        <v>423500</v>
      </c>
      <c r="D60" s="1692"/>
      <c r="E60" s="1692"/>
      <c r="F60" s="1692"/>
      <c r="G60" s="1692"/>
      <c r="H60" s="1692"/>
      <c r="I60" s="1692"/>
      <c r="J60" s="1530">
        <v>0</v>
      </c>
    </row>
    <row r="61" spans="1:10" ht="25.5" hidden="1">
      <c r="A61" s="744">
        <v>1123600</v>
      </c>
      <c r="B61" s="737" t="s">
        <v>174</v>
      </c>
      <c r="C61" s="726" t="s">
        <v>349</v>
      </c>
      <c r="D61" s="1692"/>
      <c r="E61" s="1692"/>
      <c r="F61" s="1692"/>
      <c r="G61" s="1692"/>
      <c r="H61" s="1692"/>
      <c r="I61" s="1692"/>
      <c r="J61" s="1530">
        <v>0</v>
      </c>
    </row>
    <row r="62" spans="1:10" hidden="1">
      <c r="A62" s="744">
        <v>1123700</v>
      </c>
      <c r="B62" s="737" t="s">
        <v>175</v>
      </c>
      <c r="C62" s="726" t="s">
        <v>350</v>
      </c>
      <c r="D62" s="1692"/>
      <c r="E62" s="1692"/>
      <c r="F62" s="1692"/>
      <c r="G62" s="1692"/>
      <c r="H62" s="1692"/>
      <c r="I62" s="1692"/>
      <c r="J62" s="1530">
        <v>0</v>
      </c>
    </row>
    <row r="63" spans="1:10" ht="26.25" hidden="1" thickBot="1">
      <c r="A63" s="732">
        <v>1123800</v>
      </c>
      <c r="B63" s="741" t="s">
        <v>176</v>
      </c>
      <c r="C63" s="730" t="s">
        <v>351</v>
      </c>
      <c r="D63" s="1693"/>
      <c r="E63" s="1693">
        <v>0</v>
      </c>
      <c r="F63" s="1693">
        <v>0</v>
      </c>
      <c r="G63" s="1693"/>
      <c r="H63" s="1693"/>
      <c r="I63" s="1693">
        <v>0</v>
      </c>
      <c r="J63" s="1530">
        <f>F63</f>
        <v>0</v>
      </c>
    </row>
    <row r="64" spans="1:10" ht="28.5" hidden="1">
      <c r="A64" s="716">
        <v>1124000</v>
      </c>
      <c r="B64" s="742" t="s">
        <v>198</v>
      </c>
      <c r="C64" s="718" t="s">
        <v>338</v>
      </c>
      <c r="D64" s="1704">
        <v>0</v>
      </c>
      <c r="E64" s="1704">
        <v>0</v>
      </c>
      <c r="F64" s="1704">
        <v>0</v>
      </c>
      <c r="G64" s="1704">
        <v>0</v>
      </c>
      <c r="H64" s="1704">
        <v>0</v>
      </c>
      <c r="I64" s="1704">
        <v>0</v>
      </c>
      <c r="J64" s="1530">
        <v>0</v>
      </c>
    </row>
    <row r="65" spans="1:10" ht="13.5" hidden="1" thickBot="1">
      <c r="A65" s="732">
        <v>1124100</v>
      </c>
      <c r="B65" s="741" t="s">
        <v>177</v>
      </c>
      <c r="C65" s="730" t="s">
        <v>199</v>
      </c>
      <c r="D65" s="1693"/>
      <c r="E65" s="1693"/>
      <c r="F65" s="1693"/>
      <c r="G65" s="1693"/>
      <c r="H65" s="1693"/>
      <c r="I65" s="1693"/>
      <c r="J65" s="1530">
        <v>0</v>
      </c>
    </row>
    <row r="66" spans="1:10" ht="42.75" hidden="1">
      <c r="A66" s="716">
        <v>1125000</v>
      </c>
      <c r="B66" s="742" t="s">
        <v>878</v>
      </c>
      <c r="C66" s="718" t="s">
        <v>338</v>
      </c>
      <c r="D66" s="1704">
        <v>0</v>
      </c>
      <c r="E66" s="1704">
        <v>0</v>
      </c>
      <c r="F66" s="1704">
        <f>F67</f>
        <v>0</v>
      </c>
      <c r="G66" s="1704">
        <f>G67</f>
        <v>0</v>
      </c>
      <c r="H66" s="1704">
        <f>H67</f>
        <v>0</v>
      </c>
      <c r="I66" s="1704">
        <f>I67</f>
        <v>0</v>
      </c>
      <c r="J66" s="1530">
        <f>J67</f>
        <v>0</v>
      </c>
    </row>
    <row r="67" spans="1:10" ht="25.5" hidden="1">
      <c r="A67" s="744">
        <v>1125100</v>
      </c>
      <c r="B67" s="737" t="s">
        <v>178</v>
      </c>
      <c r="C67" s="722" t="s">
        <v>879</v>
      </c>
      <c r="D67" s="1702">
        <v>0</v>
      </c>
      <c r="E67" s="1692">
        <v>0</v>
      </c>
      <c r="F67" s="1692">
        <f>D67+E67</f>
        <v>0</v>
      </c>
      <c r="G67" s="1692">
        <v>0</v>
      </c>
      <c r="H67" s="1692">
        <v>0</v>
      </c>
      <c r="I67" s="1692">
        <v>0</v>
      </c>
      <c r="J67" s="1530">
        <f>F67</f>
        <v>0</v>
      </c>
    </row>
    <row r="68" spans="1:10" ht="26.25" hidden="1" thickBot="1">
      <c r="A68" s="732">
        <v>1125200</v>
      </c>
      <c r="B68" s="741" t="s">
        <v>669</v>
      </c>
      <c r="C68" s="730" t="s">
        <v>988</v>
      </c>
      <c r="D68" s="1693"/>
      <c r="E68" s="1693"/>
      <c r="F68" s="1693"/>
      <c r="G68" s="1693"/>
      <c r="H68" s="1693"/>
      <c r="I68" s="1693"/>
      <c r="J68" s="1530">
        <v>0</v>
      </c>
    </row>
    <row r="69" spans="1:10" ht="14.25" hidden="1">
      <c r="A69" s="716">
        <v>1126000</v>
      </c>
      <c r="B69" s="742" t="s">
        <v>989</v>
      </c>
      <c r="C69" s="718" t="s">
        <v>338</v>
      </c>
      <c r="D69" s="1704">
        <v>0</v>
      </c>
      <c r="E69" s="1704">
        <v>0</v>
      </c>
      <c r="F69" s="1704">
        <v>0</v>
      </c>
      <c r="G69" s="1704">
        <v>0</v>
      </c>
      <c r="H69" s="1704">
        <v>0</v>
      </c>
      <c r="I69" s="1704">
        <v>0</v>
      </c>
      <c r="J69" s="1530">
        <v>0</v>
      </c>
    </row>
    <row r="70" spans="1:10" hidden="1">
      <c r="A70" s="716">
        <v>1126100</v>
      </c>
      <c r="B70" s="737" t="s">
        <v>941</v>
      </c>
      <c r="C70" s="722" t="s">
        <v>990</v>
      </c>
      <c r="D70" s="1692"/>
      <c r="E70" s="1692"/>
      <c r="F70" s="1692"/>
      <c r="G70" s="1692"/>
      <c r="H70" s="1692"/>
      <c r="I70" s="1692"/>
      <c r="J70" s="1530">
        <v>0</v>
      </c>
    </row>
    <row r="71" spans="1:10" hidden="1">
      <c r="A71" s="716">
        <v>1126200</v>
      </c>
      <c r="B71" s="737" t="s">
        <v>942</v>
      </c>
      <c r="C71" s="726" t="s">
        <v>991</v>
      </c>
      <c r="D71" s="1692"/>
      <c r="E71" s="1692"/>
      <c r="F71" s="1692"/>
      <c r="G71" s="1692"/>
      <c r="H71" s="1692"/>
      <c r="I71" s="1692"/>
      <c r="J71" s="1530">
        <v>0</v>
      </c>
    </row>
    <row r="72" spans="1:10" ht="25.5" hidden="1">
      <c r="A72" s="716">
        <v>1126300</v>
      </c>
      <c r="B72" s="737" t="s">
        <v>369</v>
      </c>
      <c r="C72" s="726" t="s">
        <v>370</v>
      </c>
      <c r="D72" s="1692"/>
      <c r="E72" s="1692"/>
      <c r="F72" s="1692"/>
      <c r="G72" s="1692"/>
      <c r="H72" s="1692"/>
      <c r="I72" s="1692"/>
      <c r="J72" s="1530">
        <v>0</v>
      </c>
    </row>
    <row r="73" spans="1:10" hidden="1">
      <c r="A73" s="724">
        <v>1126400</v>
      </c>
      <c r="B73" s="747" t="s">
        <v>943</v>
      </c>
      <c r="C73" s="726" t="s">
        <v>371</v>
      </c>
      <c r="D73" s="1692"/>
      <c r="E73" s="1692"/>
      <c r="F73" s="1692"/>
      <c r="G73" s="1692"/>
      <c r="H73" s="1692"/>
      <c r="I73" s="1692"/>
      <c r="J73" s="1530">
        <v>0</v>
      </c>
    </row>
    <row r="74" spans="1:10" ht="25.5" hidden="1">
      <c r="A74" s="728">
        <v>1126500</v>
      </c>
      <c r="B74" s="748" t="s">
        <v>901</v>
      </c>
      <c r="C74" s="726" t="s">
        <v>372</v>
      </c>
      <c r="D74" s="1692"/>
      <c r="E74" s="1692"/>
      <c r="F74" s="1692"/>
      <c r="G74" s="1692"/>
      <c r="H74" s="1692"/>
      <c r="I74" s="1692"/>
      <c r="J74" s="1530">
        <v>0</v>
      </c>
    </row>
    <row r="75" spans="1:10" ht="0.75" hidden="1" customHeight="1">
      <c r="A75" s="724">
        <v>1126600</v>
      </c>
      <c r="B75" s="747" t="s">
        <v>214</v>
      </c>
      <c r="C75" s="726" t="s">
        <v>373</v>
      </c>
      <c r="D75" s="1692"/>
      <c r="E75" s="1692"/>
      <c r="F75" s="1692"/>
      <c r="G75" s="1692"/>
      <c r="H75" s="1692"/>
      <c r="I75" s="1692"/>
      <c r="J75" s="1530">
        <v>0</v>
      </c>
    </row>
    <row r="76" spans="1:10" hidden="1">
      <c r="A76" s="724">
        <v>1126700</v>
      </c>
      <c r="B76" s="747" t="s">
        <v>215</v>
      </c>
      <c r="C76" s="726" t="s">
        <v>374</v>
      </c>
      <c r="D76" s="1692"/>
      <c r="E76" s="1692"/>
      <c r="F76" s="1692"/>
      <c r="G76" s="1692"/>
      <c r="H76" s="1692"/>
      <c r="I76" s="1692"/>
      <c r="J76" s="1530">
        <v>0</v>
      </c>
    </row>
    <row r="77" spans="1:10" ht="13.5" hidden="1" thickBot="1">
      <c r="A77" s="740">
        <v>1126800</v>
      </c>
      <c r="B77" s="749" t="s">
        <v>458</v>
      </c>
      <c r="C77" s="730" t="s">
        <v>375</v>
      </c>
      <c r="D77" s="1693">
        <v>0</v>
      </c>
      <c r="E77" s="1693">
        <v>0</v>
      </c>
      <c r="F77" s="1693">
        <f>D77</f>
        <v>0</v>
      </c>
      <c r="G77" s="1693">
        <v>0</v>
      </c>
      <c r="H77" s="1693">
        <v>0</v>
      </c>
      <c r="I77" s="1693">
        <v>0</v>
      </c>
      <c r="J77" s="1530">
        <f>F77</f>
        <v>0</v>
      </c>
    </row>
    <row r="78" spans="1:10" ht="14.25" hidden="1">
      <c r="A78" s="750">
        <v>1130000</v>
      </c>
      <c r="B78" s="751" t="s">
        <v>274</v>
      </c>
      <c r="C78" s="718" t="s">
        <v>338</v>
      </c>
      <c r="D78" s="1704">
        <v>0</v>
      </c>
      <c r="E78" s="1704">
        <v>0</v>
      </c>
      <c r="F78" s="1704">
        <v>0</v>
      </c>
      <c r="G78" s="1704">
        <v>0</v>
      </c>
      <c r="H78" s="1704">
        <v>0</v>
      </c>
      <c r="I78" s="1704">
        <v>0</v>
      </c>
      <c r="J78" s="1530">
        <v>0</v>
      </c>
    </row>
    <row r="79" spans="1:10" hidden="1">
      <c r="A79" s="750">
        <v>1130100</v>
      </c>
      <c r="B79" s="747" t="s">
        <v>459</v>
      </c>
      <c r="C79" s="722" t="s">
        <v>275</v>
      </c>
      <c r="D79" s="1692"/>
      <c r="E79" s="1692"/>
      <c r="F79" s="1692"/>
      <c r="G79" s="1692"/>
      <c r="H79" s="1692"/>
      <c r="I79" s="1692"/>
      <c r="J79" s="1530">
        <v>0</v>
      </c>
    </row>
    <row r="80" spans="1:10" hidden="1">
      <c r="A80" s="750">
        <v>1130200</v>
      </c>
      <c r="B80" s="747" t="s">
        <v>460</v>
      </c>
      <c r="C80" s="726" t="s">
        <v>276</v>
      </c>
      <c r="D80" s="1692"/>
      <c r="E80" s="1692"/>
      <c r="F80" s="1692"/>
      <c r="G80" s="1692"/>
      <c r="H80" s="1692"/>
      <c r="I80" s="1692"/>
      <c r="J80" s="1530">
        <v>0</v>
      </c>
    </row>
    <row r="81" spans="1:10" ht="25.5" hidden="1">
      <c r="A81" s="750">
        <v>1130300</v>
      </c>
      <c r="B81" s="747" t="s">
        <v>461</v>
      </c>
      <c r="C81" s="726" t="s">
        <v>277</v>
      </c>
      <c r="D81" s="1692"/>
      <c r="E81" s="1692"/>
      <c r="F81" s="1692"/>
      <c r="G81" s="1692"/>
      <c r="H81" s="1692"/>
      <c r="I81" s="1692"/>
      <c r="J81" s="1530">
        <v>0</v>
      </c>
    </row>
    <row r="82" spans="1:10" ht="25.5" hidden="1">
      <c r="A82" s="750">
        <v>1130400</v>
      </c>
      <c r="B82" s="752" t="s">
        <v>462</v>
      </c>
      <c r="C82" s="753" t="s">
        <v>278</v>
      </c>
      <c r="D82" s="1530"/>
      <c r="E82" s="1530"/>
      <c r="F82" s="1530"/>
      <c r="G82" s="1530"/>
      <c r="H82" s="1530"/>
      <c r="I82" s="1530"/>
      <c r="J82" s="1530">
        <v>0</v>
      </c>
    </row>
    <row r="83" spans="1:10" ht="28.5" hidden="1">
      <c r="A83" s="724">
        <v>1131000</v>
      </c>
      <c r="B83" s="754" t="s">
        <v>279</v>
      </c>
      <c r="C83" s="755" t="s">
        <v>338</v>
      </c>
      <c r="D83" s="1529"/>
      <c r="E83" s="1529"/>
      <c r="F83" s="1529"/>
      <c r="G83" s="1529"/>
      <c r="H83" s="1529"/>
      <c r="I83" s="1529"/>
      <c r="J83" s="1530">
        <v>0</v>
      </c>
    </row>
    <row r="84" spans="1:10" ht="25.5" hidden="1">
      <c r="A84" s="724">
        <v>1131100</v>
      </c>
      <c r="B84" s="747" t="s">
        <v>565</v>
      </c>
      <c r="C84" s="722" t="s">
        <v>280</v>
      </c>
      <c r="D84" s="1692"/>
      <c r="E84" s="1692"/>
      <c r="F84" s="1692"/>
      <c r="G84" s="1692"/>
      <c r="H84" s="1692"/>
      <c r="I84" s="1692"/>
      <c r="J84" s="1530">
        <v>0</v>
      </c>
    </row>
    <row r="85" spans="1:10" hidden="1">
      <c r="A85" s="724">
        <v>1131200</v>
      </c>
      <c r="B85" s="747" t="s">
        <v>566</v>
      </c>
      <c r="C85" s="726" t="s">
        <v>281</v>
      </c>
      <c r="D85" s="1692"/>
      <c r="E85" s="1692"/>
      <c r="F85" s="1692"/>
      <c r="G85" s="1692"/>
      <c r="H85" s="1692"/>
      <c r="I85" s="1692"/>
      <c r="J85" s="1530">
        <v>0</v>
      </c>
    </row>
    <row r="86" spans="1:10" ht="13.5" hidden="1" thickBot="1">
      <c r="A86" s="724">
        <v>1131300</v>
      </c>
      <c r="B86" s="749" t="s">
        <v>567</v>
      </c>
      <c r="C86" s="730" t="s">
        <v>282</v>
      </c>
      <c r="D86" s="1693"/>
      <c r="E86" s="1693"/>
      <c r="F86" s="1693"/>
      <c r="G86" s="1693"/>
      <c r="H86" s="1693"/>
      <c r="I86" s="1693"/>
      <c r="J86" s="1530">
        <v>0</v>
      </c>
    </row>
    <row r="87" spans="1:10" ht="14.25" hidden="1">
      <c r="A87" s="757">
        <v>1140000</v>
      </c>
      <c r="B87" s="751" t="s">
        <v>283</v>
      </c>
      <c r="C87" s="718" t="s">
        <v>338</v>
      </c>
      <c r="D87" s="1704">
        <v>0</v>
      </c>
      <c r="E87" s="1704">
        <v>0</v>
      </c>
      <c r="F87" s="1704">
        <v>0</v>
      </c>
      <c r="G87" s="1704">
        <v>0</v>
      </c>
      <c r="H87" s="1704">
        <v>0</v>
      </c>
      <c r="I87" s="1704">
        <v>0</v>
      </c>
      <c r="J87" s="1530">
        <v>0</v>
      </c>
    </row>
    <row r="88" spans="1:10" ht="25.5" hidden="1">
      <c r="A88" s="757">
        <v>1141000</v>
      </c>
      <c r="B88" s="747" t="s">
        <v>284</v>
      </c>
      <c r="C88" s="722" t="s">
        <v>960</v>
      </c>
      <c r="D88" s="1692"/>
      <c r="E88" s="1692"/>
      <c r="F88" s="1692"/>
      <c r="G88" s="1692"/>
      <c r="H88" s="1692"/>
      <c r="I88" s="1692"/>
      <c r="J88" s="1530">
        <v>0</v>
      </c>
    </row>
    <row r="89" spans="1:10" ht="25.5" hidden="1">
      <c r="A89" s="757">
        <v>1142000</v>
      </c>
      <c r="B89" s="747" t="s">
        <v>38</v>
      </c>
      <c r="C89" s="726" t="s">
        <v>39</v>
      </c>
      <c r="D89" s="1692"/>
      <c r="E89" s="1692"/>
      <c r="F89" s="1692"/>
      <c r="G89" s="1692"/>
      <c r="H89" s="1692"/>
      <c r="I89" s="1692"/>
      <c r="J89" s="1530">
        <v>0</v>
      </c>
    </row>
    <row r="90" spans="1:10" ht="25.5" hidden="1">
      <c r="A90" s="757">
        <v>1143000</v>
      </c>
      <c r="B90" s="747" t="s">
        <v>40</v>
      </c>
      <c r="C90" s="726" t="s">
        <v>41</v>
      </c>
      <c r="D90" s="1692"/>
      <c r="E90" s="1692"/>
      <c r="F90" s="1692"/>
      <c r="G90" s="1692"/>
      <c r="H90" s="1692"/>
      <c r="I90" s="1692"/>
      <c r="J90" s="1530">
        <v>0</v>
      </c>
    </row>
    <row r="91" spans="1:10" ht="26.25" hidden="1" thickBot="1">
      <c r="A91" s="757">
        <v>1144000</v>
      </c>
      <c r="B91" s="749" t="s">
        <v>42</v>
      </c>
      <c r="C91" s="730" t="s">
        <v>418</v>
      </c>
      <c r="D91" s="1693"/>
      <c r="E91" s="1693"/>
      <c r="F91" s="1693"/>
      <c r="G91" s="1693"/>
      <c r="H91" s="1693"/>
      <c r="I91" s="1693"/>
      <c r="J91" s="1530">
        <v>0</v>
      </c>
    </row>
    <row r="92" spans="1:10" ht="14.25" hidden="1">
      <c r="A92" s="757">
        <v>1150000</v>
      </c>
      <c r="B92" s="758" t="s">
        <v>694</v>
      </c>
      <c r="C92" s="718" t="s">
        <v>338</v>
      </c>
      <c r="D92" s="1704">
        <v>0</v>
      </c>
      <c r="E92" s="1704">
        <v>0</v>
      </c>
      <c r="F92" s="1704">
        <v>0</v>
      </c>
      <c r="G92" s="1704">
        <v>0</v>
      </c>
      <c r="H92" s="1704">
        <v>0</v>
      </c>
      <c r="I92" s="1704">
        <v>0</v>
      </c>
      <c r="J92" s="1530">
        <v>0</v>
      </c>
    </row>
    <row r="93" spans="1:10" ht="25.5" hidden="1">
      <c r="A93" s="759">
        <v>1151000</v>
      </c>
      <c r="B93" s="747" t="s">
        <v>773</v>
      </c>
      <c r="C93" s="722" t="s">
        <v>774</v>
      </c>
      <c r="D93" s="1692"/>
      <c r="E93" s="1692"/>
      <c r="F93" s="1692"/>
      <c r="G93" s="1692"/>
      <c r="H93" s="1692"/>
      <c r="I93" s="1692"/>
      <c r="J93" s="1530">
        <v>0</v>
      </c>
    </row>
    <row r="94" spans="1:10" ht="25.5" hidden="1">
      <c r="A94" s="759">
        <v>1152000</v>
      </c>
      <c r="B94" s="747" t="s">
        <v>1057</v>
      </c>
      <c r="C94" s="726" t="s">
        <v>775</v>
      </c>
      <c r="D94" s="1692"/>
      <c r="E94" s="1692"/>
      <c r="F94" s="1692"/>
      <c r="G94" s="1692"/>
      <c r="H94" s="1692"/>
      <c r="I94" s="1692"/>
      <c r="J94" s="1530">
        <v>0</v>
      </c>
    </row>
    <row r="95" spans="1:10" ht="25.5" hidden="1">
      <c r="A95" s="759">
        <v>1153000</v>
      </c>
      <c r="B95" s="747" t="s">
        <v>793</v>
      </c>
      <c r="C95" s="726" t="s">
        <v>776</v>
      </c>
      <c r="D95" s="1692"/>
      <c r="E95" s="1692"/>
      <c r="F95" s="1692"/>
      <c r="G95" s="1692"/>
      <c r="H95" s="1692"/>
      <c r="I95" s="1692"/>
      <c r="J95" s="1530">
        <v>0</v>
      </c>
    </row>
    <row r="96" spans="1:10" ht="25.5" hidden="1">
      <c r="A96" s="759">
        <v>1154000</v>
      </c>
      <c r="B96" s="747" t="s">
        <v>701</v>
      </c>
      <c r="C96" s="726" t="s">
        <v>777</v>
      </c>
      <c r="D96" s="1692"/>
      <c r="E96" s="1692"/>
      <c r="F96" s="1692"/>
      <c r="G96" s="1692"/>
      <c r="H96" s="1692"/>
      <c r="I96" s="1692"/>
      <c r="J96" s="1530">
        <v>0</v>
      </c>
    </row>
    <row r="97" spans="1:10" ht="25.5" hidden="1">
      <c r="A97" s="744">
        <v>1155000</v>
      </c>
      <c r="B97" s="760" t="s">
        <v>1619</v>
      </c>
      <c r="C97" s="726" t="s">
        <v>691</v>
      </c>
      <c r="D97" s="1692"/>
      <c r="E97" s="1692"/>
      <c r="F97" s="1692"/>
      <c r="G97" s="1692"/>
      <c r="H97" s="1692"/>
      <c r="I97" s="1692"/>
      <c r="J97" s="1530">
        <v>0</v>
      </c>
    </row>
    <row r="98" spans="1:10" ht="39" hidden="1" thickBot="1">
      <c r="A98" s="732">
        <v>1156000</v>
      </c>
      <c r="B98" s="762" t="s">
        <v>1620</v>
      </c>
      <c r="C98" s="730" t="s">
        <v>781</v>
      </c>
      <c r="D98" s="1693"/>
      <c r="E98" s="1693"/>
      <c r="F98" s="1693"/>
      <c r="G98" s="1693"/>
      <c r="H98" s="1693"/>
      <c r="I98" s="1693"/>
      <c r="J98" s="1530">
        <v>0</v>
      </c>
    </row>
    <row r="99" spans="1:10" s="672" customFormat="1" ht="51" hidden="1">
      <c r="A99" s="924">
        <v>1153300</v>
      </c>
      <c r="B99" s="1295" t="s">
        <v>479</v>
      </c>
      <c r="C99" s="928">
        <v>463300</v>
      </c>
      <c r="D99" s="1694"/>
      <c r="E99" s="1695"/>
      <c r="F99" s="1694"/>
      <c r="G99" s="1694"/>
      <c r="H99" s="1694"/>
      <c r="I99" s="1694"/>
      <c r="J99" s="1696">
        <v>0</v>
      </c>
    </row>
    <row r="100" spans="1:10" s="672" customFormat="1" ht="38.25" hidden="1">
      <c r="A100" s="924">
        <v>1153400</v>
      </c>
      <c r="B100" s="1295" t="s">
        <v>480</v>
      </c>
      <c r="C100" s="928">
        <v>463400</v>
      </c>
      <c r="D100" s="1694"/>
      <c r="E100" s="1695"/>
      <c r="F100" s="1694"/>
      <c r="G100" s="1694"/>
      <c r="H100" s="1694"/>
      <c r="I100" s="1694"/>
      <c r="J100" s="1696">
        <v>0</v>
      </c>
    </row>
    <row r="101" spans="1:10" s="672" customFormat="1" ht="25.5" hidden="1">
      <c r="A101" s="924">
        <v>1153500</v>
      </c>
      <c r="B101" s="1298" t="s">
        <v>481</v>
      </c>
      <c r="C101" s="1378">
        <v>463500</v>
      </c>
      <c r="D101" s="1694"/>
      <c r="E101" s="1695"/>
      <c r="F101" s="1694"/>
      <c r="G101" s="1694"/>
      <c r="H101" s="1694"/>
      <c r="I101" s="1694"/>
      <c r="J101" s="1696">
        <v>0</v>
      </c>
    </row>
    <row r="102" spans="1:10" s="672" customFormat="1" ht="38.25" hidden="1">
      <c r="A102" s="924">
        <v>1153700</v>
      </c>
      <c r="B102" s="1298" t="s">
        <v>482</v>
      </c>
      <c r="C102" s="1378">
        <v>463700</v>
      </c>
      <c r="D102" s="1694">
        <v>0</v>
      </c>
      <c r="E102" s="1695">
        <v>0</v>
      </c>
      <c r="F102" s="1694">
        <f>D102+E102</f>
        <v>0</v>
      </c>
      <c r="G102" s="1694">
        <v>0</v>
      </c>
      <c r="H102" s="1694">
        <v>0</v>
      </c>
      <c r="I102" s="1694">
        <v>0</v>
      </c>
      <c r="J102" s="1696">
        <f>F102</f>
        <v>0</v>
      </c>
    </row>
    <row r="103" spans="1:10" s="672" customFormat="1" ht="38.25" hidden="1">
      <c r="A103" s="924">
        <v>1153800</v>
      </c>
      <c r="B103" s="1298" t="s">
        <v>953</v>
      </c>
      <c r="C103" s="928">
        <v>463800</v>
      </c>
      <c r="D103" s="1694"/>
      <c r="E103" s="1695"/>
      <c r="F103" s="1694"/>
      <c r="G103" s="1694"/>
      <c r="H103" s="1694"/>
      <c r="I103" s="1694"/>
      <c r="J103" s="1696">
        <v>0</v>
      </c>
    </row>
    <row r="104" spans="1:10" s="672" customFormat="1" hidden="1">
      <c r="A104" s="924">
        <v>1153900</v>
      </c>
      <c r="B104" s="1298" t="s">
        <v>954</v>
      </c>
      <c r="C104" s="928">
        <v>463900</v>
      </c>
      <c r="D104" s="1694"/>
      <c r="E104" s="1695"/>
      <c r="F104" s="1694"/>
      <c r="G104" s="1694"/>
      <c r="H104" s="1694"/>
      <c r="I104" s="1694"/>
      <c r="J104" s="1696">
        <v>0</v>
      </c>
    </row>
    <row r="105" spans="1:10" s="672" customFormat="1" ht="25.5" hidden="1">
      <c r="A105" s="924">
        <v>1154000</v>
      </c>
      <c r="B105" s="1299" t="s">
        <v>955</v>
      </c>
      <c r="C105" s="930" t="s">
        <v>338</v>
      </c>
      <c r="D105" s="1694">
        <v>0</v>
      </c>
      <c r="E105" s="1695"/>
      <c r="F105" s="1694">
        <v>0</v>
      </c>
      <c r="G105" s="1694">
        <v>0</v>
      </c>
      <c r="H105" s="1694">
        <v>0</v>
      </c>
      <c r="I105" s="1694">
        <v>0</v>
      </c>
      <c r="J105" s="1696">
        <v>0</v>
      </c>
    </row>
    <row r="106" spans="1:10" s="672" customFormat="1" ht="25.5" hidden="1">
      <c r="A106" s="924">
        <v>1154100</v>
      </c>
      <c r="B106" s="1298" t="s">
        <v>195</v>
      </c>
      <c r="C106" s="928">
        <v>465100</v>
      </c>
      <c r="D106" s="1697"/>
      <c r="E106" s="1698"/>
      <c r="F106" s="1697"/>
      <c r="G106" s="1697"/>
      <c r="H106" s="1697"/>
      <c r="I106" s="1697"/>
      <c r="J106" s="1696">
        <v>0</v>
      </c>
    </row>
    <row r="107" spans="1:10" s="672" customFormat="1" ht="25.5" hidden="1">
      <c r="A107" s="924">
        <v>1154200</v>
      </c>
      <c r="B107" s="1298" t="s">
        <v>196</v>
      </c>
      <c r="C107" s="928">
        <v>465200</v>
      </c>
      <c r="D107" s="1699">
        <v>0</v>
      </c>
      <c r="E107" s="1700">
        <v>0</v>
      </c>
      <c r="F107" s="1699">
        <f>D107</f>
        <v>0</v>
      </c>
      <c r="G107" s="1699"/>
      <c r="H107" s="1699"/>
      <c r="I107" s="1699"/>
      <c r="J107" s="1701">
        <f>F107</f>
        <v>0</v>
      </c>
    </row>
    <row r="108" spans="1:10" s="672" customFormat="1" ht="25.5" hidden="1">
      <c r="A108" s="924">
        <v>1154300</v>
      </c>
      <c r="B108" s="1298" t="s">
        <v>197</v>
      </c>
      <c r="C108" s="928">
        <v>465300</v>
      </c>
      <c r="D108" s="1697"/>
      <c r="E108" s="1698"/>
      <c r="F108" s="1697"/>
      <c r="G108" s="1697"/>
      <c r="H108" s="1697"/>
      <c r="I108" s="1697"/>
      <c r="J108" s="1696">
        <v>0</v>
      </c>
    </row>
    <row r="109" spans="1:10" s="672" customFormat="1" ht="38.25" hidden="1">
      <c r="A109" s="924">
        <v>1154500</v>
      </c>
      <c r="B109" s="1298" t="s">
        <v>63</v>
      </c>
      <c r="C109" s="928">
        <v>465500</v>
      </c>
      <c r="D109" s="1697"/>
      <c r="E109" s="1698"/>
      <c r="F109" s="1697"/>
      <c r="G109" s="1697"/>
      <c r="H109" s="1697"/>
      <c r="I109" s="1697"/>
      <c r="J109" s="1696">
        <v>0</v>
      </c>
    </row>
    <row r="110" spans="1:10" s="672" customFormat="1" ht="38.25" hidden="1">
      <c r="A110" s="924">
        <v>1154600</v>
      </c>
      <c r="B110" s="1298" t="s">
        <v>64</v>
      </c>
      <c r="C110" s="928">
        <v>465600</v>
      </c>
      <c r="D110" s="1692"/>
      <c r="E110" s="1702"/>
      <c r="F110" s="1692"/>
      <c r="G110" s="1692"/>
      <c r="H110" s="1692"/>
      <c r="I110" s="1692"/>
      <c r="J110" s="1696">
        <v>0</v>
      </c>
    </row>
    <row r="111" spans="1:10" s="672" customFormat="1" ht="13.5" hidden="1" thickBot="1">
      <c r="A111" s="934">
        <v>1154700</v>
      </c>
      <c r="B111" s="1300" t="s">
        <v>74</v>
      </c>
      <c r="C111" s="730" t="s">
        <v>75</v>
      </c>
      <c r="D111" s="1693"/>
      <c r="E111" s="1703"/>
      <c r="F111" s="1693"/>
      <c r="G111" s="1693"/>
      <c r="H111" s="1693"/>
      <c r="I111" s="1693"/>
      <c r="J111" s="1696">
        <v>0</v>
      </c>
    </row>
    <row r="112" spans="1:10" ht="25.5" hidden="1">
      <c r="A112" s="744">
        <v>1162600</v>
      </c>
      <c r="B112" s="760" t="s">
        <v>1628</v>
      </c>
      <c r="C112" s="726" t="s">
        <v>489</v>
      </c>
      <c r="D112" s="1692"/>
      <c r="E112" s="1692"/>
      <c r="F112" s="1692"/>
      <c r="G112" s="1692"/>
      <c r="H112" s="1692"/>
      <c r="I112" s="1692"/>
      <c r="J112" s="1530">
        <v>0</v>
      </c>
    </row>
    <row r="113" spans="1:10" ht="25.5" hidden="1">
      <c r="A113" s="744">
        <v>1162700</v>
      </c>
      <c r="B113" s="725" t="s">
        <v>1629</v>
      </c>
      <c r="C113" s="726" t="s">
        <v>491</v>
      </c>
      <c r="D113" s="1692"/>
      <c r="E113" s="1692"/>
      <c r="F113" s="1692"/>
      <c r="G113" s="1692"/>
      <c r="H113" s="1692"/>
      <c r="I113" s="1692"/>
      <c r="J113" s="1530">
        <v>0</v>
      </c>
    </row>
    <row r="114" spans="1:10" hidden="1">
      <c r="A114" s="744">
        <v>1162800</v>
      </c>
      <c r="B114" s="760" t="s">
        <v>1630</v>
      </c>
      <c r="C114" s="726" t="s">
        <v>833</v>
      </c>
      <c r="D114" s="1692"/>
      <c r="E114" s="1692"/>
      <c r="F114" s="1692"/>
      <c r="G114" s="1692"/>
      <c r="H114" s="1692"/>
      <c r="I114" s="1692"/>
      <c r="J114" s="1530">
        <v>0</v>
      </c>
    </row>
    <row r="115" spans="1:10" ht="13.5" hidden="1" thickBot="1">
      <c r="A115" s="769">
        <v>1162900</v>
      </c>
      <c r="B115" s="762" t="s">
        <v>1631</v>
      </c>
      <c r="C115" s="730" t="s">
        <v>835</v>
      </c>
      <c r="D115" s="1693"/>
      <c r="E115" s="1693"/>
      <c r="F115" s="1693"/>
      <c r="G115" s="1693"/>
      <c r="H115" s="1693"/>
      <c r="I115" s="1693"/>
      <c r="J115" s="1530">
        <v>0</v>
      </c>
    </row>
    <row r="116" spans="1:10" hidden="1">
      <c r="A116" s="771">
        <v>1170000</v>
      </c>
      <c r="B116" s="772" t="s">
        <v>836</v>
      </c>
      <c r="C116" s="773" t="s">
        <v>338</v>
      </c>
      <c r="D116" s="1704">
        <v>0</v>
      </c>
      <c r="E116" s="1704">
        <v>0</v>
      </c>
      <c r="F116" s="1704">
        <v>0</v>
      </c>
      <c r="G116" s="1704">
        <v>0</v>
      </c>
      <c r="H116" s="1704">
        <v>0</v>
      </c>
      <c r="I116" s="1704">
        <v>0</v>
      </c>
      <c r="J116" s="1530">
        <v>0</v>
      </c>
    </row>
    <row r="117" spans="1:10" ht="38.25" hidden="1">
      <c r="A117" s="775">
        <v>1171000</v>
      </c>
      <c r="B117" s="776" t="s">
        <v>200</v>
      </c>
      <c r="C117" s="718" t="s">
        <v>338</v>
      </c>
      <c r="D117" s="1529">
        <v>0</v>
      </c>
      <c r="E117" s="1529">
        <v>0</v>
      </c>
      <c r="F117" s="1529">
        <v>0</v>
      </c>
      <c r="G117" s="1529">
        <v>0</v>
      </c>
      <c r="H117" s="1529">
        <v>0</v>
      </c>
      <c r="I117" s="1529">
        <v>0</v>
      </c>
      <c r="J117" s="1530">
        <v>0</v>
      </c>
    </row>
    <row r="118" spans="1:10" ht="51" hidden="1">
      <c r="A118" s="775">
        <v>1171100</v>
      </c>
      <c r="B118" s="725" t="s">
        <v>1632</v>
      </c>
      <c r="C118" s="722" t="s">
        <v>457</v>
      </c>
      <c r="D118" s="1692"/>
      <c r="E118" s="1692"/>
      <c r="F118" s="1692"/>
      <c r="G118" s="1692"/>
      <c r="H118" s="1692"/>
      <c r="I118" s="1692"/>
      <c r="J118" s="1530">
        <v>0</v>
      </c>
    </row>
    <row r="119" spans="1:10" ht="25.5" hidden="1">
      <c r="A119" s="775">
        <v>1171200</v>
      </c>
      <c r="B119" s="760" t="s">
        <v>1633</v>
      </c>
      <c r="C119" s="778" t="s">
        <v>332</v>
      </c>
      <c r="D119" s="1692"/>
      <c r="E119" s="1692"/>
      <c r="F119" s="1692"/>
      <c r="G119" s="1692"/>
      <c r="H119" s="1692"/>
      <c r="I119" s="1692"/>
      <c r="J119" s="1530">
        <v>0</v>
      </c>
    </row>
    <row r="120" spans="1:10" ht="63.75" hidden="1">
      <c r="A120" s="744">
        <v>1172000</v>
      </c>
      <c r="B120" s="779" t="s">
        <v>974</v>
      </c>
      <c r="C120" s="755" t="s">
        <v>338</v>
      </c>
      <c r="D120" s="1704">
        <v>0</v>
      </c>
      <c r="E120" s="1704">
        <v>0</v>
      </c>
      <c r="F120" s="1704">
        <v>0</v>
      </c>
      <c r="G120" s="1704">
        <v>0</v>
      </c>
      <c r="H120" s="1704">
        <v>0</v>
      </c>
      <c r="I120" s="1704">
        <v>0</v>
      </c>
      <c r="J120" s="1530">
        <v>0</v>
      </c>
    </row>
    <row r="121" spans="1:10" hidden="1">
      <c r="A121" s="744">
        <v>1172100</v>
      </c>
      <c r="B121" s="747" t="s">
        <v>1058</v>
      </c>
      <c r="C121" s="722" t="s">
        <v>975</v>
      </c>
      <c r="D121" s="1692"/>
      <c r="E121" s="1692"/>
      <c r="F121" s="1692"/>
      <c r="G121" s="1692"/>
      <c r="H121" s="1692"/>
      <c r="I121" s="1692"/>
      <c r="J121" s="1530">
        <v>0</v>
      </c>
    </row>
    <row r="122" spans="1:10" hidden="1">
      <c r="A122" s="744">
        <v>1172200</v>
      </c>
      <c r="B122" s="747" t="s">
        <v>1059</v>
      </c>
      <c r="C122" s="780">
        <v>482200</v>
      </c>
      <c r="D122" s="1692"/>
      <c r="E122" s="1692"/>
      <c r="F122" s="1692"/>
      <c r="G122" s="1692"/>
      <c r="H122" s="1692"/>
      <c r="I122" s="1692"/>
      <c r="J122" s="1530">
        <v>0</v>
      </c>
    </row>
    <row r="123" spans="1:10" hidden="1">
      <c r="A123" s="744">
        <v>1172300</v>
      </c>
      <c r="B123" s="760" t="s">
        <v>1634</v>
      </c>
      <c r="C123" s="726" t="s">
        <v>977</v>
      </c>
      <c r="D123" s="1692"/>
      <c r="E123" s="1692">
        <v>0</v>
      </c>
      <c r="F123" s="1692"/>
      <c r="G123" s="1692"/>
      <c r="H123" s="1692"/>
      <c r="I123" s="1692"/>
      <c r="J123" s="1530">
        <v>0</v>
      </c>
    </row>
    <row r="124" spans="1:10" ht="38.25" hidden="1">
      <c r="A124" s="744">
        <v>1172400</v>
      </c>
      <c r="B124" s="781" t="s">
        <v>1635</v>
      </c>
      <c r="C124" s="726" t="s">
        <v>117</v>
      </c>
      <c r="D124" s="1529"/>
      <c r="E124" s="1529"/>
      <c r="F124" s="1529"/>
      <c r="G124" s="1529"/>
      <c r="H124" s="1529"/>
      <c r="I124" s="1529"/>
      <c r="J124" s="1530">
        <v>0</v>
      </c>
    </row>
    <row r="125" spans="1:10" ht="38.25" hidden="1">
      <c r="A125" s="744">
        <v>1173000</v>
      </c>
      <c r="B125" s="779" t="s">
        <v>118</v>
      </c>
      <c r="C125" s="755" t="s">
        <v>338</v>
      </c>
      <c r="D125" s="1529">
        <v>0</v>
      </c>
      <c r="E125" s="1529">
        <v>0</v>
      </c>
      <c r="F125" s="1529">
        <v>0</v>
      </c>
      <c r="G125" s="1529">
        <v>0</v>
      </c>
      <c r="H125" s="1529">
        <v>0</v>
      </c>
      <c r="I125" s="1529">
        <v>0</v>
      </c>
      <c r="J125" s="1530">
        <v>0</v>
      </c>
    </row>
    <row r="126" spans="1:10" ht="25.5" hidden="1">
      <c r="A126" s="775">
        <v>1173100</v>
      </c>
      <c r="B126" s="782" t="s">
        <v>119</v>
      </c>
      <c r="C126" s="726" t="s">
        <v>1044</v>
      </c>
      <c r="D126" s="1529"/>
      <c r="E126" s="1529"/>
      <c r="F126" s="1529"/>
      <c r="G126" s="1529"/>
      <c r="H126" s="1529"/>
      <c r="I126" s="1529"/>
      <c r="J126" s="1530">
        <v>0</v>
      </c>
    </row>
    <row r="127" spans="1:10" ht="51" hidden="1">
      <c r="A127" s="775">
        <v>1174000</v>
      </c>
      <c r="B127" s="779" t="s">
        <v>1045</v>
      </c>
      <c r="C127" s="755" t="s">
        <v>338</v>
      </c>
      <c r="D127" s="1529">
        <v>0</v>
      </c>
      <c r="E127" s="1529">
        <v>0</v>
      </c>
      <c r="F127" s="1529">
        <v>0</v>
      </c>
      <c r="G127" s="1529">
        <v>0</v>
      </c>
      <c r="H127" s="1529">
        <v>0</v>
      </c>
      <c r="I127" s="1529">
        <v>0</v>
      </c>
      <c r="J127" s="1530">
        <v>0</v>
      </c>
    </row>
    <row r="128" spans="1:10" ht="38.25" hidden="1">
      <c r="A128" s="775">
        <v>1174100</v>
      </c>
      <c r="B128" s="782" t="s">
        <v>1060</v>
      </c>
      <c r="C128" s="726" t="s">
        <v>1046</v>
      </c>
      <c r="D128" s="1529"/>
      <c r="E128" s="1529"/>
      <c r="F128" s="1529"/>
      <c r="G128" s="1529"/>
      <c r="H128" s="1529"/>
      <c r="I128" s="1529"/>
      <c r="J128" s="1530">
        <v>0</v>
      </c>
    </row>
    <row r="129" spans="1:10" ht="25.5" hidden="1">
      <c r="A129" s="775">
        <v>1174200</v>
      </c>
      <c r="B129" s="781" t="s">
        <v>1636</v>
      </c>
      <c r="C129" s="726" t="s">
        <v>425</v>
      </c>
      <c r="D129" s="1529"/>
      <c r="E129" s="1529"/>
      <c r="F129" s="1529"/>
      <c r="G129" s="1529"/>
      <c r="H129" s="1529"/>
      <c r="I129" s="1529"/>
      <c r="J129" s="1530">
        <v>0</v>
      </c>
    </row>
    <row r="130" spans="1:10" ht="51" hidden="1">
      <c r="A130" s="775">
        <v>1175000</v>
      </c>
      <c r="B130" s="779" t="s">
        <v>535</v>
      </c>
      <c r="C130" s="755" t="s">
        <v>338</v>
      </c>
      <c r="D130" s="1529">
        <v>0</v>
      </c>
      <c r="E130" s="1529">
        <v>0</v>
      </c>
      <c r="F130" s="1529">
        <v>0</v>
      </c>
      <c r="G130" s="1529">
        <v>0</v>
      </c>
      <c r="H130" s="1529">
        <v>0</v>
      </c>
      <c r="I130" s="1529">
        <v>0</v>
      </c>
      <c r="J130" s="1530">
        <v>0</v>
      </c>
    </row>
    <row r="131" spans="1:10" ht="51" hidden="1">
      <c r="A131" s="775">
        <v>1175100</v>
      </c>
      <c r="B131" s="781" t="s">
        <v>1637</v>
      </c>
      <c r="C131" s="726" t="s">
        <v>212</v>
      </c>
      <c r="D131" s="1529"/>
      <c r="E131" s="1529"/>
      <c r="F131" s="1529"/>
      <c r="G131" s="1529"/>
      <c r="H131" s="1529"/>
      <c r="I131" s="1529"/>
      <c r="J131" s="1530">
        <v>0</v>
      </c>
    </row>
    <row r="132" spans="1:10" hidden="1">
      <c r="A132" s="775">
        <v>1176000</v>
      </c>
      <c r="B132" s="779" t="s">
        <v>213</v>
      </c>
      <c r="C132" s="755" t="s">
        <v>338</v>
      </c>
      <c r="D132" s="1529">
        <v>0</v>
      </c>
      <c r="E132" s="1529">
        <v>0</v>
      </c>
      <c r="F132" s="1529">
        <v>0</v>
      </c>
      <c r="G132" s="1529">
        <v>0</v>
      </c>
      <c r="H132" s="1529">
        <v>0</v>
      </c>
      <c r="I132" s="1529">
        <v>0</v>
      </c>
      <c r="J132" s="1530">
        <v>0</v>
      </c>
    </row>
    <row r="133" spans="1:10" hidden="1">
      <c r="A133" s="775">
        <v>1176100</v>
      </c>
      <c r="B133" s="781" t="s">
        <v>1638</v>
      </c>
      <c r="C133" s="726" t="s">
        <v>8</v>
      </c>
      <c r="D133" s="1529"/>
      <c r="E133" s="1529"/>
      <c r="F133" s="1529"/>
      <c r="G133" s="1529"/>
      <c r="H133" s="1529"/>
      <c r="I133" s="1529"/>
      <c r="J133" s="1530">
        <v>0</v>
      </c>
    </row>
    <row r="134" spans="1:10" hidden="1">
      <c r="A134" s="775">
        <v>1177000</v>
      </c>
      <c r="B134" s="779" t="s">
        <v>564</v>
      </c>
      <c r="C134" s="755" t="s">
        <v>338</v>
      </c>
      <c r="D134" s="1529">
        <v>0</v>
      </c>
      <c r="E134" s="1529">
        <v>0</v>
      </c>
      <c r="F134" s="1529">
        <v>0</v>
      </c>
      <c r="G134" s="1529">
        <v>0</v>
      </c>
      <c r="H134" s="1529">
        <v>0</v>
      </c>
      <c r="I134" s="1529">
        <v>0</v>
      </c>
      <c r="J134" s="1530">
        <v>0</v>
      </c>
    </row>
    <row r="135" spans="1:10" ht="13.5" hidden="1" thickBot="1">
      <c r="A135" s="769">
        <v>1177100</v>
      </c>
      <c r="B135" s="783" t="s">
        <v>1639</v>
      </c>
      <c r="C135" s="730" t="s">
        <v>244</v>
      </c>
      <c r="D135" s="1705"/>
      <c r="E135" s="1705"/>
      <c r="F135" s="1705"/>
      <c r="G135" s="1705"/>
      <c r="H135" s="1705"/>
      <c r="I135" s="1705"/>
      <c r="J135" s="2118">
        <v>0</v>
      </c>
    </row>
    <row r="136" spans="1:10" ht="13.5" thickBot="1">
      <c r="A136" s="785" t="s">
        <v>245</v>
      </c>
      <c r="B136" s="786" t="s">
        <v>246</v>
      </c>
      <c r="C136" s="787"/>
      <c r="D136" s="1690"/>
      <c r="E136" s="1690"/>
      <c r="F136" s="1690"/>
      <c r="G136" s="1690"/>
      <c r="H136" s="1690"/>
      <c r="I136" s="2116"/>
      <c r="J136" s="2119">
        <v>0</v>
      </c>
    </row>
    <row r="137" spans="1:10" ht="26.25" thickBot="1">
      <c r="A137" s="789" t="s">
        <v>247</v>
      </c>
      <c r="B137" s="790" t="s">
        <v>618</v>
      </c>
      <c r="C137" s="791" t="s">
        <v>338</v>
      </c>
      <c r="D137" s="1690">
        <f>D140</f>
        <v>98420</v>
      </c>
      <c r="E137" s="1690">
        <v>0</v>
      </c>
      <c r="F137" s="1690">
        <f>F140</f>
        <v>98420</v>
      </c>
      <c r="G137" s="1690">
        <f>G140</f>
        <v>50000</v>
      </c>
      <c r="H137" s="1690">
        <f>H140</f>
        <v>50000</v>
      </c>
      <c r="I137" s="2116">
        <f>I140</f>
        <v>98420</v>
      </c>
      <c r="J137" s="1687">
        <f>F137</f>
        <v>98420</v>
      </c>
    </row>
    <row r="138" spans="1:10" ht="13.5" thickBot="1">
      <c r="A138" s="792"/>
      <c r="B138" s="793" t="s">
        <v>619</v>
      </c>
      <c r="C138" s="794"/>
      <c r="D138" s="1531"/>
      <c r="E138" s="1531"/>
      <c r="F138" s="1531"/>
      <c r="G138" s="1531"/>
      <c r="H138" s="1531"/>
      <c r="I138" s="2117"/>
      <c r="J138" s="2120"/>
    </row>
    <row r="139" spans="1:10">
      <c r="A139" s="785" t="s">
        <v>245</v>
      </c>
      <c r="B139" s="786" t="s">
        <v>246</v>
      </c>
      <c r="C139" s="796"/>
      <c r="D139" s="1533"/>
      <c r="E139" s="1533"/>
      <c r="F139" s="1533"/>
      <c r="G139" s="1533"/>
      <c r="H139" s="1533"/>
      <c r="I139" s="1533"/>
      <c r="J139" s="1532">
        <v>0</v>
      </c>
    </row>
    <row r="140" spans="1:10" ht="19.5" customHeight="1">
      <c r="A140" s="798" t="s">
        <v>620</v>
      </c>
      <c r="B140" s="799" t="s">
        <v>621</v>
      </c>
      <c r="C140" s="800" t="s">
        <v>338</v>
      </c>
      <c r="D140" s="1685">
        <f>D142</f>
        <v>98420</v>
      </c>
      <c r="E140" s="1685">
        <v>0</v>
      </c>
      <c r="F140" s="1686">
        <f>F142</f>
        <v>98420</v>
      </c>
      <c r="G140" s="1686">
        <f>G142</f>
        <v>50000</v>
      </c>
      <c r="H140" s="1686">
        <f>H142</f>
        <v>50000</v>
      </c>
      <c r="I140" s="1686">
        <f>I142</f>
        <v>98420</v>
      </c>
      <c r="J140" s="1530">
        <f>J142</f>
        <v>98420</v>
      </c>
    </row>
    <row r="141" spans="1:10" ht="22.5" customHeight="1">
      <c r="A141" s="802" t="s">
        <v>622</v>
      </c>
      <c r="B141" s="781" t="s">
        <v>1640</v>
      </c>
      <c r="C141" s="803" t="s">
        <v>945</v>
      </c>
      <c r="D141" s="1534"/>
      <c r="E141" s="1534"/>
      <c r="F141" s="1535"/>
      <c r="G141" s="1534"/>
      <c r="H141" s="1534"/>
      <c r="I141" s="1534"/>
      <c r="J141" s="1536">
        <v>0</v>
      </c>
    </row>
    <row r="142" spans="1:10" ht="23.25" customHeight="1">
      <c r="A142" s="802" t="s">
        <v>946</v>
      </c>
      <c r="B142" s="781" t="s">
        <v>1641</v>
      </c>
      <c r="C142" s="865" t="s">
        <v>923</v>
      </c>
      <c r="D142" s="2067">
        <v>98420</v>
      </c>
      <c r="E142" s="1528">
        <v>0</v>
      </c>
      <c r="F142" s="1529">
        <f>D142+E142</f>
        <v>98420</v>
      </c>
      <c r="G142" s="1529">
        <v>50000</v>
      </c>
      <c r="H142" s="1529">
        <v>50000</v>
      </c>
      <c r="I142" s="1529">
        <v>98420</v>
      </c>
      <c r="J142" s="1530">
        <f>F142</f>
        <v>98420</v>
      </c>
    </row>
    <row r="143" spans="1:10" ht="25.5">
      <c r="A143" s="802" t="s">
        <v>924</v>
      </c>
      <c r="B143" s="781" t="s">
        <v>1642</v>
      </c>
      <c r="C143" s="803" t="s">
        <v>926</v>
      </c>
      <c r="D143" s="1528">
        <v>0</v>
      </c>
      <c r="E143" s="1528">
        <v>0</v>
      </c>
      <c r="F143" s="1529">
        <f>D143+E143</f>
        <v>0</v>
      </c>
      <c r="G143" s="1529"/>
      <c r="H143" s="1529"/>
      <c r="I143" s="1529"/>
      <c r="J143" s="1530">
        <f>F143</f>
        <v>0</v>
      </c>
    </row>
    <row r="144" spans="1:10">
      <c r="A144" s="802" t="s">
        <v>927</v>
      </c>
      <c r="B144" s="781" t="s">
        <v>1643</v>
      </c>
      <c r="C144" s="803" t="s">
        <v>1055</v>
      </c>
      <c r="D144" s="1537"/>
      <c r="E144" s="1537"/>
      <c r="F144" s="1537"/>
      <c r="G144" s="1537">
        <v>0</v>
      </c>
      <c r="H144" s="1537"/>
      <c r="I144" s="1537"/>
      <c r="J144" s="1532">
        <v>0</v>
      </c>
    </row>
    <row r="145" spans="1:10" ht="11.25" customHeight="1" thickBot="1">
      <c r="A145" s="802" t="s">
        <v>127</v>
      </c>
      <c r="B145" s="782" t="s">
        <v>128</v>
      </c>
      <c r="C145" s="803" t="s">
        <v>129</v>
      </c>
      <c r="D145" s="1537"/>
      <c r="E145" s="1537"/>
      <c r="F145" s="1537"/>
      <c r="G145" s="1537"/>
      <c r="H145" s="1537"/>
      <c r="I145" s="1537"/>
      <c r="J145" s="1532">
        <v>0</v>
      </c>
    </row>
    <row r="146" spans="1:10" hidden="1">
      <c r="A146" s="802" t="s">
        <v>130</v>
      </c>
      <c r="B146" s="781" t="s">
        <v>1644</v>
      </c>
      <c r="C146" s="803" t="s">
        <v>857</v>
      </c>
      <c r="D146" s="1537"/>
      <c r="E146" s="1537"/>
      <c r="F146" s="1537"/>
      <c r="G146" s="1537"/>
      <c r="H146" s="1537"/>
      <c r="I146" s="1537"/>
      <c r="J146" s="1532">
        <v>0</v>
      </c>
    </row>
    <row r="147" spans="1:10" hidden="1">
      <c r="A147" s="802" t="s">
        <v>858</v>
      </c>
      <c r="B147" s="781" t="s">
        <v>1645</v>
      </c>
      <c r="C147" s="803" t="s">
        <v>860</v>
      </c>
      <c r="D147" s="1537"/>
      <c r="E147" s="1537"/>
      <c r="F147" s="1537"/>
      <c r="G147" s="1537"/>
      <c r="H147" s="1537"/>
      <c r="I147" s="1537"/>
      <c r="J147" s="1532">
        <v>0</v>
      </c>
    </row>
    <row r="148" spans="1:10" hidden="1">
      <c r="A148" s="802" t="s">
        <v>625</v>
      </c>
      <c r="B148" s="781" t="s">
        <v>1646</v>
      </c>
      <c r="C148" s="803" t="s">
        <v>627</v>
      </c>
      <c r="D148" s="1537"/>
      <c r="E148" s="1537"/>
      <c r="F148" s="1537"/>
      <c r="G148" s="1537"/>
      <c r="H148" s="1537"/>
      <c r="I148" s="1537"/>
      <c r="J148" s="1532">
        <v>0</v>
      </c>
    </row>
    <row r="149" spans="1:10" hidden="1">
      <c r="A149" s="802" t="s">
        <v>628</v>
      </c>
      <c r="B149" s="779" t="s">
        <v>629</v>
      </c>
      <c r="C149" s="804" t="s">
        <v>338</v>
      </c>
      <c r="D149" s="1537">
        <v>0</v>
      </c>
      <c r="E149" s="1537">
        <v>0</v>
      </c>
      <c r="F149" s="1537">
        <v>0</v>
      </c>
      <c r="G149" s="1537">
        <v>0</v>
      </c>
      <c r="H149" s="1537">
        <v>0</v>
      </c>
      <c r="I149" s="1537">
        <v>0</v>
      </c>
      <c r="J149" s="1532">
        <v>0</v>
      </c>
    </row>
    <row r="150" spans="1:10" hidden="1">
      <c r="A150" s="802" t="s">
        <v>630</v>
      </c>
      <c r="B150" s="782" t="s">
        <v>631</v>
      </c>
      <c r="C150" s="803" t="s">
        <v>632</v>
      </c>
      <c r="D150" s="1537"/>
      <c r="E150" s="1537"/>
      <c r="F150" s="1537"/>
      <c r="G150" s="1537"/>
      <c r="H150" s="1537"/>
      <c r="I150" s="1537"/>
      <c r="J150" s="1532">
        <v>0</v>
      </c>
    </row>
    <row r="151" spans="1:10" hidden="1">
      <c r="A151" s="802" t="s">
        <v>633</v>
      </c>
      <c r="B151" s="782" t="s">
        <v>634</v>
      </c>
      <c r="C151" s="803" t="s">
        <v>635</v>
      </c>
      <c r="D151" s="1537"/>
      <c r="E151" s="1537"/>
      <c r="F151" s="1537"/>
      <c r="G151" s="1537"/>
      <c r="H151" s="1537"/>
      <c r="I151" s="1537"/>
      <c r="J151" s="1532">
        <v>0</v>
      </c>
    </row>
    <row r="152" spans="1:10" ht="25.5" hidden="1">
      <c r="A152" s="802" t="s">
        <v>636</v>
      </c>
      <c r="B152" s="781" t="s">
        <v>1647</v>
      </c>
      <c r="C152" s="803" t="s">
        <v>294</v>
      </c>
      <c r="D152" s="1537"/>
      <c r="E152" s="1537"/>
      <c r="F152" s="1537"/>
      <c r="G152" s="1537"/>
      <c r="H152" s="1537"/>
      <c r="I152" s="1537"/>
      <c r="J152" s="1532">
        <v>0</v>
      </c>
    </row>
    <row r="153" spans="1:10" ht="25.5" hidden="1">
      <c r="A153" s="802" t="s">
        <v>295</v>
      </c>
      <c r="B153" s="781" t="s">
        <v>1648</v>
      </c>
      <c r="C153" s="803" t="s">
        <v>297</v>
      </c>
      <c r="D153" s="1537"/>
      <c r="E153" s="1537"/>
      <c r="F153" s="1537"/>
      <c r="G153" s="1537"/>
      <c r="H153" s="1537"/>
      <c r="I153" s="1537"/>
      <c r="J153" s="1532">
        <v>0</v>
      </c>
    </row>
    <row r="154" spans="1:10" hidden="1">
      <c r="A154" s="802" t="s">
        <v>298</v>
      </c>
      <c r="B154" s="779" t="s">
        <v>299</v>
      </c>
      <c r="C154" s="804" t="s">
        <v>338</v>
      </c>
      <c r="D154" s="1537">
        <v>0</v>
      </c>
      <c r="E154" s="1537">
        <v>0</v>
      </c>
      <c r="F154" s="1537">
        <v>0</v>
      </c>
      <c r="G154" s="1537">
        <v>0</v>
      </c>
      <c r="H154" s="1537">
        <v>0</v>
      </c>
      <c r="I154" s="1537">
        <v>0</v>
      </c>
      <c r="J154" s="1532">
        <v>0</v>
      </c>
    </row>
    <row r="155" spans="1:10" hidden="1">
      <c r="A155" s="802" t="s">
        <v>300</v>
      </c>
      <c r="B155" s="782" t="s">
        <v>1061</v>
      </c>
      <c r="C155" s="803" t="s">
        <v>301</v>
      </c>
      <c r="D155" s="1537"/>
      <c r="E155" s="1537"/>
      <c r="F155" s="1537"/>
      <c r="G155" s="1537"/>
      <c r="H155" s="1537"/>
      <c r="I155" s="1537"/>
      <c r="J155" s="1532">
        <v>0</v>
      </c>
    </row>
    <row r="156" spans="1:10" hidden="1">
      <c r="A156" s="805" t="s">
        <v>302</v>
      </c>
      <c r="B156" s="806" t="s">
        <v>303</v>
      </c>
      <c r="C156" s="804" t="s">
        <v>338</v>
      </c>
      <c r="D156" s="1537">
        <v>0</v>
      </c>
      <c r="E156" s="1537">
        <v>0</v>
      </c>
      <c r="F156" s="1537">
        <v>0</v>
      </c>
      <c r="G156" s="1537">
        <v>0</v>
      </c>
      <c r="H156" s="1537">
        <v>0</v>
      </c>
      <c r="I156" s="1537">
        <v>0</v>
      </c>
      <c r="J156" s="1532">
        <v>0</v>
      </c>
    </row>
    <row r="157" spans="1:10" hidden="1">
      <c r="A157" s="802" t="s">
        <v>304</v>
      </c>
      <c r="B157" s="782" t="s">
        <v>1062</v>
      </c>
      <c r="C157" s="803" t="s">
        <v>305</v>
      </c>
      <c r="D157" s="1537"/>
      <c r="E157" s="1537"/>
      <c r="F157" s="1537"/>
      <c r="G157" s="1537"/>
      <c r="H157" s="1537"/>
      <c r="I157" s="1537"/>
      <c r="J157" s="1532">
        <v>0</v>
      </c>
    </row>
    <row r="158" spans="1:10" hidden="1">
      <c r="A158" s="802" t="s">
        <v>306</v>
      </c>
      <c r="B158" s="782" t="s">
        <v>1063</v>
      </c>
      <c r="C158" s="803" t="s">
        <v>307</v>
      </c>
      <c r="D158" s="1537"/>
      <c r="E158" s="1537"/>
      <c r="F158" s="1537"/>
      <c r="G158" s="1537"/>
      <c r="H158" s="1537"/>
      <c r="I158" s="1537"/>
      <c r="J158" s="1532">
        <v>0</v>
      </c>
    </row>
    <row r="159" spans="1:10" ht="25.5" hidden="1">
      <c r="A159" s="802" t="s">
        <v>308</v>
      </c>
      <c r="B159" s="781" t="s">
        <v>1649</v>
      </c>
      <c r="C159" s="803" t="s">
        <v>310</v>
      </c>
      <c r="D159" s="1537"/>
      <c r="E159" s="1537"/>
      <c r="F159" s="1537"/>
      <c r="G159" s="1537"/>
      <c r="H159" s="1537"/>
      <c r="I159" s="1537"/>
      <c r="J159" s="1532">
        <v>0</v>
      </c>
    </row>
    <row r="160" spans="1:10" ht="26.25" hidden="1" thickBot="1">
      <c r="A160" s="807">
        <v>1244000</v>
      </c>
      <c r="B160" s="808" t="s">
        <v>1650</v>
      </c>
      <c r="C160" s="809" t="s">
        <v>1089</v>
      </c>
      <c r="D160" s="1538"/>
      <c r="E160" s="1538"/>
      <c r="F160" s="1538"/>
      <c r="G160" s="1538"/>
      <c r="H160" s="1538"/>
      <c r="I160" s="1538"/>
      <c r="J160" s="1532">
        <v>0</v>
      </c>
    </row>
    <row r="161" spans="1:10" ht="27.75" customHeight="1" thickBot="1">
      <c r="A161" s="810">
        <v>1000000</v>
      </c>
      <c r="B161" s="811" t="s">
        <v>1090</v>
      </c>
      <c r="C161" s="812" t="s">
        <v>338</v>
      </c>
      <c r="D161" s="1706">
        <f>D32+D137</f>
        <v>98420</v>
      </c>
      <c r="E161" s="1706">
        <f>E32</f>
        <v>0</v>
      </c>
      <c r="F161" s="1706">
        <f>F32+F137</f>
        <v>98420</v>
      </c>
      <c r="G161" s="1706">
        <f>G32+G137</f>
        <v>50000</v>
      </c>
      <c r="H161" s="1706">
        <f>H32+H137</f>
        <v>50000</v>
      </c>
      <c r="I161" s="1706">
        <f>I32+I137</f>
        <v>98420</v>
      </c>
      <c r="J161" s="1707">
        <f>J140</f>
        <v>98420</v>
      </c>
    </row>
    <row r="162" spans="1:10" hidden="1">
      <c r="A162" s="813"/>
      <c r="B162" s="814"/>
      <c r="C162" s="815"/>
      <c r="D162" s="662"/>
      <c r="E162" s="662"/>
      <c r="F162" s="662"/>
      <c r="G162" s="662"/>
      <c r="H162" s="662"/>
      <c r="I162" s="662"/>
      <c r="J162" s="662"/>
    </row>
    <row r="163" spans="1:10" ht="14.25" hidden="1">
      <c r="A163" s="2443"/>
      <c r="B163" s="2443"/>
      <c r="C163" s="2443"/>
      <c r="D163" s="2443"/>
      <c r="E163" s="2443"/>
      <c r="F163" s="2443"/>
      <c r="G163" s="2443"/>
      <c r="H163" s="2443"/>
      <c r="I163" s="2443"/>
      <c r="J163" s="2443"/>
    </row>
    <row r="164" spans="1:10" s="662" customFormat="1" ht="15.75" customHeight="1">
      <c r="A164" s="2422" t="s">
        <v>2264</v>
      </c>
      <c r="B164" s="2422"/>
      <c r="C164" s="2422"/>
      <c r="D164" s="2422"/>
      <c r="E164" s="2422"/>
      <c r="F164" s="2422"/>
      <c r="G164" s="2422"/>
      <c r="H164" s="2422"/>
      <c r="I164" s="2422"/>
      <c r="J164" s="2422"/>
    </row>
    <row r="165" spans="1:10">
      <c r="A165" s="2436" t="s">
        <v>1070</v>
      </c>
      <c r="B165" s="2436"/>
      <c r="C165" s="2436"/>
      <c r="D165" s="2436"/>
      <c r="E165" s="2436"/>
      <c r="F165" s="2436"/>
      <c r="G165" s="2436"/>
      <c r="H165" s="2436"/>
      <c r="I165" s="2436"/>
      <c r="J165" s="2436"/>
    </row>
    <row r="166" spans="1:10" ht="14.25">
      <c r="A166" s="816" t="s">
        <v>1651</v>
      </c>
      <c r="B166" s="816"/>
      <c r="C166" s="817"/>
      <c r="D166" s="816"/>
      <c r="E166" s="816"/>
      <c r="F166" s="816"/>
      <c r="G166" s="816" t="s">
        <v>1098</v>
      </c>
    </row>
    <row r="167" spans="1:10" ht="14.25">
      <c r="A167" s="818" t="s">
        <v>1652</v>
      </c>
      <c r="E167" s="661" t="s">
        <v>289</v>
      </c>
      <c r="F167" s="662"/>
      <c r="G167" s="661" t="s">
        <v>290</v>
      </c>
    </row>
    <row r="168" spans="1:10" ht="14.25">
      <c r="A168" s="819"/>
      <c r="E168" s="819"/>
      <c r="F168" s="819"/>
      <c r="G168" s="819"/>
    </row>
    <row r="169" spans="1:10">
      <c r="E169" s="816"/>
      <c r="F169" s="816"/>
      <c r="G169" s="816" t="s">
        <v>1102</v>
      </c>
    </row>
    <row r="170" spans="1:10">
      <c r="E170" s="661" t="s">
        <v>289</v>
      </c>
      <c r="F170" s="662"/>
      <c r="G170" s="661" t="s">
        <v>290</v>
      </c>
    </row>
    <row r="171" spans="1:10" ht="4.5" customHeight="1">
      <c r="D171" s="662"/>
      <c r="E171" s="662"/>
      <c r="F171" s="662"/>
      <c r="G171" s="662"/>
    </row>
    <row r="172" spans="1:10" hidden="1">
      <c r="D172" s="662"/>
      <c r="E172" s="662"/>
      <c r="F172" s="662"/>
      <c r="G172" s="662"/>
    </row>
    <row r="173" spans="1:10" hidden="1">
      <c r="A173" s="672"/>
      <c r="C173" s="673"/>
      <c r="D173" s="662"/>
      <c r="E173" s="662"/>
      <c r="F173" s="662"/>
      <c r="G173" s="662"/>
    </row>
    <row r="174" spans="1:10" hidden="1">
      <c r="A174" s="672"/>
      <c r="C174" s="673"/>
      <c r="D174" s="662"/>
      <c r="E174" s="662"/>
      <c r="F174" s="662"/>
      <c r="G174" s="662"/>
    </row>
    <row r="175" spans="1:10" hidden="1"/>
    <row r="176" spans="1:10">
      <c r="A176" s="626" t="s">
        <v>84</v>
      </c>
      <c r="B176" s="841"/>
    </row>
  </sheetData>
  <mergeCells count="18">
    <mergeCell ref="A12:B12"/>
    <mergeCell ref="F1:J1"/>
    <mergeCell ref="F3:J3"/>
    <mergeCell ref="A8:E8"/>
    <mergeCell ref="A10:E10"/>
    <mergeCell ref="A11:E11"/>
    <mergeCell ref="A163:J163"/>
    <mergeCell ref="A164:J164"/>
    <mergeCell ref="A165:J165"/>
    <mergeCell ref="A13:J13"/>
    <mergeCell ref="A14:J14"/>
    <mergeCell ref="A15:J15"/>
    <mergeCell ref="A16:E17"/>
    <mergeCell ref="F16:J17"/>
    <mergeCell ref="F23:J24"/>
    <mergeCell ref="F29:F30"/>
    <mergeCell ref="G29:J29"/>
    <mergeCell ref="H27:J27"/>
  </mergeCell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174"/>
  <sheetViews>
    <sheetView topLeftCell="A63" workbookViewId="0">
      <selection activeCell="D43" sqref="D43"/>
    </sheetView>
  </sheetViews>
  <sheetFormatPr defaultRowHeight="12.75"/>
  <cols>
    <col min="1" max="1" width="7" style="626" customWidth="1"/>
    <col min="2" max="2" width="37.140625" style="626" customWidth="1"/>
    <col min="3" max="3" width="8.140625" style="626" customWidth="1"/>
    <col min="4" max="4" width="10.7109375" style="626" customWidth="1"/>
    <col min="5" max="5" width="11.5703125" style="841" customWidth="1"/>
    <col min="6" max="6" width="10.5703125" style="626" customWidth="1"/>
    <col min="7" max="7" width="12.5703125" style="626" customWidth="1"/>
    <col min="8" max="8" width="11.5703125" style="626" customWidth="1"/>
    <col min="9" max="9" width="12.570312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1461"/>
      <c r="F1" s="2453" t="s">
        <v>28</v>
      </c>
      <c r="G1" s="2453"/>
      <c r="H1" s="2453"/>
      <c r="I1" s="2453"/>
      <c r="J1" s="2453"/>
      <c r="K1" s="662"/>
      <c r="L1" s="662"/>
    </row>
    <row r="2" spans="1:12" ht="6" customHeight="1">
      <c r="A2" s="662"/>
      <c r="B2" s="663"/>
      <c r="C2" s="664"/>
      <c r="D2" s="662"/>
      <c r="E2" s="1461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1461"/>
      <c r="F3" s="2454" t="s">
        <v>850</v>
      </c>
      <c r="G3" s="2454"/>
      <c r="H3" s="2454"/>
      <c r="I3" s="2454"/>
      <c r="J3" s="2454"/>
      <c r="K3" s="662"/>
      <c r="L3" s="662"/>
    </row>
    <row r="4" spans="1:12">
      <c r="A4" s="662"/>
      <c r="B4" s="663"/>
      <c r="C4" s="664"/>
      <c r="D4" s="662"/>
      <c r="E4" s="1461"/>
      <c r="F4" s="667" t="s">
        <v>30</v>
      </c>
      <c r="G4" s="667"/>
      <c r="H4" s="662"/>
      <c r="I4" s="662"/>
      <c r="J4" s="662"/>
      <c r="K4" s="662"/>
      <c r="L4" s="662"/>
    </row>
    <row r="5" spans="1:12">
      <c r="A5" s="662"/>
      <c r="B5" s="820" t="s">
        <v>31</v>
      </c>
      <c r="C5" s="664"/>
      <c r="D5" s="662"/>
      <c r="E5" s="1461"/>
      <c r="F5" s="665"/>
      <c r="G5" s="669" t="s">
        <v>162</v>
      </c>
      <c r="H5" s="662"/>
      <c r="I5" s="662"/>
      <c r="J5" s="662"/>
      <c r="K5" s="662"/>
      <c r="L5" s="662"/>
    </row>
    <row r="6" spans="1:12" ht="12" customHeight="1">
      <c r="A6" s="670"/>
      <c r="B6" s="671"/>
      <c r="C6" s="664"/>
      <c r="D6" s="662"/>
      <c r="E6" s="1461" t="s">
        <v>163</v>
      </c>
      <c r="F6" s="667" t="s">
        <v>893</v>
      </c>
      <c r="G6" s="662"/>
      <c r="H6" s="662"/>
      <c r="I6" s="662"/>
      <c r="J6" s="672"/>
      <c r="K6" s="662"/>
      <c r="L6" s="662"/>
    </row>
    <row r="7" spans="1:12" s="662" customFormat="1" ht="20.25" customHeight="1">
      <c r="A7" s="672" t="s">
        <v>2283</v>
      </c>
      <c r="B7" s="663"/>
      <c r="C7" s="673"/>
      <c r="E7" s="841"/>
      <c r="F7" s="665"/>
      <c r="G7" s="665"/>
    </row>
    <row r="8" spans="1:12" s="672" customFormat="1" ht="9.75" customHeight="1">
      <c r="A8" s="2455" t="s">
        <v>1073</v>
      </c>
      <c r="B8" s="2455"/>
      <c r="C8" s="2455"/>
      <c r="D8" s="2455"/>
      <c r="E8" s="2455"/>
    </row>
    <row r="9" spans="1:12" ht="12" customHeight="1">
      <c r="A9" s="662"/>
      <c r="B9" s="663"/>
      <c r="C9" s="664"/>
      <c r="D9" s="662"/>
      <c r="E9" s="1461"/>
      <c r="F9" s="665"/>
      <c r="G9" s="662"/>
      <c r="H9" s="662"/>
      <c r="I9" s="662"/>
      <c r="J9" s="662"/>
      <c r="K9" s="662"/>
      <c r="L9" s="662"/>
    </row>
    <row r="10" spans="1:12">
      <c r="A10" s="2457" t="s">
        <v>1108</v>
      </c>
      <c r="B10" s="2457"/>
      <c r="C10" s="2457"/>
      <c r="D10" s="2457"/>
      <c r="E10" s="2457"/>
      <c r="F10" s="665"/>
      <c r="G10" s="674" t="s">
        <v>193</v>
      </c>
      <c r="H10" s="662"/>
      <c r="I10" s="662"/>
      <c r="J10" s="662"/>
      <c r="K10" s="662"/>
      <c r="L10" s="662"/>
    </row>
    <row r="11" spans="1:12" ht="20.25" customHeight="1">
      <c r="A11" s="2452" t="s">
        <v>861</v>
      </c>
      <c r="B11" s="2452"/>
      <c r="C11" s="2452"/>
      <c r="D11" s="2452"/>
      <c r="E11" s="2452"/>
      <c r="F11" s="665"/>
      <c r="G11" s="662"/>
      <c r="H11" s="662"/>
      <c r="I11" s="662"/>
      <c r="J11" s="662"/>
      <c r="K11" s="662"/>
      <c r="L11" s="662"/>
    </row>
    <row r="12" spans="1:12" s="841" customFormat="1">
      <c r="A12" s="2445" t="s">
        <v>2269</v>
      </c>
      <c r="B12" s="2446"/>
      <c r="C12" s="1460"/>
      <c r="F12" s="1461"/>
      <c r="G12" s="1461"/>
    </row>
    <row r="13" spans="1:12" ht="14.25">
      <c r="A13" s="2511" t="s">
        <v>779</v>
      </c>
      <c r="B13" s="2511"/>
      <c r="C13" s="2511"/>
      <c r="D13" s="2511"/>
      <c r="E13" s="2511"/>
      <c r="F13" s="2511"/>
      <c r="G13" s="2511"/>
      <c r="H13" s="2511"/>
      <c r="I13" s="2511"/>
      <c r="J13" s="2511"/>
      <c r="K13" s="662"/>
      <c r="L13" s="662"/>
    </row>
    <row r="14" spans="1:12" ht="14.25">
      <c r="A14" s="2477" t="s">
        <v>993</v>
      </c>
      <c r="B14" s="2470"/>
      <c r="C14" s="2470"/>
      <c r="D14" s="2470"/>
      <c r="E14" s="2470"/>
      <c r="F14" s="2470"/>
      <c r="G14" s="2470"/>
      <c r="H14" s="2470"/>
      <c r="I14" s="2470"/>
      <c r="J14" s="2470"/>
      <c r="K14" s="662"/>
      <c r="L14" s="662"/>
    </row>
    <row r="15" spans="1:12" ht="16.5">
      <c r="A15" s="2478" t="s">
        <v>2206</v>
      </c>
      <c r="B15" s="2478"/>
      <c r="C15" s="2478"/>
      <c r="D15" s="2478"/>
      <c r="E15" s="2478"/>
      <c r="F15" s="2478"/>
      <c r="G15" s="2478"/>
      <c r="H15" s="2478"/>
      <c r="I15" s="2478"/>
      <c r="J15" s="2478"/>
      <c r="K15" s="662"/>
      <c r="L15" s="662"/>
    </row>
    <row r="16" spans="1:12" ht="14.25" customHeight="1">
      <c r="A16" s="2467" t="s">
        <v>2202</v>
      </c>
      <c r="B16" s="2467"/>
      <c r="C16" s="2467"/>
      <c r="D16" s="2467"/>
      <c r="E16" s="2467"/>
      <c r="F16" s="2451"/>
      <c r="G16" s="2451"/>
      <c r="H16" s="2451"/>
      <c r="I16" s="2451"/>
      <c r="J16" s="2451"/>
      <c r="K16" s="672"/>
      <c r="L16" s="672"/>
    </row>
    <row r="17" spans="1:14" ht="9" customHeight="1">
      <c r="A17" s="2467"/>
      <c r="B17" s="2467"/>
      <c r="C17" s="2467"/>
      <c r="D17" s="2467"/>
      <c r="E17" s="2467"/>
      <c r="F17" s="2451"/>
      <c r="G17" s="2451"/>
      <c r="H17" s="2451"/>
      <c r="I17" s="2451"/>
      <c r="J17" s="2451"/>
      <c r="K17" s="672"/>
      <c r="L17" s="672"/>
    </row>
    <row r="18" spans="1:14">
      <c r="A18" s="677" t="s">
        <v>423</v>
      </c>
      <c r="B18" s="678"/>
      <c r="C18" s="678"/>
      <c r="D18" s="678"/>
      <c r="E18" s="985"/>
      <c r="F18" s="679" t="s">
        <v>312</v>
      </c>
      <c r="G18" s="672"/>
      <c r="H18" s="672"/>
      <c r="I18" s="672"/>
      <c r="J18" s="672"/>
      <c r="K18" s="672"/>
      <c r="L18" s="672"/>
    </row>
    <row r="19" spans="1:14">
      <c r="A19" s="677" t="s">
        <v>961</v>
      </c>
      <c r="B19" s="680"/>
      <c r="C19" s="680"/>
      <c r="D19" s="680"/>
      <c r="E19" s="1617"/>
      <c r="F19" s="677" t="s">
        <v>313</v>
      </c>
      <c r="G19" s="650" t="s">
        <v>1071</v>
      </c>
      <c r="H19" s="647" t="s">
        <v>642</v>
      </c>
      <c r="I19" s="648">
        <v>1</v>
      </c>
      <c r="J19" s="680"/>
      <c r="K19" s="680"/>
      <c r="L19" s="680"/>
    </row>
    <row r="20" spans="1:14">
      <c r="A20" s="677" t="s">
        <v>314</v>
      </c>
      <c r="B20" s="677"/>
      <c r="C20" s="677"/>
      <c r="D20" s="677"/>
      <c r="E20" s="1618"/>
      <c r="F20" s="680"/>
      <c r="G20" s="677"/>
      <c r="H20" s="680"/>
      <c r="I20" s="677"/>
      <c r="J20" s="677"/>
      <c r="K20" s="677"/>
      <c r="L20" s="677"/>
    </row>
    <row r="21" spans="1:14">
      <c r="A21" s="677" t="s">
        <v>884</v>
      </c>
      <c r="B21" s="677"/>
      <c r="C21" s="677"/>
      <c r="D21" s="681"/>
      <c r="E21" s="1619"/>
      <c r="F21" s="677" t="s">
        <v>1137</v>
      </c>
      <c r="G21" s="677"/>
      <c r="H21" s="677"/>
      <c r="I21" s="677"/>
      <c r="J21" s="677"/>
      <c r="K21" s="677"/>
      <c r="L21" s="677"/>
    </row>
    <row r="22" spans="1:14" ht="24" customHeight="1">
      <c r="A22" s="677" t="s">
        <v>1615</v>
      </c>
      <c r="B22" s="680"/>
      <c r="C22" s="680"/>
      <c r="D22" s="680"/>
      <c r="E22" s="1617"/>
      <c r="F22" s="677" t="s">
        <v>48</v>
      </c>
      <c r="G22" s="677"/>
      <c r="H22" s="677"/>
      <c r="I22" s="680"/>
      <c r="J22" s="682"/>
      <c r="K22" s="680"/>
      <c r="L22" s="680"/>
    </row>
    <row r="23" spans="1:14" ht="17.25" customHeight="1">
      <c r="A23" s="680" t="s">
        <v>192</v>
      </c>
      <c r="B23" s="682"/>
      <c r="C23" s="683"/>
      <c r="D23" s="680"/>
      <c r="E23" s="1617"/>
      <c r="F23" s="2437" t="s">
        <v>900</v>
      </c>
      <c r="G23" s="2437"/>
      <c r="H23" s="2437"/>
      <c r="I23" s="2437"/>
      <c r="J23" s="2437"/>
      <c r="K23" s="680"/>
      <c r="L23" s="680"/>
    </row>
    <row r="24" spans="1:14" ht="13.5" thickBot="1">
      <c r="A24" s="679" t="s">
        <v>876</v>
      </c>
      <c r="B24" s="684"/>
      <c r="C24" s="685"/>
      <c r="D24" s="684"/>
      <c r="E24" s="1617"/>
      <c r="F24" s="2437"/>
      <c r="G24" s="2437"/>
      <c r="H24" s="2437"/>
      <c r="I24" s="2437"/>
      <c r="J24" s="2437"/>
      <c r="K24" s="680"/>
      <c r="L24" s="680"/>
    </row>
    <row r="25" spans="1:14" ht="13.5" thickBot="1">
      <c r="A25" s="677" t="s">
        <v>110</v>
      </c>
      <c r="B25" s="680"/>
      <c r="C25" s="683"/>
      <c r="D25" s="682"/>
      <c r="E25" s="1620"/>
      <c r="G25" s="687"/>
      <c r="H25" s="688"/>
      <c r="I25" s="689"/>
      <c r="K25" s="682"/>
      <c r="L25" s="682"/>
    </row>
    <row r="26" spans="1:14" ht="13.5" thickBot="1">
      <c r="A26" s="677" t="s">
        <v>397</v>
      </c>
      <c r="B26" s="680"/>
      <c r="C26" s="680"/>
      <c r="D26" s="684"/>
      <c r="E26" s="1621"/>
      <c r="F26" s="684"/>
      <c r="G26" s="690" t="s">
        <v>398</v>
      </c>
      <c r="H26" s="680"/>
      <c r="I26" s="682"/>
      <c r="J26" s="682"/>
      <c r="K26" s="684"/>
      <c r="L26" s="684"/>
    </row>
    <row r="27" spans="1:14" ht="13.5" thickBot="1">
      <c r="A27" s="677" t="s">
        <v>399</v>
      </c>
      <c r="B27" s="691"/>
      <c r="C27" s="692"/>
      <c r="D27" s="683"/>
      <c r="E27" s="1622"/>
      <c r="F27" s="694"/>
      <c r="G27" s="672"/>
      <c r="H27" s="2444">
        <v>900272427015</v>
      </c>
      <c r="I27" s="2444"/>
      <c r="J27" s="2444"/>
      <c r="K27" s="672"/>
      <c r="L27" s="672"/>
    </row>
    <row r="28" spans="1:14" ht="4.5" customHeight="1" thickBot="1"/>
    <row r="29" spans="1:14" ht="49.5" customHeight="1" thickBot="1">
      <c r="A29" s="695" t="s">
        <v>385</v>
      </c>
      <c r="B29" s="696" t="s">
        <v>400</v>
      </c>
      <c r="C29" s="697"/>
      <c r="D29" s="696" t="s">
        <v>401</v>
      </c>
      <c r="E29" s="1392"/>
      <c r="F29" s="2438" t="s">
        <v>342</v>
      </c>
      <c r="G29" s="2440" t="s">
        <v>343</v>
      </c>
      <c r="H29" s="2441"/>
      <c r="I29" s="2441"/>
      <c r="J29" s="2442"/>
    </row>
    <row r="30" spans="1:14" ht="69.75" customHeight="1" thickBot="1">
      <c r="A30" s="699"/>
      <c r="B30" s="700" t="s">
        <v>329</v>
      </c>
      <c r="C30" s="701" t="s">
        <v>641</v>
      </c>
      <c r="D30" s="702" t="s">
        <v>761</v>
      </c>
      <c r="E30" s="139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  <c r="M30" s="688"/>
      <c r="N30" s="682"/>
    </row>
    <row r="31" spans="1:14" ht="18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1394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4" ht="27.75" customHeight="1" thickBot="1">
      <c r="A32" s="704">
        <v>1100000</v>
      </c>
      <c r="B32" s="711" t="s">
        <v>1616</v>
      </c>
      <c r="C32" s="712" t="s">
        <v>338</v>
      </c>
      <c r="D32" s="1480">
        <f>D63+D67+D77+D102</f>
        <v>35000</v>
      </c>
      <c r="E32" s="1623">
        <f>E102</f>
        <v>0</v>
      </c>
      <c r="F32" s="1480">
        <f>F66+F77+F63+F107+F102</f>
        <v>35000</v>
      </c>
      <c r="G32" s="1480">
        <f>G63+G67+G77</f>
        <v>3200</v>
      </c>
      <c r="H32" s="1480">
        <f>H66+H77+H63</f>
        <v>5500</v>
      </c>
      <c r="I32" s="1480">
        <f>I63+I66+I77+I102</f>
        <v>8000</v>
      </c>
      <c r="J32" s="1480">
        <f>F32</f>
        <v>35000</v>
      </c>
    </row>
    <row r="33" spans="1:10" ht="15.75" hidden="1" customHeight="1">
      <c r="A33" s="704">
        <v>1110000</v>
      </c>
      <c r="B33" s="714" t="s">
        <v>1617</v>
      </c>
      <c r="C33" s="712" t="s">
        <v>338</v>
      </c>
      <c r="D33" s="1481">
        <v>0</v>
      </c>
      <c r="E33" s="1624">
        <v>0</v>
      </c>
      <c r="F33" s="1481">
        <v>0</v>
      </c>
      <c r="G33" s="1481">
        <v>0</v>
      </c>
      <c r="H33" s="1481">
        <v>0</v>
      </c>
      <c r="I33" s="1481">
        <v>0</v>
      </c>
      <c r="J33" s="1481">
        <v>0</v>
      </c>
    </row>
    <row r="34" spans="1:10" ht="15.75" hidden="1" customHeight="1">
      <c r="A34" s="716">
        <v>1110000</v>
      </c>
      <c r="B34" s="717" t="s">
        <v>768</v>
      </c>
      <c r="C34" s="718" t="s">
        <v>338</v>
      </c>
      <c r="D34" s="1482">
        <v>0</v>
      </c>
      <c r="E34" s="1625">
        <v>0</v>
      </c>
      <c r="F34" s="1482">
        <v>0</v>
      </c>
      <c r="G34" s="1482">
        <v>0</v>
      </c>
      <c r="H34" s="1482">
        <v>0</v>
      </c>
      <c r="I34" s="1482">
        <v>0</v>
      </c>
      <c r="J34" s="1482">
        <v>0</v>
      </c>
    </row>
    <row r="35" spans="1:10" ht="15.75" hidden="1" customHeight="1">
      <c r="A35" s="720">
        <v>1111000</v>
      </c>
      <c r="B35" s="721" t="s">
        <v>643</v>
      </c>
      <c r="C35" s="722" t="s">
        <v>769</v>
      </c>
      <c r="D35" s="1483"/>
      <c r="E35" s="1626"/>
      <c r="F35" s="1483"/>
      <c r="G35" s="1483"/>
      <c r="H35" s="1483"/>
      <c r="I35" s="1483"/>
      <c r="J35" s="1483">
        <v>0</v>
      </c>
    </row>
    <row r="36" spans="1:10" ht="15.75" hidden="1" customHeight="1">
      <c r="A36" s="724">
        <v>1112000</v>
      </c>
      <c r="B36" s="725" t="s">
        <v>255</v>
      </c>
      <c r="C36" s="726" t="s">
        <v>770</v>
      </c>
      <c r="D36" s="1484"/>
      <c r="E36" s="1627"/>
      <c r="F36" s="1484"/>
      <c r="G36" s="1484"/>
      <c r="H36" s="1484"/>
      <c r="I36" s="1484"/>
      <c r="J36" s="1483">
        <v>0</v>
      </c>
    </row>
    <row r="37" spans="1:10" ht="15.75" hidden="1" customHeight="1">
      <c r="A37" s="724">
        <v>1113000</v>
      </c>
      <c r="B37" s="725" t="s">
        <v>771</v>
      </c>
      <c r="C37" s="726" t="s">
        <v>772</v>
      </c>
      <c r="D37" s="1484"/>
      <c r="E37" s="1627"/>
      <c r="F37" s="1484"/>
      <c r="G37" s="1484"/>
      <c r="H37" s="1484"/>
      <c r="I37" s="1484"/>
      <c r="J37" s="1483">
        <v>0</v>
      </c>
    </row>
    <row r="38" spans="1:10" ht="15.75" hidden="1" customHeight="1">
      <c r="A38" s="724">
        <v>1114000</v>
      </c>
      <c r="B38" s="725" t="s">
        <v>377</v>
      </c>
      <c r="C38" s="726" t="s">
        <v>378</v>
      </c>
      <c r="D38" s="1484"/>
      <c r="E38" s="1627"/>
      <c r="F38" s="1484"/>
      <c r="G38" s="1484"/>
      <c r="H38" s="1484"/>
      <c r="I38" s="1484"/>
      <c r="J38" s="1483">
        <v>0</v>
      </c>
    </row>
    <row r="39" spans="1:10" ht="15.75" hidden="1" customHeight="1">
      <c r="A39" s="724">
        <v>1115000</v>
      </c>
      <c r="B39" s="725" t="s">
        <v>591</v>
      </c>
      <c r="C39" s="726" t="s">
        <v>367</v>
      </c>
      <c r="D39" s="1484"/>
      <c r="E39" s="1627"/>
      <c r="F39" s="1484"/>
      <c r="G39" s="1484"/>
      <c r="H39" s="1484"/>
      <c r="I39" s="1484"/>
      <c r="J39" s="1483">
        <v>0</v>
      </c>
    </row>
    <row r="40" spans="1:10" ht="15.75" hidden="1" customHeight="1">
      <c r="A40" s="724">
        <v>1116000</v>
      </c>
      <c r="B40" s="725" t="s">
        <v>981</v>
      </c>
      <c r="C40" s="726" t="s">
        <v>368</v>
      </c>
      <c r="D40" s="1484"/>
      <c r="E40" s="1627"/>
      <c r="F40" s="1484"/>
      <c r="G40" s="1484"/>
      <c r="H40" s="1484"/>
      <c r="I40" s="1484"/>
      <c r="J40" s="1483">
        <v>0</v>
      </c>
    </row>
    <row r="41" spans="1:10" ht="15.75" hidden="1" customHeight="1">
      <c r="A41" s="728">
        <v>1117000</v>
      </c>
      <c r="B41" s="729" t="s">
        <v>18</v>
      </c>
      <c r="C41" s="730" t="s">
        <v>19</v>
      </c>
      <c r="D41" s="1485"/>
      <c r="E41" s="1500"/>
      <c r="F41" s="1485"/>
      <c r="G41" s="1485"/>
      <c r="H41" s="1485"/>
      <c r="I41" s="1485"/>
      <c r="J41" s="1483">
        <v>0</v>
      </c>
    </row>
    <row r="42" spans="1:10" ht="19.5" hidden="1" customHeight="1">
      <c r="A42" s="732">
        <v>1120000</v>
      </c>
      <c r="B42" s="733" t="s">
        <v>20</v>
      </c>
      <c r="C42" s="712" t="s">
        <v>338</v>
      </c>
      <c r="D42" s="1486">
        <v>0</v>
      </c>
      <c r="E42" s="1628">
        <v>0</v>
      </c>
      <c r="F42" s="1486">
        <v>6200</v>
      </c>
      <c r="G42" s="1486">
        <v>1500</v>
      </c>
      <c r="H42" s="1486">
        <v>3000</v>
      </c>
      <c r="I42" s="1486">
        <v>4500</v>
      </c>
      <c r="J42" s="1483">
        <v>6200</v>
      </c>
    </row>
    <row r="43" spans="1:10" ht="13.5" customHeight="1">
      <c r="A43" s="716">
        <v>1121000</v>
      </c>
      <c r="B43" s="735" t="s">
        <v>21</v>
      </c>
      <c r="C43" s="736"/>
      <c r="D43" s="1483">
        <v>0</v>
      </c>
      <c r="E43" s="1626">
        <v>0</v>
      </c>
      <c r="F43" s="1483">
        <v>0</v>
      </c>
      <c r="G43" s="1483">
        <v>0</v>
      </c>
      <c r="H43" s="1483">
        <v>0</v>
      </c>
      <c r="I43" s="1483">
        <v>0</v>
      </c>
      <c r="J43" s="1483">
        <v>0</v>
      </c>
    </row>
    <row r="44" spans="1:10" ht="25.5" hidden="1">
      <c r="A44" s="724">
        <v>1121100</v>
      </c>
      <c r="B44" s="737" t="s">
        <v>359</v>
      </c>
      <c r="C44" s="726" t="s">
        <v>360</v>
      </c>
      <c r="D44" s="1484"/>
      <c r="E44" s="1627"/>
      <c r="F44" s="1484"/>
      <c r="G44" s="1484"/>
      <c r="H44" s="1484"/>
      <c r="I44" s="1484"/>
      <c r="J44" s="1483">
        <v>0</v>
      </c>
    </row>
    <row r="45" spans="1:10" hidden="1">
      <c r="A45" s="724">
        <v>1121200</v>
      </c>
      <c r="B45" s="738" t="s">
        <v>1618</v>
      </c>
      <c r="C45" s="726" t="s">
        <v>362</v>
      </c>
      <c r="D45" s="1484"/>
      <c r="E45" s="1627"/>
      <c r="F45" s="1484"/>
      <c r="G45" s="1484"/>
      <c r="H45" s="1484"/>
      <c r="I45" s="1484"/>
      <c r="J45" s="1483">
        <v>0</v>
      </c>
    </row>
    <row r="46" spans="1:10" ht="12.75" hidden="1" customHeight="1" thickBot="1">
      <c r="A46" s="724">
        <v>1121300</v>
      </c>
      <c r="B46" s="737" t="s">
        <v>734</v>
      </c>
      <c r="C46" s="726" t="s">
        <v>363</v>
      </c>
      <c r="D46" s="1484"/>
      <c r="E46" s="1627"/>
      <c r="F46" s="1539" t="s">
        <v>702</v>
      </c>
      <c r="G46" s="1540" t="s">
        <v>702</v>
      </c>
      <c r="H46" s="1540" t="s">
        <v>702</v>
      </c>
      <c r="I46" s="1540" t="s">
        <v>702</v>
      </c>
      <c r="J46" s="1487">
        <v>0</v>
      </c>
    </row>
    <row r="47" spans="1:10" hidden="1">
      <c r="A47" s="724">
        <v>1121400</v>
      </c>
      <c r="B47" s="737" t="s">
        <v>735</v>
      </c>
      <c r="C47" s="726" t="s">
        <v>364</v>
      </c>
      <c r="D47" s="1484"/>
      <c r="E47" s="1627"/>
      <c r="F47" s="1484"/>
      <c r="G47" s="1484"/>
      <c r="H47" s="1484"/>
      <c r="I47" s="1484"/>
      <c r="J47" s="1483">
        <v>0</v>
      </c>
    </row>
    <row r="48" spans="1:10" hidden="1">
      <c r="A48" s="724">
        <v>1121500</v>
      </c>
      <c r="B48" s="737" t="s">
        <v>65</v>
      </c>
      <c r="C48" s="726" t="s">
        <v>365</v>
      </c>
      <c r="D48" s="1483"/>
      <c r="E48" s="1626"/>
      <c r="F48" s="1483"/>
      <c r="G48" s="1483"/>
      <c r="H48" s="1483"/>
      <c r="I48" s="1483"/>
      <c r="J48" s="1483">
        <v>0</v>
      </c>
    </row>
    <row r="49" spans="1:10" ht="25.5" hidden="1">
      <c r="A49" s="724">
        <v>1121600</v>
      </c>
      <c r="B49" s="737" t="s">
        <v>66</v>
      </c>
      <c r="C49" s="726" t="s">
        <v>366</v>
      </c>
      <c r="D49" s="1484"/>
      <c r="E49" s="1627">
        <v>0</v>
      </c>
      <c r="F49" s="1484"/>
      <c r="G49" s="1484"/>
      <c r="H49" s="1484"/>
      <c r="I49" s="1484"/>
      <c r="J49" s="1483">
        <v>0</v>
      </c>
    </row>
    <row r="50" spans="1:10" ht="13.5" hidden="1" thickBot="1">
      <c r="A50" s="740">
        <v>1121700</v>
      </c>
      <c r="B50" s="741" t="s">
        <v>67</v>
      </c>
      <c r="C50" s="730" t="s">
        <v>731</v>
      </c>
      <c r="D50" s="1485"/>
      <c r="E50" s="1500"/>
      <c r="F50" s="1485"/>
      <c r="G50" s="1485"/>
      <c r="H50" s="1485"/>
      <c r="I50" s="1485"/>
      <c r="J50" s="1483">
        <v>0</v>
      </c>
    </row>
    <row r="51" spans="1:10" ht="28.5" hidden="1">
      <c r="A51" s="716">
        <v>1122000</v>
      </c>
      <c r="B51" s="742" t="s">
        <v>732</v>
      </c>
      <c r="C51" s="718" t="s">
        <v>338</v>
      </c>
      <c r="D51" s="1488">
        <v>0</v>
      </c>
      <c r="E51" s="1629">
        <v>0</v>
      </c>
      <c r="F51" s="1488">
        <v>0</v>
      </c>
      <c r="G51" s="1488">
        <v>0</v>
      </c>
      <c r="H51" s="1488">
        <v>0</v>
      </c>
      <c r="I51" s="1488">
        <v>0</v>
      </c>
      <c r="J51" s="1483">
        <v>0</v>
      </c>
    </row>
    <row r="52" spans="1:10" hidden="1">
      <c r="A52" s="744">
        <v>1122100</v>
      </c>
      <c r="B52" s="737" t="s">
        <v>68</v>
      </c>
      <c r="C52" s="722" t="s">
        <v>733</v>
      </c>
      <c r="D52" s="1484"/>
      <c r="E52" s="1627"/>
      <c r="F52" s="1484"/>
      <c r="G52" s="1484"/>
      <c r="H52" s="1484"/>
      <c r="I52" s="1484"/>
      <c r="J52" s="1483">
        <v>0</v>
      </c>
    </row>
    <row r="53" spans="1:10" ht="25.5" hidden="1">
      <c r="A53" s="744">
        <v>1122200</v>
      </c>
      <c r="B53" s="737" t="s">
        <v>465</v>
      </c>
      <c r="C53" s="726" t="s">
        <v>978</v>
      </c>
      <c r="D53" s="1484"/>
      <c r="E53" s="1627"/>
      <c r="F53" s="1484"/>
      <c r="G53" s="1484"/>
      <c r="H53" s="1484"/>
      <c r="I53" s="1484"/>
      <c r="J53" s="1483">
        <v>0</v>
      </c>
    </row>
    <row r="54" spans="1:10" ht="13.5" hidden="1" thickBot="1">
      <c r="A54" s="732">
        <v>1122300</v>
      </c>
      <c r="B54" s="741" t="s">
        <v>136</v>
      </c>
      <c r="C54" s="730" t="s">
        <v>979</v>
      </c>
      <c r="D54" s="1485"/>
      <c r="E54" s="1500"/>
      <c r="F54" s="1485"/>
      <c r="G54" s="1485"/>
      <c r="H54" s="1485"/>
      <c r="I54" s="1485"/>
      <c r="J54" s="1483">
        <v>0</v>
      </c>
    </row>
    <row r="55" spans="1:10" ht="28.5" hidden="1">
      <c r="A55" s="716">
        <v>1123000</v>
      </c>
      <c r="B55" s="742" t="s">
        <v>344</v>
      </c>
      <c r="C55" s="718" t="s">
        <v>338</v>
      </c>
      <c r="D55" s="1488">
        <v>0</v>
      </c>
      <c r="E55" s="1629">
        <v>0</v>
      </c>
      <c r="F55" s="1488">
        <v>0</v>
      </c>
      <c r="G55" s="1488">
        <v>0</v>
      </c>
      <c r="H55" s="1488">
        <v>0</v>
      </c>
      <c r="I55" s="1488">
        <v>0</v>
      </c>
      <c r="J55" s="1483">
        <v>0</v>
      </c>
    </row>
    <row r="56" spans="1:10" hidden="1">
      <c r="A56" s="744">
        <v>1123100</v>
      </c>
      <c r="B56" s="737" t="s">
        <v>137</v>
      </c>
      <c r="C56" s="722" t="s">
        <v>345</v>
      </c>
      <c r="D56" s="1484"/>
      <c r="E56" s="1627"/>
      <c r="F56" s="1484"/>
      <c r="G56" s="1484"/>
      <c r="H56" s="1484"/>
      <c r="I56" s="1484"/>
      <c r="J56" s="1483">
        <v>0</v>
      </c>
    </row>
    <row r="57" spans="1:10" hidden="1">
      <c r="A57" s="744">
        <v>1123200</v>
      </c>
      <c r="B57" s="737" t="s">
        <v>138</v>
      </c>
      <c r="C57" s="726" t="s">
        <v>346</v>
      </c>
      <c r="D57" s="1484"/>
      <c r="E57" s="1627"/>
      <c r="F57" s="1484"/>
      <c r="G57" s="1484"/>
      <c r="H57" s="1484"/>
      <c r="I57" s="1484"/>
      <c r="J57" s="1483">
        <v>0</v>
      </c>
    </row>
    <row r="58" spans="1:10" ht="25.5" hidden="1">
      <c r="A58" s="744">
        <v>1123300</v>
      </c>
      <c r="B58" s="737" t="s">
        <v>139</v>
      </c>
      <c r="C58" s="726" t="s">
        <v>347</v>
      </c>
      <c r="D58" s="1484"/>
      <c r="E58" s="1627"/>
      <c r="F58" s="1484"/>
      <c r="G58" s="1484"/>
      <c r="H58" s="1484"/>
      <c r="I58" s="1484"/>
      <c r="J58" s="1483">
        <v>0</v>
      </c>
    </row>
    <row r="59" spans="1:10" hidden="1">
      <c r="A59" s="744">
        <v>1123400</v>
      </c>
      <c r="B59" s="737" t="s">
        <v>533</v>
      </c>
      <c r="C59" s="726" t="s">
        <v>348</v>
      </c>
      <c r="D59" s="1484"/>
      <c r="E59" s="1627"/>
      <c r="F59" s="1484"/>
      <c r="G59" s="1484"/>
      <c r="H59" s="1484"/>
      <c r="I59" s="1484"/>
      <c r="J59" s="1483">
        <v>0</v>
      </c>
    </row>
    <row r="60" spans="1:10" hidden="1">
      <c r="A60" s="744">
        <v>1123500</v>
      </c>
      <c r="B60" s="745" t="s">
        <v>534</v>
      </c>
      <c r="C60" s="746">
        <v>423500</v>
      </c>
      <c r="D60" s="1484"/>
      <c r="E60" s="1627"/>
      <c r="F60" s="1484"/>
      <c r="G60" s="1484"/>
      <c r="H60" s="1484"/>
      <c r="I60" s="1484"/>
      <c r="J60" s="1483">
        <v>0</v>
      </c>
    </row>
    <row r="61" spans="1:10" ht="25.5" hidden="1">
      <c r="A61" s="744">
        <v>1123600</v>
      </c>
      <c r="B61" s="737" t="s">
        <v>174</v>
      </c>
      <c r="C61" s="726" t="s">
        <v>349</v>
      </c>
      <c r="D61" s="1484"/>
      <c r="E61" s="1627"/>
      <c r="F61" s="1484"/>
      <c r="G61" s="1484"/>
      <c r="H61" s="1484"/>
      <c r="I61" s="1484"/>
      <c r="J61" s="1483">
        <v>0</v>
      </c>
    </row>
    <row r="62" spans="1:10" hidden="1">
      <c r="A62" s="744">
        <v>1123700</v>
      </c>
      <c r="B62" s="737" t="s">
        <v>175</v>
      </c>
      <c r="C62" s="726" t="s">
        <v>350</v>
      </c>
      <c r="D62" s="1484"/>
      <c r="E62" s="1627"/>
      <c r="F62" s="1484"/>
      <c r="G62" s="1484"/>
      <c r="H62" s="1484"/>
      <c r="I62" s="1484"/>
      <c r="J62" s="1483">
        <v>0</v>
      </c>
    </row>
    <row r="63" spans="1:10" ht="26.25" thickBot="1">
      <c r="A63" s="732">
        <v>1123800</v>
      </c>
      <c r="B63" s="741" t="s">
        <v>176</v>
      </c>
      <c r="C63" s="730" t="s">
        <v>351</v>
      </c>
      <c r="D63" s="1485">
        <v>10000</v>
      </c>
      <c r="E63" s="1500">
        <v>0</v>
      </c>
      <c r="F63" s="1485">
        <f>D63+E63</f>
        <v>10000</v>
      </c>
      <c r="G63" s="1485">
        <v>500</v>
      </c>
      <c r="H63" s="1485">
        <v>1000</v>
      </c>
      <c r="I63" s="1485">
        <v>1000</v>
      </c>
      <c r="J63" s="1483">
        <f>F63</f>
        <v>10000</v>
      </c>
    </row>
    <row r="64" spans="1:10" ht="28.5">
      <c r="A64" s="716">
        <v>1124000</v>
      </c>
      <c r="B64" s="742" t="s">
        <v>198</v>
      </c>
      <c r="C64" s="718" t="s">
        <v>338</v>
      </c>
      <c r="D64" s="1488">
        <v>0</v>
      </c>
      <c r="E64" s="1629">
        <v>0</v>
      </c>
      <c r="F64" s="1488">
        <v>0</v>
      </c>
      <c r="G64" s="1488">
        <v>0</v>
      </c>
      <c r="H64" s="1488">
        <v>0</v>
      </c>
      <c r="I64" s="1488">
        <v>0</v>
      </c>
      <c r="J64" s="1483">
        <v>0</v>
      </c>
    </row>
    <row r="65" spans="1:10" ht="13.5" thickBot="1">
      <c r="A65" s="732">
        <v>1124100</v>
      </c>
      <c r="B65" s="741" t="s">
        <v>177</v>
      </c>
      <c r="C65" s="730" t="s">
        <v>199</v>
      </c>
      <c r="D65" s="1485"/>
      <c r="E65" s="1500"/>
      <c r="F65" s="1485"/>
      <c r="G65" s="1485"/>
      <c r="H65" s="1485"/>
      <c r="I65" s="1485"/>
      <c r="J65" s="1483">
        <v>0</v>
      </c>
    </row>
    <row r="66" spans="1:10" ht="42.75">
      <c r="A66" s="716">
        <v>1125000</v>
      </c>
      <c r="B66" s="742" t="s">
        <v>878</v>
      </c>
      <c r="C66" s="718" t="s">
        <v>338</v>
      </c>
      <c r="D66" s="1441">
        <v>0</v>
      </c>
      <c r="E66" s="1630">
        <v>0</v>
      </c>
      <c r="F66" s="1441">
        <f>F67</f>
        <v>15000</v>
      </c>
      <c r="G66" s="1441">
        <f>G67</f>
        <v>1500</v>
      </c>
      <c r="H66" s="1441">
        <f>H67</f>
        <v>2000</v>
      </c>
      <c r="I66" s="1441">
        <f>I67</f>
        <v>3000</v>
      </c>
      <c r="J66" s="1487">
        <f>J67</f>
        <v>15000</v>
      </c>
    </row>
    <row r="67" spans="1:10" ht="25.5">
      <c r="A67" s="744">
        <v>1125100</v>
      </c>
      <c r="B67" s="737" t="s">
        <v>178</v>
      </c>
      <c r="C67" s="722" t="s">
        <v>879</v>
      </c>
      <c r="D67" s="1411">
        <v>15000</v>
      </c>
      <c r="E67" s="1411">
        <v>0</v>
      </c>
      <c r="F67" s="1412">
        <f>D67+E67</f>
        <v>15000</v>
      </c>
      <c r="G67" s="1412">
        <v>1500</v>
      </c>
      <c r="H67" s="1412">
        <v>2000</v>
      </c>
      <c r="I67" s="1412">
        <v>3000</v>
      </c>
      <c r="J67" s="1487">
        <f>F67</f>
        <v>15000</v>
      </c>
    </row>
    <row r="68" spans="1:10" ht="23.25" customHeight="1" thickBot="1">
      <c r="A68" s="732">
        <v>1125200</v>
      </c>
      <c r="B68" s="741" t="s">
        <v>669</v>
      </c>
      <c r="C68" s="730" t="s">
        <v>988</v>
      </c>
      <c r="D68" s="1485"/>
      <c r="E68" s="1500"/>
      <c r="F68" s="1485"/>
      <c r="G68" s="1485"/>
      <c r="H68" s="1485"/>
      <c r="I68" s="1485"/>
      <c r="J68" s="1487">
        <v>0</v>
      </c>
    </row>
    <row r="69" spans="1:10" ht="24" customHeight="1">
      <c r="A69" s="716">
        <v>1126000</v>
      </c>
      <c r="B69" s="742" t="s">
        <v>989</v>
      </c>
      <c r="C69" s="718" t="s">
        <v>338</v>
      </c>
      <c r="D69" s="1441">
        <f>D77</f>
        <v>10000</v>
      </c>
      <c r="E69" s="1630">
        <v>0</v>
      </c>
      <c r="F69" s="1441">
        <f>F77</f>
        <v>10000</v>
      </c>
      <c r="G69" s="1441">
        <f>G77</f>
        <v>1200</v>
      </c>
      <c r="H69" s="1441">
        <f>H77</f>
        <v>2500</v>
      </c>
      <c r="I69" s="1441">
        <f>I77</f>
        <v>4000</v>
      </c>
      <c r="J69" s="1487">
        <f>J77</f>
        <v>10000</v>
      </c>
    </row>
    <row r="70" spans="1:10" ht="30.75" hidden="1" customHeight="1">
      <c r="A70" s="716">
        <v>1126100</v>
      </c>
      <c r="B70" s="737" t="s">
        <v>941</v>
      </c>
      <c r="C70" s="722" t="s">
        <v>990</v>
      </c>
      <c r="D70" s="1484"/>
      <c r="E70" s="1627"/>
      <c r="F70" s="1484"/>
      <c r="G70" s="1484"/>
      <c r="H70" s="1484"/>
      <c r="I70" s="1484"/>
      <c r="J70" s="1483">
        <v>0</v>
      </c>
    </row>
    <row r="71" spans="1:10" ht="30.75" hidden="1" customHeight="1">
      <c r="A71" s="716">
        <v>1126200</v>
      </c>
      <c r="B71" s="737" t="s">
        <v>942</v>
      </c>
      <c r="C71" s="726" t="s">
        <v>991</v>
      </c>
      <c r="D71" s="1484"/>
      <c r="E71" s="1627"/>
      <c r="F71" s="1484"/>
      <c r="G71" s="1484"/>
      <c r="H71" s="1484"/>
      <c r="I71" s="1484"/>
      <c r="J71" s="1483">
        <v>0</v>
      </c>
    </row>
    <row r="72" spans="1:10" ht="30.75" hidden="1" customHeight="1">
      <c r="A72" s="716">
        <v>1126300</v>
      </c>
      <c r="B72" s="737" t="s">
        <v>369</v>
      </c>
      <c r="C72" s="726" t="s">
        <v>370</v>
      </c>
      <c r="D72" s="1484"/>
      <c r="E72" s="1627"/>
      <c r="F72" s="1484"/>
      <c r="G72" s="1484"/>
      <c r="H72" s="1484"/>
      <c r="I72" s="1484"/>
      <c r="J72" s="1483">
        <v>0</v>
      </c>
    </row>
    <row r="73" spans="1:10" ht="30.75" hidden="1" customHeight="1">
      <c r="A73" s="724">
        <v>1126400</v>
      </c>
      <c r="B73" s="747" t="s">
        <v>943</v>
      </c>
      <c r="C73" s="726" t="s">
        <v>371</v>
      </c>
      <c r="D73" s="1484"/>
      <c r="E73" s="1627"/>
      <c r="F73" s="1484"/>
      <c r="G73" s="1484"/>
      <c r="H73" s="1484"/>
      <c r="I73" s="1484"/>
      <c r="J73" s="1483">
        <v>0</v>
      </c>
    </row>
    <row r="74" spans="1:10" ht="30.75" hidden="1" customHeight="1">
      <c r="A74" s="728">
        <v>1126500</v>
      </c>
      <c r="B74" s="748" t="s">
        <v>901</v>
      </c>
      <c r="C74" s="726" t="s">
        <v>372</v>
      </c>
      <c r="D74" s="1484"/>
      <c r="E74" s="1627"/>
      <c r="F74" s="1484"/>
      <c r="G74" s="1484"/>
      <c r="H74" s="1484"/>
      <c r="I74" s="1484"/>
      <c r="J74" s="1483">
        <v>0</v>
      </c>
    </row>
    <row r="75" spans="1:10" ht="30.75" hidden="1" customHeight="1">
      <c r="A75" s="724">
        <v>1126600</v>
      </c>
      <c r="B75" s="747" t="s">
        <v>214</v>
      </c>
      <c r="C75" s="726" t="s">
        <v>373</v>
      </c>
      <c r="D75" s="1484"/>
      <c r="E75" s="1627"/>
      <c r="F75" s="1484"/>
      <c r="G75" s="1484"/>
      <c r="H75" s="1484"/>
      <c r="I75" s="1484"/>
      <c r="J75" s="1483">
        <v>0</v>
      </c>
    </row>
    <row r="76" spans="1:10" ht="24" hidden="1" customHeight="1">
      <c r="A76" s="724">
        <v>1126700</v>
      </c>
      <c r="B76" s="747" t="s">
        <v>215</v>
      </c>
      <c r="C76" s="726" t="s">
        <v>374</v>
      </c>
      <c r="D76" s="1484"/>
      <c r="E76" s="1627"/>
      <c r="F76" s="1484"/>
      <c r="G76" s="1484"/>
      <c r="H76" s="1484"/>
      <c r="I76" s="1484"/>
      <c r="J76" s="1483">
        <v>0</v>
      </c>
    </row>
    <row r="77" spans="1:10" ht="18.75" customHeight="1" thickBot="1">
      <c r="A77" s="740">
        <v>1126800</v>
      </c>
      <c r="B77" s="749" t="s">
        <v>458</v>
      </c>
      <c r="C77" s="730" t="s">
        <v>375</v>
      </c>
      <c r="D77" s="1446">
        <v>10000</v>
      </c>
      <c r="E77" s="1549">
        <v>0</v>
      </c>
      <c r="F77" s="1446">
        <f>D77</f>
        <v>10000</v>
      </c>
      <c r="G77" s="1446">
        <v>1200</v>
      </c>
      <c r="H77" s="1446">
        <v>2500</v>
      </c>
      <c r="I77" s="1446">
        <v>4000</v>
      </c>
      <c r="J77" s="1487">
        <f>F77</f>
        <v>10000</v>
      </c>
    </row>
    <row r="78" spans="1:10" ht="18.75" customHeight="1">
      <c r="A78" s="750">
        <v>1130000</v>
      </c>
      <c r="B78" s="751" t="s">
        <v>274</v>
      </c>
      <c r="C78" s="718" t="s">
        <v>338</v>
      </c>
      <c r="D78" s="1488">
        <v>0</v>
      </c>
      <c r="E78" s="1629">
        <v>0</v>
      </c>
      <c r="F78" s="1488">
        <v>0</v>
      </c>
      <c r="G78" s="1488">
        <v>0</v>
      </c>
      <c r="H78" s="1488">
        <v>0</v>
      </c>
      <c r="I78" s="1488">
        <v>0</v>
      </c>
      <c r="J78" s="1483">
        <v>0</v>
      </c>
    </row>
    <row r="79" spans="1:10" ht="15.75" customHeight="1">
      <c r="A79" s="750">
        <v>1130100</v>
      </c>
      <c r="B79" s="747" t="s">
        <v>459</v>
      </c>
      <c r="C79" s="722" t="s">
        <v>275</v>
      </c>
      <c r="D79" s="1484"/>
      <c r="E79" s="1627"/>
      <c r="F79" s="1484"/>
      <c r="G79" s="1484"/>
      <c r="H79" s="1484"/>
      <c r="I79" s="1484"/>
      <c r="J79" s="1483">
        <v>0</v>
      </c>
    </row>
    <row r="80" spans="1:10" ht="18.75" hidden="1" customHeight="1">
      <c r="A80" s="750">
        <v>1130200</v>
      </c>
      <c r="B80" s="747" t="s">
        <v>460</v>
      </c>
      <c r="C80" s="726" t="s">
        <v>276</v>
      </c>
      <c r="D80" s="1484"/>
      <c r="E80" s="1627"/>
      <c r="F80" s="1484"/>
      <c r="G80" s="1484"/>
      <c r="H80" s="1484"/>
      <c r="I80" s="1484"/>
      <c r="J80" s="1483">
        <v>0</v>
      </c>
    </row>
    <row r="81" spans="1:10" ht="18.75" hidden="1" customHeight="1">
      <c r="A81" s="750">
        <v>1130300</v>
      </c>
      <c r="B81" s="747" t="s">
        <v>461</v>
      </c>
      <c r="C81" s="726" t="s">
        <v>277</v>
      </c>
      <c r="D81" s="1484"/>
      <c r="E81" s="1627"/>
      <c r="F81" s="1484"/>
      <c r="G81" s="1484"/>
      <c r="H81" s="1484"/>
      <c r="I81" s="1484"/>
      <c r="J81" s="1483">
        <v>0</v>
      </c>
    </row>
    <row r="82" spans="1:10" ht="18.75" hidden="1" customHeight="1">
      <c r="A82" s="750">
        <v>1130400</v>
      </c>
      <c r="B82" s="752" t="s">
        <v>462</v>
      </c>
      <c r="C82" s="753" t="s">
        <v>278</v>
      </c>
      <c r="D82" s="1483"/>
      <c r="E82" s="1626"/>
      <c r="F82" s="1483"/>
      <c r="G82" s="1483"/>
      <c r="H82" s="1483"/>
      <c r="I82" s="1483"/>
      <c r="J82" s="1483">
        <v>0</v>
      </c>
    </row>
    <row r="83" spans="1:10" ht="18.75" hidden="1" customHeight="1">
      <c r="A83" s="724">
        <v>1131000</v>
      </c>
      <c r="B83" s="754" t="s">
        <v>279</v>
      </c>
      <c r="C83" s="755" t="s">
        <v>338</v>
      </c>
      <c r="D83" s="1489"/>
      <c r="E83" s="1631"/>
      <c r="F83" s="1489"/>
      <c r="G83" s="1489"/>
      <c r="H83" s="1489"/>
      <c r="I83" s="1489"/>
      <c r="J83" s="1483">
        <v>0</v>
      </c>
    </row>
    <row r="84" spans="1:10" ht="18.75" hidden="1" customHeight="1">
      <c r="A84" s="724">
        <v>1131100</v>
      </c>
      <c r="B84" s="747" t="s">
        <v>565</v>
      </c>
      <c r="C84" s="722" t="s">
        <v>280</v>
      </c>
      <c r="D84" s="1484"/>
      <c r="E84" s="1627"/>
      <c r="F84" s="1484"/>
      <c r="G84" s="1484"/>
      <c r="H84" s="1484"/>
      <c r="I84" s="1484"/>
      <c r="J84" s="1483">
        <v>0</v>
      </c>
    </row>
    <row r="85" spans="1:10" ht="18.75" hidden="1" customHeight="1">
      <c r="A85" s="724">
        <v>1131200</v>
      </c>
      <c r="B85" s="747" t="s">
        <v>566</v>
      </c>
      <c r="C85" s="726" t="s">
        <v>281</v>
      </c>
      <c r="D85" s="1484"/>
      <c r="E85" s="1627"/>
      <c r="F85" s="1484"/>
      <c r="G85" s="1484"/>
      <c r="H85" s="1484"/>
      <c r="I85" s="1484"/>
      <c r="J85" s="1483">
        <v>0</v>
      </c>
    </row>
    <row r="86" spans="1:10" ht="18.75" hidden="1" customHeight="1" thickBot="1">
      <c r="A86" s="724">
        <v>1131300</v>
      </c>
      <c r="B86" s="749" t="s">
        <v>567</v>
      </c>
      <c r="C86" s="730" t="s">
        <v>282</v>
      </c>
      <c r="D86" s="1485"/>
      <c r="E86" s="1500"/>
      <c r="F86" s="1485"/>
      <c r="G86" s="1485"/>
      <c r="H86" s="1485"/>
      <c r="I86" s="1485"/>
      <c r="J86" s="1483">
        <v>0</v>
      </c>
    </row>
    <row r="87" spans="1:10" ht="18.75" hidden="1" customHeight="1">
      <c r="A87" s="757">
        <v>1140000</v>
      </c>
      <c r="B87" s="751" t="s">
        <v>283</v>
      </c>
      <c r="C87" s="718" t="s">
        <v>338</v>
      </c>
      <c r="D87" s="1488">
        <v>0</v>
      </c>
      <c r="E87" s="1629">
        <v>0</v>
      </c>
      <c r="F87" s="1488">
        <v>0</v>
      </c>
      <c r="G87" s="1488">
        <v>0</v>
      </c>
      <c r="H87" s="1488">
        <v>0</v>
      </c>
      <c r="I87" s="1488">
        <v>0</v>
      </c>
      <c r="J87" s="1483">
        <v>0</v>
      </c>
    </row>
    <row r="88" spans="1:10" ht="18.75" hidden="1" customHeight="1">
      <c r="A88" s="757">
        <v>1141000</v>
      </c>
      <c r="B88" s="747" t="s">
        <v>284</v>
      </c>
      <c r="C88" s="722" t="s">
        <v>960</v>
      </c>
      <c r="D88" s="1484"/>
      <c r="E88" s="1627"/>
      <c r="F88" s="1484"/>
      <c r="G88" s="1484"/>
      <c r="H88" s="1484"/>
      <c r="I88" s="1484"/>
      <c r="J88" s="1483">
        <v>0</v>
      </c>
    </row>
    <row r="89" spans="1:10" ht="18.75" hidden="1" customHeight="1">
      <c r="A89" s="757">
        <v>1142000</v>
      </c>
      <c r="B89" s="747" t="s">
        <v>38</v>
      </c>
      <c r="C89" s="726" t="s">
        <v>39</v>
      </c>
      <c r="D89" s="1484"/>
      <c r="E89" s="1627"/>
      <c r="F89" s="1484"/>
      <c r="G89" s="1484"/>
      <c r="H89" s="1484"/>
      <c r="I89" s="1484"/>
      <c r="J89" s="1483">
        <v>0</v>
      </c>
    </row>
    <row r="90" spans="1:10" ht="18.75" hidden="1" customHeight="1">
      <c r="A90" s="757">
        <v>1143000</v>
      </c>
      <c r="B90" s="747" t="s">
        <v>40</v>
      </c>
      <c r="C90" s="726" t="s">
        <v>41</v>
      </c>
      <c r="D90" s="1484"/>
      <c r="E90" s="1627"/>
      <c r="F90" s="1484"/>
      <c r="G90" s="1484"/>
      <c r="H90" s="1484"/>
      <c r="I90" s="1484"/>
      <c r="J90" s="1483">
        <v>0</v>
      </c>
    </row>
    <row r="91" spans="1:10" ht="18.75" hidden="1" customHeight="1" thickBot="1">
      <c r="A91" s="757">
        <v>1144000</v>
      </c>
      <c r="B91" s="749" t="s">
        <v>42</v>
      </c>
      <c r="C91" s="730" t="s">
        <v>418</v>
      </c>
      <c r="D91" s="1485"/>
      <c r="E91" s="1500"/>
      <c r="F91" s="1485"/>
      <c r="G91" s="1485"/>
      <c r="H91" s="1485"/>
      <c r="I91" s="1485"/>
      <c r="J91" s="1483">
        <v>0</v>
      </c>
    </row>
    <row r="92" spans="1:10" ht="18.75" hidden="1" customHeight="1">
      <c r="A92" s="757">
        <v>1150000</v>
      </c>
      <c r="B92" s="758" t="s">
        <v>694</v>
      </c>
      <c r="C92" s="718" t="s">
        <v>338</v>
      </c>
      <c r="D92" s="1488">
        <v>0</v>
      </c>
      <c r="E92" s="1629">
        <v>0</v>
      </c>
      <c r="F92" s="1488">
        <v>0</v>
      </c>
      <c r="G92" s="1488">
        <v>0</v>
      </c>
      <c r="H92" s="1488">
        <v>0</v>
      </c>
      <c r="I92" s="1488">
        <v>0</v>
      </c>
      <c r="J92" s="1483">
        <v>0</v>
      </c>
    </row>
    <row r="93" spans="1:10" ht="18.75" hidden="1" customHeight="1">
      <c r="A93" s="759">
        <v>1151000</v>
      </c>
      <c r="B93" s="747" t="s">
        <v>773</v>
      </c>
      <c r="C93" s="722" t="s">
        <v>774</v>
      </c>
      <c r="D93" s="1484"/>
      <c r="E93" s="1627"/>
      <c r="F93" s="1484"/>
      <c r="G93" s="1484"/>
      <c r="H93" s="1484"/>
      <c r="I93" s="1484"/>
      <c r="J93" s="1483">
        <v>0</v>
      </c>
    </row>
    <row r="94" spans="1:10" ht="18.75" hidden="1" customHeight="1">
      <c r="A94" s="759">
        <v>1152000</v>
      </c>
      <c r="B94" s="747" t="s">
        <v>1057</v>
      </c>
      <c r="C94" s="726" t="s">
        <v>775</v>
      </c>
      <c r="D94" s="1484"/>
      <c r="E94" s="1627"/>
      <c r="F94" s="1484"/>
      <c r="G94" s="1484"/>
      <c r="H94" s="1484"/>
      <c r="I94" s="1484"/>
      <c r="J94" s="1483">
        <v>0</v>
      </c>
    </row>
    <row r="95" spans="1:10" ht="18.75" hidden="1" customHeight="1">
      <c r="A95" s="759">
        <v>1153000</v>
      </c>
      <c r="B95" s="747" t="s">
        <v>793</v>
      </c>
      <c r="C95" s="726" t="s">
        <v>776</v>
      </c>
      <c r="D95" s="1484"/>
      <c r="E95" s="1627"/>
      <c r="F95" s="1484"/>
      <c r="G95" s="1484"/>
      <c r="H95" s="1484"/>
      <c r="I95" s="1484"/>
      <c r="J95" s="1483">
        <v>0</v>
      </c>
    </row>
    <row r="96" spans="1:10" ht="18.75" hidden="1" customHeight="1">
      <c r="A96" s="759">
        <v>1154000</v>
      </c>
      <c r="B96" s="747" t="s">
        <v>701</v>
      </c>
      <c r="C96" s="726" t="s">
        <v>777</v>
      </c>
      <c r="D96" s="1484"/>
      <c r="E96" s="1627"/>
      <c r="F96" s="1484"/>
      <c r="G96" s="1484"/>
      <c r="H96" s="1484"/>
      <c r="I96" s="1484"/>
      <c r="J96" s="1483">
        <v>0</v>
      </c>
    </row>
    <row r="97" spans="1:10" ht="18.75" hidden="1" customHeight="1">
      <c r="A97" s="744">
        <v>1155000</v>
      </c>
      <c r="B97" s="760" t="s">
        <v>1619</v>
      </c>
      <c r="C97" s="726" t="s">
        <v>691</v>
      </c>
      <c r="D97" s="1412"/>
      <c r="E97" s="1411"/>
      <c r="F97" s="1412"/>
      <c r="G97" s="1412"/>
      <c r="H97" s="1412"/>
      <c r="I97" s="1412"/>
      <c r="J97" s="1483">
        <v>0</v>
      </c>
    </row>
    <row r="98" spans="1:10" ht="18.75" customHeight="1" thickBot="1">
      <c r="A98" s="732">
        <v>1156000</v>
      </c>
      <c r="B98" s="762" t="s">
        <v>1620</v>
      </c>
      <c r="C98" s="730" t="s">
        <v>781</v>
      </c>
      <c r="D98" s="1446"/>
      <c r="E98" s="1549"/>
      <c r="F98" s="1446"/>
      <c r="G98" s="1446"/>
      <c r="H98" s="1446"/>
      <c r="I98" s="1446"/>
      <c r="J98" s="1483">
        <v>0</v>
      </c>
    </row>
    <row r="99" spans="1:10" s="672" customFormat="1" ht="18.75" customHeight="1">
      <c r="A99" s="924">
        <v>1153300</v>
      </c>
      <c r="B99" s="1295" t="s">
        <v>479</v>
      </c>
      <c r="C99" s="928">
        <v>463300</v>
      </c>
      <c r="D99" s="1541"/>
      <c r="E99" s="1542"/>
      <c r="F99" s="1541"/>
      <c r="G99" s="1541"/>
      <c r="H99" s="1541"/>
      <c r="I99" s="1541"/>
      <c r="J99" s="1543">
        <v>0</v>
      </c>
    </row>
    <row r="100" spans="1:10" s="672" customFormat="1" ht="18.75" customHeight="1">
      <c r="A100" s="924">
        <v>1153400</v>
      </c>
      <c r="B100" s="1295" t="s">
        <v>480</v>
      </c>
      <c r="C100" s="928">
        <v>463400</v>
      </c>
      <c r="D100" s="1541"/>
      <c r="E100" s="1542"/>
      <c r="F100" s="1541"/>
      <c r="G100" s="1541"/>
      <c r="H100" s="1541"/>
      <c r="I100" s="1541"/>
      <c r="J100" s="1543">
        <v>0</v>
      </c>
    </row>
    <row r="101" spans="1:10" s="672" customFormat="1" ht="17.25" customHeight="1">
      <c r="A101" s="924">
        <v>1153500</v>
      </c>
      <c r="B101" s="1298" t="s">
        <v>481</v>
      </c>
      <c r="C101" s="1378">
        <v>463500</v>
      </c>
      <c r="D101" s="1541"/>
      <c r="E101" s="1542"/>
      <c r="F101" s="1541"/>
      <c r="G101" s="1541"/>
      <c r="H101" s="1541"/>
      <c r="I101" s="1541"/>
      <c r="J101" s="1543">
        <v>0</v>
      </c>
    </row>
    <row r="102" spans="1:10" s="672" customFormat="1" ht="18.75" hidden="1" customHeight="1">
      <c r="A102" s="924">
        <v>1153700</v>
      </c>
      <c r="B102" s="1298" t="s">
        <v>482</v>
      </c>
      <c r="C102" s="1378">
        <v>463700</v>
      </c>
      <c r="D102" s="1541">
        <v>0</v>
      </c>
      <c r="E102" s="1542">
        <v>0</v>
      </c>
      <c r="F102" s="1541">
        <f>D102+E102</f>
        <v>0</v>
      </c>
      <c r="G102" s="1541">
        <v>0</v>
      </c>
      <c r="H102" s="1541">
        <v>0</v>
      </c>
      <c r="I102" s="1541">
        <v>0</v>
      </c>
      <c r="J102" s="1543">
        <f>F102</f>
        <v>0</v>
      </c>
    </row>
    <row r="103" spans="1:10" s="672" customFormat="1" ht="18.75" hidden="1" customHeight="1">
      <c r="A103" s="924">
        <v>1153800</v>
      </c>
      <c r="B103" s="1298" t="s">
        <v>953</v>
      </c>
      <c r="C103" s="928">
        <v>463800</v>
      </c>
      <c r="D103" s="1541"/>
      <c r="E103" s="1542"/>
      <c r="F103" s="1541"/>
      <c r="G103" s="1541"/>
      <c r="H103" s="1541"/>
      <c r="I103" s="1541"/>
      <c r="J103" s="1543">
        <v>0</v>
      </c>
    </row>
    <row r="104" spans="1:10" s="672" customFormat="1" ht="18.75" hidden="1" customHeight="1">
      <c r="A104" s="924">
        <v>1153900</v>
      </c>
      <c r="B104" s="1298" t="s">
        <v>954</v>
      </c>
      <c r="C104" s="928">
        <v>463900</v>
      </c>
      <c r="D104" s="1541"/>
      <c r="E104" s="1542"/>
      <c r="F104" s="1541"/>
      <c r="G104" s="1541"/>
      <c r="H104" s="1541"/>
      <c r="I104" s="1541"/>
      <c r="J104" s="1543">
        <v>0</v>
      </c>
    </row>
    <row r="105" spans="1:10" s="672" customFormat="1" ht="18.75" hidden="1" customHeight="1">
      <c r="A105" s="924">
        <v>1154000</v>
      </c>
      <c r="B105" s="1299" t="s">
        <v>955</v>
      </c>
      <c r="C105" s="930" t="s">
        <v>338</v>
      </c>
      <c r="D105" s="1541">
        <v>0</v>
      </c>
      <c r="E105" s="1542"/>
      <c r="F105" s="1541">
        <v>0</v>
      </c>
      <c r="G105" s="1541">
        <v>0</v>
      </c>
      <c r="H105" s="1541">
        <v>0</v>
      </c>
      <c r="I105" s="1541">
        <v>0</v>
      </c>
      <c r="J105" s="1543">
        <v>0</v>
      </c>
    </row>
    <row r="106" spans="1:10" s="672" customFormat="1" ht="18.75" hidden="1" customHeight="1">
      <c r="A106" s="924">
        <v>1154100</v>
      </c>
      <c r="B106" s="1298" t="s">
        <v>195</v>
      </c>
      <c r="C106" s="928">
        <v>465100</v>
      </c>
      <c r="D106" s="1544"/>
      <c r="E106" s="1545"/>
      <c r="F106" s="1544"/>
      <c r="G106" s="1544"/>
      <c r="H106" s="1544"/>
      <c r="I106" s="1544"/>
      <c r="J106" s="1543">
        <v>0</v>
      </c>
    </row>
    <row r="107" spans="1:10" s="672" customFormat="1" ht="18.75" hidden="1" customHeight="1">
      <c r="A107" s="924">
        <v>1154200</v>
      </c>
      <c r="B107" s="1298" t="s">
        <v>196</v>
      </c>
      <c r="C107" s="928">
        <v>465200</v>
      </c>
      <c r="D107" s="1546">
        <v>0</v>
      </c>
      <c r="E107" s="1547">
        <v>0</v>
      </c>
      <c r="F107" s="1546">
        <f>D107</f>
        <v>0</v>
      </c>
      <c r="G107" s="1546"/>
      <c r="H107" s="1546"/>
      <c r="I107" s="1546"/>
      <c r="J107" s="1548">
        <f>F107</f>
        <v>0</v>
      </c>
    </row>
    <row r="108" spans="1:10" s="672" customFormat="1" ht="18.75" hidden="1" customHeight="1">
      <c r="A108" s="924">
        <v>1154300</v>
      </c>
      <c r="B108" s="1298" t="s">
        <v>197</v>
      </c>
      <c r="C108" s="928">
        <v>465300</v>
      </c>
      <c r="D108" s="1544"/>
      <c r="E108" s="1545"/>
      <c r="F108" s="1544"/>
      <c r="G108" s="1544"/>
      <c r="H108" s="1544"/>
      <c r="I108" s="1544"/>
      <c r="J108" s="1543">
        <v>0</v>
      </c>
    </row>
    <row r="109" spans="1:10" s="672" customFormat="1" ht="18.75" hidden="1" customHeight="1">
      <c r="A109" s="924">
        <v>1154500</v>
      </c>
      <c r="B109" s="1298" t="s">
        <v>63</v>
      </c>
      <c r="C109" s="928">
        <v>465500</v>
      </c>
      <c r="D109" s="1544"/>
      <c r="E109" s="1545"/>
      <c r="F109" s="1544"/>
      <c r="G109" s="1544"/>
      <c r="H109" s="1544"/>
      <c r="I109" s="1544"/>
      <c r="J109" s="1543">
        <v>0</v>
      </c>
    </row>
    <row r="110" spans="1:10" s="672" customFormat="1" ht="18.75" hidden="1" customHeight="1">
      <c r="A110" s="924">
        <v>1154600</v>
      </c>
      <c r="B110" s="1298" t="s">
        <v>64</v>
      </c>
      <c r="C110" s="928">
        <v>465600</v>
      </c>
      <c r="D110" s="1412"/>
      <c r="E110" s="1411"/>
      <c r="F110" s="1412"/>
      <c r="G110" s="1412"/>
      <c r="H110" s="1412"/>
      <c r="I110" s="1412"/>
      <c r="J110" s="1543">
        <v>0</v>
      </c>
    </row>
    <row r="111" spans="1:10" s="672" customFormat="1" ht="18.75" hidden="1" customHeight="1" thickBot="1">
      <c r="A111" s="934">
        <v>1154700</v>
      </c>
      <c r="B111" s="1300" t="s">
        <v>74</v>
      </c>
      <c r="C111" s="730" t="s">
        <v>75</v>
      </c>
      <c r="D111" s="1446"/>
      <c r="E111" s="1549"/>
      <c r="F111" s="1446"/>
      <c r="G111" s="1446"/>
      <c r="H111" s="1446"/>
      <c r="I111" s="1446"/>
      <c r="J111" s="1543">
        <v>0</v>
      </c>
    </row>
    <row r="112" spans="1:10" ht="18.75" hidden="1" customHeight="1">
      <c r="A112" s="744">
        <v>1162600</v>
      </c>
      <c r="B112" s="760" t="s">
        <v>1628</v>
      </c>
      <c r="C112" s="726" t="s">
        <v>489</v>
      </c>
      <c r="D112" s="1412"/>
      <c r="E112" s="1411"/>
      <c r="F112" s="1412"/>
      <c r="G112" s="1412"/>
      <c r="H112" s="1412"/>
      <c r="I112" s="1412"/>
      <c r="J112" s="1483">
        <v>0</v>
      </c>
    </row>
    <row r="113" spans="1:10" ht="18.75" customHeight="1">
      <c r="A113" s="744">
        <v>1162700</v>
      </c>
      <c r="B113" s="725" t="s">
        <v>1629</v>
      </c>
      <c r="C113" s="726" t="s">
        <v>491</v>
      </c>
      <c r="D113" s="1412"/>
      <c r="E113" s="1411"/>
      <c r="F113" s="1412"/>
      <c r="G113" s="1412"/>
      <c r="H113" s="1412"/>
      <c r="I113" s="1412"/>
      <c r="J113" s="1483">
        <v>0</v>
      </c>
    </row>
    <row r="114" spans="1:10" ht="18.75" customHeight="1">
      <c r="A114" s="744">
        <v>1162800</v>
      </c>
      <c r="B114" s="760" t="s">
        <v>1630</v>
      </c>
      <c r="C114" s="726" t="s">
        <v>833</v>
      </c>
      <c r="D114" s="1490"/>
      <c r="E114" s="1632"/>
      <c r="F114" s="1490"/>
      <c r="G114" s="1490"/>
      <c r="H114" s="1490"/>
      <c r="I114" s="1490"/>
      <c r="J114" s="1483">
        <v>0</v>
      </c>
    </row>
    <row r="115" spans="1:10" ht="18.75" customHeight="1" thickBot="1">
      <c r="A115" s="769">
        <v>1162900</v>
      </c>
      <c r="B115" s="762" t="s">
        <v>1631</v>
      </c>
      <c r="C115" s="730" t="s">
        <v>835</v>
      </c>
      <c r="D115" s="1491"/>
      <c r="E115" s="1633"/>
      <c r="F115" s="1491"/>
      <c r="G115" s="1491"/>
      <c r="H115" s="1491"/>
      <c r="I115" s="1491"/>
      <c r="J115" s="1483">
        <v>0</v>
      </c>
    </row>
    <row r="116" spans="1:10" ht="18.75" customHeight="1">
      <c r="A116" s="771">
        <v>1170000</v>
      </c>
      <c r="B116" s="772" t="s">
        <v>836</v>
      </c>
      <c r="C116" s="773" t="s">
        <v>338</v>
      </c>
      <c r="D116" s="1492">
        <v>0</v>
      </c>
      <c r="E116" s="1634">
        <v>0</v>
      </c>
      <c r="F116" s="1492">
        <v>0</v>
      </c>
      <c r="G116" s="1492">
        <v>0</v>
      </c>
      <c r="H116" s="1492">
        <v>0</v>
      </c>
      <c r="I116" s="1492">
        <v>0</v>
      </c>
      <c r="J116" s="1483">
        <v>0</v>
      </c>
    </row>
    <row r="117" spans="1:10" ht="18.75" hidden="1" customHeight="1">
      <c r="A117" s="775">
        <v>1171000</v>
      </c>
      <c r="B117" s="776" t="s">
        <v>200</v>
      </c>
      <c r="C117" s="718" t="s">
        <v>338</v>
      </c>
      <c r="D117" s="1493">
        <v>0</v>
      </c>
      <c r="E117" s="1635">
        <v>0</v>
      </c>
      <c r="F117" s="1493">
        <v>0</v>
      </c>
      <c r="G117" s="1493">
        <v>0</v>
      </c>
      <c r="H117" s="1493">
        <v>0</v>
      </c>
      <c r="I117" s="1493">
        <v>0</v>
      </c>
      <c r="J117" s="1483">
        <v>0</v>
      </c>
    </row>
    <row r="118" spans="1:10" ht="18.75" hidden="1" customHeight="1">
      <c r="A118" s="775">
        <v>1171100</v>
      </c>
      <c r="B118" s="725" t="s">
        <v>1632</v>
      </c>
      <c r="C118" s="722" t="s">
        <v>457</v>
      </c>
      <c r="D118" s="1490"/>
      <c r="E118" s="1632"/>
      <c r="F118" s="1490"/>
      <c r="G118" s="1490"/>
      <c r="H118" s="1490"/>
      <c r="I118" s="1490"/>
      <c r="J118" s="1483">
        <v>0</v>
      </c>
    </row>
    <row r="119" spans="1:10" ht="18.75" hidden="1" customHeight="1">
      <c r="A119" s="775">
        <v>1171200</v>
      </c>
      <c r="B119" s="760" t="s">
        <v>1633</v>
      </c>
      <c r="C119" s="778" t="s">
        <v>332</v>
      </c>
      <c r="D119" s="1490"/>
      <c r="E119" s="1632"/>
      <c r="F119" s="1490"/>
      <c r="G119" s="1490"/>
      <c r="H119" s="1490"/>
      <c r="I119" s="1490"/>
      <c r="J119" s="1483">
        <v>0</v>
      </c>
    </row>
    <row r="120" spans="1:10" ht="18.75" hidden="1" customHeight="1">
      <c r="A120" s="744">
        <v>1172000</v>
      </c>
      <c r="B120" s="779" t="s">
        <v>974</v>
      </c>
      <c r="C120" s="755" t="s">
        <v>338</v>
      </c>
      <c r="D120" s="1492">
        <v>0</v>
      </c>
      <c r="E120" s="1634">
        <v>0</v>
      </c>
      <c r="F120" s="1492">
        <v>0</v>
      </c>
      <c r="G120" s="1492">
        <v>0</v>
      </c>
      <c r="H120" s="1492">
        <v>0</v>
      </c>
      <c r="I120" s="1492">
        <v>0</v>
      </c>
      <c r="J120" s="1483">
        <v>0</v>
      </c>
    </row>
    <row r="121" spans="1:10" ht="18.75" hidden="1" customHeight="1">
      <c r="A121" s="744">
        <v>1172100</v>
      </c>
      <c r="B121" s="747" t="s">
        <v>1058</v>
      </c>
      <c r="C121" s="722" t="s">
        <v>975</v>
      </c>
      <c r="D121" s="1490"/>
      <c r="E121" s="1632"/>
      <c r="F121" s="1490"/>
      <c r="G121" s="1490"/>
      <c r="H121" s="1490"/>
      <c r="I121" s="1490"/>
      <c r="J121" s="1483">
        <v>0</v>
      </c>
    </row>
    <row r="122" spans="1:10" ht="18.75" hidden="1" customHeight="1">
      <c r="A122" s="744">
        <v>1172200</v>
      </c>
      <c r="B122" s="747" t="s">
        <v>1059</v>
      </c>
      <c r="C122" s="780">
        <v>482200</v>
      </c>
      <c r="D122" s="1490"/>
      <c r="E122" s="1632"/>
      <c r="F122" s="1490"/>
      <c r="G122" s="1490"/>
      <c r="H122" s="1490"/>
      <c r="I122" s="1490"/>
      <c r="J122" s="1483">
        <v>0</v>
      </c>
    </row>
    <row r="123" spans="1:10" ht="18.75" hidden="1" customHeight="1">
      <c r="A123" s="744">
        <v>1172300</v>
      </c>
      <c r="B123" s="760" t="s">
        <v>1634</v>
      </c>
      <c r="C123" s="726" t="s">
        <v>977</v>
      </c>
      <c r="D123" s="1490"/>
      <c r="E123" s="1632">
        <v>0</v>
      </c>
      <c r="F123" s="1490"/>
      <c r="G123" s="1490"/>
      <c r="H123" s="1490"/>
      <c r="I123" s="1490"/>
      <c r="J123" s="1483">
        <v>0</v>
      </c>
    </row>
    <row r="124" spans="1:10" ht="18.75" hidden="1" customHeight="1">
      <c r="A124" s="744">
        <v>1172400</v>
      </c>
      <c r="B124" s="781" t="s">
        <v>1635</v>
      </c>
      <c r="C124" s="726" t="s">
        <v>117</v>
      </c>
      <c r="D124" s="1493"/>
      <c r="E124" s="1635"/>
      <c r="F124" s="1493"/>
      <c r="G124" s="1493"/>
      <c r="H124" s="1493"/>
      <c r="I124" s="1493"/>
      <c r="J124" s="1483">
        <v>0</v>
      </c>
    </row>
    <row r="125" spans="1:10" ht="18.75" hidden="1" customHeight="1">
      <c r="A125" s="744">
        <v>1173000</v>
      </c>
      <c r="B125" s="779" t="s">
        <v>118</v>
      </c>
      <c r="C125" s="755" t="s">
        <v>338</v>
      </c>
      <c r="D125" s="1493">
        <v>0</v>
      </c>
      <c r="E125" s="1635">
        <v>0</v>
      </c>
      <c r="F125" s="1493">
        <v>0</v>
      </c>
      <c r="G125" s="1493">
        <v>0</v>
      </c>
      <c r="H125" s="1493">
        <v>0</v>
      </c>
      <c r="I125" s="1493">
        <v>0</v>
      </c>
      <c r="J125" s="1483">
        <v>0</v>
      </c>
    </row>
    <row r="126" spans="1:10" ht="18.75" hidden="1" customHeight="1">
      <c r="A126" s="775">
        <v>1173100</v>
      </c>
      <c r="B126" s="782" t="s">
        <v>119</v>
      </c>
      <c r="C126" s="726" t="s">
        <v>1044</v>
      </c>
      <c r="D126" s="1493"/>
      <c r="E126" s="1635"/>
      <c r="F126" s="1493"/>
      <c r="G126" s="1493"/>
      <c r="H126" s="1493"/>
      <c r="I126" s="1493"/>
      <c r="J126" s="1483">
        <v>0</v>
      </c>
    </row>
    <row r="127" spans="1:10" ht="18.75" hidden="1" customHeight="1">
      <c r="A127" s="775">
        <v>1174000</v>
      </c>
      <c r="B127" s="779" t="s">
        <v>1045</v>
      </c>
      <c r="C127" s="755" t="s">
        <v>338</v>
      </c>
      <c r="D127" s="1493">
        <v>0</v>
      </c>
      <c r="E127" s="1635">
        <v>0</v>
      </c>
      <c r="F127" s="1493">
        <v>0</v>
      </c>
      <c r="G127" s="1493">
        <v>0</v>
      </c>
      <c r="H127" s="1493">
        <v>0</v>
      </c>
      <c r="I127" s="1493">
        <v>0</v>
      </c>
      <c r="J127" s="1483">
        <v>0</v>
      </c>
    </row>
    <row r="128" spans="1:10" ht="18.75" hidden="1" customHeight="1">
      <c r="A128" s="775">
        <v>1174100</v>
      </c>
      <c r="B128" s="782" t="s">
        <v>1060</v>
      </c>
      <c r="C128" s="726" t="s">
        <v>1046</v>
      </c>
      <c r="D128" s="1493"/>
      <c r="E128" s="1635"/>
      <c r="F128" s="1493"/>
      <c r="G128" s="1493"/>
      <c r="H128" s="1493"/>
      <c r="I128" s="1493"/>
      <c r="J128" s="1483">
        <v>0</v>
      </c>
    </row>
    <row r="129" spans="1:13" ht="18.75" hidden="1" customHeight="1">
      <c r="A129" s="775">
        <v>1174200</v>
      </c>
      <c r="B129" s="781" t="s">
        <v>1636</v>
      </c>
      <c r="C129" s="726" t="s">
        <v>425</v>
      </c>
      <c r="D129" s="1493"/>
      <c r="E129" s="1635"/>
      <c r="F129" s="1493"/>
      <c r="G129" s="1493"/>
      <c r="H129" s="1493"/>
      <c r="I129" s="1493"/>
      <c r="J129" s="1483">
        <v>0</v>
      </c>
    </row>
    <row r="130" spans="1:13" ht="18.75" hidden="1" customHeight="1">
      <c r="A130" s="775">
        <v>1175000</v>
      </c>
      <c r="B130" s="779" t="s">
        <v>535</v>
      </c>
      <c r="C130" s="755" t="s">
        <v>338</v>
      </c>
      <c r="D130" s="1493">
        <v>0</v>
      </c>
      <c r="E130" s="1635">
        <v>0</v>
      </c>
      <c r="F130" s="1493">
        <v>0</v>
      </c>
      <c r="G130" s="1493">
        <v>0</v>
      </c>
      <c r="H130" s="1493">
        <v>0</v>
      </c>
      <c r="I130" s="1493">
        <v>0</v>
      </c>
      <c r="J130" s="1483">
        <v>0</v>
      </c>
    </row>
    <row r="131" spans="1:13" ht="18.75" hidden="1" customHeight="1">
      <c r="A131" s="775">
        <v>1175100</v>
      </c>
      <c r="B131" s="781" t="s">
        <v>1637</v>
      </c>
      <c r="C131" s="726" t="s">
        <v>212</v>
      </c>
      <c r="D131" s="1493"/>
      <c r="E131" s="1635"/>
      <c r="F131" s="1493"/>
      <c r="G131" s="1493"/>
      <c r="H131" s="1493"/>
      <c r="I131" s="1493"/>
      <c r="J131" s="1483">
        <v>0</v>
      </c>
    </row>
    <row r="132" spans="1:13" ht="18.75" hidden="1" customHeight="1">
      <c r="A132" s="775">
        <v>1176000</v>
      </c>
      <c r="B132" s="779" t="s">
        <v>213</v>
      </c>
      <c r="C132" s="755" t="s">
        <v>338</v>
      </c>
      <c r="D132" s="1493">
        <v>0</v>
      </c>
      <c r="E132" s="1635">
        <v>0</v>
      </c>
      <c r="F132" s="1493">
        <v>0</v>
      </c>
      <c r="G132" s="1493">
        <v>0</v>
      </c>
      <c r="H132" s="1493">
        <v>0</v>
      </c>
      <c r="I132" s="1493">
        <v>0</v>
      </c>
      <c r="J132" s="1483">
        <v>0</v>
      </c>
    </row>
    <row r="133" spans="1:13" ht="18.75" hidden="1" customHeight="1">
      <c r="A133" s="775">
        <v>1176100</v>
      </c>
      <c r="B133" s="781" t="s">
        <v>1638</v>
      </c>
      <c r="C133" s="726" t="s">
        <v>8</v>
      </c>
      <c r="D133" s="1493"/>
      <c r="E133" s="1635"/>
      <c r="F133" s="1493"/>
      <c r="G133" s="1493"/>
      <c r="H133" s="1493"/>
      <c r="I133" s="1493"/>
      <c r="J133" s="1483">
        <v>0</v>
      </c>
    </row>
    <row r="134" spans="1:13" ht="18.75" hidden="1" customHeight="1">
      <c r="A134" s="775">
        <v>1177000</v>
      </c>
      <c r="B134" s="779" t="s">
        <v>564</v>
      </c>
      <c r="C134" s="755" t="s">
        <v>338</v>
      </c>
      <c r="D134" s="1493">
        <v>0</v>
      </c>
      <c r="E134" s="1635">
        <v>0</v>
      </c>
      <c r="F134" s="1493">
        <v>0</v>
      </c>
      <c r="G134" s="1493">
        <v>0</v>
      </c>
      <c r="H134" s="1493">
        <v>0</v>
      </c>
      <c r="I134" s="1493">
        <v>0</v>
      </c>
      <c r="J134" s="1483">
        <v>0</v>
      </c>
    </row>
    <row r="135" spans="1:13" ht="18.75" hidden="1" customHeight="1" thickBot="1">
      <c r="A135" s="769">
        <v>1177100</v>
      </c>
      <c r="B135" s="783" t="s">
        <v>1639</v>
      </c>
      <c r="C135" s="730" t="s">
        <v>244</v>
      </c>
      <c r="D135" s="1494"/>
      <c r="E135" s="1636"/>
      <c r="F135" s="1494"/>
      <c r="G135" s="1494"/>
      <c r="H135" s="1494"/>
      <c r="I135" s="1494"/>
      <c r="J135" s="1483">
        <v>0</v>
      </c>
    </row>
    <row r="136" spans="1:13" ht="18.75" customHeight="1" thickBot="1">
      <c r="A136" s="785" t="s">
        <v>245</v>
      </c>
      <c r="B136" s="786" t="s">
        <v>246</v>
      </c>
      <c r="C136" s="787"/>
      <c r="D136" s="1495"/>
      <c r="E136" s="1637"/>
      <c r="F136" s="1495"/>
      <c r="G136" s="1495"/>
      <c r="H136" s="1495"/>
      <c r="I136" s="1495"/>
      <c r="J136" s="1483">
        <v>0</v>
      </c>
    </row>
    <row r="137" spans="1:13" ht="29.25" customHeight="1" thickBot="1">
      <c r="A137" s="789" t="s">
        <v>247</v>
      </c>
      <c r="B137" s="790" t="s">
        <v>618</v>
      </c>
      <c r="C137" s="791" t="s">
        <v>338</v>
      </c>
      <c r="D137" s="1539">
        <f>D140</f>
        <v>32806</v>
      </c>
      <c r="E137" s="1708">
        <v>0</v>
      </c>
      <c r="F137" s="1539">
        <f>F140</f>
        <v>32806</v>
      </c>
      <c r="G137" s="1539">
        <f>G140</f>
        <v>10000</v>
      </c>
      <c r="H137" s="1539">
        <f>H140</f>
        <v>20000</v>
      </c>
      <c r="I137" s="1539">
        <f>I140</f>
        <v>30806</v>
      </c>
      <c r="J137" s="1487">
        <f>J142+J143+J146</f>
        <v>32806</v>
      </c>
    </row>
    <row r="138" spans="1:13" ht="25.5" hidden="1" customHeight="1" thickBot="1">
      <c r="A138" s="792"/>
      <c r="B138" s="793" t="s">
        <v>619</v>
      </c>
      <c r="C138" s="794"/>
      <c r="D138" s="795"/>
      <c r="E138" s="1709"/>
      <c r="F138" s="795"/>
      <c r="G138" s="795"/>
      <c r="H138" s="795"/>
      <c r="I138" s="795"/>
      <c r="J138" s="723"/>
    </row>
    <row r="139" spans="1:13">
      <c r="A139" s="785" t="s">
        <v>245</v>
      </c>
      <c r="B139" s="786" t="s">
        <v>246</v>
      </c>
      <c r="C139" s="796"/>
      <c r="D139" s="797"/>
      <c r="E139" s="1710"/>
      <c r="F139" s="797"/>
      <c r="G139" s="797"/>
      <c r="H139" s="797"/>
      <c r="I139" s="797"/>
      <c r="J139" s="723">
        <v>0</v>
      </c>
    </row>
    <row r="140" spans="1:13" ht="21.75" customHeight="1">
      <c r="A140" s="798" t="s">
        <v>620</v>
      </c>
      <c r="B140" s="799" t="s">
        <v>621</v>
      </c>
      <c r="C140" s="800" t="s">
        <v>338</v>
      </c>
      <c r="D140" s="1776">
        <f>D142</f>
        <v>32806</v>
      </c>
      <c r="E140" s="1711">
        <v>0</v>
      </c>
      <c r="F140" s="1776">
        <f>F143+F142</f>
        <v>32806</v>
      </c>
      <c r="G140" s="1776">
        <f>G143+G142</f>
        <v>10000</v>
      </c>
      <c r="H140" s="1776">
        <f>H143+H142</f>
        <v>20000</v>
      </c>
      <c r="I140" s="1776">
        <f>I143+I142</f>
        <v>30806</v>
      </c>
      <c r="J140" s="1776">
        <f t="shared" ref="J140" si="0">J142+J146</f>
        <v>32806</v>
      </c>
    </row>
    <row r="141" spans="1:13" ht="15.75" customHeight="1">
      <c r="A141" s="802" t="s">
        <v>622</v>
      </c>
      <c r="B141" s="781" t="s">
        <v>1640</v>
      </c>
      <c r="C141" s="803" t="s">
        <v>945</v>
      </c>
      <c r="D141" s="1777"/>
      <c r="E141" s="1712"/>
      <c r="F141" s="1712"/>
      <c r="G141" s="1777"/>
      <c r="H141" s="1777"/>
      <c r="I141" s="1777"/>
      <c r="J141" s="1778">
        <v>0</v>
      </c>
    </row>
    <row r="142" spans="1:13" ht="23.25" customHeight="1" thickBot="1">
      <c r="A142" s="802" t="s">
        <v>946</v>
      </c>
      <c r="B142" s="1731" t="s">
        <v>1641</v>
      </c>
      <c r="C142" s="865" t="s">
        <v>923</v>
      </c>
      <c r="D142" s="2069">
        <v>32806</v>
      </c>
      <c r="E142" s="1445">
        <v>0</v>
      </c>
      <c r="F142" s="1442">
        <f>D142+E142</f>
        <v>32806</v>
      </c>
      <c r="G142" s="1372">
        <v>10000</v>
      </c>
      <c r="H142" s="1372">
        <v>20000</v>
      </c>
      <c r="I142" s="1372">
        <v>30806</v>
      </c>
      <c r="J142" s="739">
        <f>F142</f>
        <v>32806</v>
      </c>
      <c r="K142" s="2512"/>
      <c r="L142" s="2513"/>
      <c r="M142" s="2513"/>
    </row>
    <row r="143" spans="1:13" ht="25.5" hidden="1">
      <c r="A143" s="802" t="s">
        <v>924</v>
      </c>
      <c r="B143" s="781" t="s">
        <v>1642</v>
      </c>
      <c r="C143" s="803" t="s">
        <v>926</v>
      </c>
      <c r="D143" s="1444">
        <v>0</v>
      </c>
      <c r="E143" s="1713">
        <v>0</v>
      </c>
      <c r="F143" s="1444">
        <f>D143+E143</f>
        <v>0</v>
      </c>
      <c r="G143" s="1444">
        <v>0</v>
      </c>
      <c r="H143" s="1444">
        <v>0</v>
      </c>
      <c r="I143" s="1444">
        <v>0</v>
      </c>
      <c r="J143" s="1779">
        <f>F143</f>
        <v>0</v>
      </c>
    </row>
    <row r="144" spans="1:13" hidden="1">
      <c r="A144" s="802" t="s">
        <v>927</v>
      </c>
      <c r="B144" s="781" t="s">
        <v>1643</v>
      </c>
      <c r="C144" s="803" t="s">
        <v>1055</v>
      </c>
      <c r="D144" s="777"/>
      <c r="E144" s="1714"/>
      <c r="F144" s="777"/>
      <c r="G144" s="777">
        <v>0</v>
      </c>
      <c r="H144" s="777"/>
      <c r="I144" s="777"/>
      <c r="J144" s="723">
        <v>0</v>
      </c>
    </row>
    <row r="145" spans="1:10" hidden="1">
      <c r="A145" s="802" t="s">
        <v>127</v>
      </c>
      <c r="B145" s="782" t="s">
        <v>128</v>
      </c>
      <c r="C145" s="803" t="s">
        <v>129</v>
      </c>
      <c r="D145" s="777"/>
      <c r="E145" s="1714"/>
      <c r="F145" s="777"/>
      <c r="G145" s="777"/>
      <c r="H145" s="777"/>
      <c r="I145" s="777"/>
      <c r="J145" s="723">
        <v>0</v>
      </c>
    </row>
    <row r="146" spans="1:10" ht="20.25" hidden="1" customHeight="1">
      <c r="A146" s="802" t="s">
        <v>130</v>
      </c>
      <c r="B146" s="781" t="s">
        <v>1644</v>
      </c>
      <c r="C146" s="803" t="s">
        <v>857</v>
      </c>
      <c r="D146" s="777"/>
      <c r="E146" s="1715">
        <v>0</v>
      </c>
      <c r="F146" s="1372">
        <f>E146</f>
        <v>0</v>
      </c>
      <c r="G146" s="1372">
        <v>0</v>
      </c>
      <c r="H146" s="1372">
        <v>0</v>
      </c>
      <c r="I146" s="1372">
        <v>0</v>
      </c>
      <c r="J146" s="739">
        <f>F146</f>
        <v>0</v>
      </c>
    </row>
    <row r="147" spans="1:10" hidden="1">
      <c r="A147" s="802" t="s">
        <v>858</v>
      </c>
      <c r="B147" s="781" t="s">
        <v>1645</v>
      </c>
      <c r="C147" s="803" t="s">
        <v>860</v>
      </c>
      <c r="D147" s="777"/>
      <c r="E147" s="1714"/>
      <c r="F147" s="777"/>
      <c r="G147" s="777"/>
      <c r="H147" s="777"/>
      <c r="I147" s="777"/>
      <c r="J147" s="723">
        <v>0</v>
      </c>
    </row>
    <row r="148" spans="1:10" hidden="1">
      <c r="A148" s="802" t="s">
        <v>625</v>
      </c>
      <c r="B148" s="781" t="s">
        <v>1646</v>
      </c>
      <c r="C148" s="803" t="s">
        <v>627</v>
      </c>
      <c r="D148" s="777"/>
      <c r="E148" s="1714"/>
      <c r="F148" s="777"/>
      <c r="G148" s="777"/>
      <c r="H148" s="777"/>
      <c r="I148" s="777"/>
      <c r="J148" s="723">
        <v>0</v>
      </c>
    </row>
    <row r="149" spans="1:10" hidden="1">
      <c r="A149" s="802" t="s">
        <v>628</v>
      </c>
      <c r="B149" s="779" t="s">
        <v>629</v>
      </c>
      <c r="C149" s="804" t="s">
        <v>338</v>
      </c>
      <c r="D149" s="777">
        <v>0</v>
      </c>
      <c r="E149" s="1714">
        <v>0</v>
      </c>
      <c r="F149" s="777">
        <v>0</v>
      </c>
      <c r="G149" s="777">
        <v>0</v>
      </c>
      <c r="H149" s="777">
        <v>0</v>
      </c>
      <c r="I149" s="777">
        <v>0</v>
      </c>
      <c r="J149" s="723">
        <v>0</v>
      </c>
    </row>
    <row r="150" spans="1:10" hidden="1">
      <c r="A150" s="802" t="s">
        <v>630</v>
      </c>
      <c r="B150" s="782" t="s">
        <v>631</v>
      </c>
      <c r="C150" s="803" t="s">
        <v>632</v>
      </c>
      <c r="D150" s="777"/>
      <c r="E150" s="1714"/>
      <c r="F150" s="777"/>
      <c r="G150" s="777"/>
      <c r="H150" s="777"/>
      <c r="I150" s="777"/>
      <c r="J150" s="723">
        <v>0</v>
      </c>
    </row>
    <row r="151" spans="1:10" hidden="1">
      <c r="A151" s="802" t="s">
        <v>633</v>
      </c>
      <c r="B151" s="782" t="s">
        <v>634</v>
      </c>
      <c r="C151" s="803" t="s">
        <v>635</v>
      </c>
      <c r="D151" s="777"/>
      <c r="E151" s="1714"/>
      <c r="F151" s="777"/>
      <c r="G151" s="777"/>
      <c r="H151" s="777"/>
      <c r="I151" s="777"/>
      <c r="J151" s="723">
        <v>0</v>
      </c>
    </row>
    <row r="152" spans="1:10" ht="25.5" hidden="1">
      <c r="A152" s="802" t="s">
        <v>636</v>
      </c>
      <c r="B152" s="781" t="s">
        <v>1647</v>
      </c>
      <c r="C152" s="803" t="s">
        <v>294</v>
      </c>
      <c r="D152" s="777"/>
      <c r="E152" s="1714"/>
      <c r="F152" s="777"/>
      <c r="G152" s="777"/>
      <c r="H152" s="777"/>
      <c r="I152" s="777"/>
      <c r="J152" s="723">
        <v>0</v>
      </c>
    </row>
    <row r="153" spans="1:10" ht="25.5" hidden="1">
      <c r="A153" s="802" t="s">
        <v>295</v>
      </c>
      <c r="B153" s="781" t="s">
        <v>1648</v>
      </c>
      <c r="C153" s="803" t="s">
        <v>297</v>
      </c>
      <c r="D153" s="777"/>
      <c r="E153" s="1714"/>
      <c r="F153" s="777"/>
      <c r="G153" s="777"/>
      <c r="H153" s="777"/>
      <c r="I153" s="777"/>
      <c r="J153" s="723">
        <v>0</v>
      </c>
    </row>
    <row r="154" spans="1:10" hidden="1">
      <c r="A154" s="802" t="s">
        <v>298</v>
      </c>
      <c r="B154" s="779" t="s">
        <v>299</v>
      </c>
      <c r="C154" s="804" t="s">
        <v>338</v>
      </c>
      <c r="D154" s="777">
        <v>0</v>
      </c>
      <c r="E154" s="1714">
        <v>0</v>
      </c>
      <c r="F154" s="777">
        <v>0</v>
      </c>
      <c r="G154" s="777">
        <v>0</v>
      </c>
      <c r="H154" s="777">
        <v>0</v>
      </c>
      <c r="I154" s="777">
        <v>0</v>
      </c>
      <c r="J154" s="723">
        <v>0</v>
      </c>
    </row>
    <row r="155" spans="1:10" hidden="1">
      <c r="A155" s="802" t="s">
        <v>300</v>
      </c>
      <c r="B155" s="782" t="s">
        <v>1061</v>
      </c>
      <c r="C155" s="803" t="s">
        <v>301</v>
      </c>
      <c r="D155" s="777"/>
      <c r="E155" s="1714"/>
      <c r="F155" s="777"/>
      <c r="G155" s="777"/>
      <c r="H155" s="777"/>
      <c r="I155" s="777"/>
      <c r="J155" s="723">
        <v>0</v>
      </c>
    </row>
    <row r="156" spans="1:10" hidden="1">
      <c r="A156" s="805" t="s">
        <v>302</v>
      </c>
      <c r="B156" s="806" t="s">
        <v>303</v>
      </c>
      <c r="C156" s="804" t="s">
        <v>338</v>
      </c>
      <c r="D156" s="777">
        <v>0</v>
      </c>
      <c r="E156" s="1714">
        <v>0</v>
      </c>
      <c r="F156" s="777">
        <v>0</v>
      </c>
      <c r="G156" s="777">
        <v>0</v>
      </c>
      <c r="H156" s="777">
        <v>0</v>
      </c>
      <c r="I156" s="777">
        <v>0</v>
      </c>
      <c r="J156" s="723">
        <v>0</v>
      </c>
    </row>
    <row r="157" spans="1:10" hidden="1">
      <c r="A157" s="802" t="s">
        <v>304</v>
      </c>
      <c r="B157" s="782" t="s">
        <v>1062</v>
      </c>
      <c r="C157" s="803" t="s">
        <v>305</v>
      </c>
      <c r="D157" s="777"/>
      <c r="E157" s="1714"/>
      <c r="F157" s="777"/>
      <c r="G157" s="777"/>
      <c r="H157" s="777"/>
      <c r="I157" s="777"/>
      <c r="J157" s="723">
        <v>0</v>
      </c>
    </row>
    <row r="158" spans="1:10" hidden="1">
      <c r="A158" s="802" t="s">
        <v>306</v>
      </c>
      <c r="B158" s="782" t="s">
        <v>1063</v>
      </c>
      <c r="C158" s="803" t="s">
        <v>307</v>
      </c>
      <c r="D158" s="777"/>
      <c r="E158" s="1714"/>
      <c r="F158" s="777"/>
      <c r="G158" s="777"/>
      <c r="H158" s="777"/>
      <c r="I158" s="777"/>
      <c r="J158" s="723">
        <v>0</v>
      </c>
    </row>
    <row r="159" spans="1:10" ht="25.5" hidden="1">
      <c r="A159" s="802" t="s">
        <v>308</v>
      </c>
      <c r="B159" s="781" t="s">
        <v>1649</v>
      </c>
      <c r="C159" s="803" t="s">
        <v>310</v>
      </c>
      <c r="D159" s="777"/>
      <c r="E159" s="1714"/>
      <c r="F159" s="777"/>
      <c r="G159" s="777"/>
      <c r="H159" s="777"/>
      <c r="I159" s="777"/>
      <c r="J159" s="723">
        <v>0</v>
      </c>
    </row>
    <row r="160" spans="1:10" ht="26.25" hidden="1" thickBot="1">
      <c r="A160" s="807">
        <v>1244000</v>
      </c>
      <c r="B160" s="808" t="s">
        <v>1650</v>
      </c>
      <c r="C160" s="809" t="s">
        <v>1089</v>
      </c>
      <c r="D160" s="1120"/>
      <c r="E160" s="1716"/>
      <c r="F160" s="1120"/>
      <c r="G160" s="1120"/>
      <c r="H160" s="1120"/>
      <c r="I160" s="1120"/>
      <c r="J160" s="739">
        <v>0</v>
      </c>
    </row>
    <row r="161" spans="1:10" ht="33" customHeight="1" thickBot="1">
      <c r="A161" s="810">
        <v>1000000</v>
      </c>
      <c r="B161" s="811" t="s">
        <v>1090</v>
      </c>
      <c r="C161" s="812" t="s">
        <v>338</v>
      </c>
      <c r="D161" s="1121">
        <f>D32+D137</f>
        <v>67806</v>
      </c>
      <c r="E161" s="1501">
        <f>E32</f>
        <v>0</v>
      </c>
      <c r="F161" s="1121">
        <f>F32+F137</f>
        <v>67806</v>
      </c>
      <c r="G161" s="1121">
        <f>G32+G137</f>
        <v>13200</v>
      </c>
      <c r="H161" s="1121">
        <f>H32+H137</f>
        <v>25500</v>
      </c>
      <c r="I161" s="1121">
        <f>I32+I137</f>
        <v>38806</v>
      </c>
      <c r="J161" s="1501">
        <f>J32+J137</f>
        <v>67806</v>
      </c>
    </row>
    <row r="162" spans="1:10" ht="11.25" customHeight="1">
      <c r="A162" s="813"/>
      <c r="B162" s="814"/>
      <c r="C162" s="815"/>
      <c r="D162" s="662"/>
      <c r="F162" s="662"/>
      <c r="G162" s="662"/>
      <c r="H162" s="662"/>
      <c r="I162" s="662"/>
      <c r="J162" s="662"/>
    </row>
    <row r="163" spans="1:10" ht="12.75" customHeight="1">
      <c r="A163" s="2443"/>
      <c r="B163" s="2443"/>
      <c r="C163" s="2443"/>
      <c r="D163" s="2443"/>
      <c r="E163" s="2443"/>
      <c r="F163" s="2443"/>
      <c r="G163" s="2443"/>
      <c r="H163" s="2443"/>
      <c r="I163" s="2443"/>
      <c r="J163" s="2443"/>
    </row>
    <row r="164" spans="1:10" s="662" customFormat="1" ht="15.75" customHeight="1">
      <c r="A164" s="2422" t="s">
        <v>2264</v>
      </c>
      <c r="B164" s="2422"/>
      <c r="C164" s="2422"/>
      <c r="D164" s="2422"/>
      <c r="E164" s="2422"/>
      <c r="F164" s="2422"/>
      <c r="G164" s="2422"/>
      <c r="H164" s="2422"/>
      <c r="I164" s="2422"/>
      <c r="J164" s="2422"/>
    </row>
    <row r="165" spans="1:10" ht="12.75" customHeight="1">
      <c r="A165" s="2436" t="s">
        <v>1070</v>
      </c>
      <c r="B165" s="2436"/>
      <c r="C165" s="2436"/>
      <c r="D165" s="2436"/>
      <c r="E165" s="2436"/>
      <c r="F165" s="2436"/>
      <c r="G165" s="2436"/>
      <c r="H165" s="2436"/>
      <c r="I165" s="2436"/>
      <c r="J165" s="2436"/>
    </row>
    <row r="166" spans="1:10" ht="12.75" customHeight="1">
      <c r="A166" s="816" t="s">
        <v>1651</v>
      </c>
      <c r="B166" s="816"/>
      <c r="C166" s="817"/>
      <c r="D166" s="816"/>
      <c r="E166" s="1613"/>
      <c r="F166" s="816"/>
      <c r="G166" s="816" t="s">
        <v>1098</v>
      </c>
      <c r="H166" s="816"/>
      <c r="I166" s="816"/>
      <c r="J166" s="816"/>
    </row>
    <row r="167" spans="1:10" ht="12.75" customHeight="1">
      <c r="A167" s="818" t="s">
        <v>1652</v>
      </c>
      <c r="B167" s="818"/>
      <c r="C167" s="818"/>
      <c r="D167" s="662"/>
      <c r="E167" s="1614" t="s">
        <v>289</v>
      </c>
      <c r="F167" s="662"/>
      <c r="G167" s="661" t="s">
        <v>290</v>
      </c>
      <c r="H167" s="662"/>
      <c r="I167" s="662"/>
      <c r="J167" s="818"/>
    </row>
    <row r="168" spans="1:10" ht="12.75" customHeight="1">
      <c r="A168" s="819"/>
      <c r="B168" s="819"/>
      <c r="C168" s="818"/>
      <c r="D168" s="819"/>
      <c r="E168" s="1754"/>
      <c r="F168" s="819"/>
      <c r="G168" s="819"/>
      <c r="H168" s="819"/>
      <c r="I168" s="819"/>
      <c r="J168" s="819"/>
    </row>
    <row r="169" spans="1:10" ht="14.25">
      <c r="A169" s="816" t="s">
        <v>2011</v>
      </c>
      <c r="B169" s="816"/>
      <c r="C169" s="817"/>
      <c r="D169" s="816"/>
      <c r="E169" s="1613"/>
      <c r="F169" s="816"/>
      <c r="G169" s="816" t="s">
        <v>1102</v>
      </c>
      <c r="H169" s="816"/>
      <c r="I169" s="816"/>
      <c r="J169" s="816"/>
    </row>
    <row r="170" spans="1:10" ht="14.25">
      <c r="A170" s="818" t="s">
        <v>1655</v>
      </c>
      <c r="B170" s="817" t="s">
        <v>612</v>
      </c>
      <c r="C170" s="820"/>
      <c r="D170" s="662"/>
      <c r="E170" s="1614" t="s">
        <v>289</v>
      </c>
      <c r="F170" s="662"/>
      <c r="G170" s="661" t="s">
        <v>290</v>
      </c>
      <c r="H170" s="662"/>
      <c r="I170" s="662"/>
      <c r="J170" s="818"/>
    </row>
    <row r="171" spans="1:10" ht="12.75" customHeight="1">
      <c r="A171" s="672"/>
      <c r="B171" s="663"/>
      <c r="C171" s="673"/>
      <c r="D171" s="662"/>
      <c r="F171" s="662"/>
      <c r="G171" s="662"/>
      <c r="H171" s="662"/>
      <c r="I171" s="662"/>
      <c r="J171" s="662"/>
    </row>
    <row r="172" spans="1:10" ht="12.75" customHeight="1">
      <c r="A172" s="672"/>
      <c r="B172" s="663"/>
      <c r="C172" s="673"/>
      <c r="D172" s="662"/>
      <c r="F172" s="662"/>
      <c r="G172" s="662"/>
      <c r="H172" s="662"/>
      <c r="I172" s="662"/>
      <c r="J172" s="662"/>
    </row>
    <row r="173" spans="1:10" ht="12.75" customHeight="1">
      <c r="A173" s="672"/>
      <c r="B173" s="663"/>
      <c r="C173" s="673"/>
      <c r="D173" s="662"/>
      <c r="F173" s="662"/>
      <c r="G173" s="662"/>
      <c r="H173" s="662"/>
      <c r="I173" s="662"/>
      <c r="J173" s="662"/>
    </row>
    <row r="174" spans="1:10" ht="12.75" customHeight="1">
      <c r="A174" s="672"/>
      <c r="B174" s="663"/>
      <c r="C174" s="673"/>
      <c r="D174" s="662"/>
      <c r="F174" s="662"/>
      <c r="G174" s="662"/>
      <c r="H174" s="662"/>
      <c r="I174" s="662"/>
      <c r="J174" s="662"/>
    </row>
  </sheetData>
  <mergeCells count="19">
    <mergeCell ref="K142:M142"/>
    <mergeCell ref="A164:J164"/>
    <mergeCell ref="A165:J165"/>
    <mergeCell ref="F23:J24"/>
    <mergeCell ref="F29:F30"/>
    <mergeCell ref="G29:J29"/>
    <mergeCell ref="A163:J163"/>
    <mergeCell ref="H27:J27"/>
    <mergeCell ref="A14:J14"/>
    <mergeCell ref="A12:B12"/>
    <mergeCell ref="A8:E8"/>
    <mergeCell ref="A15:J15"/>
    <mergeCell ref="A16:E17"/>
    <mergeCell ref="F16:J17"/>
    <mergeCell ref="F1:J1"/>
    <mergeCell ref="F3:J3"/>
    <mergeCell ref="A10:E10"/>
    <mergeCell ref="A11:E11"/>
    <mergeCell ref="A13:J13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C00000"/>
  </sheetPr>
  <dimension ref="A1:M216"/>
  <sheetViews>
    <sheetView topLeftCell="A25" workbookViewId="0">
      <selection activeCell="A177" sqref="A177:XFD177"/>
    </sheetView>
  </sheetViews>
  <sheetFormatPr defaultRowHeight="12.75"/>
  <cols>
    <col min="1" max="1" width="7.28515625" style="672" customWidth="1"/>
    <col min="2" max="2" width="40" style="663" customWidth="1"/>
    <col min="3" max="3" width="8.7109375" style="673" customWidth="1"/>
    <col min="4" max="4" width="11" style="662" customWidth="1"/>
    <col min="5" max="5" width="10.85546875" style="841" customWidth="1"/>
    <col min="6" max="6" width="11.28515625" style="662" customWidth="1"/>
    <col min="7" max="7" width="9.28515625" style="662" customWidth="1"/>
    <col min="8" max="8" width="10.7109375" style="662" customWidth="1"/>
    <col min="9" max="9" width="10" style="662" customWidth="1"/>
    <col min="10" max="10" width="11.28515625" style="662" customWidth="1"/>
    <col min="11" max="16384" width="9.140625" style="662"/>
  </cols>
  <sheetData>
    <row r="1" spans="1:10">
      <c r="I1" s="868" t="s">
        <v>889</v>
      </c>
    </row>
    <row r="2" spans="1:10">
      <c r="F2" s="869"/>
      <c r="G2" s="869"/>
      <c r="H2" s="869"/>
      <c r="I2" s="869"/>
    </row>
    <row r="3" spans="1:10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5.75">
      <c r="B6" s="2011" t="s">
        <v>31</v>
      </c>
      <c r="C6" s="872"/>
      <c r="D6" s="871"/>
      <c r="E6" s="1381"/>
      <c r="G6" s="873" t="s">
        <v>971</v>
      </c>
      <c r="H6" s="820"/>
    </row>
    <row r="7" spans="1:10">
      <c r="B7" s="662"/>
      <c r="C7" s="874"/>
    </row>
    <row r="8" spans="1:10">
      <c r="A8" s="672" t="s">
        <v>2284</v>
      </c>
      <c r="F8" s="665"/>
      <c r="G8" s="665"/>
    </row>
    <row r="9" spans="1:10" s="672" customFormat="1" ht="10.5">
      <c r="A9" s="2455" t="s">
        <v>1073</v>
      </c>
      <c r="B9" s="2455"/>
      <c r="C9" s="2455"/>
      <c r="D9" s="2455"/>
      <c r="E9" s="2455"/>
    </row>
    <row r="10" spans="1:10">
      <c r="A10" s="672" t="s">
        <v>451</v>
      </c>
      <c r="B10" s="875"/>
      <c r="C10" s="876"/>
      <c r="D10" s="824"/>
      <c r="E10" s="1382"/>
    </row>
    <row r="11" spans="1:10">
      <c r="B11" s="877"/>
      <c r="C11" s="878"/>
      <c r="D11" s="877"/>
      <c r="E11" s="1383"/>
      <c r="F11" s="877"/>
      <c r="G11" s="877"/>
      <c r="H11" s="879"/>
    </row>
    <row r="12" spans="1:10">
      <c r="A12" s="880" t="s">
        <v>452</v>
      </c>
      <c r="B12" s="873" t="s">
        <v>1099</v>
      </c>
      <c r="C12" s="874"/>
      <c r="D12" s="873"/>
      <c r="E12" s="1384"/>
      <c r="F12" s="873"/>
      <c r="G12" s="820"/>
      <c r="H12" s="881" t="s">
        <v>193</v>
      </c>
    </row>
    <row r="13" spans="1:10" ht="21.75">
      <c r="A13" s="882" t="s">
        <v>587</v>
      </c>
      <c r="B13" s="882"/>
      <c r="C13" s="878"/>
      <c r="D13" s="882"/>
      <c r="E13" s="1385"/>
      <c r="F13" s="882"/>
      <c r="G13" s="883"/>
    </row>
    <row r="14" spans="1:10" s="841" customFormat="1">
      <c r="A14" s="2445" t="s">
        <v>2269</v>
      </c>
      <c r="B14" s="2446"/>
      <c r="C14" s="1460"/>
      <c r="F14" s="1461"/>
      <c r="G14" s="1461"/>
    </row>
    <row r="15" spans="1:10" ht="18">
      <c r="A15" s="884"/>
      <c r="B15" s="2471" t="s">
        <v>588</v>
      </c>
      <c r="C15" s="2471"/>
      <c r="D15" s="2471"/>
      <c r="E15" s="2471"/>
      <c r="F15" s="884"/>
      <c r="G15" s="884"/>
      <c r="H15" s="885"/>
      <c r="I15" s="885"/>
      <c r="J15" s="885"/>
    </row>
    <row r="16" spans="1:10" ht="14.25">
      <c r="A16" s="662"/>
      <c r="B16" s="2470" t="s">
        <v>243</v>
      </c>
      <c r="C16" s="2470"/>
      <c r="D16" s="2470"/>
      <c r="E16" s="2470"/>
      <c r="F16" s="2470"/>
      <c r="G16" s="2470"/>
      <c r="H16" s="886"/>
      <c r="I16" s="886"/>
      <c r="J16" s="886"/>
    </row>
    <row r="17" spans="1:12" s="672" customFormat="1" ht="12.75" customHeight="1">
      <c r="A17" s="882"/>
      <c r="B17" s="2467" t="s">
        <v>2202</v>
      </c>
      <c r="C17" s="2467"/>
      <c r="D17" s="2467"/>
      <c r="E17" s="2467"/>
      <c r="F17" s="2467"/>
      <c r="G17" s="2014"/>
      <c r="H17" s="887"/>
      <c r="I17" s="887"/>
      <c r="J17" s="887"/>
    </row>
    <row r="18" spans="1:12" s="626" customFormat="1" ht="14.25">
      <c r="A18" s="883"/>
      <c r="B18" s="2467"/>
      <c r="C18" s="2467"/>
      <c r="D18" s="2467"/>
      <c r="E18" s="2467"/>
      <c r="F18" s="2467"/>
      <c r="G18" s="1281"/>
      <c r="H18" s="676"/>
      <c r="I18" s="675"/>
      <c r="J18" s="675"/>
      <c r="K18" s="672"/>
      <c r="L18" s="672"/>
    </row>
    <row r="19" spans="1:12" s="667" customFormat="1" thickBot="1">
      <c r="A19" s="677" t="s">
        <v>207</v>
      </c>
      <c r="B19" s="888"/>
      <c r="C19" s="889"/>
      <c r="D19" s="669"/>
      <c r="E19" s="1386"/>
      <c r="G19" s="890" t="s">
        <v>617</v>
      </c>
      <c r="H19" s="891"/>
      <c r="I19" s="891"/>
      <c r="J19" s="891"/>
    </row>
    <row r="20" spans="1:12" s="869" customFormat="1" thickBot="1">
      <c r="A20" s="677" t="s">
        <v>84</v>
      </c>
      <c r="B20" s="892"/>
      <c r="C20" s="889"/>
      <c r="E20" s="1387"/>
      <c r="G20" s="892" t="s">
        <v>313</v>
      </c>
      <c r="H20" s="893">
        <v>6</v>
      </c>
      <c r="I20" s="894">
        <v>1</v>
      </c>
      <c r="J20" s="895">
        <v>1</v>
      </c>
    </row>
    <row r="21" spans="1:12" s="892" customFormat="1" thickBot="1">
      <c r="A21" s="677" t="s">
        <v>600</v>
      </c>
      <c r="C21" s="889"/>
      <c r="E21" s="1388"/>
      <c r="G21" s="892" t="s">
        <v>1773</v>
      </c>
    </row>
    <row r="22" spans="1:12" s="892" customFormat="1" thickBot="1">
      <c r="A22" s="677" t="s">
        <v>531</v>
      </c>
      <c r="C22" s="896"/>
      <c r="D22" s="897"/>
      <c r="E22" s="1388"/>
      <c r="G22" s="892" t="s">
        <v>532</v>
      </c>
    </row>
    <row r="23" spans="1:12" s="869" customFormat="1" thickBot="1">
      <c r="A23" s="677" t="s">
        <v>693</v>
      </c>
      <c r="B23" s="892"/>
      <c r="C23" s="889"/>
      <c r="E23" s="1387"/>
      <c r="G23" s="892" t="s">
        <v>902</v>
      </c>
      <c r="I23" s="898"/>
    </row>
    <row r="24" spans="1:12" s="869" customFormat="1" ht="12">
      <c r="A24" s="677" t="s">
        <v>287</v>
      </c>
      <c r="B24" s="899"/>
      <c r="C24" s="900"/>
      <c r="E24" s="1387"/>
      <c r="F24" s="901"/>
      <c r="G24" s="892" t="s">
        <v>904</v>
      </c>
    </row>
    <row r="25" spans="1:12" s="869" customFormat="1" thickBot="1">
      <c r="A25" s="679" t="s">
        <v>286</v>
      </c>
      <c r="B25" s="890"/>
      <c r="C25" s="900"/>
      <c r="D25" s="902"/>
      <c r="E25" s="1389"/>
      <c r="G25" s="892" t="s">
        <v>218</v>
      </c>
      <c r="I25" s="901"/>
    </row>
    <row r="26" spans="1:12" s="901" customFormat="1" thickBot="1">
      <c r="A26" s="677" t="s">
        <v>110</v>
      </c>
      <c r="B26" s="892"/>
      <c r="C26" s="900"/>
      <c r="D26" s="1467"/>
      <c r="E26" s="1387"/>
      <c r="G26" s="901" t="s">
        <v>1658</v>
      </c>
      <c r="H26" s="904"/>
      <c r="I26" s="905"/>
      <c r="J26" s="906"/>
    </row>
    <row r="27" spans="1:12" s="901" customFormat="1" thickBot="1">
      <c r="A27" s="677" t="s">
        <v>608</v>
      </c>
      <c r="B27" s="892"/>
      <c r="C27" s="900"/>
      <c r="E27" s="1390" t="s">
        <v>704</v>
      </c>
      <c r="G27" s="892" t="s">
        <v>398</v>
      </c>
      <c r="I27" s="869"/>
      <c r="J27" s="869"/>
    </row>
    <row r="28" spans="1:12" s="901" customFormat="1" thickBot="1">
      <c r="A28" s="680"/>
      <c r="B28" s="869"/>
      <c r="C28" s="908"/>
      <c r="E28" s="1391"/>
      <c r="F28" s="869"/>
      <c r="G28" s="869"/>
      <c r="H28" s="2469">
        <v>900272000390</v>
      </c>
      <c r="I28" s="2469"/>
      <c r="J28" s="2469"/>
    </row>
    <row r="29" spans="1:12" s="672" customFormat="1" ht="42.75" thickBot="1">
      <c r="A29" s="695" t="s">
        <v>385</v>
      </c>
      <c r="B29" s="696" t="s">
        <v>609</v>
      </c>
      <c r="C29" s="697"/>
      <c r="D29" s="696" t="s">
        <v>401</v>
      </c>
      <c r="E29" s="1392"/>
      <c r="F29" s="2438" t="s">
        <v>342</v>
      </c>
      <c r="G29" s="2440" t="s">
        <v>343</v>
      </c>
      <c r="H29" s="2441"/>
      <c r="I29" s="2441"/>
      <c r="J29" s="2442"/>
    </row>
    <row r="30" spans="1:12" s="672" customFormat="1" ht="105.75" thickBot="1">
      <c r="A30" s="699"/>
      <c r="B30" s="700" t="s">
        <v>329</v>
      </c>
      <c r="C30" s="701" t="s">
        <v>641</v>
      </c>
      <c r="D30" s="702" t="s">
        <v>761</v>
      </c>
      <c r="E30" s="139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2" s="910" customFormat="1" ht="11.25" thickBot="1">
      <c r="A31" s="704" t="s">
        <v>934</v>
      </c>
      <c r="B31" s="1799" t="s">
        <v>935</v>
      </c>
      <c r="C31" s="706" t="s">
        <v>936</v>
      </c>
      <c r="D31" s="707" t="s">
        <v>703</v>
      </c>
      <c r="E31" s="1394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2" s="813" customFormat="1" ht="26.25" customHeight="1" thickBot="1">
      <c r="A32" s="911">
        <v>1100000</v>
      </c>
      <c r="B32" s="711" t="s">
        <v>1659</v>
      </c>
      <c r="C32" s="712" t="s">
        <v>338</v>
      </c>
      <c r="D32" s="826">
        <f>D114+D67</f>
        <v>0</v>
      </c>
      <c r="E32" s="1104">
        <f>E114</f>
        <v>0</v>
      </c>
      <c r="F32" s="826">
        <f>F114+F66</f>
        <v>0</v>
      </c>
      <c r="G32" s="826">
        <f>G33+G42+G131</f>
        <v>0</v>
      </c>
      <c r="H32" s="826">
        <f>H66</f>
        <v>0</v>
      </c>
      <c r="I32" s="826">
        <f>I66</f>
        <v>0</v>
      </c>
      <c r="J32" s="826">
        <f>F32</f>
        <v>0</v>
      </c>
    </row>
    <row r="33" spans="1:10" s="672" customFormat="1" ht="29.25" customHeight="1" thickBot="1">
      <c r="A33" s="911">
        <v>1110000</v>
      </c>
      <c r="B33" s="1591" t="s">
        <v>939</v>
      </c>
      <c r="C33" s="712" t="s">
        <v>338</v>
      </c>
      <c r="D33" s="827">
        <f>D34</f>
        <v>0</v>
      </c>
      <c r="E33" s="1122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14.25" hidden="1">
      <c r="A34" s="912">
        <v>1110000</v>
      </c>
      <c r="B34" s="717" t="s">
        <v>768</v>
      </c>
      <c r="C34" s="718" t="s">
        <v>338</v>
      </c>
      <c r="D34" s="828">
        <f>SUM(D35:D41)</f>
        <v>0</v>
      </c>
      <c r="E34" s="1395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672" customFormat="1" ht="25.5" hidden="1">
      <c r="A35" s="913">
        <v>1111000</v>
      </c>
      <c r="B35" s="721" t="s">
        <v>643</v>
      </c>
      <c r="C35" s="722" t="s">
        <v>769</v>
      </c>
      <c r="D35" s="829">
        <v>0</v>
      </c>
      <c r="E35" s="838"/>
      <c r="F35" s="829">
        <f>D35+E35</f>
        <v>0</v>
      </c>
      <c r="G35" s="829">
        <v>0</v>
      </c>
      <c r="H35" s="829">
        <v>0</v>
      </c>
      <c r="I35" s="829">
        <v>0</v>
      </c>
      <c r="J35" s="829">
        <f>F35</f>
        <v>0</v>
      </c>
    </row>
    <row r="36" spans="1:10" s="672" customFormat="1" ht="25.5" hidden="1">
      <c r="A36" s="914">
        <v>1112000</v>
      </c>
      <c r="B36" s="725" t="s">
        <v>255</v>
      </c>
      <c r="C36" s="726" t="s">
        <v>770</v>
      </c>
      <c r="D36" s="830">
        <v>0</v>
      </c>
      <c r="E36" s="837"/>
      <c r="F36" s="829">
        <f t="shared" ref="F36:F41" si="0">D36+E36</f>
        <v>0</v>
      </c>
      <c r="G36" s="830"/>
      <c r="H36" s="830">
        <v>0</v>
      </c>
      <c r="I36" s="830">
        <v>0</v>
      </c>
      <c r="J36" s="830">
        <f>F36</f>
        <v>0</v>
      </c>
    </row>
    <row r="37" spans="1:10" s="672" customFormat="1" ht="38.25" hidden="1">
      <c r="A37" s="914">
        <v>1113000</v>
      </c>
      <c r="B37" s="725" t="s">
        <v>771</v>
      </c>
      <c r="C37" s="726" t="s">
        <v>772</v>
      </c>
      <c r="D37" s="830"/>
      <c r="E37" s="837"/>
      <c r="F37" s="829">
        <f t="shared" si="0"/>
        <v>0</v>
      </c>
      <c r="G37" s="830"/>
      <c r="H37" s="830"/>
      <c r="I37" s="830"/>
      <c r="J37" s="915">
        <v>0</v>
      </c>
    </row>
    <row r="38" spans="1:10" s="672" customFormat="1" ht="51" hidden="1">
      <c r="A38" s="914">
        <v>1114000</v>
      </c>
      <c r="B38" s="725" t="s">
        <v>377</v>
      </c>
      <c r="C38" s="726" t="s">
        <v>378</v>
      </c>
      <c r="D38" s="830"/>
      <c r="E38" s="837"/>
      <c r="F38" s="829">
        <f t="shared" si="0"/>
        <v>0</v>
      </c>
      <c r="G38" s="830"/>
      <c r="H38" s="830"/>
      <c r="I38" s="830"/>
      <c r="J38" s="915">
        <v>0</v>
      </c>
    </row>
    <row r="39" spans="1:10" s="672" customFormat="1" hidden="1">
      <c r="A39" s="914">
        <v>1115000</v>
      </c>
      <c r="B39" s="725" t="s">
        <v>591</v>
      </c>
      <c r="C39" s="726" t="s">
        <v>367</v>
      </c>
      <c r="D39" s="830"/>
      <c r="E39" s="837"/>
      <c r="F39" s="829">
        <f t="shared" si="0"/>
        <v>0</v>
      </c>
      <c r="G39" s="830"/>
      <c r="H39" s="830"/>
      <c r="I39" s="830"/>
      <c r="J39" s="915">
        <v>0</v>
      </c>
    </row>
    <row r="40" spans="1:10" s="672" customFormat="1" ht="25.5" hidden="1">
      <c r="A40" s="914">
        <v>1116000</v>
      </c>
      <c r="B40" s="725" t="s">
        <v>981</v>
      </c>
      <c r="C40" s="726" t="s">
        <v>368</v>
      </c>
      <c r="D40" s="830"/>
      <c r="E40" s="837"/>
      <c r="F40" s="829">
        <f t="shared" si="0"/>
        <v>0</v>
      </c>
      <c r="G40" s="830"/>
      <c r="H40" s="830"/>
      <c r="I40" s="830"/>
      <c r="J40" s="915">
        <v>0</v>
      </c>
    </row>
    <row r="41" spans="1:10" s="672" customFormat="1" ht="26.25" hidden="1" thickBot="1">
      <c r="A41" s="916">
        <v>1117000</v>
      </c>
      <c r="B41" s="729" t="s">
        <v>610</v>
      </c>
      <c r="C41" s="730" t="s">
        <v>19</v>
      </c>
      <c r="D41" s="831">
        <v>0</v>
      </c>
      <c r="E41" s="836"/>
      <c r="F41" s="829">
        <f t="shared" si="0"/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0" s="672" customFormat="1" ht="29.25" hidden="1" thickBot="1">
      <c r="A42" s="917">
        <v>1120000</v>
      </c>
      <c r="B42" s="733" t="s">
        <v>20</v>
      </c>
      <c r="C42" s="712" t="s">
        <v>338</v>
      </c>
      <c r="D42" s="832">
        <f>D43+D55+D66+D69+D51+D64</f>
        <v>0</v>
      </c>
      <c r="E42" s="1039"/>
      <c r="F42" s="832">
        <f>F43+F55+F66+F69+F51+F64</f>
        <v>0</v>
      </c>
      <c r="G42" s="832">
        <f>G43+G51+G55+G64+G66+G69</f>
        <v>0</v>
      </c>
      <c r="H42" s="832">
        <f>H43+H51+H55+H64+H66+H69</f>
        <v>0</v>
      </c>
      <c r="I42" s="832">
        <f>I43+I51+I55+I64+I66+I69</f>
        <v>0</v>
      </c>
      <c r="J42" s="915">
        <f>F42</f>
        <v>0</v>
      </c>
    </row>
    <row r="43" spans="1:10" s="672" customFormat="1" ht="11.25" hidden="1" customHeight="1" thickBot="1">
      <c r="A43" s="912">
        <v>1121000</v>
      </c>
      <c r="B43" s="735" t="s">
        <v>21</v>
      </c>
      <c r="C43" s="736"/>
      <c r="D43" s="829">
        <f>SUM(D44:D49)</f>
        <v>0</v>
      </c>
      <c r="E43" s="866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</row>
    <row r="44" spans="1:10" s="672" customFormat="1" ht="1.5" hidden="1" customHeight="1">
      <c r="A44" s="914">
        <v>1121100</v>
      </c>
      <c r="B44" s="737" t="s">
        <v>359</v>
      </c>
      <c r="C44" s="726" t="s">
        <v>360</v>
      </c>
      <c r="D44" s="830"/>
      <c r="E44" s="837"/>
      <c r="F44" s="830">
        <f t="shared" ref="F44:F49" si="1">D44+E44</f>
        <v>0</v>
      </c>
      <c r="G44" s="830"/>
      <c r="H44" s="830"/>
      <c r="I44" s="830"/>
      <c r="J44" s="915">
        <v>0</v>
      </c>
    </row>
    <row r="45" spans="1:10" s="672" customFormat="1" hidden="1">
      <c r="A45" s="914">
        <v>1121200</v>
      </c>
      <c r="B45" s="738" t="s">
        <v>1618</v>
      </c>
      <c r="C45" s="726" t="s">
        <v>362</v>
      </c>
      <c r="D45" s="830">
        <v>0</v>
      </c>
      <c r="E45" s="837"/>
      <c r="F45" s="830">
        <f t="shared" si="1"/>
        <v>0</v>
      </c>
      <c r="G45" s="830">
        <v>0</v>
      </c>
      <c r="H45" s="830">
        <v>0</v>
      </c>
      <c r="I45" s="830">
        <v>0</v>
      </c>
      <c r="J45" s="915">
        <f>F45</f>
        <v>0</v>
      </c>
    </row>
    <row r="46" spans="1:10" s="672" customFormat="1" hidden="1">
      <c r="A46" s="914">
        <v>1121300</v>
      </c>
      <c r="B46" s="737" t="s">
        <v>734</v>
      </c>
      <c r="C46" s="726" t="s">
        <v>363</v>
      </c>
      <c r="D46" s="830">
        <v>0</v>
      </c>
      <c r="E46" s="837"/>
      <c r="F46" s="830">
        <f t="shared" si="1"/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idden="1">
      <c r="A47" s="914">
        <v>1121400</v>
      </c>
      <c r="B47" s="737" t="s">
        <v>735</v>
      </c>
      <c r="C47" s="726" t="s">
        <v>364</v>
      </c>
      <c r="D47" s="830">
        <v>0</v>
      </c>
      <c r="E47" s="837"/>
      <c r="F47" s="830">
        <f t="shared" si="1"/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1121500</v>
      </c>
      <c r="B48" s="737" t="s">
        <v>65</v>
      </c>
      <c r="C48" s="726" t="s">
        <v>365</v>
      </c>
      <c r="D48" s="829"/>
      <c r="E48" s="837"/>
      <c r="F48" s="830">
        <f t="shared" si="1"/>
        <v>0</v>
      </c>
      <c r="G48" s="829"/>
      <c r="H48" s="829"/>
      <c r="I48" s="829"/>
      <c r="J48" s="915">
        <v>0</v>
      </c>
    </row>
    <row r="49" spans="1:10" s="672" customFormat="1" ht="25.5" hidden="1">
      <c r="A49" s="914">
        <v>1121600</v>
      </c>
      <c r="B49" s="737" t="s">
        <v>66</v>
      </c>
      <c r="C49" s="726" t="s">
        <v>366</v>
      </c>
      <c r="D49" s="830"/>
      <c r="E49" s="837"/>
      <c r="F49" s="830">
        <f t="shared" si="1"/>
        <v>0</v>
      </c>
      <c r="G49" s="830"/>
      <c r="H49" s="830"/>
      <c r="I49" s="830"/>
      <c r="J49" s="915">
        <v>0</v>
      </c>
    </row>
    <row r="50" spans="1:10" s="672" customFormat="1" ht="13.5" hidden="1" thickBot="1">
      <c r="A50" s="918">
        <v>1121700</v>
      </c>
      <c r="B50" s="741" t="s">
        <v>67</v>
      </c>
      <c r="C50" s="730" t="s">
        <v>731</v>
      </c>
      <c r="D50" s="831"/>
      <c r="E50" s="836"/>
      <c r="F50" s="831"/>
      <c r="G50" s="831"/>
      <c r="H50" s="831"/>
      <c r="I50" s="831"/>
      <c r="J50" s="915">
        <v>0</v>
      </c>
    </row>
    <row r="51" spans="1:10" s="672" customFormat="1" ht="28.5" hidden="1">
      <c r="A51" s="912">
        <v>1122000</v>
      </c>
      <c r="B51" s="742" t="s">
        <v>732</v>
      </c>
      <c r="C51" s="718" t="s">
        <v>338</v>
      </c>
      <c r="D51" s="835">
        <f>D52</f>
        <v>0</v>
      </c>
      <c r="E51" s="838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idden="1">
      <c r="A52" s="919">
        <v>1122100</v>
      </c>
      <c r="B52" s="737" t="s">
        <v>68</v>
      </c>
      <c r="C52" s="722" t="s">
        <v>733</v>
      </c>
      <c r="D52" s="830">
        <v>0</v>
      </c>
      <c r="E52" s="837"/>
      <c r="F52" s="830">
        <f>D52+E52</f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t="25.5" hidden="1">
      <c r="A53" s="919">
        <v>1122200</v>
      </c>
      <c r="B53" s="737" t="s">
        <v>465</v>
      </c>
      <c r="C53" s="726" t="s">
        <v>978</v>
      </c>
      <c r="D53" s="830"/>
      <c r="E53" s="837"/>
      <c r="F53" s="830">
        <f>D53+E53</f>
        <v>0</v>
      </c>
      <c r="G53" s="830"/>
      <c r="H53" s="830"/>
      <c r="I53" s="830"/>
      <c r="J53" s="915">
        <v>0</v>
      </c>
    </row>
    <row r="54" spans="1:10" s="672" customFormat="1" ht="13.5" hidden="1" thickBot="1">
      <c r="A54" s="917">
        <v>1122300</v>
      </c>
      <c r="B54" s="741" t="s">
        <v>136</v>
      </c>
      <c r="C54" s="730" t="s">
        <v>979</v>
      </c>
      <c r="D54" s="831"/>
      <c r="E54" s="836"/>
      <c r="F54" s="830">
        <f>D54+E54</f>
        <v>0</v>
      </c>
      <c r="G54" s="831"/>
      <c r="H54" s="831"/>
      <c r="I54" s="831"/>
      <c r="J54" s="915">
        <v>0</v>
      </c>
    </row>
    <row r="55" spans="1:10" s="672" customFormat="1" ht="28.5" hidden="1">
      <c r="A55" s="912">
        <v>1123000</v>
      </c>
      <c r="B55" s="742" t="s">
        <v>52</v>
      </c>
      <c r="C55" s="718" t="s">
        <v>338</v>
      </c>
      <c r="D55" s="835">
        <f>SUM(D56:D63)</f>
        <v>0</v>
      </c>
      <c r="E55" s="838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 hidden="1">
      <c r="A56" s="919">
        <v>1123100</v>
      </c>
      <c r="B56" s="737" t="s">
        <v>137</v>
      </c>
      <c r="C56" s="722" t="s">
        <v>345</v>
      </c>
      <c r="D56" s="830"/>
      <c r="E56" s="837"/>
      <c r="F56" s="830">
        <f>D56+E56</f>
        <v>0</v>
      </c>
      <c r="G56" s="830"/>
      <c r="H56" s="830"/>
      <c r="I56" s="830"/>
      <c r="J56" s="915">
        <f>F56</f>
        <v>0</v>
      </c>
    </row>
    <row r="57" spans="1:10" s="672" customFormat="1" hidden="1">
      <c r="A57" s="919">
        <v>1123200</v>
      </c>
      <c r="B57" s="737" t="s">
        <v>138</v>
      </c>
      <c r="C57" s="726" t="s">
        <v>346</v>
      </c>
      <c r="D57" s="830">
        <v>0</v>
      </c>
      <c r="E57" s="837"/>
      <c r="F57" s="830">
        <f t="shared" ref="F57:F63" si="2">D57+E57</f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5.5" hidden="1">
      <c r="A58" s="919">
        <v>1123300</v>
      </c>
      <c r="B58" s="737" t="s">
        <v>139</v>
      </c>
      <c r="C58" s="726" t="s">
        <v>347</v>
      </c>
      <c r="D58" s="830"/>
      <c r="E58" s="837"/>
      <c r="F58" s="830">
        <f t="shared" si="2"/>
        <v>0</v>
      </c>
      <c r="G58" s="830"/>
      <c r="H58" s="830"/>
      <c r="I58" s="830"/>
      <c r="J58" s="915"/>
    </row>
    <row r="59" spans="1:10" s="672" customFormat="1" hidden="1">
      <c r="A59" s="919">
        <v>1123400</v>
      </c>
      <c r="B59" s="737" t="s">
        <v>533</v>
      </c>
      <c r="C59" s="726" t="s">
        <v>348</v>
      </c>
      <c r="D59" s="830">
        <v>0</v>
      </c>
      <c r="E59" s="837"/>
      <c r="F59" s="830">
        <f t="shared" si="2"/>
        <v>0</v>
      </c>
      <c r="G59" s="830">
        <v>0</v>
      </c>
      <c r="H59" s="830">
        <v>0</v>
      </c>
      <c r="I59" s="830">
        <v>0</v>
      </c>
      <c r="J59" s="915">
        <f t="shared" ref="J59:J65" si="3">F59</f>
        <v>0</v>
      </c>
    </row>
    <row r="60" spans="1:10" s="672" customFormat="1" hidden="1">
      <c r="A60" s="919">
        <v>1123500</v>
      </c>
      <c r="B60" s="745" t="s">
        <v>534</v>
      </c>
      <c r="C60" s="746">
        <v>423500</v>
      </c>
      <c r="D60" s="830"/>
      <c r="E60" s="837"/>
      <c r="F60" s="830">
        <f t="shared" si="2"/>
        <v>0</v>
      </c>
      <c r="G60" s="830"/>
      <c r="H60" s="830"/>
      <c r="I60" s="830"/>
      <c r="J60" s="915">
        <f t="shared" si="3"/>
        <v>0</v>
      </c>
    </row>
    <row r="61" spans="1:10" s="672" customFormat="1" ht="25.5" hidden="1">
      <c r="A61" s="919">
        <v>1123600</v>
      </c>
      <c r="B61" s="737" t="s">
        <v>174</v>
      </c>
      <c r="C61" s="726" t="s">
        <v>349</v>
      </c>
      <c r="D61" s="830"/>
      <c r="E61" s="837"/>
      <c r="F61" s="830">
        <f t="shared" si="2"/>
        <v>0</v>
      </c>
      <c r="G61" s="830"/>
      <c r="H61" s="830"/>
      <c r="I61" s="830"/>
      <c r="J61" s="915">
        <f t="shared" si="3"/>
        <v>0</v>
      </c>
    </row>
    <row r="62" spans="1:10" s="672" customFormat="1" hidden="1">
      <c r="A62" s="919">
        <v>1123700</v>
      </c>
      <c r="B62" s="737" t="s">
        <v>175</v>
      </c>
      <c r="C62" s="726" t="s">
        <v>350</v>
      </c>
      <c r="D62" s="830">
        <v>0</v>
      </c>
      <c r="E62" s="837"/>
      <c r="F62" s="830">
        <f t="shared" si="2"/>
        <v>0</v>
      </c>
      <c r="G62" s="830">
        <v>0</v>
      </c>
      <c r="H62" s="830">
        <v>0</v>
      </c>
      <c r="I62" s="830">
        <v>0</v>
      </c>
      <c r="J62" s="915">
        <f t="shared" si="3"/>
        <v>0</v>
      </c>
    </row>
    <row r="63" spans="1:10" s="672" customFormat="1" ht="13.5" hidden="1" thickBot="1">
      <c r="A63" s="917">
        <v>1123800</v>
      </c>
      <c r="B63" s="741" t="s">
        <v>176</v>
      </c>
      <c r="C63" s="730" t="s">
        <v>351</v>
      </c>
      <c r="D63" s="831">
        <v>0</v>
      </c>
      <c r="E63" s="836"/>
      <c r="F63" s="830">
        <f t="shared" si="2"/>
        <v>0</v>
      </c>
      <c r="G63" s="831">
        <v>0</v>
      </c>
      <c r="H63" s="831">
        <v>0</v>
      </c>
      <c r="I63" s="831">
        <v>0</v>
      </c>
      <c r="J63" s="915">
        <f t="shared" si="3"/>
        <v>0</v>
      </c>
    </row>
    <row r="64" spans="1:10" s="672" customFormat="1" ht="28.5" hidden="1">
      <c r="A64" s="912">
        <v>1124000</v>
      </c>
      <c r="B64" s="742" t="s">
        <v>198</v>
      </c>
      <c r="C64" s="718" t="s">
        <v>338</v>
      </c>
      <c r="D64" s="842">
        <f>D65</f>
        <v>0</v>
      </c>
      <c r="E64" s="843"/>
      <c r="F64" s="842">
        <f>F65</f>
        <v>0</v>
      </c>
      <c r="G64" s="842">
        <f>G65</f>
        <v>0</v>
      </c>
      <c r="H64" s="842">
        <f>H65</f>
        <v>0</v>
      </c>
      <c r="I64" s="842">
        <f>I65</f>
        <v>0</v>
      </c>
      <c r="J64" s="954">
        <f t="shared" si="3"/>
        <v>0</v>
      </c>
    </row>
    <row r="65" spans="1:10" s="672" customFormat="1" ht="13.5" hidden="1" thickBot="1">
      <c r="A65" s="917">
        <v>1124100</v>
      </c>
      <c r="B65" s="741" t="s">
        <v>177</v>
      </c>
      <c r="C65" s="730" t="s">
        <v>199</v>
      </c>
      <c r="D65" s="839">
        <v>0</v>
      </c>
      <c r="E65" s="840"/>
      <c r="F65" s="839">
        <v>0</v>
      </c>
      <c r="G65" s="839"/>
      <c r="H65" s="839"/>
      <c r="I65" s="839"/>
      <c r="J65" s="954">
        <f t="shared" si="3"/>
        <v>0</v>
      </c>
    </row>
    <row r="66" spans="1:10" s="672" customFormat="1" ht="42.75" hidden="1">
      <c r="A66" s="912">
        <v>1125000</v>
      </c>
      <c r="B66" s="742" t="s">
        <v>878</v>
      </c>
      <c r="C66" s="718" t="s">
        <v>338</v>
      </c>
      <c r="D66" s="842">
        <f>D67+D68</f>
        <v>0</v>
      </c>
      <c r="E66" s="843">
        <v>0</v>
      </c>
      <c r="F66" s="842">
        <f>F67+F68</f>
        <v>0</v>
      </c>
      <c r="G66" s="842">
        <f>G67+G68</f>
        <v>0</v>
      </c>
      <c r="H66" s="842">
        <f>H67+H68</f>
        <v>0</v>
      </c>
      <c r="I66" s="842">
        <f>I67+I68</f>
        <v>0</v>
      </c>
      <c r="J66" s="954">
        <f>J67+J68</f>
        <v>0</v>
      </c>
    </row>
    <row r="67" spans="1:10" s="672" customFormat="1" ht="25.5" hidden="1">
      <c r="A67" s="919">
        <v>1125100</v>
      </c>
      <c r="B67" s="1496" t="s">
        <v>178</v>
      </c>
      <c r="C67" s="722" t="s">
        <v>879</v>
      </c>
      <c r="D67" s="845">
        <v>0</v>
      </c>
      <c r="E67" s="845">
        <v>0</v>
      </c>
      <c r="F67" s="844">
        <f>D67+E67</f>
        <v>0</v>
      </c>
      <c r="G67" s="844">
        <v>0</v>
      </c>
      <c r="H67" s="844">
        <v>0</v>
      </c>
      <c r="I67" s="844">
        <v>0</v>
      </c>
      <c r="J67" s="954">
        <f t="shared" ref="J67:J73" si="4">F67</f>
        <v>0</v>
      </c>
    </row>
    <row r="68" spans="1:10" s="672" customFormat="1" ht="26.25" hidden="1" thickBot="1">
      <c r="A68" s="917">
        <v>1125200</v>
      </c>
      <c r="B68" s="741" t="s">
        <v>669</v>
      </c>
      <c r="C68" s="730" t="s">
        <v>988</v>
      </c>
      <c r="D68" s="839">
        <v>0</v>
      </c>
      <c r="E68" s="840"/>
      <c r="F68" s="844">
        <f>D68+E68</f>
        <v>0</v>
      </c>
      <c r="G68" s="839">
        <v>0</v>
      </c>
      <c r="H68" s="839">
        <v>0</v>
      </c>
      <c r="I68" s="839">
        <v>0</v>
      </c>
      <c r="J68" s="954">
        <f t="shared" si="4"/>
        <v>0</v>
      </c>
    </row>
    <row r="69" spans="1:10" s="672" customFormat="1" ht="14.25" hidden="1">
      <c r="A69" s="912">
        <v>1126000</v>
      </c>
      <c r="B69" s="742" t="s">
        <v>989</v>
      </c>
      <c r="C69" s="718" t="s">
        <v>338</v>
      </c>
      <c r="D69" s="842">
        <f>SUM(D70:D77)</f>
        <v>0</v>
      </c>
      <c r="E69" s="843"/>
      <c r="F69" s="842">
        <f>SUM(F70:F77)</f>
        <v>0</v>
      </c>
      <c r="G69" s="842">
        <f>SUM(G70:G77)</f>
        <v>0</v>
      </c>
      <c r="H69" s="842">
        <f>SUM(H70:H77)</f>
        <v>0</v>
      </c>
      <c r="I69" s="842">
        <f>SUM(I70:I77)</f>
        <v>0</v>
      </c>
      <c r="J69" s="954">
        <f t="shared" si="4"/>
        <v>0</v>
      </c>
    </row>
    <row r="70" spans="1:10" s="672" customFormat="1" hidden="1">
      <c r="A70" s="912">
        <v>1126100</v>
      </c>
      <c r="B70" s="737" t="s">
        <v>941</v>
      </c>
      <c r="C70" s="722" t="s">
        <v>990</v>
      </c>
      <c r="D70" s="844">
        <v>0</v>
      </c>
      <c r="E70" s="845"/>
      <c r="F70" s="844">
        <f>D70+E70</f>
        <v>0</v>
      </c>
      <c r="G70" s="844">
        <v>0</v>
      </c>
      <c r="H70" s="844">
        <v>0</v>
      </c>
      <c r="I70" s="844">
        <v>0</v>
      </c>
      <c r="J70" s="954">
        <f t="shared" si="4"/>
        <v>0</v>
      </c>
    </row>
    <row r="71" spans="1:10" s="672" customFormat="1" hidden="1">
      <c r="A71" s="912">
        <v>1126200</v>
      </c>
      <c r="B71" s="737" t="s">
        <v>942</v>
      </c>
      <c r="C71" s="726" t="s">
        <v>991</v>
      </c>
      <c r="D71" s="844"/>
      <c r="E71" s="845"/>
      <c r="F71" s="844">
        <f t="shared" ref="F71:F77" si="5">D71+E71</f>
        <v>0</v>
      </c>
      <c r="G71" s="844"/>
      <c r="H71" s="844"/>
      <c r="I71" s="844"/>
      <c r="J71" s="954">
        <f t="shared" si="4"/>
        <v>0</v>
      </c>
    </row>
    <row r="72" spans="1:10" s="672" customFormat="1" hidden="1">
      <c r="A72" s="912">
        <v>1126300</v>
      </c>
      <c r="B72" s="737" t="s">
        <v>369</v>
      </c>
      <c r="C72" s="726" t="s">
        <v>370</v>
      </c>
      <c r="D72" s="844"/>
      <c r="E72" s="845"/>
      <c r="F72" s="844">
        <f t="shared" si="5"/>
        <v>0</v>
      </c>
      <c r="G72" s="844"/>
      <c r="H72" s="844"/>
      <c r="I72" s="844"/>
      <c r="J72" s="954">
        <f t="shared" si="4"/>
        <v>0</v>
      </c>
    </row>
    <row r="73" spans="1:10" s="672" customFormat="1" hidden="1">
      <c r="A73" s="914">
        <v>1126400</v>
      </c>
      <c r="B73" s="747" t="s">
        <v>943</v>
      </c>
      <c r="C73" s="726" t="s">
        <v>371</v>
      </c>
      <c r="D73" s="844">
        <v>0</v>
      </c>
      <c r="E73" s="845"/>
      <c r="F73" s="844">
        <f t="shared" si="5"/>
        <v>0</v>
      </c>
      <c r="G73" s="844">
        <v>0</v>
      </c>
      <c r="H73" s="844">
        <v>0</v>
      </c>
      <c r="I73" s="844">
        <v>0</v>
      </c>
      <c r="J73" s="954">
        <f t="shared" si="4"/>
        <v>0</v>
      </c>
    </row>
    <row r="74" spans="1:10" s="672" customFormat="1" ht="25.5" hidden="1">
      <c r="A74" s="916">
        <v>1126500</v>
      </c>
      <c r="B74" s="748" t="s">
        <v>901</v>
      </c>
      <c r="C74" s="726" t="s">
        <v>372</v>
      </c>
      <c r="D74" s="844"/>
      <c r="E74" s="845"/>
      <c r="F74" s="844">
        <f t="shared" si="5"/>
        <v>0</v>
      </c>
      <c r="G74" s="844"/>
      <c r="H74" s="844"/>
      <c r="I74" s="844"/>
      <c r="J74" s="954">
        <v>0</v>
      </c>
    </row>
    <row r="75" spans="1:10" s="672" customFormat="1" hidden="1">
      <c r="A75" s="914">
        <v>1126600</v>
      </c>
      <c r="B75" s="747" t="s">
        <v>214</v>
      </c>
      <c r="C75" s="726" t="s">
        <v>373</v>
      </c>
      <c r="D75" s="844"/>
      <c r="E75" s="845"/>
      <c r="F75" s="844">
        <f t="shared" si="5"/>
        <v>0</v>
      </c>
      <c r="G75" s="844"/>
      <c r="H75" s="844"/>
      <c r="I75" s="844"/>
      <c r="J75" s="954">
        <f>F75</f>
        <v>0</v>
      </c>
    </row>
    <row r="76" spans="1:10" s="672" customFormat="1" hidden="1">
      <c r="A76" s="914">
        <v>1126700</v>
      </c>
      <c r="B76" s="747" t="s">
        <v>215</v>
      </c>
      <c r="C76" s="726" t="s">
        <v>374</v>
      </c>
      <c r="D76" s="844">
        <v>0</v>
      </c>
      <c r="E76" s="845"/>
      <c r="F76" s="844">
        <f t="shared" si="5"/>
        <v>0</v>
      </c>
      <c r="G76" s="844">
        <v>0</v>
      </c>
      <c r="H76" s="844">
        <v>0</v>
      </c>
      <c r="I76" s="844">
        <v>0</v>
      </c>
      <c r="J76" s="954">
        <f>F76</f>
        <v>0</v>
      </c>
    </row>
    <row r="77" spans="1:10" s="672" customFormat="1" ht="13.5" hidden="1" thickBot="1">
      <c r="A77" s="918">
        <v>1126800</v>
      </c>
      <c r="B77" s="749" t="s">
        <v>458</v>
      </c>
      <c r="C77" s="730" t="s">
        <v>375</v>
      </c>
      <c r="D77" s="839">
        <v>0</v>
      </c>
      <c r="E77" s="840"/>
      <c r="F77" s="844">
        <f t="shared" si="5"/>
        <v>0</v>
      </c>
      <c r="G77" s="839">
        <v>0</v>
      </c>
      <c r="H77" s="839">
        <v>0</v>
      </c>
      <c r="I77" s="839">
        <v>0</v>
      </c>
      <c r="J77" s="954">
        <f>F77</f>
        <v>0</v>
      </c>
    </row>
    <row r="78" spans="1:10" s="672" customFormat="1" ht="14.25" hidden="1">
      <c r="A78" s="920">
        <v>1130000</v>
      </c>
      <c r="B78" s="751" t="s">
        <v>274</v>
      </c>
      <c r="C78" s="718" t="s">
        <v>338</v>
      </c>
      <c r="D78" s="842">
        <v>0</v>
      </c>
      <c r="E78" s="843"/>
      <c r="F78" s="842">
        <v>0</v>
      </c>
      <c r="G78" s="842">
        <v>0</v>
      </c>
      <c r="H78" s="842">
        <v>0</v>
      </c>
      <c r="I78" s="842">
        <v>0</v>
      </c>
      <c r="J78" s="954">
        <v>0</v>
      </c>
    </row>
    <row r="79" spans="1:10" s="672" customFormat="1" hidden="1">
      <c r="A79" s="920">
        <v>1130100</v>
      </c>
      <c r="B79" s="747" t="s">
        <v>459</v>
      </c>
      <c r="C79" s="722" t="s">
        <v>275</v>
      </c>
      <c r="D79" s="844"/>
      <c r="E79" s="845"/>
      <c r="F79" s="844"/>
      <c r="G79" s="844"/>
      <c r="H79" s="844"/>
      <c r="I79" s="844"/>
      <c r="J79" s="954">
        <v>0</v>
      </c>
    </row>
    <row r="80" spans="1:10" s="672" customFormat="1" hidden="1">
      <c r="A80" s="920">
        <v>1130200</v>
      </c>
      <c r="B80" s="747" t="s">
        <v>460</v>
      </c>
      <c r="C80" s="726" t="s">
        <v>276</v>
      </c>
      <c r="D80" s="844"/>
      <c r="E80" s="845"/>
      <c r="F80" s="844"/>
      <c r="G80" s="844"/>
      <c r="H80" s="844"/>
      <c r="I80" s="844"/>
      <c r="J80" s="954">
        <v>0</v>
      </c>
    </row>
    <row r="81" spans="1:10" s="672" customFormat="1" ht="25.5" hidden="1">
      <c r="A81" s="920">
        <v>1130300</v>
      </c>
      <c r="B81" s="747" t="s">
        <v>461</v>
      </c>
      <c r="C81" s="726" t="s">
        <v>277</v>
      </c>
      <c r="D81" s="844"/>
      <c r="E81" s="845"/>
      <c r="F81" s="844"/>
      <c r="G81" s="844"/>
      <c r="H81" s="844"/>
      <c r="I81" s="844"/>
      <c r="J81" s="954">
        <v>0</v>
      </c>
    </row>
    <row r="82" spans="1:10" s="672" customFormat="1" ht="25.5" hidden="1">
      <c r="A82" s="920">
        <v>1130400</v>
      </c>
      <c r="B82" s="752" t="s">
        <v>462</v>
      </c>
      <c r="C82" s="753" t="s">
        <v>278</v>
      </c>
      <c r="D82" s="834"/>
      <c r="E82" s="846"/>
      <c r="F82" s="834"/>
      <c r="G82" s="834"/>
      <c r="H82" s="834"/>
      <c r="I82" s="834"/>
      <c r="J82" s="954">
        <v>0</v>
      </c>
    </row>
    <row r="83" spans="1:10" s="672" customFormat="1" ht="28.5" hidden="1">
      <c r="A83" s="914">
        <v>1131000</v>
      </c>
      <c r="B83" s="754" t="s">
        <v>279</v>
      </c>
      <c r="C83" s="755" t="s">
        <v>338</v>
      </c>
      <c r="D83" s="844"/>
      <c r="E83" s="845"/>
      <c r="F83" s="844"/>
      <c r="G83" s="844"/>
      <c r="H83" s="844"/>
      <c r="I83" s="844"/>
      <c r="J83" s="954">
        <v>0</v>
      </c>
    </row>
    <row r="84" spans="1:10" s="672" customFormat="1" ht="25.5" hidden="1">
      <c r="A84" s="914">
        <v>1131100</v>
      </c>
      <c r="B84" s="747" t="s">
        <v>565</v>
      </c>
      <c r="C84" s="722" t="s">
        <v>280</v>
      </c>
      <c r="D84" s="844"/>
      <c r="E84" s="845"/>
      <c r="F84" s="844"/>
      <c r="G84" s="844"/>
      <c r="H84" s="844"/>
      <c r="I84" s="844"/>
      <c r="J84" s="954">
        <v>0</v>
      </c>
    </row>
    <row r="85" spans="1:10" s="672" customFormat="1" hidden="1">
      <c r="A85" s="914">
        <v>1131200</v>
      </c>
      <c r="B85" s="747" t="s">
        <v>566</v>
      </c>
      <c r="C85" s="726" t="s">
        <v>281</v>
      </c>
      <c r="D85" s="844"/>
      <c r="E85" s="845"/>
      <c r="F85" s="844"/>
      <c r="G85" s="844"/>
      <c r="H85" s="844"/>
      <c r="I85" s="844"/>
      <c r="J85" s="954">
        <v>0</v>
      </c>
    </row>
    <row r="86" spans="1:10" s="672" customFormat="1" ht="13.5" hidden="1" thickBot="1">
      <c r="A86" s="914">
        <v>1131300</v>
      </c>
      <c r="B86" s="749" t="s">
        <v>567</v>
      </c>
      <c r="C86" s="730" t="s">
        <v>282</v>
      </c>
      <c r="D86" s="839"/>
      <c r="E86" s="840"/>
      <c r="F86" s="839"/>
      <c r="G86" s="839"/>
      <c r="H86" s="839"/>
      <c r="I86" s="839"/>
      <c r="J86" s="954">
        <v>0</v>
      </c>
    </row>
    <row r="87" spans="1:10" s="672" customFormat="1" ht="14.25" hidden="1">
      <c r="A87" s="921">
        <v>1140000</v>
      </c>
      <c r="B87" s="751" t="s">
        <v>283</v>
      </c>
      <c r="C87" s="718" t="s">
        <v>338</v>
      </c>
      <c r="D87" s="842">
        <v>0</v>
      </c>
      <c r="E87" s="843"/>
      <c r="F87" s="842">
        <v>0</v>
      </c>
      <c r="G87" s="842">
        <v>0</v>
      </c>
      <c r="H87" s="842">
        <v>0</v>
      </c>
      <c r="I87" s="842">
        <v>0</v>
      </c>
      <c r="J87" s="954">
        <v>0</v>
      </c>
    </row>
    <row r="88" spans="1:10" s="672" customFormat="1" ht="25.5" hidden="1">
      <c r="A88" s="921">
        <v>1141000</v>
      </c>
      <c r="B88" s="747" t="s">
        <v>284</v>
      </c>
      <c r="C88" s="722" t="s">
        <v>960</v>
      </c>
      <c r="D88" s="844"/>
      <c r="E88" s="845"/>
      <c r="F88" s="844"/>
      <c r="G88" s="844"/>
      <c r="H88" s="844"/>
      <c r="I88" s="844"/>
      <c r="J88" s="954">
        <v>0</v>
      </c>
    </row>
    <row r="89" spans="1:10" s="672" customFormat="1" ht="25.5" hidden="1">
      <c r="A89" s="921">
        <v>1142000</v>
      </c>
      <c r="B89" s="747" t="s">
        <v>38</v>
      </c>
      <c r="C89" s="726" t="s">
        <v>39</v>
      </c>
      <c r="D89" s="844"/>
      <c r="E89" s="845"/>
      <c r="F89" s="844"/>
      <c r="G89" s="844"/>
      <c r="H89" s="844"/>
      <c r="I89" s="844"/>
      <c r="J89" s="954">
        <v>0</v>
      </c>
    </row>
    <row r="90" spans="1:10" s="672" customFormat="1" ht="25.5" hidden="1">
      <c r="A90" s="921">
        <v>1143000</v>
      </c>
      <c r="B90" s="747" t="s">
        <v>40</v>
      </c>
      <c r="C90" s="726" t="s">
        <v>41</v>
      </c>
      <c r="D90" s="844"/>
      <c r="E90" s="845"/>
      <c r="F90" s="844"/>
      <c r="G90" s="844"/>
      <c r="H90" s="844"/>
      <c r="I90" s="844"/>
      <c r="J90" s="954">
        <v>0</v>
      </c>
    </row>
    <row r="91" spans="1:10" s="672" customFormat="1" ht="26.25" hidden="1" thickBot="1">
      <c r="A91" s="917">
        <v>1144000</v>
      </c>
      <c r="B91" s="749" t="s">
        <v>42</v>
      </c>
      <c r="C91" s="730" t="s">
        <v>418</v>
      </c>
      <c r="D91" s="839"/>
      <c r="E91" s="840"/>
      <c r="F91" s="839"/>
      <c r="G91" s="839"/>
      <c r="H91" s="839"/>
      <c r="I91" s="839"/>
      <c r="J91" s="954">
        <v>0</v>
      </c>
    </row>
    <row r="92" spans="1:10" s="672" customFormat="1" ht="14.25" hidden="1">
      <c r="A92" s="922">
        <v>1150000</v>
      </c>
      <c r="B92" s="923" t="s">
        <v>694</v>
      </c>
      <c r="C92" s="718" t="s">
        <v>338</v>
      </c>
      <c r="D92" s="842">
        <v>0</v>
      </c>
      <c r="E92" s="843"/>
      <c r="F92" s="842">
        <v>0</v>
      </c>
      <c r="G92" s="842">
        <v>0</v>
      </c>
      <c r="H92" s="842">
        <v>0</v>
      </c>
      <c r="I92" s="842">
        <v>0</v>
      </c>
      <c r="J92" s="954">
        <v>0</v>
      </c>
    </row>
    <row r="93" spans="1:10" s="672" customFormat="1" ht="25.5" hidden="1">
      <c r="A93" s="924">
        <v>1151000</v>
      </c>
      <c r="B93" s="925" t="s">
        <v>649</v>
      </c>
      <c r="C93" s="718" t="s">
        <v>338</v>
      </c>
      <c r="D93" s="847">
        <v>0</v>
      </c>
      <c r="E93" s="848"/>
      <c r="F93" s="847">
        <v>0</v>
      </c>
      <c r="G93" s="847">
        <v>0</v>
      </c>
      <c r="H93" s="847">
        <v>0</v>
      </c>
      <c r="I93" s="847">
        <v>0</v>
      </c>
      <c r="J93" s="954">
        <v>0</v>
      </c>
    </row>
    <row r="94" spans="1:10" s="672" customFormat="1" ht="25.5" hidden="1">
      <c r="A94" s="924">
        <v>1151100</v>
      </c>
      <c r="B94" s="927" t="s">
        <v>250</v>
      </c>
      <c r="C94" s="928">
        <v>461100</v>
      </c>
      <c r="D94" s="847"/>
      <c r="E94" s="848"/>
      <c r="F94" s="847"/>
      <c r="G94" s="847"/>
      <c r="H94" s="847"/>
      <c r="I94" s="847"/>
      <c r="J94" s="954">
        <v>0</v>
      </c>
    </row>
    <row r="95" spans="1:10" s="672" customFormat="1" ht="25.5" hidden="1">
      <c r="A95" s="924">
        <v>1151200</v>
      </c>
      <c r="B95" s="927" t="s">
        <v>607</v>
      </c>
      <c r="C95" s="928">
        <v>461200</v>
      </c>
      <c r="D95" s="847"/>
      <c r="E95" s="848"/>
      <c r="F95" s="847"/>
      <c r="G95" s="847"/>
      <c r="H95" s="847"/>
      <c r="I95" s="847"/>
      <c r="J95" s="954">
        <v>0</v>
      </c>
    </row>
    <row r="96" spans="1:10" s="672" customFormat="1" ht="25.5" hidden="1">
      <c r="A96" s="924">
        <v>1152000</v>
      </c>
      <c r="B96" s="929" t="s">
        <v>495</v>
      </c>
      <c r="C96" s="930" t="s">
        <v>338</v>
      </c>
      <c r="D96" s="931">
        <v>0</v>
      </c>
      <c r="E96" s="1108"/>
      <c r="F96" s="931">
        <v>0</v>
      </c>
      <c r="G96" s="931">
        <v>0</v>
      </c>
      <c r="H96" s="931">
        <v>0</v>
      </c>
      <c r="I96" s="931">
        <v>0</v>
      </c>
      <c r="J96" s="954">
        <v>0</v>
      </c>
    </row>
    <row r="97" spans="1:10" s="672" customFormat="1" ht="25.5" hidden="1">
      <c r="A97" s="924">
        <v>1152100</v>
      </c>
      <c r="B97" s="932" t="s">
        <v>518</v>
      </c>
      <c r="C97" s="928">
        <v>462100</v>
      </c>
      <c r="D97" s="844"/>
      <c r="E97" s="845"/>
      <c r="F97" s="844"/>
      <c r="G97" s="844"/>
      <c r="H97" s="844"/>
      <c r="I97" s="844"/>
      <c r="J97" s="954">
        <v>0</v>
      </c>
    </row>
    <row r="98" spans="1:10" s="672" customFormat="1" ht="26.25" hidden="1" thickBot="1">
      <c r="A98" s="934">
        <v>1152200</v>
      </c>
      <c r="B98" s="935" t="s">
        <v>723</v>
      </c>
      <c r="C98" s="1468">
        <v>462200</v>
      </c>
      <c r="D98" s="839"/>
      <c r="E98" s="840"/>
      <c r="F98" s="839"/>
      <c r="G98" s="839"/>
      <c r="H98" s="839"/>
      <c r="I98" s="839"/>
      <c r="J98" s="954">
        <v>0</v>
      </c>
    </row>
    <row r="99" spans="1:10" s="672" customFormat="1" ht="25.5" hidden="1">
      <c r="A99" s="922">
        <v>1153000</v>
      </c>
      <c r="B99" s="938" t="s">
        <v>724</v>
      </c>
      <c r="C99" s="939" t="s">
        <v>338</v>
      </c>
      <c r="D99" s="940">
        <f>D114</f>
        <v>0</v>
      </c>
      <c r="E99" s="1109"/>
      <c r="F99" s="940">
        <f>F114</f>
        <v>0</v>
      </c>
      <c r="G99" s="940">
        <f>G114</f>
        <v>0</v>
      </c>
      <c r="H99" s="940">
        <f>H114</f>
        <v>0</v>
      </c>
      <c r="I99" s="940">
        <f>I114</f>
        <v>0</v>
      </c>
      <c r="J99" s="954">
        <f>F99</f>
        <v>0</v>
      </c>
    </row>
    <row r="100" spans="1:10" s="672" customFormat="1" ht="25.5" hidden="1">
      <c r="A100" s="924">
        <v>1153100</v>
      </c>
      <c r="B100" s="932" t="s">
        <v>725</v>
      </c>
      <c r="C100" s="928">
        <v>463100</v>
      </c>
      <c r="D100" s="931"/>
      <c r="E100" s="1108"/>
      <c r="F100" s="931"/>
      <c r="G100" s="931"/>
      <c r="H100" s="931"/>
      <c r="I100" s="931"/>
      <c r="J100" s="954">
        <v>0</v>
      </c>
    </row>
    <row r="101" spans="1:10" s="672" customFormat="1" hidden="1">
      <c r="A101" s="924">
        <v>1153200</v>
      </c>
      <c r="B101" s="932" t="s">
        <v>95</v>
      </c>
      <c r="C101" s="928">
        <v>463200</v>
      </c>
      <c r="D101" s="931"/>
      <c r="E101" s="1108"/>
      <c r="F101" s="931"/>
      <c r="G101" s="931"/>
      <c r="H101" s="931"/>
      <c r="I101" s="931"/>
      <c r="J101" s="954">
        <v>0</v>
      </c>
    </row>
    <row r="102" spans="1:10" s="672" customFormat="1" ht="51" hidden="1">
      <c r="A102" s="924">
        <v>1153300</v>
      </c>
      <c r="B102" s="932" t="s">
        <v>479</v>
      </c>
      <c r="C102" s="928">
        <v>463300</v>
      </c>
      <c r="D102" s="931"/>
      <c r="E102" s="1108"/>
      <c r="F102" s="931"/>
      <c r="G102" s="931"/>
      <c r="H102" s="931"/>
      <c r="I102" s="931"/>
      <c r="J102" s="954">
        <v>0</v>
      </c>
    </row>
    <row r="103" spans="1:10" s="672" customFormat="1" ht="38.25" hidden="1">
      <c r="A103" s="924">
        <v>1153400</v>
      </c>
      <c r="B103" s="932" t="s">
        <v>480</v>
      </c>
      <c r="C103" s="928">
        <v>463400</v>
      </c>
      <c r="D103" s="931"/>
      <c r="E103" s="1108"/>
      <c r="F103" s="931"/>
      <c r="G103" s="931"/>
      <c r="H103" s="931"/>
      <c r="I103" s="931"/>
      <c r="J103" s="954">
        <v>0</v>
      </c>
    </row>
    <row r="104" spans="1:10" s="672" customFormat="1" ht="25.5" hidden="1">
      <c r="A104" s="924">
        <v>1153500</v>
      </c>
      <c r="B104" s="941" t="s">
        <v>481</v>
      </c>
      <c r="C104" s="928">
        <v>463500</v>
      </c>
      <c r="D104" s="931"/>
      <c r="E104" s="1108"/>
      <c r="F104" s="931"/>
      <c r="G104" s="931"/>
      <c r="H104" s="931"/>
      <c r="I104" s="931"/>
      <c r="J104" s="954">
        <v>0</v>
      </c>
    </row>
    <row r="105" spans="1:10" s="672" customFormat="1" ht="38.25" hidden="1">
      <c r="A105" s="924">
        <v>1153700</v>
      </c>
      <c r="B105" s="941" t="s">
        <v>482</v>
      </c>
      <c r="C105" s="928">
        <v>463700</v>
      </c>
      <c r="D105" s="931"/>
      <c r="E105" s="1108"/>
      <c r="F105" s="931"/>
      <c r="G105" s="931"/>
      <c r="H105" s="931"/>
      <c r="I105" s="931"/>
      <c r="J105" s="954">
        <v>0</v>
      </c>
    </row>
    <row r="106" spans="1:10" s="672" customFormat="1" ht="38.25" hidden="1">
      <c r="A106" s="924">
        <v>1153800</v>
      </c>
      <c r="B106" s="941" t="s">
        <v>953</v>
      </c>
      <c r="C106" s="928">
        <v>463800</v>
      </c>
      <c r="D106" s="931"/>
      <c r="E106" s="1108"/>
      <c r="F106" s="931"/>
      <c r="G106" s="931"/>
      <c r="H106" s="931"/>
      <c r="I106" s="931"/>
      <c r="J106" s="954">
        <v>0</v>
      </c>
    </row>
    <row r="107" spans="1:10" s="672" customFormat="1" hidden="1">
      <c r="A107" s="924">
        <v>1153900</v>
      </c>
      <c r="B107" s="941" t="s">
        <v>954</v>
      </c>
      <c r="C107" s="928">
        <v>463900</v>
      </c>
      <c r="D107" s="931"/>
      <c r="E107" s="1108"/>
      <c r="F107" s="931"/>
      <c r="G107" s="931"/>
      <c r="H107" s="931"/>
      <c r="I107" s="931"/>
      <c r="J107" s="954">
        <v>0</v>
      </c>
    </row>
    <row r="108" spans="1:10" s="672" customFormat="1" ht="25.5" hidden="1">
      <c r="A108" s="924">
        <v>1154000</v>
      </c>
      <c r="B108" s="942" t="s">
        <v>955</v>
      </c>
      <c r="C108" s="930" t="s">
        <v>338</v>
      </c>
      <c r="D108" s="931">
        <v>0</v>
      </c>
      <c r="E108" s="1108"/>
      <c r="F108" s="931">
        <v>0</v>
      </c>
      <c r="G108" s="931">
        <v>0</v>
      </c>
      <c r="H108" s="931">
        <v>0</v>
      </c>
      <c r="I108" s="931">
        <v>0</v>
      </c>
      <c r="J108" s="954">
        <v>0</v>
      </c>
    </row>
    <row r="109" spans="1:10" s="672" customFormat="1" ht="25.5" hidden="1">
      <c r="A109" s="924">
        <v>1154100</v>
      </c>
      <c r="B109" s="941" t="s">
        <v>195</v>
      </c>
      <c r="C109" s="928">
        <v>465100</v>
      </c>
      <c r="D109" s="943"/>
      <c r="E109" s="1110"/>
      <c r="F109" s="943"/>
      <c r="G109" s="943"/>
      <c r="H109" s="943"/>
      <c r="I109" s="943"/>
      <c r="J109" s="954">
        <v>0</v>
      </c>
    </row>
    <row r="110" spans="1:10" s="672" customFormat="1" hidden="1">
      <c r="A110" s="924">
        <v>1154200</v>
      </c>
      <c r="B110" s="941" t="s">
        <v>196</v>
      </c>
      <c r="C110" s="928">
        <v>465200</v>
      </c>
      <c r="D110" s="943"/>
      <c r="E110" s="1110"/>
      <c r="F110" s="943"/>
      <c r="G110" s="943"/>
      <c r="H110" s="943"/>
      <c r="I110" s="943"/>
      <c r="J110" s="954">
        <v>0</v>
      </c>
    </row>
    <row r="111" spans="1:10" s="672" customFormat="1" ht="25.5" hidden="1">
      <c r="A111" s="924">
        <v>1154300</v>
      </c>
      <c r="B111" s="941" t="s">
        <v>197</v>
      </c>
      <c r="C111" s="928">
        <v>465300</v>
      </c>
      <c r="D111" s="943"/>
      <c r="E111" s="1110"/>
      <c r="F111" s="943"/>
      <c r="G111" s="943"/>
      <c r="H111" s="943"/>
      <c r="I111" s="943"/>
      <c r="J111" s="954">
        <v>0</v>
      </c>
    </row>
    <row r="112" spans="1:10" s="672" customFormat="1" ht="38.25" hidden="1">
      <c r="A112" s="924">
        <v>1154500</v>
      </c>
      <c r="B112" s="941" t="s">
        <v>63</v>
      </c>
      <c r="C112" s="928">
        <v>465500</v>
      </c>
      <c r="D112" s="943"/>
      <c r="E112" s="1110"/>
      <c r="F112" s="943"/>
      <c r="G112" s="943"/>
      <c r="H112" s="943"/>
      <c r="I112" s="943"/>
      <c r="J112" s="954">
        <v>0</v>
      </c>
    </row>
    <row r="113" spans="1:10" s="672" customFormat="1" ht="38.25" hidden="1">
      <c r="A113" s="924">
        <v>1154600</v>
      </c>
      <c r="B113" s="941" t="s">
        <v>64</v>
      </c>
      <c r="C113" s="928">
        <v>465600</v>
      </c>
      <c r="D113" s="844"/>
      <c r="E113" s="845"/>
      <c r="F113" s="844"/>
      <c r="G113" s="844"/>
      <c r="H113" s="844"/>
      <c r="I113" s="844"/>
      <c r="J113" s="954">
        <v>0</v>
      </c>
    </row>
    <row r="114" spans="1:10" s="672" customFormat="1" ht="13.5" hidden="1" thickBot="1">
      <c r="A114" s="934">
        <v>1154700</v>
      </c>
      <c r="B114" s="946" t="s">
        <v>74</v>
      </c>
      <c r="C114" s="730" t="s">
        <v>75</v>
      </c>
      <c r="D114" s="839">
        <v>0</v>
      </c>
      <c r="E114" s="840">
        <v>0</v>
      </c>
      <c r="F114" s="839">
        <f>D114+E114</f>
        <v>0</v>
      </c>
      <c r="G114" s="839">
        <v>0</v>
      </c>
      <c r="H114" s="839">
        <v>0</v>
      </c>
      <c r="I114" s="839">
        <v>0</v>
      </c>
      <c r="J114" s="954">
        <f>F114</f>
        <v>0</v>
      </c>
    </row>
    <row r="115" spans="1:10" s="672" customFormat="1" ht="6.75" hidden="1" customHeight="1" thickBot="1">
      <c r="A115" s="947">
        <v>1160000</v>
      </c>
      <c r="B115" s="764" t="s">
        <v>76</v>
      </c>
      <c r="C115" s="718" t="s">
        <v>338</v>
      </c>
      <c r="D115" s="842">
        <v>0</v>
      </c>
      <c r="E115" s="843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t="9.75" hidden="1" customHeight="1" thickBot="1">
      <c r="A116" s="919">
        <v>1161000</v>
      </c>
      <c r="B116" s="766" t="s">
        <v>77</v>
      </c>
      <c r="C116" s="767" t="s">
        <v>338</v>
      </c>
      <c r="D116" s="844">
        <v>0</v>
      </c>
      <c r="E116" s="845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38.25" hidden="1">
      <c r="A117" s="919">
        <v>1161100</v>
      </c>
      <c r="B117" s="725" t="s">
        <v>1660</v>
      </c>
      <c r="C117" s="746">
        <v>471100</v>
      </c>
      <c r="D117" s="844"/>
      <c r="E117" s="845"/>
      <c r="F117" s="844"/>
      <c r="G117" s="844"/>
      <c r="H117" s="844"/>
      <c r="I117" s="844"/>
      <c r="J117" s="915">
        <v>0</v>
      </c>
    </row>
    <row r="118" spans="1:10" s="672" customFormat="1" ht="38.25" hidden="1">
      <c r="A118" s="919">
        <v>1161200</v>
      </c>
      <c r="B118" s="760" t="s">
        <v>1622</v>
      </c>
      <c r="C118" s="746">
        <v>471200</v>
      </c>
      <c r="D118" s="844"/>
      <c r="E118" s="845"/>
      <c r="F118" s="844"/>
      <c r="G118" s="844"/>
      <c r="H118" s="844"/>
      <c r="I118" s="844"/>
      <c r="J118" s="915">
        <v>0</v>
      </c>
    </row>
    <row r="119" spans="1:10" s="672" customFormat="1" ht="38.25" hidden="1">
      <c r="A119" s="919">
        <v>1162000</v>
      </c>
      <c r="B119" s="766" t="s">
        <v>1080</v>
      </c>
      <c r="C119" s="767" t="s">
        <v>338</v>
      </c>
      <c r="D119" s="844">
        <v>0</v>
      </c>
      <c r="E119" s="845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5.5" hidden="1">
      <c r="A120" s="919">
        <v>1162100</v>
      </c>
      <c r="B120" s="760" t="s">
        <v>1623</v>
      </c>
      <c r="C120" s="726" t="s">
        <v>122</v>
      </c>
      <c r="D120" s="844"/>
      <c r="E120" s="845"/>
      <c r="F120" s="844"/>
      <c r="G120" s="844"/>
      <c r="H120" s="844"/>
      <c r="I120" s="844"/>
      <c r="J120" s="915">
        <v>0</v>
      </c>
    </row>
    <row r="121" spans="1:10" s="672" customFormat="1" hidden="1">
      <c r="A121" s="919">
        <v>1162200</v>
      </c>
      <c r="B121" s="760" t="s">
        <v>1624</v>
      </c>
      <c r="C121" s="726" t="s">
        <v>23</v>
      </c>
      <c r="D121" s="844"/>
      <c r="E121" s="845"/>
      <c r="F121" s="844"/>
      <c r="G121" s="844"/>
      <c r="H121" s="844"/>
      <c r="I121" s="844"/>
      <c r="J121" s="915">
        <v>0</v>
      </c>
    </row>
    <row r="122" spans="1:10" s="672" customFormat="1" ht="25.5" hidden="1">
      <c r="A122" s="919">
        <v>1162300</v>
      </c>
      <c r="B122" s="760" t="s">
        <v>1625</v>
      </c>
      <c r="C122" s="726" t="s">
        <v>25</v>
      </c>
      <c r="D122" s="844"/>
      <c r="E122" s="845"/>
      <c r="F122" s="844"/>
      <c r="G122" s="844"/>
      <c r="H122" s="844"/>
      <c r="I122" s="844"/>
      <c r="J122" s="915">
        <v>0</v>
      </c>
    </row>
    <row r="123" spans="1:10" s="672" customFormat="1" hidden="1">
      <c r="A123" s="919">
        <v>1162400</v>
      </c>
      <c r="B123" s="760" t="s">
        <v>1626</v>
      </c>
      <c r="C123" s="726" t="s">
        <v>795</v>
      </c>
      <c r="D123" s="844"/>
      <c r="E123" s="845"/>
      <c r="F123" s="844"/>
      <c r="G123" s="844"/>
      <c r="H123" s="844"/>
      <c r="I123" s="844"/>
      <c r="J123" s="915">
        <v>0</v>
      </c>
    </row>
    <row r="124" spans="1:10" s="672" customFormat="1" ht="25.5" hidden="1">
      <c r="A124" s="919">
        <v>1162500</v>
      </c>
      <c r="B124" s="760" t="s">
        <v>1627</v>
      </c>
      <c r="C124" s="726" t="s">
        <v>797</v>
      </c>
      <c r="D124" s="844"/>
      <c r="E124" s="845"/>
      <c r="F124" s="844"/>
      <c r="G124" s="844"/>
      <c r="H124" s="844"/>
      <c r="I124" s="844"/>
      <c r="J124" s="915">
        <v>0</v>
      </c>
    </row>
    <row r="125" spans="1:10" s="672" customFormat="1" hidden="1">
      <c r="A125" s="919">
        <v>1162600</v>
      </c>
      <c r="B125" s="760" t="s">
        <v>1628</v>
      </c>
      <c r="C125" s="726" t="s">
        <v>489</v>
      </c>
      <c r="D125" s="844"/>
      <c r="E125" s="845"/>
      <c r="F125" s="844"/>
      <c r="G125" s="844"/>
      <c r="H125" s="844"/>
      <c r="I125" s="844"/>
      <c r="J125" s="915">
        <v>0</v>
      </c>
    </row>
    <row r="126" spans="1:10" s="672" customFormat="1" ht="25.5" hidden="1">
      <c r="A126" s="919">
        <v>1162700</v>
      </c>
      <c r="B126" s="725" t="s">
        <v>1629</v>
      </c>
      <c r="C126" s="726" t="s">
        <v>491</v>
      </c>
      <c r="D126" s="844"/>
      <c r="E126" s="845"/>
      <c r="F126" s="844"/>
      <c r="G126" s="844"/>
      <c r="H126" s="844"/>
      <c r="I126" s="844"/>
      <c r="J126" s="915">
        <v>0</v>
      </c>
    </row>
    <row r="127" spans="1:10" s="672" customFormat="1" hidden="1">
      <c r="A127" s="919">
        <v>1162800</v>
      </c>
      <c r="B127" s="760" t="s">
        <v>1630</v>
      </c>
      <c r="C127" s="726" t="s">
        <v>833</v>
      </c>
      <c r="D127" s="933"/>
      <c r="E127" s="976"/>
      <c r="F127" s="933"/>
      <c r="G127" s="933"/>
      <c r="H127" s="933"/>
      <c r="I127" s="933"/>
      <c r="J127" s="915">
        <v>0</v>
      </c>
    </row>
    <row r="128" spans="1:10" s="672" customFormat="1" hidden="1">
      <c r="A128" s="948">
        <v>1162900</v>
      </c>
      <c r="B128" s="760" t="s">
        <v>1631</v>
      </c>
      <c r="C128" s="726" t="s">
        <v>835</v>
      </c>
      <c r="D128" s="933"/>
      <c r="E128" s="976"/>
      <c r="F128" s="933"/>
      <c r="G128" s="933"/>
      <c r="H128" s="933"/>
      <c r="I128" s="933"/>
      <c r="J128" s="915">
        <v>0</v>
      </c>
    </row>
    <row r="129" spans="1:10" s="672" customFormat="1" hidden="1">
      <c r="A129" s="948">
        <v>1163000</v>
      </c>
      <c r="B129" s="766" t="s">
        <v>54</v>
      </c>
      <c r="C129" s="755" t="s">
        <v>338</v>
      </c>
      <c r="D129" s="933">
        <v>0</v>
      </c>
      <c r="E129" s="976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13.5" hidden="1" thickBot="1">
      <c r="A130" s="949">
        <v>1163100</v>
      </c>
      <c r="B130" s="749" t="s">
        <v>763</v>
      </c>
      <c r="C130" s="730" t="s">
        <v>764</v>
      </c>
      <c r="D130" s="937"/>
      <c r="E130" s="977"/>
      <c r="F130" s="937"/>
      <c r="G130" s="937"/>
      <c r="H130" s="937"/>
      <c r="I130" s="937"/>
      <c r="J130" s="915">
        <v>0</v>
      </c>
    </row>
    <row r="131" spans="1:10" s="672" customFormat="1" hidden="1">
      <c r="A131" s="950">
        <v>1170000</v>
      </c>
      <c r="B131" s="772" t="s">
        <v>836</v>
      </c>
      <c r="C131" s="718" t="s">
        <v>338</v>
      </c>
      <c r="D131" s="951">
        <f>D135</f>
        <v>0</v>
      </c>
      <c r="E131" s="978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38.25" hidden="1">
      <c r="A132" s="948">
        <v>1171000</v>
      </c>
      <c r="B132" s="776" t="s">
        <v>200</v>
      </c>
      <c r="C132" s="718" t="s">
        <v>338</v>
      </c>
      <c r="D132" s="849">
        <v>0</v>
      </c>
      <c r="E132" s="850"/>
      <c r="F132" s="849">
        <v>0</v>
      </c>
      <c r="G132" s="849">
        <v>0</v>
      </c>
      <c r="H132" s="849">
        <v>0</v>
      </c>
      <c r="I132" s="849">
        <v>0</v>
      </c>
      <c r="J132" s="915">
        <v>0</v>
      </c>
    </row>
    <row r="133" spans="1:10" s="672" customFormat="1" ht="51" hidden="1">
      <c r="A133" s="948">
        <v>1171100</v>
      </c>
      <c r="B133" s="725" t="s">
        <v>1632</v>
      </c>
      <c r="C133" s="722" t="s">
        <v>457</v>
      </c>
      <c r="D133" s="933"/>
      <c r="E133" s="976"/>
      <c r="F133" s="933"/>
      <c r="G133" s="933"/>
      <c r="H133" s="933"/>
      <c r="I133" s="933"/>
      <c r="J133" s="915">
        <v>0</v>
      </c>
    </row>
    <row r="134" spans="1:10" s="672" customFormat="1" ht="25.5" hidden="1">
      <c r="A134" s="948">
        <v>1171200</v>
      </c>
      <c r="B134" s="760" t="s">
        <v>1633</v>
      </c>
      <c r="C134" s="778" t="s">
        <v>332</v>
      </c>
      <c r="D134" s="933"/>
      <c r="E134" s="976"/>
      <c r="F134" s="933"/>
      <c r="G134" s="933"/>
      <c r="H134" s="933"/>
      <c r="I134" s="933"/>
      <c r="J134" s="915">
        <v>0</v>
      </c>
    </row>
    <row r="135" spans="1:10" s="672" customFormat="1" ht="51.75" hidden="1" thickBot="1">
      <c r="A135" s="919">
        <v>1172000</v>
      </c>
      <c r="B135" s="779" t="s">
        <v>974</v>
      </c>
      <c r="C135" s="755" t="s">
        <v>338</v>
      </c>
      <c r="D135" s="951">
        <f>D137+D138</f>
        <v>0</v>
      </c>
      <c r="E135" s="978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t="13.5" hidden="1" thickBot="1">
      <c r="A136" s="919">
        <v>1172100</v>
      </c>
      <c r="B136" s="747" t="s">
        <v>1058</v>
      </c>
      <c r="C136" s="722" t="s">
        <v>975</v>
      </c>
      <c r="D136" s="933"/>
      <c r="E136" s="837"/>
      <c r="F136" s="933"/>
      <c r="G136" s="933"/>
      <c r="H136" s="933"/>
      <c r="I136" s="933"/>
      <c r="J136" s="915">
        <v>0</v>
      </c>
    </row>
    <row r="137" spans="1:10" s="672" customFormat="1" ht="13.5" hidden="1" thickBot="1">
      <c r="A137" s="919">
        <v>1172200</v>
      </c>
      <c r="B137" s="747" t="s">
        <v>1059</v>
      </c>
      <c r="C137" s="780">
        <v>482200</v>
      </c>
      <c r="D137" s="933">
        <v>0</v>
      </c>
      <c r="E137" s="837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t="13.5" hidden="1" thickBot="1">
      <c r="A138" s="919">
        <v>1172300</v>
      </c>
      <c r="B138" s="760" t="s">
        <v>1634</v>
      </c>
      <c r="C138" s="726" t="s">
        <v>977</v>
      </c>
      <c r="D138" s="933">
        <v>0</v>
      </c>
      <c r="E138" s="837"/>
      <c r="F138" s="933"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39" hidden="1" thickBot="1">
      <c r="A139" s="919">
        <v>1172400</v>
      </c>
      <c r="B139" s="781" t="s">
        <v>1635</v>
      </c>
      <c r="C139" s="726" t="s">
        <v>117</v>
      </c>
      <c r="D139" s="849"/>
      <c r="E139" s="837"/>
      <c r="F139" s="849"/>
      <c r="G139" s="849"/>
      <c r="H139" s="849"/>
      <c r="I139" s="849"/>
      <c r="J139" s="915">
        <v>0</v>
      </c>
    </row>
    <row r="140" spans="1:10" s="672" customFormat="1" ht="26.25" hidden="1" thickBot="1">
      <c r="A140" s="919">
        <v>1173000</v>
      </c>
      <c r="B140" s="779" t="s">
        <v>118</v>
      </c>
      <c r="C140" s="755" t="s">
        <v>338</v>
      </c>
      <c r="D140" s="849">
        <v>0</v>
      </c>
      <c r="E140" s="850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26.25" hidden="1" thickBot="1">
      <c r="A141" s="948">
        <v>1173100</v>
      </c>
      <c r="B141" s="782" t="s">
        <v>119</v>
      </c>
      <c r="C141" s="726" t="s">
        <v>1044</v>
      </c>
      <c r="D141" s="849"/>
      <c r="E141" s="837"/>
      <c r="F141" s="849"/>
      <c r="G141" s="849"/>
      <c r="H141" s="849"/>
      <c r="I141" s="849"/>
      <c r="J141" s="915">
        <v>0</v>
      </c>
    </row>
    <row r="142" spans="1:10" s="672" customFormat="1" ht="51.75" hidden="1" thickBot="1">
      <c r="A142" s="948">
        <v>1174000</v>
      </c>
      <c r="B142" s="779" t="s">
        <v>1045</v>
      </c>
      <c r="C142" s="755" t="s">
        <v>338</v>
      </c>
      <c r="D142" s="849">
        <v>0</v>
      </c>
      <c r="E142" s="850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39" hidden="1" thickBot="1">
      <c r="A143" s="948">
        <v>1174100</v>
      </c>
      <c r="B143" s="782" t="s">
        <v>1060</v>
      </c>
      <c r="C143" s="726" t="s">
        <v>1046</v>
      </c>
      <c r="D143" s="849"/>
      <c r="E143" s="850"/>
      <c r="F143" s="849"/>
      <c r="G143" s="849"/>
      <c r="H143" s="849"/>
      <c r="I143" s="849"/>
      <c r="J143" s="915">
        <v>0</v>
      </c>
    </row>
    <row r="144" spans="1:10" s="672" customFormat="1" ht="26.25" hidden="1" thickBot="1">
      <c r="A144" s="948">
        <v>1174200</v>
      </c>
      <c r="B144" s="781" t="s">
        <v>1636</v>
      </c>
      <c r="C144" s="726" t="s">
        <v>425</v>
      </c>
      <c r="D144" s="849"/>
      <c r="E144" s="850"/>
      <c r="F144" s="849"/>
      <c r="G144" s="849"/>
      <c r="H144" s="849"/>
      <c r="I144" s="849"/>
      <c r="J144" s="915">
        <v>0</v>
      </c>
    </row>
    <row r="145" spans="1:13" s="672" customFormat="1" ht="51.75" hidden="1" thickBot="1">
      <c r="A145" s="948">
        <v>1175000</v>
      </c>
      <c r="B145" s="779" t="s">
        <v>535</v>
      </c>
      <c r="C145" s="755" t="s">
        <v>338</v>
      </c>
      <c r="D145" s="849">
        <v>0</v>
      </c>
      <c r="E145" s="850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3" s="672" customFormat="1" ht="51.75" hidden="1" thickBot="1">
      <c r="A146" s="948">
        <v>1175100</v>
      </c>
      <c r="B146" s="781" t="s">
        <v>1637</v>
      </c>
      <c r="C146" s="726" t="s">
        <v>212</v>
      </c>
      <c r="D146" s="849"/>
      <c r="E146" s="850"/>
      <c r="F146" s="849"/>
      <c r="G146" s="849"/>
      <c r="H146" s="849"/>
      <c r="I146" s="849"/>
      <c r="J146" s="915">
        <v>0</v>
      </c>
    </row>
    <row r="147" spans="1:13" s="672" customFormat="1" ht="13.5" hidden="1" thickBot="1">
      <c r="A147" s="948">
        <v>1176000</v>
      </c>
      <c r="B147" s="779" t="s">
        <v>213</v>
      </c>
      <c r="C147" s="755" t="s">
        <v>338</v>
      </c>
      <c r="D147" s="849">
        <v>0</v>
      </c>
      <c r="E147" s="850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3" s="672" customFormat="1" ht="13.5" hidden="1" thickBot="1">
      <c r="A148" s="948">
        <v>1176100</v>
      </c>
      <c r="B148" s="781" t="s">
        <v>1638</v>
      </c>
      <c r="C148" s="726" t="s">
        <v>8</v>
      </c>
      <c r="D148" s="849"/>
      <c r="E148" s="837"/>
      <c r="F148" s="849"/>
      <c r="G148" s="849"/>
      <c r="H148" s="849"/>
      <c r="I148" s="849"/>
      <c r="J148" s="915">
        <v>0</v>
      </c>
    </row>
    <row r="149" spans="1:13" s="672" customFormat="1" ht="13.5" hidden="1" thickBot="1">
      <c r="A149" s="948">
        <v>1177000</v>
      </c>
      <c r="B149" s="779" t="s">
        <v>564</v>
      </c>
      <c r="C149" s="755" t="s">
        <v>338</v>
      </c>
      <c r="D149" s="849">
        <v>0</v>
      </c>
      <c r="E149" s="850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3" s="672" customFormat="1" ht="13.5" hidden="1" thickBot="1">
      <c r="A150" s="949">
        <v>1177100</v>
      </c>
      <c r="B150" s="783" t="s">
        <v>1639</v>
      </c>
      <c r="C150" s="730" t="s">
        <v>244</v>
      </c>
      <c r="D150" s="937"/>
      <c r="E150" s="977"/>
      <c r="F150" s="937"/>
      <c r="G150" s="937"/>
      <c r="H150" s="937"/>
      <c r="I150" s="937"/>
      <c r="J150" s="915">
        <v>0</v>
      </c>
    </row>
    <row r="151" spans="1:13" s="672" customFormat="1" ht="26.25" thickBot="1">
      <c r="A151" s="952" t="s">
        <v>247</v>
      </c>
      <c r="B151" s="790" t="s">
        <v>618</v>
      </c>
      <c r="C151" s="791" t="s">
        <v>338</v>
      </c>
      <c r="D151" s="953">
        <f>D152</f>
        <v>0</v>
      </c>
      <c r="E151" s="1111"/>
      <c r="F151" s="953">
        <f>F152</f>
        <v>0</v>
      </c>
      <c r="G151" s="953">
        <f>G152</f>
        <v>0</v>
      </c>
      <c r="H151" s="953">
        <f>H152</f>
        <v>0</v>
      </c>
      <c r="I151" s="953">
        <f>I152</f>
        <v>0</v>
      </c>
      <c r="J151" s="954">
        <f>F152</f>
        <v>0</v>
      </c>
    </row>
    <row r="152" spans="1:13" s="672" customFormat="1" ht="23.25" customHeight="1">
      <c r="A152" s="950" t="s">
        <v>620</v>
      </c>
      <c r="B152" s="799" t="s">
        <v>621</v>
      </c>
      <c r="C152" s="718" t="s">
        <v>338</v>
      </c>
      <c r="D152" s="842">
        <f>SUM(D153:D155)</f>
        <v>0</v>
      </c>
      <c r="E152" s="843"/>
      <c r="F152" s="842">
        <f>SUM(F153:F155)</f>
        <v>0</v>
      </c>
      <c r="G152" s="842">
        <f>G155</f>
        <v>0</v>
      </c>
      <c r="H152" s="842">
        <f>H155</f>
        <v>0</v>
      </c>
      <c r="I152" s="842">
        <f>I155</f>
        <v>0</v>
      </c>
      <c r="J152" s="954">
        <f>F152</f>
        <v>0</v>
      </c>
    </row>
    <row r="153" spans="1:13" s="672" customFormat="1">
      <c r="A153" s="948" t="s">
        <v>622</v>
      </c>
      <c r="B153" s="781" t="s">
        <v>1640</v>
      </c>
      <c r="C153" s="955" t="s">
        <v>945</v>
      </c>
      <c r="D153" s="849"/>
      <c r="E153" s="837"/>
      <c r="F153" s="849"/>
      <c r="G153" s="849"/>
      <c r="H153" s="849"/>
      <c r="I153" s="849"/>
      <c r="J153" s="915">
        <f>F153</f>
        <v>0</v>
      </c>
    </row>
    <row r="154" spans="1:13" s="672" customFormat="1" ht="19.5" customHeight="1" thickBot="1">
      <c r="A154" s="948" t="s">
        <v>946</v>
      </c>
      <c r="B154" s="781" t="s">
        <v>1641</v>
      </c>
      <c r="C154" s="955" t="s">
        <v>923</v>
      </c>
      <c r="D154" s="849">
        <v>0</v>
      </c>
      <c r="E154" s="837">
        <v>0</v>
      </c>
      <c r="F154" s="849">
        <f>D154+E154</f>
        <v>0</v>
      </c>
      <c r="G154" s="849">
        <v>0</v>
      </c>
      <c r="H154" s="849">
        <v>0</v>
      </c>
      <c r="I154" s="849">
        <v>0</v>
      </c>
      <c r="J154" s="1977">
        <f>F154</f>
        <v>0</v>
      </c>
    </row>
    <row r="155" spans="1:13" s="672" customFormat="1" ht="26.25" thickBot="1">
      <c r="A155" s="948" t="s">
        <v>924</v>
      </c>
      <c r="B155" s="781" t="s">
        <v>1642</v>
      </c>
      <c r="C155" s="1923" t="s">
        <v>926</v>
      </c>
      <c r="D155" s="2068">
        <v>0</v>
      </c>
      <c r="E155" s="1761">
        <v>0</v>
      </c>
      <c r="F155" s="1398">
        <f>D155+E155</f>
        <v>0</v>
      </c>
      <c r="G155" s="1399">
        <v>0</v>
      </c>
      <c r="H155" s="1399">
        <v>0</v>
      </c>
      <c r="I155" s="1976">
        <v>0</v>
      </c>
      <c r="J155" s="1122">
        <f>F155</f>
        <v>0</v>
      </c>
      <c r="K155" s="2504"/>
      <c r="L155" s="2504"/>
      <c r="M155" s="2504"/>
    </row>
    <row r="156" spans="1:13" s="672" customFormat="1" hidden="1">
      <c r="A156" s="957" t="s">
        <v>927</v>
      </c>
      <c r="B156" s="781" t="s">
        <v>1643</v>
      </c>
      <c r="C156" s="955" t="s">
        <v>1055</v>
      </c>
      <c r="D156" s="849"/>
      <c r="E156" s="837"/>
      <c r="F156" s="849"/>
      <c r="G156" s="849"/>
      <c r="H156" s="849"/>
      <c r="I156" s="849"/>
      <c r="J156" s="915">
        <v>0</v>
      </c>
    </row>
    <row r="157" spans="1:13" s="672" customFormat="1" hidden="1">
      <c r="A157" s="957" t="s">
        <v>127</v>
      </c>
      <c r="B157" s="782" t="s">
        <v>128</v>
      </c>
      <c r="C157" s="955" t="s">
        <v>129</v>
      </c>
      <c r="D157" s="849"/>
      <c r="E157" s="837"/>
      <c r="F157" s="849"/>
      <c r="G157" s="849"/>
      <c r="H157" s="849"/>
      <c r="I157" s="849"/>
      <c r="J157" s="915">
        <v>0</v>
      </c>
    </row>
    <row r="158" spans="1:13" s="672" customFormat="1" hidden="1">
      <c r="A158" s="957" t="s">
        <v>130</v>
      </c>
      <c r="B158" s="781" t="s">
        <v>1644</v>
      </c>
      <c r="C158" s="955" t="s">
        <v>857</v>
      </c>
      <c r="D158" s="849"/>
      <c r="E158" s="837"/>
      <c r="F158" s="849"/>
      <c r="G158" s="849"/>
      <c r="H158" s="849"/>
      <c r="I158" s="849"/>
      <c r="J158" s="915">
        <v>0</v>
      </c>
    </row>
    <row r="159" spans="1:13" s="672" customFormat="1" hidden="1">
      <c r="A159" s="957" t="s">
        <v>858</v>
      </c>
      <c r="B159" s="781" t="s">
        <v>1645</v>
      </c>
      <c r="C159" s="955" t="s">
        <v>860</v>
      </c>
      <c r="D159" s="849"/>
      <c r="E159" s="837"/>
      <c r="F159" s="849"/>
      <c r="G159" s="849"/>
      <c r="H159" s="849"/>
      <c r="I159" s="849"/>
      <c r="J159" s="915">
        <v>0</v>
      </c>
    </row>
    <row r="160" spans="1:13" s="672" customFormat="1" hidden="1">
      <c r="A160" s="958" t="s">
        <v>765</v>
      </c>
      <c r="B160" s="959" t="s">
        <v>1646</v>
      </c>
      <c r="C160" s="960" t="s">
        <v>627</v>
      </c>
      <c r="D160" s="849"/>
      <c r="E160" s="837"/>
      <c r="F160" s="849"/>
      <c r="G160" s="849"/>
      <c r="H160" s="849"/>
      <c r="I160" s="849"/>
      <c r="J160" s="915">
        <v>0</v>
      </c>
    </row>
    <row r="161" spans="1:10" s="672" customFormat="1">
      <c r="A161" s="924" t="s">
        <v>766</v>
      </c>
      <c r="B161" s="961" t="s">
        <v>1020</v>
      </c>
      <c r="C161" s="928" t="s">
        <v>1021</v>
      </c>
      <c r="D161" s="849"/>
      <c r="E161" s="837"/>
      <c r="F161" s="849"/>
      <c r="G161" s="849"/>
      <c r="H161" s="849"/>
      <c r="I161" s="849"/>
      <c r="J161" s="915">
        <v>0</v>
      </c>
    </row>
    <row r="162" spans="1:10" s="672" customFormat="1">
      <c r="A162" s="924" t="s">
        <v>1022</v>
      </c>
      <c r="B162" s="961" t="s">
        <v>1023</v>
      </c>
      <c r="C162" s="928" t="s">
        <v>1024</v>
      </c>
      <c r="D162" s="849"/>
      <c r="E162" s="837"/>
      <c r="F162" s="849"/>
      <c r="G162" s="849"/>
      <c r="H162" s="849"/>
      <c r="I162" s="849"/>
      <c r="J162" s="915">
        <v>0</v>
      </c>
    </row>
    <row r="163" spans="1:10" s="672" customFormat="1">
      <c r="A163" s="962" t="s">
        <v>628</v>
      </c>
      <c r="B163" s="963" t="s">
        <v>629</v>
      </c>
      <c r="C163" s="964" t="s">
        <v>338</v>
      </c>
      <c r="D163" s="849">
        <v>0</v>
      </c>
      <c r="E163" s="850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</row>
    <row r="164" spans="1:10" ht="0.75" customHeight="1">
      <c r="A164" s="957" t="s">
        <v>630</v>
      </c>
      <c r="B164" s="782" t="s">
        <v>631</v>
      </c>
      <c r="C164" s="955" t="s">
        <v>632</v>
      </c>
      <c r="D164" s="849"/>
      <c r="E164" s="837"/>
      <c r="F164" s="849"/>
      <c r="G164" s="849"/>
      <c r="H164" s="849"/>
      <c r="I164" s="849"/>
      <c r="J164" s="915">
        <v>0</v>
      </c>
    </row>
    <row r="165" spans="1:10" hidden="1">
      <c r="A165" s="957" t="s">
        <v>633</v>
      </c>
      <c r="B165" s="782" t="s">
        <v>634</v>
      </c>
      <c r="C165" s="955" t="s">
        <v>635</v>
      </c>
      <c r="D165" s="849"/>
      <c r="E165" s="837"/>
      <c r="F165" s="849"/>
      <c r="G165" s="849"/>
      <c r="H165" s="849"/>
      <c r="I165" s="849"/>
      <c r="J165" s="915">
        <v>0</v>
      </c>
    </row>
    <row r="166" spans="1:10" ht="25.5" hidden="1">
      <c r="A166" s="957" t="s">
        <v>636</v>
      </c>
      <c r="B166" s="781" t="s">
        <v>1647</v>
      </c>
      <c r="C166" s="955" t="s">
        <v>294</v>
      </c>
      <c r="D166" s="849"/>
      <c r="E166" s="837"/>
      <c r="F166" s="849"/>
      <c r="G166" s="849"/>
      <c r="H166" s="849"/>
      <c r="I166" s="849"/>
      <c r="J166" s="915">
        <v>0</v>
      </c>
    </row>
    <row r="167" spans="1:10" ht="25.5" hidden="1">
      <c r="A167" s="957" t="s">
        <v>295</v>
      </c>
      <c r="B167" s="781" t="s">
        <v>1648</v>
      </c>
      <c r="C167" s="955" t="s">
        <v>297</v>
      </c>
      <c r="D167" s="849"/>
      <c r="E167" s="837"/>
      <c r="F167" s="849"/>
      <c r="G167" s="849"/>
      <c r="H167" s="849"/>
      <c r="I167" s="849"/>
      <c r="J167" s="915">
        <v>0</v>
      </c>
    </row>
    <row r="168" spans="1:10" hidden="1">
      <c r="A168" s="957" t="s">
        <v>298</v>
      </c>
      <c r="B168" s="779" t="s">
        <v>299</v>
      </c>
      <c r="C168" s="767" t="s">
        <v>338</v>
      </c>
      <c r="D168" s="849">
        <v>0</v>
      </c>
      <c r="E168" s="850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0" hidden="1">
      <c r="A169" s="957" t="s">
        <v>300</v>
      </c>
      <c r="B169" s="782" t="s">
        <v>1061</v>
      </c>
      <c r="C169" s="955" t="s">
        <v>301</v>
      </c>
      <c r="D169" s="849"/>
      <c r="E169" s="837"/>
      <c r="F169" s="849"/>
      <c r="G169" s="849"/>
      <c r="H169" s="849"/>
      <c r="I169" s="849"/>
      <c r="J169" s="915">
        <v>0</v>
      </c>
    </row>
    <row r="170" spans="1:10" hidden="1">
      <c r="A170" s="965" t="s">
        <v>302</v>
      </c>
      <c r="B170" s="806" t="s">
        <v>1025</v>
      </c>
      <c r="C170" s="767" t="s">
        <v>338</v>
      </c>
      <c r="D170" s="849">
        <v>0</v>
      </c>
      <c r="E170" s="850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0" hidden="1">
      <c r="A171" s="957" t="s">
        <v>304</v>
      </c>
      <c r="B171" s="782" t="s">
        <v>1062</v>
      </c>
      <c r="C171" s="955" t="s">
        <v>305</v>
      </c>
      <c r="D171" s="849"/>
      <c r="E171" s="850"/>
      <c r="F171" s="849"/>
      <c r="G171" s="849"/>
      <c r="H171" s="849"/>
      <c r="I171" s="849"/>
      <c r="J171" s="915">
        <v>0</v>
      </c>
    </row>
    <row r="172" spans="1:10" hidden="1">
      <c r="A172" s="957" t="s">
        <v>306</v>
      </c>
      <c r="B172" s="782" t="s">
        <v>1063</v>
      </c>
      <c r="C172" s="955" t="s">
        <v>307</v>
      </c>
      <c r="D172" s="849"/>
      <c r="E172" s="850"/>
      <c r="F172" s="849"/>
      <c r="G172" s="849"/>
      <c r="H172" s="849"/>
      <c r="I172" s="849"/>
      <c r="J172" s="849"/>
    </row>
    <row r="173" spans="1:10" hidden="1">
      <c r="A173" s="957" t="s">
        <v>308</v>
      </c>
      <c r="B173" s="781" t="s">
        <v>1649</v>
      </c>
      <c r="C173" s="955" t="s">
        <v>310</v>
      </c>
      <c r="D173" s="849"/>
      <c r="E173" s="850"/>
      <c r="F173" s="849"/>
      <c r="G173" s="849"/>
      <c r="H173" s="849"/>
      <c r="I173" s="849"/>
      <c r="J173" s="849"/>
    </row>
    <row r="174" spans="1:10" ht="13.5" thickBot="1">
      <c r="A174" s="966">
        <v>1244000</v>
      </c>
      <c r="B174" s="967" t="s">
        <v>1661</v>
      </c>
      <c r="C174" s="960" t="s">
        <v>1089</v>
      </c>
      <c r="D174" s="867"/>
      <c r="E174" s="1312"/>
      <c r="F174" s="867"/>
      <c r="G174" s="867"/>
      <c r="H174" s="867"/>
      <c r="I174" s="867"/>
      <c r="J174" s="867"/>
    </row>
    <row r="175" spans="1:10" ht="24.75" customHeight="1" thickBot="1">
      <c r="A175" s="968">
        <v>1000000</v>
      </c>
      <c r="B175" s="969" t="s">
        <v>1027</v>
      </c>
      <c r="C175" s="970" t="s">
        <v>338</v>
      </c>
      <c r="D175" s="953">
        <f>D32+D151</f>
        <v>0</v>
      </c>
      <c r="E175" s="1111">
        <f>E32+E154</f>
        <v>0</v>
      </c>
      <c r="F175" s="953">
        <f>F32+F151</f>
        <v>0</v>
      </c>
      <c r="G175" s="953">
        <f>G32+G155</f>
        <v>0</v>
      </c>
      <c r="H175" s="953">
        <f>H32+H155</f>
        <v>0</v>
      </c>
      <c r="I175" s="953">
        <f>I32+I155</f>
        <v>0</v>
      </c>
      <c r="J175" s="1111">
        <f>F175</f>
        <v>0</v>
      </c>
    </row>
    <row r="176" spans="1:10" ht="14.25" hidden="1">
      <c r="A176" s="2443"/>
      <c r="B176" s="2443"/>
      <c r="C176" s="2443"/>
      <c r="D176" s="2443"/>
      <c r="E176" s="2443"/>
      <c r="F176" s="2443"/>
      <c r="G176" s="2443"/>
      <c r="H176" s="2443"/>
      <c r="I176" s="2443"/>
      <c r="J176" s="2443"/>
    </row>
    <row r="177" spans="1:10" ht="15.75" customHeight="1">
      <c r="A177" s="2422" t="s">
        <v>2264</v>
      </c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>
      <c r="A178" s="2459" t="s">
        <v>1070</v>
      </c>
      <c r="B178" s="2459"/>
      <c r="C178" s="2459"/>
      <c r="D178" s="2459"/>
      <c r="E178" s="2459"/>
      <c r="F178" s="2459"/>
      <c r="G178" s="2459"/>
      <c r="H178" s="2459"/>
      <c r="I178" s="2459"/>
      <c r="J178" s="2459"/>
    </row>
    <row r="179" spans="1:10" ht="14.25">
      <c r="A179" s="2422" t="s">
        <v>1662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 ht="15" customHeight="1">
      <c r="A180" s="2461" t="s">
        <v>950</v>
      </c>
      <c r="B180" s="2461"/>
      <c r="C180" s="2461"/>
      <c r="D180" s="2461"/>
      <c r="E180" s="2461"/>
      <c r="F180" s="2461"/>
      <c r="G180" s="2461"/>
      <c r="H180" s="2461"/>
      <c r="I180" s="2461"/>
      <c r="J180" s="2461"/>
    </row>
    <row r="181" spans="1:10" ht="14.25">
      <c r="A181" s="2466"/>
      <c r="B181" s="2466"/>
      <c r="C181" s="2466"/>
      <c r="D181" s="2466"/>
      <c r="E181" s="2466"/>
      <c r="F181" s="2466"/>
      <c r="G181" s="2466"/>
      <c r="H181" s="2466"/>
      <c r="I181" s="2466"/>
      <c r="J181" s="2466"/>
    </row>
    <row r="182" spans="1:10" hidden="1">
      <c r="A182" s="2422" t="s">
        <v>951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 s="626" customFormat="1" ht="14.25">
      <c r="A183" s="816" t="s">
        <v>2011</v>
      </c>
      <c r="B183" s="816"/>
      <c r="C183" s="817"/>
      <c r="D183" s="816"/>
      <c r="E183" s="1613"/>
      <c r="F183" s="816"/>
      <c r="G183" s="816" t="s">
        <v>1102</v>
      </c>
      <c r="H183" s="816"/>
      <c r="I183" s="816"/>
      <c r="J183" s="816"/>
    </row>
    <row r="184" spans="1:10" s="626" customFormat="1" ht="14.25">
      <c r="A184" s="818" t="s">
        <v>1655</v>
      </c>
      <c r="B184" s="817" t="s">
        <v>612</v>
      </c>
      <c r="C184" s="820"/>
      <c r="D184" s="662"/>
      <c r="E184" s="1614" t="s">
        <v>289</v>
      </c>
      <c r="F184" s="662"/>
      <c r="G184" s="661" t="s">
        <v>290</v>
      </c>
      <c r="H184" s="662"/>
      <c r="I184" s="662"/>
      <c r="J184" s="818"/>
    </row>
    <row r="185" spans="1:10">
      <c r="A185" s="2455"/>
      <c r="B185" s="2455"/>
      <c r="C185" s="2455"/>
      <c r="D185" s="2455"/>
      <c r="E185" s="2455"/>
      <c r="F185" s="2455"/>
      <c r="G185" s="2455"/>
      <c r="H185" s="2455"/>
      <c r="I185" s="2455"/>
      <c r="J185" s="2455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626"/>
      <c r="B187" s="841"/>
      <c r="C187" s="626"/>
      <c r="D187" s="626"/>
      <c r="F187" s="626"/>
      <c r="G187" s="626"/>
      <c r="H187" s="626"/>
      <c r="I187" s="626"/>
      <c r="J187" s="626"/>
    </row>
    <row r="188" spans="1:10">
      <c r="A188" s="626"/>
      <c r="B188" s="626"/>
      <c r="C188" s="626"/>
      <c r="D188" s="626"/>
      <c r="F188" s="626"/>
      <c r="G188" s="626"/>
      <c r="H188" s="626"/>
      <c r="I188" s="626"/>
      <c r="J188" s="626"/>
    </row>
    <row r="189" spans="1:10">
      <c r="A189" s="626"/>
      <c r="B189" s="626"/>
      <c r="C189" s="626"/>
      <c r="D189" s="626"/>
      <c r="F189" s="626"/>
      <c r="G189" s="626"/>
      <c r="H189" s="626"/>
      <c r="I189" s="626"/>
      <c r="J189" s="626"/>
    </row>
    <row r="190" spans="1:10">
      <c r="A190" s="626"/>
      <c r="B190" s="626"/>
      <c r="C190" s="626"/>
      <c r="D190" s="626"/>
      <c r="F190" s="626"/>
      <c r="G190" s="626"/>
      <c r="H190" s="626"/>
      <c r="I190" s="626"/>
      <c r="J190" s="626"/>
    </row>
    <row r="191" spans="1:10">
      <c r="A191" s="626"/>
      <c r="B191" s="626"/>
      <c r="C191" s="626"/>
      <c r="D191" s="626"/>
      <c r="F191" s="626"/>
      <c r="G191" s="626"/>
      <c r="H191" s="626"/>
      <c r="I191" s="626"/>
      <c r="J191" s="626"/>
    </row>
    <row r="192" spans="1:10">
      <c r="A192" s="626"/>
      <c r="B192" s="626"/>
      <c r="C192" s="626"/>
      <c r="D192" s="626"/>
      <c r="F192" s="626"/>
      <c r="G192" s="626"/>
      <c r="H192" s="626"/>
      <c r="I192" s="626"/>
      <c r="J192" s="626"/>
    </row>
    <row r="193" spans="1:10">
      <c r="A193" s="626"/>
      <c r="B193" s="626"/>
      <c r="C193" s="626"/>
      <c r="D193" s="626"/>
      <c r="F193" s="626"/>
      <c r="G193" s="626"/>
      <c r="H193" s="626"/>
      <c r="I193" s="626"/>
      <c r="J193" s="626"/>
    </row>
    <row r="194" spans="1:10">
      <c r="A194" s="626"/>
      <c r="B194" s="626"/>
      <c r="C194" s="626"/>
      <c r="D194" s="626"/>
      <c r="F194" s="626"/>
      <c r="G194" s="626"/>
      <c r="H194" s="626"/>
      <c r="I194" s="626"/>
      <c r="J194" s="626"/>
    </row>
    <row r="195" spans="1:10">
      <c r="A195" s="626"/>
      <c r="B195" s="626"/>
      <c r="C195" s="626"/>
      <c r="D195" s="626"/>
      <c r="F195" s="626"/>
      <c r="G195" s="626"/>
      <c r="H195" s="626"/>
      <c r="I195" s="626"/>
      <c r="J195" s="626"/>
    </row>
    <row r="196" spans="1:10">
      <c r="A196" s="626"/>
      <c r="B196" s="626"/>
      <c r="C196" s="626"/>
      <c r="D196" s="626"/>
      <c r="F196" s="626"/>
      <c r="G196" s="626"/>
      <c r="H196" s="626"/>
      <c r="I196" s="626"/>
      <c r="J196" s="626"/>
    </row>
    <row r="197" spans="1:10">
      <c r="A197" s="626"/>
      <c r="B197" s="626"/>
      <c r="C197" s="626"/>
      <c r="D197" s="626"/>
      <c r="F197" s="626"/>
      <c r="G197" s="626"/>
      <c r="H197" s="626"/>
      <c r="I197" s="626"/>
      <c r="J197" s="626"/>
    </row>
    <row r="198" spans="1:10">
      <c r="A198" s="626"/>
      <c r="B198" s="626"/>
      <c r="C198" s="626"/>
      <c r="D198" s="626"/>
      <c r="F198" s="626"/>
      <c r="G198" s="626"/>
      <c r="H198" s="626"/>
      <c r="I198" s="626"/>
      <c r="J198" s="626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464"/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464" t="s">
        <v>49</v>
      </c>
      <c r="B202" s="2464"/>
      <c r="C202" s="2464"/>
      <c r="D202" s="2464"/>
      <c r="E202" s="2464"/>
      <c r="F202" s="2464"/>
      <c r="G202" s="2464"/>
      <c r="H202" s="2464"/>
      <c r="I202" s="2464"/>
      <c r="J202" s="2464"/>
    </row>
    <row r="203" spans="1:10">
      <c r="A203" s="2463" t="s">
        <v>1664</v>
      </c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2463" t="s">
        <v>1665</v>
      </c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2463" t="s">
        <v>1666</v>
      </c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971" t="s">
        <v>890</v>
      </c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463" t="s">
        <v>1667</v>
      </c>
      <c r="B207" s="2463"/>
      <c r="C207" s="2463"/>
      <c r="D207" s="2463"/>
      <c r="E207" s="2463"/>
      <c r="F207" s="2463"/>
      <c r="G207" s="2463"/>
      <c r="H207" s="2463"/>
      <c r="I207" s="2463"/>
      <c r="J207" s="2463"/>
    </row>
    <row r="208" spans="1:10">
      <c r="A208" s="2422" t="s">
        <v>645</v>
      </c>
      <c r="B208" s="2422"/>
      <c r="C208" s="2422"/>
      <c r="D208" s="2422"/>
      <c r="E208" s="2422"/>
      <c r="F208" s="2422"/>
      <c r="G208" s="2422"/>
      <c r="H208" s="2422"/>
      <c r="I208" s="2422"/>
      <c r="J208" s="2422"/>
    </row>
    <row r="209" spans="1:10">
      <c r="A209" s="2459" t="s">
        <v>1070</v>
      </c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 ht="14.25">
      <c r="A210" s="2459" t="s">
        <v>1668</v>
      </c>
      <c r="B210" s="2459"/>
      <c r="C210" s="2459"/>
      <c r="D210" s="2459"/>
      <c r="E210" s="2459"/>
      <c r="F210" s="2459"/>
      <c r="G210" s="2459"/>
      <c r="H210" s="2459"/>
      <c r="I210" s="2459"/>
      <c r="J210" s="2459"/>
    </row>
    <row r="211" spans="1:10">
      <c r="A211" s="2461" t="s">
        <v>950</v>
      </c>
      <c r="B211" s="2461"/>
      <c r="C211" s="2461"/>
      <c r="D211" s="2461"/>
      <c r="E211" s="2461"/>
      <c r="F211" s="2461"/>
      <c r="G211" s="2461"/>
      <c r="H211" s="2461"/>
      <c r="I211" s="2461"/>
      <c r="J211" s="2461"/>
    </row>
    <row r="212" spans="1:10" ht="14.25">
      <c r="A212" s="2462" t="s">
        <v>1669</v>
      </c>
      <c r="B212" s="2462"/>
      <c r="C212" s="2462"/>
      <c r="D212" s="2462"/>
      <c r="E212" s="2462"/>
      <c r="F212" s="2462"/>
      <c r="G212" s="2462"/>
      <c r="H212" s="2462"/>
      <c r="I212" s="2462"/>
      <c r="J212" s="2462"/>
    </row>
    <row r="213" spans="1:10">
      <c r="A213" s="2459" t="s">
        <v>951</v>
      </c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>
      <c r="A214" s="2459" t="s">
        <v>952</v>
      </c>
      <c r="B214" s="2459"/>
      <c r="C214" s="2459"/>
      <c r="D214" s="2459"/>
      <c r="E214" s="2459"/>
      <c r="F214" s="2459"/>
      <c r="G214" s="2459"/>
      <c r="H214" s="2459"/>
      <c r="I214" s="2459"/>
      <c r="J214" s="2459"/>
    </row>
    <row r="215" spans="1:10" ht="14.25">
      <c r="A215" s="2460" t="s">
        <v>1663</v>
      </c>
      <c r="B215" s="2460"/>
      <c r="C215" s="2460"/>
      <c r="D215" s="2460"/>
      <c r="E215" s="2460"/>
      <c r="F215" s="2460"/>
      <c r="G215" s="2460"/>
      <c r="H215" s="2460"/>
      <c r="I215" s="2460"/>
      <c r="J215" s="2460"/>
    </row>
    <row r="216" spans="1:10">
      <c r="A216" s="2455"/>
      <c r="B216" s="2455"/>
      <c r="C216" s="2455"/>
      <c r="D216" s="2455"/>
      <c r="E216" s="2455"/>
      <c r="F216" s="2455"/>
      <c r="G216" s="2455"/>
      <c r="H216" s="2455"/>
      <c r="I216" s="2455"/>
      <c r="J216" s="2455"/>
    </row>
  </sheetData>
  <mergeCells count="33">
    <mergeCell ref="F29:F30"/>
    <mergeCell ref="G29:J29"/>
    <mergeCell ref="A9:E9"/>
    <mergeCell ref="A14:B14"/>
    <mergeCell ref="B15:E15"/>
    <mergeCell ref="B16:G16"/>
    <mergeCell ref="B17:F18"/>
    <mergeCell ref="H28:J28"/>
    <mergeCell ref="A186:J186"/>
    <mergeCell ref="K155:M155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B1D99-FC47-4380-9F04-9246347E91A9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216"/>
  <sheetViews>
    <sheetView topLeftCell="A32" workbookViewId="0">
      <selection activeCell="K155" sqref="K155:O175"/>
    </sheetView>
  </sheetViews>
  <sheetFormatPr defaultRowHeight="12.75"/>
  <cols>
    <col min="1" max="1" width="7.28515625" style="672" customWidth="1"/>
    <col min="2" max="2" width="46.28515625" style="663" customWidth="1"/>
    <col min="3" max="3" width="8.7109375" style="673" customWidth="1"/>
    <col min="4" max="4" width="11" style="662" customWidth="1"/>
    <col min="5" max="5" width="9.7109375" style="841" customWidth="1"/>
    <col min="6" max="6" width="11.28515625" style="662" customWidth="1"/>
    <col min="7" max="7" width="9.28515625" style="662" customWidth="1"/>
    <col min="8" max="8" width="10.7109375" style="662" customWidth="1"/>
    <col min="9" max="9" width="10" style="662" customWidth="1"/>
    <col min="10" max="10" width="12.7109375" style="662" customWidth="1"/>
    <col min="11" max="16384" width="9.140625" style="662"/>
  </cols>
  <sheetData>
    <row r="1" spans="1:10" ht="12" customHeight="1">
      <c r="I1" s="868" t="s">
        <v>889</v>
      </c>
    </row>
    <row r="2" spans="1:10" ht="10.5" hidden="1" customHeight="1">
      <c r="F2" s="869"/>
      <c r="G2" s="869"/>
      <c r="H2" s="869"/>
      <c r="I2" s="869"/>
    </row>
    <row r="3" spans="1:10" ht="9.75" customHeight="1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4.25" customHeight="1">
      <c r="B6" s="2011" t="s">
        <v>31</v>
      </c>
      <c r="C6" s="872"/>
      <c r="D6" s="871"/>
      <c r="E6" s="1381"/>
      <c r="G6" s="873" t="s">
        <v>971</v>
      </c>
      <c r="H6" s="820"/>
    </row>
    <row r="7" spans="1:10">
      <c r="B7" s="662"/>
      <c r="C7" s="874"/>
    </row>
    <row r="8" spans="1:10" ht="12" customHeight="1">
      <c r="A8" s="672" t="s">
        <v>2285</v>
      </c>
      <c r="F8" s="665"/>
      <c r="G8" s="665"/>
    </row>
    <row r="9" spans="1:10" s="672" customFormat="1" ht="9.75" customHeight="1">
      <c r="A9" s="2455" t="s">
        <v>1073</v>
      </c>
      <c r="B9" s="2455"/>
      <c r="C9" s="2455"/>
      <c r="D9" s="2455"/>
      <c r="E9" s="2455"/>
    </row>
    <row r="10" spans="1:10" ht="11.25" customHeight="1">
      <c r="A10" s="672" t="s">
        <v>451</v>
      </c>
      <c r="B10" s="875"/>
      <c r="C10" s="876"/>
      <c r="D10" s="824"/>
      <c r="E10" s="1382"/>
    </row>
    <row r="11" spans="1:10" ht="14.25" hidden="1" customHeight="1">
      <c r="B11" s="877"/>
      <c r="C11" s="878"/>
      <c r="D11" s="877"/>
      <c r="E11" s="1383"/>
      <c r="F11" s="877"/>
      <c r="G11" s="877"/>
      <c r="H11" s="879"/>
    </row>
    <row r="12" spans="1:10" ht="11.25" customHeight="1">
      <c r="A12" s="880" t="s">
        <v>452</v>
      </c>
      <c r="B12" s="873" t="s">
        <v>1099</v>
      </c>
      <c r="C12" s="874"/>
      <c r="D12" s="873"/>
      <c r="E12" s="1384"/>
      <c r="F12" s="873"/>
      <c r="G12" s="820"/>
      <c r="H12" s="881" t="s">
        <v>193</v>
      </c>
    </row>
    <row r="13" spans="1:10" ht="30" customHeight="1">
      <c r="A13" s="882" t="s">
        <v>587</v>
      </c>
      <c r="B13" s="882"/>
      <c r="C13" s="878"/>
      <c r="D13" s="882"/>
      <c r="E13" s="1385"/>
      <c r="F13" s="882"/>
      <c r="G13" s="883"/>
    </row>
    <row r="14" spans="1:10" s="841" customFormat="1">
      <c r="A14" s="2445" t="s">
        <v>2269</v>
      </c>
      <c r="B14" s="2446"/>
      <c r="C14" s="1460"/>
      <c r="F14" s="1461"/>
      <c r="G14" s="1461"/>
    </row>
    <row r="15" spans="1:10" ht="18" customHeight="1">
      <c r="A15" s="884"/>
      <c r="B15" s="2471" t="s">
        <v>588</v>
      </c>
      <c r="C15" s="2471"/>
      <c r="D15" s="2471"/>
      <c r="E15" s="2471"/>
      <c r="F15" s="884"/>
      <c r="G15" s="884"/>
      <c r="H15" s="885"/>
      <c r="I15" s="885"/>
      <c r="J15" s="885"/>
    </row>
    <row r="16" spans="1:10" ht="24.75" customHeight="1">
      <c r="A16" s="662"/>
      <c r="B16" s="2470" t="s">
        <v>243</v>
      </c>
      <c r="C16" s="2470"/>
      <c r="D16" s="2470"/>
      <c r="E16" s="2470"/>
      <c r="F16" s="2470"/>
      <c r="G16" s="2470"/>
      <c r="H16" s="886"/>
      <c r="I16" s="886"/>
      <c r="J16" s="886"/>
    </row>
    <row r="17" spans="1:12" s="672" customFormat="1" ht="0.75" customHeight="1">
      <c r="A17" s="882"/>
      <c r="B17" s="2467" t="s">
        <v>2202</v>
      </c>
      <c r="C17" s="2467"/>
      <c r="D17" s="2467"/>
      <c r="E17" s="2467"/>
      <c r="F17" s="2467"/>
      <c r="G17" s="2014"/>
      <c r="H17" s="887"/>
      <c r="I17" s="887"/>
      <c r="J17" s="887"/>
    </row>
    <row r="18" spans="1:12" s="626" customFormat="1" ht="14.25">
      <c r="A18" s="883"/>
      <c r="B18" s="2467"/>
      <c r="C18" s="2467"/>
      <c r="D18" s="2467"/>
      <c r="E18" s="2467"/>
      <c r="F18" s="2467"/>
      <c r="G18" s="1281"/>
      <c r="H18" s="676"/>
      <c r="I18" s="675"/>
      <c r="J18" s="675"/>
      <c r="K18" s="672"/>
      <c r="L18" s="672"/>
    </row>
    <row r="19" spans="1:12" s="667" customFormat="1" thickBot="1">
      <c r="A19" s="677" t="s">
        <v>207</v>
      </c>
      <c r="B19" s="888"/>
      <c r="C19" s="889"/>
      <c r="D19" s="669"/>
      <c r="E19" s="1386"/>
      <c r="G19" s="890" t="s">
        <v>617</v>
      </c>
      <c r="H19" s="891"/>
      <c r="I19" s="891"/>
      <c r="J19" s="891"/>
    </row>
    <row r="20" spans="1:12" s="869" customFormat="1" ht="15.75" customHeight="1" thickBot="1">
      <c r="A20" s="677" t="s">
        <v>84</v>
      </c>
      <c r="B20" s="892"/>
      <c r="C20" s="889"/>
      <c r="E20" s="1387"/>
      <c r="G20" s="892" t="s">
        <v>313</v>
      </c>
      <c r="H20" s="893">
        <v>6</v>
      </c>
      <c r="I20" s="894">
        <v>1</v>
      </c>
      <c r="J20" s="895">
        <v>1</v>
      </c>
    </row>
    <row r="21" spans="1:12" s="892" customFormat="1" ht="15" customHeight="1" thickBot="1">
      <c r="A21" s="677" t="s">
        <v>600</v>
      </c>
      <c r="C21" s="889"/>
      <c r="E21" s="1388"/>
      <c r="G21" s="892" t="s">
        <v>1136</v>
      </c>
    </row>
    <row r="22" spans="1:12" s="892" customFormat="1" ht="9.75" customHeight="1" thickBot="1">
      <c r="A22" s="677" t="s">
        <v>531</v>
      </c>
      <c r="C22" s="896"/>
      <c r="D22" s="897"/>
      <c r="E22" s="1388"/>
      <c r="G22" s="892" t="s">
        <v>532</v>
      </c>
    </row>
    <row r="23" spans="1:12" s="869" customFormat="1" ht="15.75" customHeight="1" thickBot="1">
      <c r="A23" s="677" t="s">
        <v>693</v>
      </c>
      <c r="B23" s="892"/>
      <c r="C23" s="889"/>
      <c r="E23" s="1387"/>
      <c r="G23" s="892" t="s">
        <v>902</v>
      </c>
      <c r="I23" s="898"/>
    </row>
    <row r="24" spans="1:12" s="869" customFormat="1" ht="12.75" customHeight="1">
      <c r="A24" s="677" t="s">
        <v>287</v>
      </c>
      <c r="B24" s="899"/>
      <c r="C24" s="900"/>
      <c r="E24" s="1387"/>
      <c r="F24" s="901"/>
      <c r="G24" s="892" t="s">
        <v>904</v>
      </c>
    </row>
    <row r="25" spans="1:12" s="869" customFormat="1" ht="15.75" customHeight="1" thickBot="1">
      <c r="A25" s="679" t="s">
        <v>286</v>
      </c>
      <c r="B25" s="890"/>
      <c r="C25" s="900"/>
      <c r="D25" s="902"/>
      <c r="E25" s="1389"/>
      <c r="G25" s="892" t="s">
        <v>218</v>
      </c>
      <c r="I25" s="901"/>
    </row>
    <row r="26" spans="1:12" s="901" customFormat="1" ht="15.75" customHeight="1" thickBot="1">
      <c r="A26" s="677" t="s">
        <v>110</v>
      </c>
      <c r="B26" s="892"/>
      <c r="C26" s="900"/>
      <c r="D26" s="1467"/>
      <c r="E26" s="1387"/>
      <c r="G26" s="901" t="s">
        <v>1658</v>
      </c>
      <c r="H26" s="904"/>
      <c r="I26" s="905"/>
      <c r="J26" s="906"/>
    </row>
    <row r="27" spans="1:12" s="901" customFormat="1" ht="26.25" customHeight="1" thickBot="1">
      <c r="A27" s="677" t="s">
        <v>608</v>
      </c>
      <c r="B27" s="892"/>
      <c r="C27" s="900"/>
      <c r="E27" s="1390" t="s">
        <v>704</v>
      </c>
      <c r="G27" s="892" t="s">
        <v>398</v>
      </c>
      <c r="I27" s="869"/>
      <c r="J27" s="1963">
        <v>900272178022</v>
      </c>
    </row>
    <row r="28" spans="1:12" s="901" customFormat="1" ht="16.5" hidden="1" customHeight="1" thickBot="1">
      <c r="A28" s="680"/>
      <c r="B28" s="869"/>
      <c r="C28" s="908"/>
      <c r="E28" s="1391"/>
      <c r="F28" s="869"/>
      <c r="G28" s="869"/>
    </row>
    <row r="29" spans="1:12" s="672" customFormat="1" ht="42" customHeight="1" thickBot="1">
      <c r="A29" s="695" t="s">
        <v>385</v>
      </c>
      <c r="B29" s="696" t="s">
        <v>609</v>
      </c>
      <c r="C29" s="697"/>
      <c r="D29" s="696" t="s">
        <v>401</v>
      </c>
      <c r="E29" s="1392"/>
      <c r="F29" s="2438" t="s">
        <v>342</v>
      </c>
      <c r="G29" s="2440" t="s">
        <v>343</v>
      </c>
      <c r="H29" s="2441"/>
      <c r="I29" s="2441"/>
      <c r="J29" s="2442"/>
    </row>
    <row r="30" spans="1:12" s="672" customFormat="1" ht="83.25" customHeight="1" thickBot="1">
      <c r="A30" s="699"/>
      <c r="B30" s="700" t="s">
        <v>329</v>
      </c>
      <c r="C30" s="701" t="s">
        <v>641</v>
      </c>
      <c r="D30" s="702" t="s">
        <v>761</v>
      </c>
      <c r="E30" s="139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2" s="910" customFormat="1" ht="21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1394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2" s="813" customFormat="1" ht="25.5" customHeight="1" thickBot="1">
      <c r="A32" s="911">
        <v>1100000</v>
      </c>
      <c r="B32" s="711" t="s">
        <v>1659</v>
      </c>
      <c r="C32" s="712" t="s">
        <v>338</v>
      </c>
      <c r="D32" s="826">
        <f>D114+D67+D69</f>
        <v>12000</v>
      </c>
      <c r="E32" s="1104">
        <f>E114</f>
        <v>0</v>
      </c>
      <c r="F32" s="826">
        <f>F114+F66+F69</f>
        <v>12000</v>
      </c>
      <c r="G32" s="826">
        <f>G33+G42+G131+G114</f>
        <v>2000</v>
      </c>
      <c r="H32" s="1104">
        <f>H66+H69+H114</f>
        <v>5500</v>
      </c>
      <c r="I32" s="1104">
        <f>I66+I69+I114</f>
        <v>11000</v>
      </c>
      <c r="J32" s="826">
        <f>F32</f>
        <v>12000</v>
      </c>
    </row>
    <row r="33" spans="1:10" s="672" customFormat="1" ht="90" hidden="1" thickBot="1">
      <c r="A33" s="911">
        <v>1110000</v>
      </c>
      <c r="B33" s="714" t="s">
        <v>1617</v>
      </c>
      <c r="C33" s="712" t="s">
        <v>338</v>
      </c>
      <c r="D33" s="827">
        <f>D34</f>
        <v>0</v>
      </c>
      <c r="E33" s="1122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14.25" hidden="1">
      <c r="A34" s="912">
        <v>1110000</v>
      </c>
      <c r="B34" s="717" t="s">
        <v>768</v>
      </c>
      <c r="C34" s="718" t="s">
        <v>338</v>
      </c>
      <c r="D34" s="828">
        <f>SUM(D35:D41)</f>
        <v>0</v>
      </c>
      <c r="E34" s="1395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672" customFormat="1" ht="25.5" hidden="1">
      <c r="A35" s="913">
        <v>1111000</v>
      </c>
      <c r="B35" s="721" t="s">
        <v>643</v>
      </c>
      <c r="C35" s="722" t="s">
        <v>769</v>
      </c>
      <c r="D35" s="829">
        <v>0</v>
      </c>
      <c r="E35" s="838"/>
      <c r="F35" s="829">
        <f>D35+E35</f>
        <v>0</v>
      </c>
      <c r="G35" s="829">
        <v>0</v>
      </c>
      <c r="H35" s="829">
        <v>0</v>
      </c>
      <c r="I35" s="829">
        <v>0</v>
      </c>
      <c r="J35" s="829">
        <f>F35</f>
        <v>0</v>
      </c>
    </row>
    <row r="36" spans="1:10" s="672" customFormat="1" ht="25.5" hidden="1">
      <c r="A36" s="914">
        <v>1112000</v>
      </c>
      <c r="B36" s="725" t="s">
        <v>255</v>
      </c>
      <c r="C36" s="726" t="s">
        <v>770</v>
      </c>
      <c r="D36" s="830">
        <v>0</v>
      </c>
      <c r="E36" s="837"/>
      <c r="F36" s="829">
        <f t="shared" ref="F36:F41" si="0">D36+E36</f>
        <v>0</v>
      </c>
      <c r="G36" s="830"/>
      <c r="H36" s="830">
        <v>0</v>
      </c>
      <c r="I36" s="830">
        <v>0</v>
      </c>
      <c r="J36" s="830">
        <f>F36</f>
        <v>0</v>
      </c>
    </row>
    <row r="37" spans="1:10" s="672" customFormat="1" ht="25.5" hidden="1">
      <c r="A37" s="914">
        <v>1113000</v>
      </c>
      <c r="B37" s="725" t="s">
        <v>771</v>
      </c>
      <c r="C37" s="726" t="s">
        <v>772</v>
      </c>
      <c r="D37" s="830"/>
      <c r="E37" s="837"/>
      <c r="F37" s="829">
        <f t="shared" si="0"/>
        <v>0</v>
      </c>
      <c r="G37" s="830"/>
      <c r="H37" s="830"/>
      <c r="I37" s="830"/>
      <c r="J37" s="915">
        <v>0</v>
      </c>
    </row>
    <row r="38" spans="1:10" s="672" customFormat="1" ht="38.25" hidden="1">
      <c r="A38" s="914">
        <v>1114000</v>
      </c>
      <c r="B38" s="725" t="s">
        <v>377</v>
      </c>
      <c r="C38" s="726" t="s">
        <v>378</v>
      </c>
      <c r="D38" s="830"/>
      <c r="E38" s="837"/>
      <c r="F38" s="829">
        <f t="shared" si="0"/>
        <v>0</v>
      </c>
      <c r="G38" s="830"/>
      <c r="H38" s="830"/>
      <c r="I38" s="830"/>
      <c r="J38" s="915">
        <v>0</v>
      </c>
    </row>
    <row r="39" spans="1:10" s="672" customFormat="1" hidden="1">
      <c r="A39" s="914">
        <v>1115000</v>
      </c>
      <c r="B39" s="725" t="s">
        <v>591</v>
      </c>
      <c r="C39" s="726" t="s">
        <v>367</v>
      </c>
      <c r="D39" s="830"/>
      <c r="E39" s="837"/>
      <c r="F39" s="829">
        <f t="shared" si="0"/>
        <v>0</v>
      </c>
      <c r="G39" s="830"/>
      <c r="H39" s="830"/>
      <c r="I39" s="830"/>
      <c r="J39" s="915">
        <v>0</v>
      </c>
    </row>
    <row r="40" spans="1:10" s="672" customFormat="1" ht="25.5" hidden="1">
      <c r="A40" s="914">
        <v>1116000</v>
      </c>
      <c r="B40" s="725" t="s">
        <v>981</v>
      </c>
      <c r="C40" s="726" t="s">
        <v>368</v>
      </c>
      <c r="D40" s="830"/>
      <c r="E40" s="837"/>
      <c r="F40" s="829">
        <f t="shared" si="0"/>
        <v>0</v>
      </c>
      <c r="G40" s="830"/>
      <c r="H40" s="830"/>
      <c r="I40" s="830"/>
      <c r="J40" s="915">
        <v>0</v>
      </c>
    </row>
    <row r="41" spans="1:10" s="672" customFormat="1" ht="13.5" hidden="1" thickBot="1">
      <c r="A41" s="916">
        <v>1117000</v>
      </c>
      <c r="B41" s="729" t="s">
        <v>610</v>
      </c>
      <c r="C41" s="730" t="s">
        <v>19</v>
      </c>
      <c r="D41" s="831">
        <v>0</v>
      </c>
      <c r="E41" s="836"/>
      <c r="F41" s="829">
        <f t="shared" si="0"/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0" s="672" customFormat="1" ht="29.25" hidden="1" thickBot="1">
      <c r="A42" s="917">
        <v>1120000</v>
      </c>
      <c r="B42" s="733" t="s">
        <v>20</v>
      </c>
      <c r="C42" s="712" t="s">
        <v>338</v>
      </c>
      <c r="D42" s="832">
        <f>D43+D55+D66+D69+D51+D64</f>
        <v>12000</v>
      </c>
      <c r="E42" s="1039"/>
      <c r="F42" s="832">
        <f>F43+F55+F66+F69+F51+F64</f>
        <v>12000</v>
      </c>
      <c r="G42" s="832">
        <f>G43+G51+G55+G64+G66+G69</f>
        <v>2000</v>
      </c>
      <c r="H42" s="832">
        <f>H43+H51+H55+H64+H66+H69</f>
        <v>5500</v>
      </c>
      <c r="I42" s="832">
        <f>I43+I51+I55+I64+I66+I69</f>
        <v>11000</v>
      </c>
      <c r="J42" s="915">
        <f>F42</f>
        <v>12000</v>
      </c>
    </row>
    <row r="43" spans="1:10" s="672" customFormat="1" ht="14.25" hidden="1">
      <c r="A43" s="912">
        <v>1121000</v>
      </c>
      <c r="B43" s="735" t="s">
        <v>21</v>
      </c>
      <c r="C43" s="736"/>
      <c r="D43" s="829">
        <f>SUM(D44:D49)</f>
        <v>0</v>
      </c>
      <c r="E43" s="866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</row>
    <row r="44" spans="1:10" s="672" customFormat="1" ht="25.5" hidden="1">
      <c r="A44" s="914">
        <v>1121100</v>
      </c>
      <c r="B44" s="737" t="s">
        <v>359</v>
      </c>
      <c r="C44" s="726" t="s">
        <v>360</v>
      </c>
      <c r="D44" s="830"/>
      <c r="E44" s="837"/>
      <c r="F44" s="830">
        <f t="shared" ref="F44:F49" si="1">D44+E44</f>
        <v>0</v>
      </c>
      <c r="G44" s="830"/>
      <c r="H44" s="830"/>
      <c r="I44" s="830"/>
      <c r="J44" s="915">
        <v>0</v>
      </c>
    </row>
    <row r="45" spans="1:10" s="672" customFormat="1" hidden="1">
      <c r="A45" s="914">
        <v>1121200</v>
      </c>
      <c r="B45" s="738" t="s">
        <v>1618</v>
      </c>
      <c r="C45" s="726" t="s">
        <v>362</v>
      </c>
      <c r="D45" s="830">
        <v>0</v>
      </c>
      <c r="E45" s="837"/>
      <c r="F45" s="830">
        <f t="shared" si="1"/>
        <v>0</v>
      </c>
      <c r="G45" s="830">
        <v>0</v>
      </c>
      <c r="H45" s="830">
        <v>0</v>
      </c>
      <c r="I45" s="830">
        <v>0</v>
      </c>
      <c r="J45" s="915">
        <f>F45</f>
        <v>0</v>
      </c>
    </row>
    <row r="46" spans="1:10" s="672" customFormat="1" hidden="1">
      <c r="A46" s="914">
        <v>1121300</v>
      </c>
      <c r="B46" s="737" t="s">
        <v>734</v>
      </c>
      <c r="C46" s="726" t="s">
        <v>363</v>
      </c>
      <c r="D46" s="830">
        <v>0</v>
      </c>
      <c r="E46" s="837"/>
      <c r="F46" s="830">
        <f t="shared" si="1"/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idden="1">
      <c r="A47" s="914">
        <v>1121400</v>
      </c>
      <c r="B47" s="737" t="s">
        <v>735</v>
      </c>
      <c r="C47" s="726" t="s">
        <v>364</v>
      </c>
      <c r="D47" s="830">
        <v>0</v>
      </c>
      <c r="E47" s="837"/>
      <c r="F47" s="830">
        <f t="shared" si="1"/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1121500</v>
      </c>
      <c r="B48" s="737" t="s">
        <v>65</v>
      </c>
      <c r="C48" s="726" t="s">
        <v>365</v>
      </c>
      <c r="D48" s="829"/>
      <c r="E48" s="837"/>
      <c r="F48" s="830">
        <f t="shared" si="1"/>
        <v>0</v>
      </c>
      <c r="G48" s="829"/>
      <c r="H48" s="829"/>
      <c r="I48" s="829"/>
      <c r="J48" s="915">
        <v>0</v>
      </c>
    </row>
    <row r="49" spans="1:10" s="672" customFormat="1" hidden="1">
      <c r="A49" s="914">
        <v>1121600</v>
      </c>
      <c r="B49" s="737" t="s">
        <v>66</v>
      </c>
      <c r="C49" s="726" t="s">
        <v>366</v>
      </c>
      <c r="D49" s="830"/>
      <c r="E49" s="837"/>
      <c r="F49" s="830">
        <f t="shared" si="1"/>
        <v>0</v>
      </c>
      <c r="G49" s="830"/>
      <c r="H49" s="830"/>
      <c r="I49" s="830"/>
      <c r="J49" s="915">
        <v>0</v>
      </c>
    </row>
    <row r="50" spans="1:10" s="672" customFormat="1" ht="13.5" hidden="1" thickBot="1">
      <c r="A50" s="918">
        <v>1121700</v>
      </c>
      <c r="B50" s="741" t="s">
        <v>67</v>
      </c>
      <c r="C50" s="730" t="s">
        <v>731</v>
      </c>
      <c r="D50" s="831"/>
      <c r="E50" s="836"/>
      <c r="F50" s="831"/>
      <c r="G50" s="831"/>
      <c r="H50" s="831"/>
      <c r="I50" s="831"/>
      <c r="J50" s="915">
        <v>0</v>
      </c>
    </row>
    <row r="51" spans="1:10" s="672" customFormat="1" ht="28.5" hidden="1">
      <c r="A51" s="912">
        <v>1122000</v>
      </c>
      <c r="B51" s="742" t="s">
        <v>732</v>
      </c>
      <c r="C51" s="718" t="s">
        <v>338</v>
      </c>
      <c r="D51" s="835">
        <f>D52</f>
        <v>0</v>
      </c>
      <c r="E51" s="838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idden="1">
      <c r="A52" s="919">
        <v>1122100</v>
      </c>
      <c r="B52" s="737" t="s">
        <v>68</v>
      </c>
      <c r="C52" s="722" t="s">
        <v>733</v>
      </c>
      <c r="D52" s="830">
        <v>0</v>
      </c>
      <c r="E52" s="837"/>
      <c r="F52" s="830">
        <f>D52+E52</f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idden="1">
      <c r="A53" s="919">
        <v>1122200</v>
      </c>
      <c r="B53" s="737" t="s">
        <v>465</v>
      </c>
      <c r="C53" s="726" t="s">
        <v>978</v>
      </c>
      <c r="D53" s="830"/>
      <c r="E53" s="837"/>
      <c r="F53" s="830">
        <f>D53+E53</f>
        <v>0</v>
      </c>
      <c r="G53" s="830"/>
      <c r="H53" s="830"/>
      <c r="I53" s="830"/>
      <c r="J53" s="915">
        <v>0</v>
      </c>
    </row>
    <row r="54" spans="1:10" s="672" customFormat="1" ht="13.5" hidden="1" thickBot="1">
      <c r="A54" s="917">
        <v>1122300</v>
      </c>
      <c r="B54" s="741" t="s">
        <v>136</v>
      </c>
      <c r="C54" s="730" t="s">
        <v>979</v>
      </c>
      <c r="D54" s="831"/>
      <c r="E54" s="836"/>
      <c r="F54" s="830">
        <f>D54+E54</f>
        <v>0</v>
      </c>
      <c r="G54" s="831"/>
      <c r="H54" s="831"/>
      <c r="I54" s="831"/>
      <c r="J54" s="915">
        <v>0</v>
      </c>
    </row>
    <row r="55" spans="1:10" s="672" customFormat="1" ht="28.5" hidden="1">
      <c r="A55" s="912">
        <v>1123000</v>
      </c>
      <c r="B55" s="742" t="s">
        <v>52</v>
      </c>
      <c r="C55" s="718" t="s">
        <v>338</v>
      </c>
      <c r="D55" s="835">
        <f>SUM(D56:D63)</f>
        <v>0</v>
      </c>
      <c r="E55" s="838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 hidden="1">
      <c r="A56" s="919">
        <v>1123100</v>
      </c>
      <c r="B56" s="737" t="s">
        <v>137</v>
      </c>
      <c r="C56" s="722" t="s">
        <v>345</v>
      </c>
      <c r="D56" s="830"/>
      <c r="E56" s="837"/>
      <c r="F56" s="830">
        <f>D56+E56</f>
        <v>0</v>
      </c>
      <c r="G56" s="830"/>
      <c r="H56" s="830"/>
      <c r="I56" s="830"/>
      <c r="J56" s="915">
        <f>F56</f>
        <v>0</v>
      </c>
    </row>
    <row r="57" spans="1:10" s="672" customFormat="1" hidden="1">
      <c r="A57" s="919">
        <v>1123200</v>
      </c>
      <c r="B57" s="737" t="s">
        <v>138</v>
      </c>
      <c r="C57" s="726" t="s">
        <v>346</v>
      </c>
      <c r="D57" s="830">
        <v>0</v>
      </c>
      <c r="E57" s="837"/>
      <c r="F57" s="830">
        <f t="shared" ref="F57:F63" si="2">D57+E57</f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5.5" hidden="1">
      <c r="A58" s="919">
        <v>1123300</v>
      </c>
      <c r="B58" s="737" t="s">
        <v>139</v>
      </c>
      <c r="C58" s="726" t="s">
        <v>347</v>
      </c>
      <c r="D58" s="830"/>
      <c r="E58" s="837"/>
      <c r="F58" s="830">
        <f t="shared" si="2"/>
        <v>0</v>
      </c>
      <c r="G58" s="830"/>
      <c r="H58" s="830"/>
      <c r="I58" s="830"/>
      <c r="J58" s="915"/>
    </row>
    <row r="59" spans="1:10" s="672" customFormat="1" hidden="1">
      <c r="A59" s="919">
        <v>1123400</v>
      </c>
      <c r="B59" s="737" t="s">
        <v>533</v>
      </c>
      <c r="C59" s="726" t="s">
        <v>348</v>
      </c>
      <c r="D59" s="830">
        <v>0</v>
      </c>
      <c r="E59" s="837"/>
      <c r="F59" s="830">
        <f t="shared" si="2"/>
        <v>0</v>
      </c>
      <c r="G59" s="830">
        <v>0</v>
      </c>
      <c r="H59" s="830">
        <v>0</v>
      </c>
      <c r="I59" s="830">
        <v>0</v>
      </c>
      <c r="J59" s="915">
        <f t="shared" ref="J59:J65" si="3">F59</f>
        <v>0</v>
      </c>
    </row>
    <row r="60" spans="1:10" s="672" customFormat="1" hidden="1">
      <c r="A60" s="919">
        <v>1123500</v>
      </c>
      <c r="B60" s="745" t="s">
        <v>534</v>
      </c>
      <c r="C60" s="746">
        <v>423500</v>
      </c>
      <c r="D60" s="830"/>
      <c r="E60" s="837"/>
      <c r="F60" s="830">
        <f t="shared" si="2"/>
        <v>0</v>
      </c>
      <c r="G60" s="830"/>
      <c r="H60" s="830"/>
      <c r="I60" s="830"/>
      <c r="J60" s="915">
        <f t="shared" si="3"/>
        <v>0</v>
      </c>
    </row>
    <row r="61" spans="1:10" s="672" customFormat="1" hidden="1">
      <c r="A61" s="919">
        <v>1123600</v>
      </c>
      <c r="B61" s="737" t="s">
        <v>174</v>
      </c>
      <c r="C61" s="726" t="s">
        <v>349</v>
      </c>
      <c r="D61" s="830"/>
      <c r="E61" s="837"/>
      <c r="F61" s="830">
        <f t="shared" si="2"/>
        <v>0</v>
      </c>
      <c r="G61" s="830"/>
      <c r="H61" s="830"/>
      <c r="I61" s="830"/>
      <c r="J61" s="915">
        <f t="shared" si="3"/>
        <v>0</v>
      </c>
    </row>
    <row r="62" spans="1:10" s="672" customFormat="1" hidden="1">
      <c r="A62" s="919">
        <v>1123700</v>
      </c>
      <c r="B62" s="737" t="s">
        <v>175</v>
      </c>
      <c r="C62" s="726" t="s">
        <v>350</v>
      </c>
      <c r="D62" s="830">
        <v>0</v>
      </c>
      <c r="E62" s="837"/>
      <c r="F62" s="830">
        <f t="shared" si="2"/>
        <v>0</v>
      </c>
      <c r="G62" s="830">
        <v>0</v>
      </c>
      <c r="H62" s="830">
        <v>0</v>
      </c>
      <c r="I62" s="830">
        <v>0</v>
      </c>
      <c r="J62" s="915">
        <f t="shared" si="3"/>
        <v>0</v>
      </c>
    </row>
    <row r="63" spans="1:10" s="672" customFormat="1" ht="13.5" hidden="1" thickBot="1">
      <c r="A63" s="917">
        <v>1123800</v>
      </c>
      <c r="B63" s="741" t="s">
        <v>176</v>
      </c>
      <c r="C63" s="730" t="s">
        <v>351</v>
      </c>
      <c r="D63" s="831">
        <v>0</v>
      </c>
      <c r="E63" s="836"/>
      <c r="F63" s="830">
        <f t="shared" si="2"/>
        <v>0</v>
      </c>
      <c r="G63" s="831">
        <v>0</v>
      </c>
      <c r="H63" s="831">
        <v>0</v>
      </c>
      <c r="I63" s="831">
        <v>0</v>
      </c>
      <c r="J63" s="915">
        <f t="shared" si="3"/>
        <v>0</v>
      </c>
    </row>
    <row r="64" spans="1:10" s="672" customFormat="1" ht="28.5">
      <c r="A64" s="912">
        <v>1124000</v>
      </c>
      <c r="B64" s="742" t="s">
        <v>198</v>
      </c>
      <c r="C64" s="718" t="s">
        <v>338</v>
      </c>
      <c r="D64" s="842">
        <f>D65</f>
        <v>0</v>
      </c>
      <c r="E64" s="843"/>
      <c r="F64" s="842">
        <f>F65</f>
        <v>0</v>
      </c>
      <c r="G64" s="842">
        <f>G65</f>
        <v>0</v>
      </c>
      <c r="H64" s="842">
        <f>H65</f>
        <v>0</v>
      </c>
      <c r="I64" s="842">
        <f>I65</f>
        <v>0</v>
      </c>
      <c r="J64" s="954">
        <f t="shared" si="3"/>
        <v>0</v>
      </c>
    </row>
    <row r="65" spans="1:10" s="672" customFormat="1" ht="24" customHeight="1" thickBot="1">
      <c r="A65" s="917">
        <v>1124100</v>
      </c>
      <c r="B65" s="741" t="s">
        <v>177</v>
      </c>
      <c r="C65" s="730" t="s">
        <v>199</v>
      </c>
      <c r="D65" s="839">
        <v>0</v>
      </c>
      <c r="E65" s="840"/>
      <c r="F65" s="839">
        <v>0</v>
      </c>
      <c r="G65" s="839"/>
      <c r="H65" s="839"/>
      <c r="I65" s="839"/>
      <c r="J65" s="954">
        <f t="shared" si="3"/>
        <v>0</v>
      </c>
    </row>
    <row r="66" spans="1:10" s="672" customFormat="1" ht="28.5">
      <c r="A66" s="912">
        <v>1125000</v>
      </c>
      <c r="B66" s="742" t="s">
        <v>878</v>
      </c>
      <c r="C66" s="718" t="s">
        <v>338</v>
      </c>
      <c r="D66" s="842">
        <f>D67+D68</f>
        <v>6000</v>
      </c>
      <c r="E66" s="843">
        <v>0</v>
      </c>
      <c r="F66" s="842">
        <f>F67+F68</f>
        <v>6000</v>
      </c>
      <c r="G66" s="842">
        <f>G67+G68</f>
        <v>1000</v>
      </c>
      <c r="H66" s="842">
        <f>H67+H68</f>
        <v>2000</v>
      </c>
      <c r="I66" s="842">
        <f>I67+I68</f>
        <v>6000</v>
      </c>
      <c r="J66" s="954">
        <f>J67+J68</f>
        <v>6000</v>
      </c>
    </row>
    <row r="67" spans="1:10" s="672" customFormat="1" ht="25.5">
      <c r="A67" s="919">
        <v>1125100</v>
      </c>
      <c r="B67" s="1496" t="s">
        <v>178</v>
      </c>
      <c r="C67" s="722" t="s">
        <v>879</v>
      </c>
      <c r="D67" s="845">
        <v>6000</v>
      </c>
      <c r="E67" s="845">
        <v>0</v>
      </c>
      <c r="F67" s="844">
        <f>D67+E67</f>
        <v>6000</v>
      </c>
      <c r="G67" s="844">
        <v>1000</v>
      </c>
      <c r="H67" s="844">
        <v>2000</v>
      </c>
      <c r="I67" s="844">
        <v>6000</v>
      </c>
      <c r="J67" s="954">
        <f t="shared" ref="J67:J73" si="4">F67</f>
        <v>6000</v>
      </c>
    </row>
    <row r="68" spans="1:10" s="672" customFormat="1" ht="26.25" thickBot="1">
      <c r="A68" s="917">
        <v>1125200</v>
      </c>
      <c r="B68" s="741" t="s">
        <v>669</v>
      </c>
      <c r="C68" s="730" t="s">
        <v>988</v>
      </c>
      <c r="D68" s="839">
        <v>0</v>
      </c>
      <c r="E68" s="840"/>
      <c r="F68" s="844">
        <f>D68+E68</f>
        <v>0</v>
      </c>
      <c r="G68" s="839">
        <v>0</v>
      </c>
      <c r="H68" s="839">
        <v>0</v>
      </c>
      <c r="I68" s="839">
        <v>0</v>
      </c>
      <c r="J68" s="954">
        <f t="shared" si="4"/>
        <v>0</v>
      </c>
    </row>
    <row r="69" spans="1:10" s="672" customFormat="1" ht="18.75" customHeight="1">
      <c r="A69" s="912">
        <v>1126000</v>
      </c>
      <c r="B69" s="742" t="s">
        <v>989</v>
      </c>
      <c r="C69" s="718" t="s">
        <v>338</v>
      </c>
      <c r="D69" s="842">
        <f>SUM(D70:D77)</f>
        <v>6000</v>
      </c>
      <c r="E69" s="843"/>
      <c r="F69" s="842">
        <f>SUM(F70:F77)</f>
        <v>6000</v>
      </c>
      <c r="G69" s="842">
        <f>SUM(G70:G77)</f>
        <v>1000</v>
      </c>
      <c r="H69" s="842">
        <f>SUM(H70:H77)</f>
        <v>3500</v>
      </c>
      <c r="I69" s="842">
        <f>SUM(I70:I77)</f>
        <v>5000</v>
      </c>
      <c r="J69" s="954">
        <f t="shared" si="4"/>
        <v>6000</v>
      </c>
    </row>
    <row r="70" spans="1:10" s="672" customFormat="1" hidden="1">
      <c r="A70" s="912">
        <v>1126100</v>
      </c>
      <c r="B70" s="737" t="s">
        <v>941</v>
      </c>
      <c r="C70" s="722" t="s">
        <v>990</v>
      </c>
      <c r="D70" s="844">
        <v>0</v>
      </c>
      <c r="E70" s="845"/>
      <c r="F70" s="844">
        <f>D70+E70</f>
        <v>0</v>
      </c>
      <c r="G70" s="844">
        <v>0</v>
      </c>
      <c r="H70" s="844">
        <v>0</v>
      </c>
      <c r="I70" s="844">
        <v>0</v>
      </c>
      <c r="J70" s="954">
        <f t="shared" si="4"/>
        <v>0</v>
      </c>
    </row>
    <row r="71" spans="1:10" s="672" customFormat="1" hidden="1">
      <c r="A71" s="912">
        <v>1126200</v>
      </c>
      <c r="B71" s="737" t="s">
        <v>942</v>
      </c>
      <c r="C71" s="726" t="s">
        <v>991</v>
      </c>
      <c r="D71" s="844"/>
      <c r="E71" s="845"/>
      <c r="F71" s="844">
        <f t="shared" ref="F71:F77" si="5">D71+E71</f>
        <v>0</v>
      </c>
      <c r="G71" s="844"/>
      <c r="H71" s="844"/>
      <c r="I71" s="844"/>
      <c r="J71" s="954">
        <f t="shared" si="4"/>
        <v>0</v>
      </c>
    </row>
    <row r="72" spans="1:10" s="672" customFormat="1" hidden="1">
      <c r="A72" s="912">
        <v>1126300</v>
      </c>
      <c r="B72" s="737" t="s">
        <v>369</v>
      </c>
      <c r="C72" s="726" t="s">
        <v>370</v>
      </c>
      <c r="D72" s="844"/>
      <c r="E72" s="845"/>
      <c r="F72" s="844">
        <f t="shared" si="5"/>
        <v>0</v>
      </c>
      <c r="G72" s="844"/>
      <c r="H72" s="844"/>
      <c r="I72" s="844"/>
      <c r="J72" s="954">
        <f t="shared" si="4"/>
        <v>0</v>
      </c>
    </row>
    <row r="73" spans="1:10" s="672" customFormat="1" hidden="1">
      <c r="A73" s="914">
        <v>1126400</v>
      </c>
      <c r="B73" s="747" t="s">
        <v>943</v>
      </c>
      <c r="C73" s="726" t="s">
        <v>371</v>
      </c>
      <c r="D73" s="844">
        <v>0</v>
      </c>
      <c r="E73" s="845"/>
      <c r="F73" s="844">
        <f t="shared" si="5"/>
        <v>0</v>
      </c>
      <c r="G73" s="844">
        <v>0</v>
      </c>
      <c r="H73" s="844">
        <v>0</v>
      </c>
      <c r="I73" s="844">
        <v>0</v>
      </c>
      <c r="J73" s="954">
        <f t="shared" si="4"/>
        <v>0</v>
      </c>
    </row>
    <row r="74" spans="1:10" s="672" customFormat="1" ht="25.5" hidden="1">
      <c r="A74" s="916">
        <v>1126500</v>
      </c>
      <c r="B74" s="748" t="s">
        <v>901</v>
      </c>
      <c r="C74" s="726" t="s">
        <v>372</v>
      </c>
      <c r="D74" s="844"/>
      <c r="E74" s="845"/>
      <c r="F74" s="844">
        <f t="shared" si="5"/>
        <v>0</v>
      </c>
      <c r="G74" s="844"/>
      <c r="H74" s="844"/>
      <c r="I74" s="844"/>
      <c r="J74" s="954">
        <v>0</v>
      </c>
    </row>
    <row r="75" spans="1:10" s="672" customFormat="1">
      <c r="A75" s="914">
        <v>1126600</v>
      </c>
      <c r="B75" s="747" t="s">
        <v>214</v>
      </c>
      <c r="C75" s="726" t="s">
        <v>373</v>
      </c>
      <c r="D75" s="844"/>
      <c r="E75" s="845"/>
      <c r="F75" s="844">
        <f t="shared" si="5"/>
        <v>0</v>
      </c>
      <c r="G75" s="844"/>
      <c r="H75" s="844"/>
      <c r="I75" s="844"/>
      <c r="J75" s="954">
        <f>F75</f>
        <v>0</v>
      </c>
    </row>
    <row r="76" spans="1:10" s="672" customFormat="1">
      <c r="A76" s="914">
        <v>1126700</v>
      </c>
      <c r="B76" s="747" t="s">
        <v>215</v>
      </c>
      <c r="C76" s="726" t="s">
        <v>374</v>
      </c>
      <c r="D76" s="844">
        <v>0</v>
      </c>
      <c r="E76" s="845"/>
      <c r="F76" s="844">
        <f t="shared" si="5"/>
        <v>0</v>
      </c>
      <c r="G76" s="844">
        <v>0</v>
      </c>
      <c r="H76" s="844">
        <v>0</v>
      </c>
      <c r="I76" s="844">
        <v>0</v>
      </c>
      <c r="J76" s="954">
        <f>F76</f>
        <v>0</v>
      </c>
    </row>
    <row r="77" spans="1:10" s="672" customFormat="1" ht="24.75" customHeight="1" thickBot="1">
      <c r="A77" s="918">
        <v>1126800</v>
      </c>
      <c r="B77" s="749" t="s">
        <v>458</v>
      </c>
      <c r="C77" s="730" t="s">
        <v>375</v>
      </c>
      <c r="D77" s="839">
        <v>6000</v>
      </c>
      <c r="E77" s="840">
        <v>0</v>
      </c>
      <c r="F77" s="844">
        <f t="shared" si="5"/>
        <v>6000</v>
      </c>
      <c r="G77" s="839">
        <v>1000</v>
      </c>
      <c r="H77" s="839">
        <v>3500</v>
      </c>
      <c r="I77" s="839">
        <v>5000</v>
      </c>
      <c r="J77" s="954">
        <f>F77</f>
        <v>6000</v>
      </c>
    </row>
    <row r="78" spans="1:10" s="672" customFormat="1" ht="13.5" hidden="1" customHeight="1">
      <c r="A78" s="920">
        <v>1130000</v>
      </c>
      <c r="B78" s="751" t="s">
        <v>274</v>
      </c>
      <c r="C78" s="718" t="s">
        <v>338</v>
      </c>
      <c r="D78" s="842">
        <v>0</v>
      </c>
      <c r="E78" s="843"/>
      <c r="F78" s="842">
        <v>0</v>
      </c>
      <c r="G78" s="842">
        <v>0</v>
      </c>
      <c r="H78" s="842">
        <v>0</v>
      </c>
      <c r="I78" s="842">
        <v>0</v>
      </c>
      <c r="J78" s="954">
        <v>0</v>
      </c>
    </row>
    <row r="79" spans="1:10" s="672" customFormat="1" hidden="1">
      <c r="A79" s="920">
        <v>1130100</v>
      </c>
      <c r="B79" s="747" t="s">
        <v>459</v>
      </c>
      <c r="C79" s="722" t="s">
        <v>275</v>
      </c>
      <c r="D79" s="844"/>
      <c r="E79" s="845"/>
      <c r="F79" s="844"/>
      <c r="G79" s="844"/>
      <c r="H79" s="844"/>
      <c r="I79" s="844"/>
      <c r="J79" s="954">
        <v>0</v>
      </c>
    </row>
    <row r="80" spans="1:10" s="672" customFormat="1" hidden="1">
      <c r="A80" s="920">
        <v>1130200</v>
      </c>
      <c r="B80" s="747" t="s">
        <v>460</v>
      </c>
      <c r="C80" s="726" t="s">
        <v>276</v>
      </c>
      <c r="D80" s="844"/>
      <c r="E80" s="845"/>
      <c r="F80" s="844"/>
      <c r="G80" s="844"/>
      <c r="H80" s="844"/>
      <c r="I80" s="844"/>
      <c r="J80" s="954">
        <v>0</v>
      </c>
    </row>
    <row r="81" spans="1:10" s="672" customFormat="1" hidden="1">
      <c r="A81" s="920">
        <v>1130300</v>
      </c>
      <c r="B81" s="747" t="s">
        <v>461</v>
      </c>
      <c r="C81" s="726" t="s">
        <v>277</v>
      </c>
      <c r="D81" s="844"/>
      <c r="E81" s="845"/>
      <c r="F81" s="844"/>
      <c r="G81" s="844"/>
      <c r="H81" s="844"/>
      <c r="I81" s="844"/>
      <c r="J81" s="954">
        <v>0</v>
      </c>
    </row>
    <row r="82" spans="1:10" s="672" customFormat="1" hidden="1">
      <c r="A82" s="920">
        <v>1130400</v>
      </c>
      <c r="B82" s="752" t="s">
        <v>462</v>
      </c>
      <c r="C82" s="753" t="s">
        <v>278</v>
      </c>
      <c r="D82" s="834"/>
      <c r="E82" s="846"/>
      <c r="F82" s="834"/>
      <c r="G82" s="834"/>
      <c r="H82" s="834"/>
      <c r="I82" s="834"/>
      <c r="J82" s="954">
        <v>0</v>
      </c>
    </row>
    <row r="83" spans="1:10" s="672" customFormat="1" ht="14.25" hidden="1">
      <c r="A83" s="914">
        <v>1131000</v>
      </c>
      <c r="B83" s="754" t="s">
        <v>279</v>
      </c>
      <c r="C83" s="755" t="s">
        <v>338</v>
      </c>
      <c r="D83" s="844"/>
      <c r="E83" s="845"/>
      <c r="F83" s="844"/>
      <c r="G83" s="844"/>
      <c r="H83" s="844"/>
      <c r="I83" s="844"/>
      <c r="J83" s="954">
        <v>0</v>
      </c>
    </row>
    <row r="84" spans="1:10" s="672" customFormat="1" ht="25.5" hidden="1">
      <c r="A84" s="914">
        <v>1131100</v>
      </c>
      <c r="B84" s="747" t="s">
        <v>565</v>
      </c>
      <c r="C84" s="722" t="s">
        <v>280</v>
      </c>
      <c r="D84" s="844"/>
      <c r="E84" s="845"/>
      <c r="F84" s="844"/>
      <c r="G84" s="844"/>
      <c r="H84" s="844"/>
      <c r="I84" s="844"/>
      <c r="J84" s="954">
        <v>0</v>
      </c>
    </row>
    <row r="85" spans="1:10" s="672" customFormat="1" hidden="1">
      <c r="A85" s="914">
        <v>1131200</v>
      </c>
      <c r="B85" s="747" t="s">
        <v>566</v>
      </c>
      <c r="C85" s="726" t="s">
        <v>281</v>
      </c>
      <c r="D85" s="844"/>
      <c r="E85" s="845"/>
      <c r="F85" s="844"/>
      <c r="G85" s="844"/>
      <c r="H85" s="844"/>
      <c r="I85" s="844"/>
      <c r="J85" s="954">
        <v>0</v>
      </c>
    </row>
    <row r="86" spans="1:10" s="672" customFormat="1" ht="13.5" hidden="1" thickBot="1">
      <c r="A86" s="914">
        <v>1131300</v>
      </c>
      <c r="B86" s="749" t="s">
        <v>567</v>
      </c>
      <c r="C86" s="730" t="s">
        <v>282</v>
      </c>
      <c r="D86" s="839"/>
      <c r="E86" s="840"/>
      <c r="F86" s="839"/>
      <c r="G86" s="839"/>
      <c r="H86" s="839"/>
      <c r="I86" s="839"/>
      <c r="J86" s="954">
        <v>0</v>
      </c>
    </row>
    <row r="87" spans="1:10" s="672" customFormat="1" ht="14.25" hidden="1">
      <c r="A87" s="921">
        <v>1140000</v>
      </c>
      <c r="B87" s="751" t="s">
        <v>283</v>
      </c>
      <c r="C87" s="718" t="s">
        <v>338</v>
      </c>
      <c r="D87" s="842">
        <v>0</v>
      </c>
      <c r="E87" s="843"/>
      <c r="F87" s="842">
        <v>0</v>
      </c>
      <c r="G87" s="842">
        <v>0</v>
      </c>
      <c r="H87" s="842">
        <v>0</v>
      </c>
      <c r="I87" s="842">
        <v>0</v>
      </c>
      <c r="J87" s="954">
        <v>0</v>
      </c>
    </row>
    <row r="88" spans="1:10" s="672" customFormat="1" ht="25.5" hidden="1">
      <c r="A88" s="921">
        <v>1141000</v>
      </c>
      <c r="B88" s="747" t="s">
        <v>284</v>
      </c>
      <c r="C88" s="722" t="s">
        <v>960</v>
      </c>
      <c r="D88" s="844"/>
      <c r="E88" s="845"/>
      <c r="F88" s="844"/>
      <c r="G88" s="844"/>
      <c r="H88" s="844"/>
      <c r="I88" s="844"/>
      <c r="J88" s="954">
        <v>0</v>
      </c>
    </row>
    <row r="89" spans="1:10" s="672" customFormat="1" ht="25.5" hidden="1">
      <c r="A89" s="921">
        <v>1142000</v>
      </c>
      <c r="B89" s="747" t="s">
        <v>38</v>
      </c>
      <c r="C89" s="726" t="s">
        <v>39</v>
      </c>
      <c r="D89" s="844"/>
      <c r="E89" s="845"/>
      <c r="F89" s="844"/>
      <c r="G89" s="844"/>
      <c r="H89" s="844"/>
      <c r="I89" s="844"/>
      <c r="J89" s="954">
        <v>0</v>
      </c>
    </row>
    <row r="90" spans="1:10" s="672" customFormat="1" ht="25.5" hidden="1">
      <c r="A90" s="921">
        <v>1143000</v>
      </c>
      <c r="B90" s="747" t="s">
        <v>40</v>
      </c>
      <c r="C90" s="726" t="s">
        <v>41</v>
      </c>
      <c r="D90" s="844"/>
      <c r="E90" s="845"/>
      <c r="F90" s="844"/>
      <c r="G90" s="844"/>
      <c r="H90" s="844"/>
      <c r="I90" s="844"/>
      <c r="J90" s="954">
        <v>0</v>
      </c>
    </row>
    <row r="91" spans="1:10" s="672" customFormat="1" ht="26.25" hidden="1" thickBot="1">
      <c r="A91" s="917">
        <v>1144000</v>
      </c>
      <c r="B91" s="749" t="s">
        <v>42</v>
      </c>
      <c r="C91" s="730" t="s">
        <v>418</v>
      </c>
      <c r="D91" s="839"/>
      <c r="E91" s="840"/>
      <c r="F91" s="839"/>
      <c r="G91" s="839"/>
      <c r="H91" s="839"/>
      <c r="I91" s="839"/>
      <c r="J91" s="954">
        <v>0</v>
      </c>
    </row>
    <row r="92" spans="1:10" s="672" customFormat="1" ht="22.5" hidden="1" customHeight="1">
      <c r="A92" s="922">
        <v>1150000</v>
      </c>
      <c r="B92" s="923" t="s">
        <v>694</v>
      </c>
      <c r="C92" s="718" t="s">
        <v>338</v>
      </c>
      <c r="D92" s="842">
        <f>D99</f>
        <v>0</v>
      </c>
      <c r="E92" s="843"/>
      <c r="F92" s="842">
        <f>F99</f>
        <v>0</v>
      </c>
      <c r="G92" s="842">
        <f>G99</f>
        <v>0</v>
      </c>
      <c r="H92" s="842">
        <f>H99</f>
        <v>0</v>
      </c>
      <c r="I92" s="842">
        <f>I99</f>
        <v>0</v>
      </c>
      <c r="J92" s="954">
        <f>F92</f>
        <v>0</v>
      </c>
    </row>
    <row r="93" spans="1:10" s="672" customFormat="1" ht="25.5" hidden="1">
      <c r="A93" s="924">
        <v>1151000</v>
      </c>
      <c r="B93" s="925" t="s">
        <v>649</v>
      </c>
      <c r="C93" s="718" t="s">
        <v>338</v>
      </c>
      <c r="D93" s="847">
        <v>0</v>
      </c>
      <c r="E93" s="848"/>
      <c r="F93" s="847">
        <v>0</v>
      </c>
      <c r="G93" s="847">
        <v>0</v>
      </c>
      <c r="H93" s="847">
        <v>0</v>
      </c>
      <c r="I93" s="847">
        <v>0</v>
      </c>
      <c r="J93" s="954">
        <v>0</v>
      </c>
    </row>
    <row r="94" spans="1:10" s="672" customFormat="1" ht="25.5" hidden="1">
      <c r="A94" s="924">
        <v>1151100</v>
      </c>
      <c r="B94" s="927" t="s">
        <v>250</v>
      </c>
      <c r="C94" s="928">
        <v>461100</v>
      </c>
      <c r="D94" s="847"/>
      <c r="E94" s="848"/>
      <c r="F94" s="847"/>
      <c r="G94" s="847"/>
      <c r="H94" s="847"/>
      <c r="I94" s="847"/>
      <c r="J94" s="954">
        <v>0</v>
      </c>
    </row>
    <row r="95" spans="1:10" s="672" customFormat="1" ht="25.5" hidden="1">
      <c r="A95" s="924">
        <v>1151200</v>
      </c>
      <c r="B95" s="927" t="s">
        <v>607</v>
      </c>
      <c r="C95" s="928">
        <v>461200</v>
      </c>
      <c r="D95" s="847"/>
      <c r="E95" s="848"/>
      <c r="F95" s="847"/>
      <c r="G95" s="847"/>
      <c r="H95" s="847"/>
      <c r="I95" s="847"/>
      <c r="J95" s="954">
        <v>0</v>
      </c>
    </row>
    <row r="96" spans="1:10" s="672" customFormat="1" ht="25.5" hidden="1">
      <c r="A96" s="924">
        <v>1152000</v>
      </c>
      <c r="B96" s="929" t="s">
        <v>495</v>
      </c>
      <c r="C96" s="930" t="s">
        <v>338</v>
      </c>
      <c r="D96" s="931">
        <v>0</v>
      </c>
      <c r="E96" s="1108"/>
      <c r="F96" s="931">
        <v>0</v>
      </c>
      <c r="G96" s="931">
        <v>0</v>
      </c>
      <c r="H96" s="931">
        <v>0</v>
      </c>
      <c r="I96" s="931">
        <v>0</v>
      </c>
      <c r="J96" s="954">
        <v>0</v>
      </c>
    </row>
    <row r="97" spans="1:10" s="672" customFormat="1" ht="25.5" hidden="1">
      <c r="A97" s="924">
        <v>1152100</v>
      </c>
      <c r="B97" s="932" t="s">
        <v>518</v>
      </c>
      <c r="C97" s="928">
        <v>462100</v>
      </c>
      <c r="D97" s="844"/>
      <c r="E97" s="845"/>
      <c r="F97" s="844"/>
      <c r="G97" s="844"/>
      <c r="H97" s="844"/>
      <c r="I97" s="844"/>
      <c r="J97" s="954">
        <v>0</v>
      </c>
    </row>
    <row r="98" spans="1:10" s="672" customFormat="1" ht="26.25" hidden="1" thickBot="1">
      <c r="A98" s="934">
        <v>1152200</v>
      </c>
      <c r="B98" s="935" t="s">
        <v>723</v>
      </c>
      <c r="C98" s="1468">
        <v>462200</v>
      </c>
      <c r="D98" s="839"/>
      <c r="E98" s="840"/>
      <c r="F98" s="839"/>
      <c r="G98" s="839"/>
      <c r="H98" s="839"/>
      <c r="I98" s="839"/>
      <c r="J98" s="954">
        <v>0</v>
      </c>
    </row>
    <row r="99" spans="1:10" s="672" customFormat="1" ht="25.5" hidden="1">
      <c r="A99" s="922">
        <v>1153000</v>
      </c>
      <c r="B99" s="938" t="s">
        <v>724</v>
      </c>
      <c r="C99" s="939" t="s">
        <v>338</v>
      </c>
      <c r="D99" s="940">
        <f>D114</f>
        <v>0</v>
      </c>
      <c r="E99" s="1109"/>
      <c r="F99" s="940">
        <f>F114</f>
        <v>0</v>
      </c>
      <c r="G99" s="940">
        <f>G114</f>
        <v>0</v>
      </c>
      <c r="H99" s="940">
        <f>H114</f>
        <v>0</v>
      </c>
      <c r="I99" s="940">
        <f>I114</f>
        <v>0</v>
      </c>
      <c r="J99" s="954">
        <f>F99</f>
        <v>0</v>
      </c>
    </row>
    <row r="100" spans="1:10" s="672" customFormat="1" ht="24" hidden="1" customHeight="1">
      <c r="A100" s="924">
        <v>1153100</v>
      </c>
      <c r="B100" s="932" t="s">
        <v>725</v>
      </c>
      <c r="C100" s="928">
        <v>463100</v>
      </c>
      <c r="D100" s="931"/>
      <c r="E100" s="1108"/>
      <c r="F100" s="931"/>
      <c r="G100" s="931"/>
      <c r="H100" s="931"/>
      <c r="I100" s="931"/>
      <c r="J100" s="954">
        <v>0</v>
      </c>
    </row>
    <row r="101" spans="1:10" s="672" customFormat="1" hidden="1">
      <c r="A101" s="924">
        <v>1153200</v>
      </c>
      <c r="B101" s="932" t="s">
        <v>95</v>
      </c>
      <c r="C101" s="928">
        <v>463200</v>
      </c>
      <c r="D101" s="931"/>
      <c r="E101" s="1108"/>
      <c r="F101" s="931"/>
      <c r="G101" s="931"/>
      <c r="H101" s="931"/>
      <c r="I101" s="931"/>
      <c r="J101" s="954">
        <v>0</v>
      </c>
    </row>
    <row r="102" spans="1:10" s="672" customFormat="1" ht="38.25" hidden="1">
      <c r="A102" s="924">
        <v>1153300</v>
      </c>
      <c r="B102" s="932" t="s">
        <v>479</v>
      </c>
      <c r="C102" s="928">
        <v>463300</v>
      </c>
      <c r="D102" s="931"/>
      <c r="E102" s="1108"/>
      <c r="F102" s="931"/>
      <c r="G102" s="931"/>
      <c r="H102" s="931"/>
      <c r="I102" s="931"/>
      <c r="J102" s="954">
        <v>0</v>
      </c>
    </row>
    <row r="103" spans="1:10" s="672" customFormat="1" ht="38.25" hidden="1">
      <c r="A103" s="924">
        <v>1153400</v>
      </c>
      <c r="B103" s="932" t="s">
        <v>480</v>
      </c>
      <c r="C103" s="928">
        <v>463400</v>
      </c>
      <c r="D103" s="931"/>
      <c r="E103" s="1108"/>
      <c r="F103" s="931"/>
      <c r="G103" s="931"/>
      <c r="H103" s="931"/>
      <c r="I103" s="931"/>
      <c r="J103" s="954">
        <v>0</v>
      </c>
    </row>
    <row r="104" spans="1:10" s="672" customFormat="1" hidden="1">
      <c r="A104" s="924">
        <v>1153500</v>
      </c>
      <c r="B104" s="941" t="s">
        <v>481</v>
      </c>
      <c r="C104" s="928">
        <v>463500</v>
      </c>
      <c r="D104" s="931"/>
      <c r="E104" s="1108"/>
      <c r="F104" s="931"/>
      <c r="G104" s="931"/>
      <c r="H104" s="931"/>
      <c r="I104" s="931"/>
      <c r="J104" s="954">
        <v>0</v>
      </c>
    </row>
    <row r="105" spans="1:10" s="672" customFormat="1" ht="38.25" hidden="1">
      <c r="A105" s="924">
        <v>1153700</v>
      </c>
      <c r="B105" s="941" t="s">
        <v>482</v>
      </c>
      <c r="C105" s="928">
        <v>463700</v>
      </c>
      <c r="D105" s="931"/>
      <c r="E105" s="1108"/>
      <c r="F105" s="931"/>
      <c r="G105" s="931"/>
      <c r="H105" s="931"/>
      <c r="I105" s="931"/>
      <c r="J105" s="954">
        <v>0</v>
      </c>
    </row>
    <row r="106" spans="1:10" s="672" customFormat="1" ht="38.25" hidden="1">
      <c r="A106" s="924">
        <v>1153800</v>
      </c>
      <c r="B106" s="941" t="s">
        <v>953</v>
      </c>
      <c r="C106" s="928">
        <v>463800</v>
      </c>
      <c r="D106" s="931"/>
      <c r="E106" s="1108"/>
      <c r="F106" s="931"/>
      <c r="G106" s="931"/>
      <c r="H106" s="931"/>
      <c r="I106" s="931"/>
      <c r="J106" s="954">
        <v>0</v>
      </c>
    </row>
    <row r="107" spans="1:10" s="672" customFormat="1" hidden="1">
      <c r="A107" s="924">
        <v>1153900</v>
      </c>
      <c r="B107" s="941" t="s">
        <v>954</v>
      </c>
      <c r="C107" s="928">
        <v>463900</v>
      </c>
      <c r="D107" s="931"/>
      <c r="E107" s="1108"/>
      <c r="F107" s="931"/>
      <c r="G107" s="931"/>
      <c r="H107" s="931"/>
      <c r="I107" s="931"/>
      <c r="J107" s="954">
        <v>0</v>
      </c>
    </row>
    <row r="108" spans="1:10" s="672" customFormat="1" ht="25.5" hidden="1">
      <c r="A108" s="924">
        <v>1154000</v>
      </c>
      <c r="B108" s="942" t="s">
        <v>955</v>
      </c>
      <c r="C108" s="930" t="s">
        <v>338</v>
      </c>
      <c r="D108" s="931">
        <v>0</v>
      </c>
      <c r="E108" s="1108"/>
      <c r="F108" s="931">
        <v>0</v>
      </c>
      <c r="G108" s="931">
        <v>0</v>
      </c>
      <c r="H108" s="931">
        <v>0</v>
      </c>
      <c r="I108" s="931">
        <v>0</v>
      </c>
      <c r="J108" s="954">
        <v>0</v>
      </c>
    </row>
    <row r="109" spans="1:10" s="672" customFormat="1" ht="25.5" hidden="1">
      <c r="A109" s="924">
        <v>1154100</v>
      </c>
      <c r="B109" s="941" t="s">
        <v>195</v>
      </c>
      <c r="C109" s="928">
        <v>465100</v>
      </c>
      <c r="D109" s="943"/>
      <c r="E109" s="1110"/>
      <c r="F109" s="943"/>
      <c r="G109" s="943"/>
      <c r="H109" s="943"/>
      <c r="I109" s="943"/>
      <c r="J109" s="954">
        <v>0</v>
      </c>
    </row>
    <row r="110" spans="1:10" s="672" customFormat="1" hidden="1">
      <c r="A110" s="924">
        <v>1154200</v>
      </c>
      <c r="B110" s="941" t="s">
        <v>196</v>
      </c>
      <c r="C110" s="928">
        <v>465200</v>
      </c>
      <c r="D110" s="943"/>
      <c r="E110" s="1110"/>
      <c r="F110" s="943"/>
      <c r="G110" s="943"/>
      <c r="H110" s="943"/>
      <c r="I110" s="943"/>
      <c r="J110" s="954">
        <v>0</v>
      </c>
    </row>
    <row r="111" spans="1:10" s="672" customFormat="1" hidden="1">
      <c r="A111" s="924">
        <v>1154300</v>
      </c>
      <c r="B111" s="941" t="s">
        <v>197</v>
      </c>
      <c r="C111" s="928">
        <v>465300</v>
      </c>
      <c r="D111" s="943"/>
      <c r="E111" s="1110"/>
      <c r="F111" s="943"/>
      <c r="G111" s="943"/>
      <c r="H111" s="943"/>
      <c r="I111" s="943"/>
      <c r="J111" s="954">
        <v>0</v>
      </c>
    </row>
    <row r="112" spans="1:10" s="672" customFormat="1" ht="38.25" hidden="1">
      <c r="A112" s="924">
        <v>1154500</v>
      </c>
      <c r="B112" s="941" t="s">
        <v>63</v>
      </c>
      <c r="C112" s="928">
        <v>465500</v>
      </c>
      <c r="D112" s="943"/>
      <c r="E112" s="1110"/>
      <c r="F112" s="943"/>
      <c r="G112" s="943"/>
      <c r="H112" s="943"/>
      <c r="I112" s="943"/>
      <c r="J112" s="954">
        <v>0</v>
      </c>
    </row>
    <row r="113" spans="1:10" s="672" customFormat="1" ht="24.75" hidden="1" customHeight="1">
      <c r="A113" s="924">
        <v>1154600</v>
      </c>
      <c r="B113" s="941" t="s">
        <v>64</v>
      </c>
      <c r="C113" s="928">
        <v>465600</v>
      </c>
      <c r="D113" s="844"/>
      <c r="E113" s="845"/>
      <c r="F113" s="844"/>
      <c r="G113" s="844"/>
      <c r="H113" s="844"/>
      <c r="I113" s="844"/>
      <c r="J113" s="954">
        <v>0</v>
      </c>
    </row>
    <row r="114" spans="1:10" s="672" customFormat="1" ht="29.25" hidden="1" customHeight="1" thickBot="1">
      <c r="A114" s="934">
        <v>1154700</v>
      </c>
      <c r="B114" s="946" t="s">
        <v>74</v>
      </c>
      <c r="C114" s="730" t="s">
        <v>75</v>
      </c>
      <c r="D114" s="839">
        <v>0</v>
      </c>
      <c r="E114" s="840">
        <v>0</v>
      </c>
      <c r="F114" s="839">
        <f>D114+E114</f>
        <v>0</v>
      </c>
      <c r="G114" s="839">
        <v>0</v>
      </c>
      <c r="H114" s="839">
        <v>0</v>
      </c>
      <c r="I114" s="839">
        <v>0</v>
      </c>
      <c r="J114" s="954">
        <f>F114</f>
        <v>0</v>
      </c>
    </row>
    <row r="115" spans="1:10" s="672" customFormat="1" ht="21.75" hidden="1" customHeight="1">
      <c r="A115" s="947">
        <v>1160000</v>
      </c>
      <c r="B115" s="764" t="s">
        <v>76</v>
      </c>
      <c r="C115" s="718" t="s">
        <v>338</v>
      </c>
      <c r="D115" s="842">
        <v>0</v>
      </c>
      <c r="E115" s="843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idden="1">
      <c r="A116" s="919">
        <v>1161000</v>
      </c>
      <c r="B116" s="766" t="s">
        <v>77</v>
      </c>
      <c r="C116" s="767" t="s">
        <v>338</v>
      </c>
      <c r="D116" s="844">
        <v>0</v>
      </c>
      <c r="E116" s="845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25.5" hidden="1">
      <c r="A117" s="919">
        <v>1161100</v>
      </c>
      <c r="B117" s="725" t="s">
        <v>1660</v>
      </c>
      <c r="C117" s="746">
        <v>471100</v>
      </c>
      <c r="D117" s="844"/>
      <c r="E117" s="845"/>
      <c r="F117" s="844"/>
      <c r="G117" s="844"/>
      <c r="H117" s="844"/>
      <c r="I117" s="844"/>
      <c r="J117" s="915">
        <v>0</v>
      </c>
    </row>
    <row r="118" spans="1:10" s="672" customFormat="1" ht="25.5" hidden="1">
      <c r="A118" s="919">
        <v>1161200</v>
      </c>
      <c r="B118" s="760" t="s">
        <v>1622</v>
      </c>
      <c r="C118" s="746">
        <v>471200</v>
      </c>
      <c r="D118" s="844"/>
      <c r="E118" s="845"/>
      <c r="F118" s="844"/>
      <c r="G118" s="844"/>
      <c r="H118" s="844"/>
      <c r="I118" s="844"/>
      <c r="J118" s="915">
        <v>0</v>
      </c>
    </row>
    <row r="119" spans="1:10" s="672" customFormat="1" ht="25.5" hidden="1">
      <c r="A119" s="919">
        <v>1162000</v>
      </c>
      <c r="B119" s="766" t="s">
        <v>1080</v>
      </c>
      <c r="C119" s="767" t="s">
        <v>338</v>
      </c>
      <c r="D119" s="844">
        <v>0</v>
      </c>
      <c r="E119" s="845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5.5" hidden="1">
      <c r="A120" s="919">
        <v>1162100</v>
      </c>
      <c r="B120" s="760" t="s">
        <v>1623</v>
      </c>
      <c r="C120" s="726" t="s">
        <v>122</v>
      </c>
      <c r="D120" s="844"/>
      <c r="E120" s="845"/>
      <c r="F120" s="844"/>
      <c r="G120" s="844"/>
      <c r="H120" s="844"/>
      <c r="I120" s="844"/>
      <c r="J120" s="915">
        <v>0</v>
      </c>
    </row>
    <row r="121" spans="1:10" s="672" customFormat="1" hidden="1">
      <c r="A121" s="919">
        <v>1162200</v>
      </c>
      <c r="B121" s="760" t="s">
        <v>1624</v>
      </c>
      <c r="C121" s="726" t="s">
        <v>23</v>
      </c>
      <c r="D121" s="844"/>
      <c r="E121" s="845"/>
      <c r="F121" s="844"/>
      <c r="G121" s="844"/>
      <c r="H121" s="844"/>
      <c r="I121" s="844"/>
      <c r="J121" s="915">
        <v>0</v>
      </c>
    </row>
    <row r="122" spans="1:10" s="672" customFormat="1" ht="25.5" hidden="1">
      <c r="A122" s="919">
        <v>1162300</v>
      </c>
      <c r="B122" s="760" t="s">
        <v>1625</v>
      </c>
      <c r="C122" s="726" t="s">
        <v>25</v>
      </c>
      <c r="D122" s="844"/>
      <c r="E122" s="845"/>
      <c r="F122" s="844"/>
      <c r="G122" s="844"/>
      <c r="H122" s="844"/>
      <c r="I122" s="844"/>
      <c r="J122" s="915">
        <v>0</v>
      </c>
    </row>
    <row r="123" spans="1:10" s="672" customFormat="1" hidden="1">
      <c r="A123" s="919">
        <v>1162400</v>
      </c>
      <c r="B123" s="760" t="s">
        <v>1626</v>
      </c>
      <c r="C123" s="726" t="s">
        <v>795</v>
      </c>
      <c r="D123" s="844"/>
      <c r="E123" s="845"/>
      <c r="F123" s="844"/>
      <c r="G123" s="844"/>
      <c r="H123" s="844"/>
      <c r="I123" s="844"/>
      <c r="J123" s="915">
        <v>0</v>
      </c>
    </row>
    <row r="124" spans="1:10" s="672" customFormat="1" ht="25.5" hidden="1">
      <c r="A124" s="919">
        <v>1162500</v>
      </c>
      <c r="B124" s="760" t="s">
        <v>1627</v>
      </c>
      <c r="C124" s="726" t="s">
        <v>797</v>
      </c>
      <c r="D124" s="844"/>
      <c r="E124" s="845"/>
      <c r="F124" s="844"/>
      <c r="G124" s="844"/>
      <c r="H124" s="844"/>
      <c r="I124" s="844"/>
      <c r="J124" s="915">
        <v>0</v>
      </c>
    </row>
    <row r="125" spans="1:10" s="672" customFormat="1" hidden="1">
      <c r="A125" s="919">
        <v>1162600</v>
      </c>
      <c r="B125" s="760" t="s">
        <v>1628</v>
      </c>
      <c r="C125" s="726" t="s">
        <v>489</v>
      </c>
      <c r="D125" s="844"/>
      <c r="E125" s="845"/>
      <c r="F125" s="844"/>
      <c r="G125" s="844"/>
      <c r="H125" s="844"/>
      <c r="I125" s="844"/>
      <c r="J125" s="915">
        <v>0</v>
      </c>
    </row>
    <row r="126" spans="1:10" s="672" customFormat="1" ht="25.5" hidden="1">
      <c r="A126" s="919">
        <v>1162700</v>
      </c>
      <c r="B126" s="725" t="s">
        <v>1629</v>
      </c>
      <c r="C126" s="726" t="s">
        <v>491</v>
      </c>
      <c r="D126" s="844"/>
      <c r="E126" s="845"/>
      <c r="F126" s="844"/>
      <c r="G126" s="844"/>
      <c r="H126" s="844"/>
      <c r="I126" s="844"/>
      <c r="J126" s="915">
        <v>0</v>
      </c>
    </row>
    <row r="127" spans="1:10" s="672" customFormat="1" hidden="1">
      <c r="A127" s="919">
        <v>1162800</v>
      </c>
      <c r="B127" s="760" t="s">
        <v>1630</v>
      </c>
      <c r="C127" s="726" t="s">
        <v>833</v>
      </c>
      <c r="D127" s="933"/>
      <c r="E127" s="976"/>
      <c r="F127" s="933"/>
      <c r="G127" s="933"/>
      <c r="H127" s="933"/>
      <c r="I127" s="933"/>
      <c r="J127" s="915">
        <v>0</v>
      </c>
    </row>
    <row r="128" spans="1:10" s="672" customFormat="1" hidden="1">
      <c r="A128" s="948">
        <v>1162900</v>
      </c>
      <c r="B128" s="760" t="s">
        <v>1631</v>
      </c>
      <c r="C128" s="726" t="s">
        <v>835</v>
      </c>
      <c r="D128" s="933"/>
      <c r="E128" s="976"/>
      <c r="F128" s="933"/>
      <c r="G128" s="933"/>
      <c r="H128" s="933"/>
      <c r="I128" s="933"/>
      <c r="J128" s="915">
        <v>0</v>
      </c>
    </row>
    <row r="129" spans="1:10" s="672" customFormat="1" hidden="1">
      <c r="A129" s="948">
        <v>1163000</v>
      </c>
      <c r="B129" s="766" t="s">
        <v>54</v>
      </c>
      <c r="C129" s="755" t="s">
        <v>338</v>
      </c>
      <c r="D129" s="933">
        <v>0</v>
      </c>
      <c r="E129" s="976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12.75" hidden="1" customHeight="1" thickBot="1">
      <c r="A130" s="949">
        <v>1163100</v>
      </c>
      <c r="B130" s="749" t="s">
        <v>763</v>
      </c>
      <c r="C130" s="730" t="s">
        <v>764</v>
      </c>
      <c r="D130" s="937"/>
      <c r="E130" s="977"/>
      <c r="F130" s="937"/>
      <c r="G130" s="937"/>
      <c r="H130" s="937"/>
      <c r="I130" s="937"/>
      <c r="J130" s="915">
        <v>0</v>
      </c>
    </row>
    <row r="131" spans="1:10" s="672" customFormat="1" hidden="1">
      <c r="A131" s="950">
        <v>1170000</v>
      </c>
      <c r="B131" s="772" t="s">
        <v>836</v>
      </c>
      <c r="C131" s="718" t="s">
        <v>338</v>
      </c>
      <c r="D131" s="951">
        <f>D135</f>
        <v>0</v>
      </c>
      <c r="E131" s="978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38.25" hidden="1">
      <c r="A132" s="948">
        <v>1171000</v>
      </c>
      <c r="B132" s="776" t="s">
        <v>200</v>
      </c>
      <c r="C132" s="718" t="s">
        <v>338</v>
      </c>
      <c r="D132" s="849">
        <v>0</v>
      </c>
      <c r="E132" s="850"/>
      <c r="F132" s="849">
        <v>0</v>
      </c>
      <c r="G132" s="849">
        <v>0</v>
      </c>
      <c r="H132" s="849">
        <v>0</v>
      </c>
      <c r="I132" s="849">
        <v>0</v>
      </c>
      <c r="J132" s="915">
        <v>0</v>
      </c>
    </row>
    <row r="133" spans="1:10" s="672" customFormat="1" ht="38.25" hidden="1">
      <c r="A133" s="948">
        <v>1171100</v>
      </c>
      <c r="B133" s="725" t="s">
        <v>1632</v>
      </c>
      <c r="C133" s="722" t="s">
        <v>457</v>
      </c>
      <c r="D133" s="933"/>
      <c r="E133" s="976"/>
      <c r="F133" s="933"/>
      <c r="G133" s="933"/>
      <c r="H133" s="933"/>
      <c r="I133" s="933"/>
      <c r="J133" s="915">
        <v>0</v>
      </c>
    </row>
    <row r="134" spans="1:10" s="672" customFormat="1" ht="25.5" hidden="1">
      <c r="A134" s="948">
        <v>1171200</v>
      </c>
      <c r="B134" s="760" t="s">
        <v>1633</v>
      </c>
      <c r="C134" s="778" t="s">
        <v>332</v>
      </c>
      <c r="D134" s="933"/>
      <c r="E134" s="976"/>
      <c r="F134" s="933"/>
      <c r="G134" s="933"/>
      <c r="H134" s="933"/>
      <c r="I134" s="933"/>
      <c r="J134" s="915">
        <v>0</v>
      </c>
    </row>
    <row r="135" spans="1:10" s="672" customFormat="1" ht="51" hidden="1">
      <c r="A135" s="919">
        <v>1172000</v>
      </c>
      <c r="B135" s="779" t="s">
        <v>974</v>
      </c>
      <c r="C135" s="755" t="s">
        <v>338</v>
      </c>
      <c r="D135" s="951">
        <f>D137+D138</f>
        <v>0</v>
      </c>
      <c r="E135" s="978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idden="1">
      <c r="A136" s="919">
        <v>1172100</v>
      </c>
      <c r="B136" s="747" t="s">
        <v>1058</v>
      </c>
      <c r="C136" s="722" t="s">
        <v>975</v>
      </c>
      <c r="D136" s="933"/>
      <c r="E136" s="837"/>
      <c r="F136" s="933"/>
      <c r="G136" s="933"/>
      <c r="H136" s="933"/>
      <c r="I136" s="933"/>
      <c r="J136" s="915">
        <v>0</v>
      </c>
    </row>
    <row r="137" spans="1:10" s="672" customFormat="1" hidden="1">
      <c r="A137" s="919">
        <v>1172200</v>
      </c>
      <c r="B137" s="747" t="s">
        <v>1059</v>
      </c>
      <c r="C137" s="780">
        <v>482200</v>
      </c>
      <c r="D137" s="933">
        <v>0</v>
      </c>
      <c r="E137" s="837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idden="1">
      <c r="A138" s="919">
        <v>1172300</v>
      </c>
      <c r="B138" s="760" t="s">
        <v>1634</v>
      </c>
      <c r="C138" s="726" t="s">
        <v>977</v>
      </c>
      <c r="D138" s="933">
        <v>0</v>
      </c>
      <c r="E138" s="837"/>
      <c r="F138" s="933"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25.5" hidden="1">
      <c r="A139" s="919">
        <v>1172400</v>
      </c>
      <c r="B139" s="781" t="s">
        <v>1635</v>
      </c>
      <c r="C139" s="726" t="s">
        <v>117</v>
      </c>
      <c r="D139" s="849"/>
      <c r="E139" s="837"/>
      <c r="F139" s="849"/>
      <c r="G139" s="849"/>
      <c r="H139" s="849"/>
      <c r="I139" s="849"/>
      <c r="J139" s="915">
        <v>0</v>
      </c>
    </row>
    <row r="140" spans="1:10" s="672" customFormat="1" ht="25.5" hidden="1">
      <c r="A140" s="919">
        <v>1173000</v>
      </c>
      <c r="B140" s="779" t="s">
        <v>118</v>
      </c>
      <c r="C140" s="755" t="s">
        <v>338</v>
      </c>
      <c r="D140" s="849">
        <v>0</v>
      </c>
      <c r="E140" s="850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25.5" hidden="1">
      <c r="A141" s="948">
        <v>1173100</v>
      </c>
      <c r="B141" s="782" t="s">
        <v>119</v>
      </c>
      <c r="C141" s="726" t="s">
        <v>1044</v>
      </c>
      <c r="D141" s="849"/>
      <c r="E141" s="837"/>
      <c r="F141" s="849"/>
      <c r="G141" s="849"/>
      <c r="H141" s="849"/>
      <c r="I141" s="849"/>
      <c r="J141" s="915">
        <v>0</v>
      </c>
    </row>
    <row r="142" spans="1:10" s="672" customFormat="1" ht="38.25" hidden="1">
      <c r="A142" s="948">
        <v>1174000</v>
      </c>
      <c r="B142" s="779" t="s">
        <v>1045</v>
      </c>
      <c r="C142" s="755" t="s">
        <v>338</v>
      </c>
      <c r="D142" s="849">
        <v>0</v>
      </c>
      <c r="E142" s="850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25.5" hidden="1">
      <c r="A143" s="948">
        <v>1174100</v>
      </c>
      <c r="B143" s="782" t="s">
        <v>1060</v>
      </c>
      <c r="C143" s="726" t="s">
        <v>1046</v>
      </c>
      <c r="D143" s="849"/>
      <c r="E143" s="850"/>
      <c r="F143" s="849"/>
      <c r="G143" s="849"/>
      <c r="H143" s="849"/>
      <c r="I143" s="849"/>
      <c r="J143" s="915">
        <v>0</v>
      </c>
    </row>
    <row r="144" spans="1:10" s="672" customFormat="1" ht="25.5" hidden="1">
      <c r="A144" s="948">
        <v>1174200</v>
      </c>
      <c r="B144" s="781" t="s">
        <v>1636</v>
      </c>
      <c r="C144" s="726" t="s">
        <v>425</v>
      </c>
      <c r="D144" s="849"/>
      <c r="E144" s="850"/>
      <c r="F144" s="849"/>
      <c r="G144" s="849"/>
      <c r="H144" s="849"/>
      <c r="I144" s="849"/>
      <c r="J144" s="915">
        <v>0</v>
      </c>
    </row>
    <row r="145" spans="1:15" s="672" customFormat="1" ht="51" hidden="1">
      <c r="A145" s="948">
        <v>1175000</v>
      </c>
      <c r="B145" s="779" t="s">
        <v>535</v>
      </c>
      <c r="C145" s="755" t="s">
        <v>338</v>
      </c>
      <c r="D145" s="849">
        <v>0</v>
      </c>
      <c r="E145" s="850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5" s="672" customFormat="1" ht="38.25" hidden="1">
      <c r="A146" s="948">
        <v>1175100</v>
      </c>
      <c r="B146" s="781" t="s">
        <v>1637</v>
      </c>
      <c r="C146" s="726" t="s">
        <v>212</v>
      </c>
      <c r="D146" s="849"/>
      <c r="E146" s="850"/>
      <c r="F146" s="849"/>
      <c r="G146" s="849"/>
      <c r="H146" s="849"/>
      <c r="I146" s="849"/>
      <c r="J146" s="915">
        <v>0</v>
      </c>
    </row>
    <row r="147" spans="1:15" s="672" customFormat="1" hidden="1">
      <c r="A147" s="948">
        <v>1176000</v>
      </c>
      <c r="B147" s="779" t="s">
        <v>213</v>
      </c>
      <c r="C147" s="755" t="s">
        <v>338</v>
      </c>
      <c r="D147" s="849">
        <v>0</v>
      </c>
      <c r="E147" s="850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5" s="672" customFormat="1" hidden="1">
      <c r="A148" s="948">
        <v>1176100</v>
      </c>
      <c r="B148" s="781" t="s">
        <v>1638</v>
      </c>
      <c r="C148" s="726" t="s">
        <v>8</v>
      </c>
      <c r="D148" s="849"/>
      <c r="E148" s="837"/>
      <c r="F148" s="849"/>
      <c r="G148" s="849"/>
      <c r="H148" s="849"/>
      <c r="I148" s="849"/>
      <c r="J148" s="915">
        <v>0</v>
      </c>
    </row>
    <row r="149" spans="1:15" s="672" customFormat="1" hidden="1">
      <c r="A149" s="948">
        <v>1177000</v>
      </c>
      <c r="B149" s="779" t="s">
        <v>564</v>
      </c>
      <c r="C149" s="755" t="s">
        <v>338</v>
      </c>
      <c r="D149" s="849">
        <v>0</v>
      </c>
      <c r="E149" s="850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5" s="672" customFormat="1" ht="13.5" thickBot="1">
      <c r="A150" s="949">
        <v>1177100</v>
      </c>
      <c r="B150" s="783" t="s">
        <v>1639</v>
      </c>
      <c r="C150" s="730" t="s">
        <v>244</v>
      </c>
      <c r="D150" s="937"/>
      <c r="E150" s="977"/>
      <c r="F150" s="937"/>
      <c r="G150" s="937"/>
      <c r="H150" s="937"/>
      <c r="I150" s="937"/>
      <c r="J150" s="915">
        <v>0</v>
      </c>
    </row>
    <row r="151" spans="1:15" s="672" customFormat="1" ht="26.25" thickBot="1">
      <c r="A151" s="952" t="s">
        <v>247</v>
      </c>
      <c r="B151" s="790" t="s">
        <v>618</v>
      </c>
      <c r="C151" s="791" t="s">
        <v>338</v>
      </c>
      <c r="D151" s="953">
        <f>D152</f>
        <v>0</v>
      </c>
      <c r="E151" s="1111"/>
      <c r="F151" s="953">
        <f>F152</f>
        <v>0</v>
      </c>
      <c r="G151" s="953">
        <f>G152</f>
        <v>0</v>
      </c>
      <c r="H151" s="953">
        <f>H152</f>
        <v>0</v>
      </c>
      <c r="I151" s="953">
        <f>I152</f>
        <v>0</v>
      </c>
      <c r="J151" s="954">
        <f>F152</f>
        <v>0</v>
      </c>
    </row>
    <row r="152" spans="1:15" s="672" customFormat="1" ht="21" customHeight="1">
      <c r="A152" s="950" t="s">
        <v>620</v>
      </c>
      <c r="B152" s="799" t="s">
        <v>621</v>
      </c>
      <c r="C152" s="718" t="s">
        <v>338</v>
      </c>
      <c r="D152" s="842">
        <f>SUM(D153:D155)</f>
        <v>0</v>
      </c>
      <c r="E152" s="843"/>
      <c r="F152" s="842">
        <f>SUM(F153:F155)</f>
        <v>0</v>
      </c>
      <c r="G152" s="842">
        <f>G155</f>
        <v>0</v>
      </c>
      <c r="H152" s="842">
        <f>H155</f>
        <v>0</v>
      </c>
      <c r="I152" s="842">
        <f>I155</f>
        <v>0</v>
      </c>
      <c r="J152" s="954">
        <f>F152</f>
        <v>0</v>
      </c>
    </row>
    <row r="153" spans="1:15" s="672" customFormat="1">
      <c r="A153" s="948" t="s">
        <v>622</v>
      </c>
      <c r="B153" s="781" t="s">
        <v>1640</v>
      </c>
      <c r="C153" s="955" t="s">
        <v>945</v>
      </c>
      <c r="D153" s="849"/>
      <c r="E153" s="837"/>
      <c r="F153" s="849"/>
      <c r="G153" s="849"/>
      <c r="H153" s="849"/>
      <c r="I153" s="849"/>
      <c r="J153" s="915">
        <f>F153</f>
        <v>0</v>
      </c>
    </row>
    <row r="154" spans="1:15" s="672" customFormat="1">
      <c r="A154" s="948" t="s">
        <v>946</v>
      </c>
      <c r="B154" s="781" t="s">
        <v>1641</v>
      </c>
      <c r="C154" s="955" t="s">
        <v>923</v>
      </c>
      <c r="D154" s="849">
        <v>0</v>
      </c>
      <c r="E154" s="837">
        <v>0</v>
      </c>
      <c r="F154" s="849">
        <f>D154+E154</f>
        <v>0</v>
      </c>
      <c r="G154" s="849">
        <v>0</v>
      </c>
      <c r="H154" s="849">
        <v>0</v>
      </c>
      <c r="I154" s="849">
        <v>0</v>
      </c>
      <c r="J154" s="915">
        <f>F154</f>
        <v>0</v>
      </c>
    </row>
    <row r="155" spans="1:15" s="672" customFormat="1" ht="25.5">
      <c r="A155" s="948" t="s">
        <v>924</v>
      </c>
      <c r="B155" s="781" t="s">
        <v>1642</v>
      </c>
      <c r="C155" s="1923" t="s">
        <v>926</v>
      </c>
      <c r="D155" s="1398">
        <v>0</v>
      </c>
      <c r="E155" s="1505">
        <v>0</v>
      </c>
      <c r="F155" s="1398">
        <f>D155+E155</f>
        <v>0</v>
      </c>
      <c r="G155" s="1399"/>
      <c r="H155" s="1399"/>
      <c r="I155" s="1399"/>
      <c r="J155" s="1400">
        <f>F155</f>
        <v>0</v>
      </c>
      <c r="K155" s="2514"/>
      <c r="L155" s="2514"/>
      <c r="M155" s="2514"/>
      <c r="N155" s="2514"/>
      <c r="O155" s="2514"/>
    </row>
    <row r="156" spans="1:15" s="672" customFormat="1" ht="12" customHeight="1">
      <c r="A156" s="957" t="s">
        <v>927</v>
      </c>
      <c r="B156" s="781" t="s">
        <v>1643</v>
      </c>
      <c r="C156" s="955" t="s">
        <v>1055</v>
      </c>
      <c r="D156" s="849"/>
      <c r="E156" s="837"/>
      <c r="F156" s="849"/>
      <c r="G156" s="849"/>
      <c r="H156" s="849"/>
      <c r="I156" s="849"/>
      <c r="J156" s="915">
        <v>0</v>
      </c>
      <c r="K156" s="2514"/>
      <c r="L156" s="2514"/>
      <c r="M156" s="2514"/>
      <c r="N156" s="2514"/>
      <c r="O156" s="2514"/>
    </row>
    <row r="157" spans="1:15" s="672" customFormat="1" ht="12.75" hidden="1" customHeight="1">
      <c r="A157" s="957" t="s">
        <v>127</v>
      </c>
      <c r="B157" s="782" t="s">
        <v>128</v>
      </c>
      <c r="C157" s="955" t="s">
        <v>129</v>
      </c>
      <c r="D157" s="849"/>
      <c r="E157" s="837"/>
      <c r="F157" s="849"/>
      <c r="G157" s="849"/>
      <c r="H157" s="849"/>
      <c r="I157" s="849"/>
      <c r="J157" s="915">
        <v>0</v>
      </c>
      <c r="K157" s="2514"/>
      <c r="L157" s="2514"/>
      <c r="M157" s="2514"/>
      <c r="N157" s="2514"/>
      <c r="O157" s="2514"/>
    </row>
    <row r="158" spans="1:15" s="672" customFormat="1" ht="12.75" hidden="1" customHeight="1">
      <c r="A158" s="957" t="s">
        <v>130</v>
      </c>
      <c r="B158" s="781" t="s">
        <v>1644</v>
      </c>
      <c r="C158" s="955" t="s">
        <v>857</v>
      </c>
      <c r="D158" s="849"/>
      <c r="E158" s="837"/>
      <c r="F158" s="849"/>
      <c r="G158" s="849"/>
      <c r="H158" s="849"/>
      <c r="I158" s="849"/>
      <c r="J158" s="915">
        <v>0</v>
      </c>
      <c r="K158" s="2514"/>
      <c r="L158" s="2514"/>
      <c r="M158" s="2514"/>
      <c r="N158" s="2514"/>
      <c r="O158" s="2514"/>
    </row>
    <row r="159" spans="1:15" s="672" customFormat="1" ht="12.75" hidden="1" customHeight="1">
      <c r="A159" s="957" t="s">
        <v>858</v>
      </c>
      <c r="B159" s="781" t="s">
        <v>1645</v>
      </c>
      <c r="C159" s="955" t="s">
        <v>860</v>
      </c>
      <c r="D159" s="849"/>
      <c r="E159" s="837"/>
      <c r="F159" s="849"/>
      <c r="G159" s="849"/>
      <c r="H159" s="849"/>
      <c r="I159" s="849"/>
      <c r="J159" s="915">
        <v>0</v>
      </c>
      <c r="K159" s="2514"/>
      <c r="L159" s="2514"/>
      <c r="M159" s="2514"/>
      <c r="N159" s="2514"/>
      <c r="O159" s="2514"/>
    </row>
    <row r="160" spans="1:15" s="672" customFormat="1" ht="12.75" hidden="1" customHeight="1">
      <c r="A160" s="958" t="s">
        <v>765</v>
      </c>
      <c r="B160" s="959" t="s">
        <v>1646</v>
      </c>
      <c r="C160" s="960" t="s">
        <v>627</v>
      </c>
      <c r="D160" s="849"/>
      <c r="E160" s="837"/>
      <c r="F160" s="849"/>
      <c r="G160" s="849"/>
      <c r="H160" s="849"/>
      <c r="I160" s="849"/>
      <c r="J160" s="915">
        <v>0</v>
      </c>
      <c r="K160" s="2514"/>
      <c r="L160" s="2514"/>
      <c r="M160" s="2514"/>
      <c r="N160" s="2514"/>
      <c r="O160" s="2514"/>
    </row>
    <row r="161" spans="1:15" s="672" customFormat="1" ht="12.75" hidden="1" customHeight="1">
      <c r="A161" s="924" t="s">
        <v>766</v>
      </c>
      <c r="B161" s="961" t="s">
        <v>1020</v>
      </c>
      <c r="C161" s="928" t="s">
        <v>1021</v>
      </c>
      <c r="D161" s="849"/>
      <c r="E161" s="837"/>
      <c r="F161" s="849"/>
      <c r="G161" s="849"/>
      <c r="H161" s="849"/>
      <c r="I161" s="849"/>
      <c r="J161" s="915">
        <v>0</v>
      </c>
      <c r="K161" s="2514"/>
      <c r="L161" s="2514"/>
      <c r="M161" s="2514"/>
      <c r="N161" s="2514"/>
      <c r="O161" s="2514"/>
    </row>
    <row r="162" spans="1:15" s="672" customFormat="1" ht="12.75" hidden="1" customHeight="1">
      <c r="A162" s="924" t="s">
        <v>1022</v>
      </c>
      <c r="B162" s="961" t="s">
        <v>1023</v>
      </c>
      <c r="C162" s="928" t="s">
        <v>1024</v>
      </c>
      <c r="D162" s="849"/>
      <c r="E162" s="837"/>
      <c r="F162" s="849"/>
      <c r="G162" s="849"/>
      <c r="H162" s="849"/>
      <c r="I162" s="849"/>
      <c r="J162" s="915">
        <v>0</v>
      </c>
      <c r="K162" s="2514"/>
      <c r="L162" s="2514"/>
      <c r="M162" s="2514"/>
      <c r="N162" s="2514"/>
      <c r="O162" s="2514"/>
    </row>
    <row r="163" spans="1:15" s="672" customFormat="1" ht="12.75" hidden="1" customHeight="1">
      <c r="A163" s="962" t="s">
        <v>628</v>
      </c>
      <c r="B163" s="963" t="s">
        <v>629</v>
      </c>
      <c r="C163" s="964" t="s">
        <v>338</v>
      </c>
      <c r="D163" s="849">
        <v>0</v>
      </c>
      <c r="E163" s="850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  <c r="K163" s="2514"/>
      <c r="L163" s="2514"/>
      <c r="M163" s="2514"/>
      <c r="N163" s="2514"/>
      <c r="O163" s="2514"/>
    </row>
    <row r="164" spans="1:15" ht="12.75" hidden="1" customHeight="1">
      <c r="A164" s="957" t="s">
        <v>630</v>
      </c>
      <c r="B164" s="782" t="s">
        <v>631</v>
      </c>
      <c r="C164" s="955" t="s">
        <v>632</v>
      </c>
      <c r="D164" s="849"/>
      <c r="E164" s="837"/>
      <c r="F164" s="849"/>
      <c r="G164" s="849"/>
      <c r="H164" s="849"/>
      <c r="I164" s="849"/>
      <c r="J164" s="915">
        <v>0</v>
      </c>
      <c r="K164" s="2514"/>
      <c r="L164" s="2514"/>
      <c r="M164" s="2514"/>
      <c r="N164" s="2514"/>
      <c r="O164" s="2514"/>
    </row>
    <row r="165" spans="1:15" ht="12.75" hidden="1" customHeight="1">
      <c r="A165" s="957" t="s">
        <v>633</v>
      </c>
      <c r="B165" s="782" t="s">
        <v>634</v>
      </c>
      <c r="C165" s="955" t="s">
        <v>635</v>
      </c>
      <c r="D165" s="849"/>
      <c r="E165" s="837"/>
      <c r="F165" s="849"/>
      <c r="G165" s="849"/>
      <c r="H165" s="849"/>
      <c r="I165" s="849"/>
      <c r="J165" s="915">
        <v>0</v>
      </c>
      <c r="K165" s="2514"/>
      <c r="L165" s="2514"/>
      <c r="M165" s="2514"/>
      <c r="N165" s="2514"/>
      <c r="O165" s="2514"/>
    </row>
    <row r="166" spans="1:15" ht="25.5" hidden="1" customHeight="1">
      <c r="A166" s="957" t="s">
        <v>636</v>
      </c>
      <c r="B166" s="781" t="s">
        <v>1647</v>
      </c>
      <c r="C166" s="955" t="s">
        <v>294</v>
      </c>
      <c r="D166" s="849"/>
      <c r="E166" s="837"/>
      <c r="F166" s="849"/>
      <c r="G166" s="849"/>
      <c r="H166" s="849"/>
      <c r="I166" s="849"/>
      <c r="J166" s="915">
        <v>0</v>
      </c>
      <c r="K166" s="2514"/>
      <c r="L166" s="2514"/>
      <c r="M166" s="2514"/>
      <c r="N166" s="2514"/>
      <c r="O166" s="2514"/>
    </row>
    <row r="167" spans="1:15" ht="12.75" hidden="1" customHeight="1">
      <c r="A167" s="957" t="s">
        <v>295</v>
      </c>
      <c r="B167" s="781" t="s">
        <v>1648</v>
      </c>
      <c r="C167" s="955" t="s">
        <v>297</v>
      </c>
      <c r="D167" s="849"/>
      <c r="E167" s="837"/>
      <c r="F167" s="849"/>
      <c r="G167" s="849"/>
      <c r="H167" s="849"/>
      <c r="I167" s="849"/>
      <c r="J167" s="915">
        <v>0</v>
      </c>
      <c r="K167" s="2514"/>
      <c r="L167" s="2514"/>
      <c r="M167" s="2514"/>
      <c r="N167" s="2514"/>
      <c r="O167" s="2514"/>
    </row>
    <row r="168" spans="1:15" ht="12.75" hidden="1" customHeight="1">
      <c r="A168" s="957" t="s">
        <v>298</v>
      </c>
      <c r="B168" s="779" t="s">
        <v>299</v>
      </c>
      <c r="C168" s="767" t="s">
        <v>338</v>
      </c>
      <c r="D168" s="849">
        <v>0</v>
      </c>
      <c r="E168" s="850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  <c r="K168" s="2514"/>
      <c r="L168" s="2514"/>
      <c r="M168" s="2514"/>
      <c r="N168" s="2514"/>
      <c r="O168" s="2514"/>
    </row>
    <row r="169" spans="1:15" ht="12.75" hidden="1" customHeight="1">
      <c r="A169" s="957" t="s">
        <v>300</v>
      </c>
      <c r="B169" s="782" t="s">
        <v>1061</v>
      </c>
      <c r="C169" s="955" t="s">
        <v>301</v>
      </c>
      <c r="D169" s="849"/>
      <c r="E169" s="837"/>
      <c r="F169" s="849"/>
      <c r="G169" s="849"/>
      <c r="H169" s="849"/>
      <c r="I169" s="849"/>
      <c r="J169" s="915">
        <v>0</v>
      </c>
      <c r="K169" s="2514"/>
      <c r="L169" s="2514"/>
      <c r="M169" s="2514"/>
      <c r="N169" s="2514"/>
      <c r="O169" s="2514"/>
    </row>
    <row r="170" spans="1:15" ht="12.75" hidden="1" customHeight="1">
      <c r="A170" s="965" t="s">
        <v>302</v>
      </c>
      <c r="B170" s="806" t="s">
        <v>1025</v>
      </c>
      <c r="C170" s="767" t="s">
        <v>338</v>
      </c>
      <c r="D170" s="849">
        <v>0</v>
      </c>
      <c r="E170" s="850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  <c r="K170" s="2514"/>
      <c r="L170" s="2514"/>
      <c r="M170" s="2514"/>
      <c r="N170" s="2514"/>
      <c r="O170" s="2514"/>
    </row>
    <row r="171" spans="1:15" ht="12.75" hidden="1" customHeight="1">
      <c r="A171" s="957" t="s">
        <v>304</v>
      </c>
      <c r="B171" s="782" t="s">
        <v>1062</v>
      </c>
      <c r="C171" s="955" t="s">
        <v>305</v>
      </c>
      <c r="D171" s="849"/>
      <c r="E171" s="850"/>
      <c r="F171" s="849"/>
      <c r="G171" s="849"/>
      <c r="H171" s="849"/>
      <c r="I171" s="849"/>
      <c r="J171" s="915">
        <v>0</v>
      </c>
      <c r="K171" s="2514"/>
      <c r="L171" s="2514"/>
      <c r="M171" s="2514"/>
      <c r="N171" s="2514"/>
      <c r="O171" s="2514"/>
    </row>
    <row r="172" spans="1:15" ht="12.75" hidden="1" customHeight="1">
      <c r="A172" s="957" t="s">
        <v>306</v>
      </c>
      <c r="B172" s="782" t="s">
        <v>1063</v>
      </c>
      <c r="C172" s="955" t="s">
        <v>307</v>
      </c>
      <c r="D172" s="849"/>
      <c r="E172" s="850"/>
      <c r="F172" s="849"/>
      <c r="G172" s="849"/>
      <c r="H172" s="849"/>
      <c r="I172" s="849"/>
      <c r="J172" s="849"/>
      <c r="K172" s="2514"/>
      <c r="L172" s="2514"/>
      <c r="M172" s="2514"/>
      <c r="N172" s="2514"/>
      <c r="O172" s="2514"/>
    </row>
    <row r="173" spans="1:15" ht="12.75" hidden="1" customHeight="1">
      <c r="A173" s="957" t="s">
        <v>308</v>
      </c>
      <c r="B173" s="781" t="s">
        <v>1649</v>
      </c>
      <c r="C173" s="955" t="s">
        <v>310</v>
      </c>
      <c r="D173" s="849"/>
      <c r="E173" s="850"/>
      <c r="F173" s="849"/>
      <c r="G173" s="849"/>
      <c r="H173" s="849"/>
      <c r="I173" s="849"/>
      <c r="J173" s="849"/>
      <c r="K173" s="2514"/>
      <c r="L173" s="2514"/>
      <c r="M173" s="2514"/>
      <c r="N173" s="2514"/>
      <c r="O173" s="2514"/>
    </row>
    <row r="174" spans="1:15" ht="13.5" thickBot="1">
      <c r="A174" s="966">
        <v>1244000</v>
      </c>
      <c r="B174" s="967" t="s">
        <v>1661</v>
      </c>
      <c r="C174" s="960" t="s">
        <v>1089</v>
      </c>
      <c r="D174" s="867"/>
      <c r="E174" s="1312"/>
      <c r="F174" s="867"/>
      <c r="G174" s="867"/>
      <c r="H174" s="867"/>
      <c r="I174" s="867"/>
      <c r="J174" s="867"/>
      <c r="K174" s="2514"/>
      <c r="L174" s="2514"/>
      <c r="M174" s="2514"/>
      <c r="N174" s="2514"/>
      <c r="O174" s="2514"/>
    </row>
    <row r="175" spans="1:15" ht="22.5" customHeight="1" thickBot="1">
      <c r="A175" s="968">
        <v>1000000</v>
      </c>
      <c r="B175" s="969" t="s">
        <v>1027</v>
      </c>
      <c r="C175" s="970" t="s">
        <v>338</v>
      </c>
      <c r="D175" s="953">
        <f>D32+D151</f>
        <v>12000</v>
      </c>
      <c r="E175" s="1111">
        <f>E32+E154</f>
        <v>0</v>
      </c>
      <c r="F175" s="953">
        <f>F32+F151</f>
        <v>12000</v>
      </c>
      <c r="G175" s="953">
        <f>G32+G155</f>
        <v>2000</v>
      </c>
      <c r="H175" s="953">
        <f>H32+H155</f>
        <v>5500</v>
      </c>
      <c r="I175" s="953">
        <f>I32+I155</f>
        <v>11000</v>
      </c>
      <c r="J175" s="1111">
        <f>F175</f>
        <v>12000</v>
      </c>
      <c r="K175" s="2514"/>
      <c r="L175" s="2514"/>
      <c r="M175" s="2514"/>
      <c r="N175" s="2514"/>
      <c r="O175" s="2514"/>
    </row>
    <row r="176" spans="1:15" ht="18" customHeight="1">
      <c r="A176" s="2443"/>
      <c r="B176" s="2443"/>
      <c r="C176" s="2443"/>
      <c r="D176" s="2443"/>
      <c r="E176" s="2443"/>
      <c r="F176" s="2443"/>
      <c r="G176" s="2443"/>
      <c r="H176" s="2443"/>
      <c r="I176" s="2443"/>
      <c r="J176" s="2443"/>
    </row>
    <row r="177" spans="1:10" ht="15.75" customHeight="1">
      <c r="A177" s="2422" t="s">
        <v>2264</v>
      </c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>
      <c r="A178" s="2459" t="s">
        <v>1070</v>
      </c>
      <c r="B178" s="2459"/>
      <c r="C178" s="2459"/>
      <c r="D178" s="2459"/>
      <c r="E178" s="2459"/>
      <c r="F178" s="2459"/>
      <c r="G178" s="2459"/>
      <c r="H178" s="2459"/>
      <c r="I178" s="2459"/>
      <c r="J178" s="2459"/>
    </row>
    <row r="179" spans="1:10" ht="14.25">
      <c r="A179" s="2422" t="s">
        <v>1662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 ht="17.25" customHeight="1">
      <c r="A180" s="2461" t="s">
        <v>950</v>
      </c>
      <c r="B180" s="2461"/>
      <c r="C180" s="2461"/>
      <c r="D180" s="2461"/>
      <c r="E180" s="2461"/>
      <c r="F180" s="2461"/>
      <c r="G180" s="2461"/>
      <c r="H180" s="2461"/>
      <c r="I180" s="2461"/>
      <c r="J180" s="2461"/>
    </row>
    <row r="181" spans="1:10" ht="14.25" hidden="1">
      <c r="A181" s="2466"/>
      <c r="B181" s="2466"/>
      <c r="C181" s="2466"/>
      <c r="D181" s="2466"/>
      <c r="E181" s="2466"/>
      <c r="F181" s="2466"/>
      <c r="G181" s="2466"/>
      <c r="H181" s="2466"/>
      <c r="I181" s="2466"/>
      <c r="J181" s="2466"/>
    </row>
    <row r="182" spans="1:10" ht="18.75" hidden="1" customHeight="1">
      <c r="A182" s="2422" t="s">
        <v>951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 s="626" customFormat="1" ht="14.25">
      <c r="A183" s="816" t="s">
        <v>2011</v>
      </c>
      <c r="B183" s="816"/>
      <c r="C183" s="817"/>
      <c r="D183" s="816"/>
      <c r="E183" s="1613"/>
      <c r="F183" s="816"/>
      <c r="G183" s="816" t="s">
        <v>1102</v>
      </c>
      <c r="H183" s="816"/>
      <c r="I183" s="816"/>
      <c r="J183" s="816"/>
    </row>
    <row r="184" spans="1:10" s="626" customFormat="1" ht="14.25">
      <c r="A184" s="818" t="s">
        <v>1655</v>
      </c>
      <c r="B184" s="817" t="s">
        <v>612</v>
      </c>
      <c r="C184" s="820"/>
      <c r="D184" s="662"/>
      <c r="E184" s="1614" t="s">
        <v>289</v>
      </c>
      <c r="F184" s="662"/>
      <c r="G184" s="661" t="s">
        <v>290</v>
      </c>
      <c r="H184" s="662"/>
      <c r="I184" s="662"/>
      <c r="J184" s="818"/>
    </row>
    <row r="185" spans="1:10">
      <c r="A185" s="2455"/>
      <c r="B185" s="2455"/>
      <c r="C185" s="2455"/>
      <c r="D185" s="2455"/>
      <c r="E185" s="2455"/>
      <c r="F185" s="2455"/>
      <c r="G185" s="2455"/>
      <c r="H185" s="2455"/>
      <c r="I185" s="2455"/>
      <c r="J185" s="2455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464"/>
      <c r="B196" s="2464"/>
      <c r="C196" s="2464"/>
      <c r="D196" s="2464"/>
      <c r="E196" s="2464"/>
      <c r="F196" s="2464"/>
      <c r="G196" s="2464"/>
      <c r="H196" s="2464"/>
      <c r="I196" s="2464"/>
      <c r="J196" s="2464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464"/>
      <c r="B198" s="2464"/>
      <c r="C198" s="2464"/>
      <c r="D198" s="2464"/>
      <c r="E198" s="2464"/>
      <c r="F198" s="2464"/>
      <c r="G198" s="2464"/>
      <c r="H198" s="2464"/>
      <c r="I198" s="2464"/>
      <c r="J198" s="2464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464"/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464" t="s">
        <v>49</v>
      </c>
      <c r="B202" s="2464"/>
      <c r="C202" s="2464"/>
      <c r="D202" s="2464"/>
      <c r="E202" s="2464"/>
      <c r="F202" s="2464"/>
      <c r="G202" s="2464"/>
      <c r="H202" s="2464"/>
      <c r="I202" s="2464"/>
      <c r="J202" s="2464"/>
    </row>
    <row r="203" spans="1:10">
      <c r="A203" s="2463" t="s">
        <v>1664</v>
      </c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2463" t="s">
        <v>1665</v>
      </c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2463" t="s">
        <v>1666</v>
      </c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971" t="s">
        <v>890</v>
      </c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463" t="s">
        <v>1667</v>
      </c>
      <c r="B207" s="2463"/>
      <c r="C207" s="2463"/>
      <c r="D207" s="2463"/>
      <c r="E207" s="2463"/>
      <c r="F207" s="2463"/>
      <c r="G207" s="2463"/>
      <c r="H207" s="2463"/>
      <c r="I207" s="2463"/>
      <c r="J207" s="2463"/>
    </row>
    <row r="208" spans="1:10">
      <c r="A208" s="2422" t="s">
        <v>645</v>
      </c>
      <c r="B208" s="2422"/>
      <c r="C208" s="2422"/>
      <c r="D208" s="2422"/>
      <c r="E208" s="2422"/>
      <c r="F208" s="2422"/>
      <c r="G208" s="2422"/>
      <c r="H208" s="2422"/>
      <c r="I208" s="2422"/>
      <c r="J208" s="2422"/>
    </row>
    <row r="209" spans="1:10">
      <c r="A209" s="2459" t="s">
        <v>1070</v>
      </c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 ht="14.25">
      <c r="A210" s="2459" t="s">
        <v>1668</v>
      </c>
      <c r="B210" s="2459"/>
      <c r="C210" s="2459"/>
      <c r="D210" s="2459"/>
      <c r="E210" s="2459"/>
      <c r="F210" s="2459"/>
      <c r="G210" s="2459"/>
      <c r="H210" s="2459"/>
      <c r="I210" s="2459"/>
      <c r="J210" s="2459"/>
    </row>
    <row r="211" spans="1:10">
      <c r="A211" s="2461" t="s">
        <v>950</v>
      </c>
      <c r="B211" s="2461"/>
      <c r="C211" s="2461"/>
      <c r="D211" s="2461"/>
      <c r="E211" s="2461"/>
      <c r="F211" s="2461"/>
      <c r="G211" s="2461"/>
      <c r="H211" s="2461"/>
      <c r="I211" s="2461"/>
      <c r="J211" s="2461"/>
    </row>
    <row r="212" spans="1:10" ht="14.25">
      <c r="A212" s="2462" t="s">
        <v>1669</v>
      </c>
      <c r="B212" s="2462"/>
      <c r="C212" s="2462"/>
      <c r="D212" s="2462"/>
      <c r="E212" s="2462"/>
      <c r="F212" s="2462"/>
      <c r="G212" s="2462"/>
      <c r="H212" s="2462"/>
      <c r="I212" s="2462"/>
      <c r="J212" s="2462"/>
    </row>
    <row r="213" spans="1:10">
      <c r="A213" s="2459" t="s">
        <v>951</v>
      </c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>
      <c r="A214" s="2459" t="s">
        <v>952</v>
      </c>
      <c r="B214" s="2459"/>
      <c r="C214" s="2459"/>
      <c r="D214" s="2459"/>
      <c r="E214" s="2459"/>
      <c r="F214" s="2459"/>
      <c r="G214" s="2459"/>
      <c r="H214" s="2459"/>
      <c r="I214" s="2459"/>
      <c r="J214" s="2459"/>
    </row>
    <row r="215" spans="1:10" ht="14.25">
      <c r="A215" s="2460" t="s">
        <v>1663</v>
      </c>
      <c r="B215" s="2460"/>
      <c r="C215" s="2460"/>
      <c r="D215" s="2460"/>
      <c r="E215" s="2460"/>
      <c r="F215" s="2460"/>
      <c r="G215" s="2460"/>
      <c r="H215" s="2460"/>
      <c r="I215" s="2460"/>
      <c r="J215" s="2460"/>
    </row>
    <row r="216" spans="1:10">
      <c r="A216" s="2455"/>
      <c r="B216" s="2455"/>
      <c r="C216" s="2455"/>
      <c r="D216" s="2455"/>
      <c r="E216" s="2455"/>
      <c r="F216" s="2455"/>
      <c r="G216" s="2455"/>
      <c r="H216" s="2455"/>
      <c r="I216" s="2455"/>
      <c r="J216" s="2455"/>
    </row>
  </sheetData>
  <mergeCells count="41">
    <mergeCell ref="A176:J176"/>
    <mergeCell ref="A177:J177"/>
    <mergeCell ref="A178:J178"/>
    <mergeCell ref="K155:O175"/>
    <mergeCell ref="A9:E9"/>
    <mergeCell ref="B15:E15"/>
    <mergeCell ref="F29:F30"/>
    <mergeCell ref="A14:B14"/>
    <mergeCell ref="B17:F18"/>
    <mergeCell ref="B16:G16"/>
    <mergeCell ref="G29:J29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21" right="0.17" top="0.17" bottom="0.17" header="0.17" footer="0.17"/>
  <pageSetup orientation="landscape" horizontalDpi="4294967294" verticalDpi="4294967294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171"/>
  <sheetViews>
    <sheetView topLeftCell="A28" workbookViewId="0">
      <selection activeCell="I171" sqref="I171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85546875" customWidth="1"/>
    <col min="5" max="5" width="12.28515625" customWidth="1"/>
    <col min="6" max="6" width="10.7109375" customWidth="1"/>
    <col min="7" max="7" width="13.42578125" customWidth="1"/>
    <col min="8" max="8" width="11.28515625" customWidth="1"/>
    <col min="9" max="9" width="11.85546875" customWidth="1"/>
    <col min="10" max="10" width="12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523" t="s">
        <v>28</v>
      </c>
      <c r="G1" s="2523"/>
      <c r="H1" s="2523"/>
      <c r="I1" s="2523"/>
      <c r="J1" s="2523"/>
      <c r="K1" s="16"/>
      <c r="L1" s="16"/>
    </row>
    <row r="2" spans="1:12" hidden="1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524" t="s">
        <v>29</v>
      </c>
      <c r="G3" s="2524"/>
      <c r="H3" s="2524"/>
      <c r="I3" s="2524"/>
      <c r="J3" s="2524"/>
      <c r="K3" s="16"/>
      <c r="L3" s="16"/>
    </row>
    <row r="4" spans="1:12">
      <c r="A4" s="16"/>
      <c r="B4" s="17"/>
      <c r="C4" s="18"/>
      <c r="D4" s="16"/>
      <c r="E4" s="19"/>
      <c r="F4" s="21" t="s">
        <v>30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31</v>
      </c>
      <c r="C5" s="18"/>
      <c r="D5" s="16"/>
      <c r="E5" s="19"/>
      <c r="F5" s="19"/>
      <c r="G5" s="23" t="s">
        <v>162</v>
      </c>
      <c r="H5" s="16"/>
      <c r="I5" s="16"/>
      <c r="J5" s="16"/>
      <c r="K5" s="16"/>
      <c r="L5" s="16"/>
    </row>
    <row r="6" spans="1:12">
      <c r="A6" s="21" t="s">
        <v>1109</v>
      </c>
      <c r="B6" s="355"/>
      <c r="C6" s="18"/>
      <c r="D6" s="16"/>
      <c r="E6" s="19" t="s">
        <v>163</v>
      </c>
      <c r="F6" s="21" t="s">
        <v>893</v>
      </c>
      <c r="G6" s="16"/>
      <c r="H6" s="16"/>
      <c r="I6" s="16"/>
      <c r="J6" s="24"/>
      <c r="K6" s="16"/>
      <c r="L6" s="16"/>
    </row>
    <row r="7" spans="1:12">
      <c r="A7" s="24"/>
      <c r="B7" s="25" t="s">
        <v>894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846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525" t="s">
        <v>1110</v>
      </c>
      <c r="B10" s="2525"/>
      <c r="C10" s="2525"/>
      <c r="D10" s="2525"/>
      <c r="E10" s="2525"/>
      <c r="F10" s="19"/>
      <c r="G10" s="34" t="s">
        <v>193</v>
      </c>
      <c r="H10" s="16"/>
      <c r="I10" s="16"/>
      <c r="J10" s="16"/>
      <c r="K10" s="16"/>
      <c r="L10" s="16"/>
    </row>
    <row r="11" spans="1:12">
      <c r="A11" s="2526" t="s">
        <v>861</v>
      </c>
      <c r="B11" s="2526"/>
      <c r="C11" s="2526"/>
      <c r="D11" s="2526"/>
      <c r="E11" s="2526"/>
      <c r="F11" s="19"/>
      <c r="G11" s="16"/>
      <c r="H11" s="16"/>
      <c r="I11" s="16"/>
      <c r="J11" s="16"/>
      <c r="K11" s="16"/>
      <c r="L11" s="16"/>
    </row>
    <row r="12" spans="1:12" s="163" customFormat="1" ht="33" customHeight="1">
      <c r="A12" s="37"/>
      <c r="B12" s="357"/>
      <c r="C12" s="171"/>
      <c r="F12" s="179"/>
      <c r="G12" s="179"/>
    </row>
    <row r="13" spans="1:12" ht="18">
      <c r="A13" s="2519" t="s">
        <v>779</v>
      </c>
      <c r="B13" s="2519"/>
      <c r="C13" s="2519"/>
      <c r="D13" s="2519"/>
      <c r="E13" s="2519"/>
      <c r="F13" s="2519"/>
      <c r="G13" s="2519"/>
      <c r="H13" s="2519"/>
      <c r="I13" s="2519"/>
      <c r="J13" s="2519"/>
      <c r="K13" s="16"/>
      <c r="L13" s="16"/>
    </row>
    <row r="14" spans="1:12" ht="14.25">
      <c r="A14" s="2520" t="s">
        <v>993</v>
      </c>
      <c r="B14" s="2494"/>
      <c r="C14" s="2494"/>
      <c r="D14" s="2494"/>
      <c r="E14" s="2494"/>
      <c r="F14" s="2494"/>
      <c r="G14" s="2494"/>
      <c r="H14" s="2494"/>
      <c r="I14" s="2494"/>
      <c r="J14" s="2494"/>
      <c r="K14" s="16"/>
      <c r="L14" s="16"/>
    </row>
    <row r="15" spans="1:12" ht="16.5">
      <c r="A15" s="2521" t="s">
        <v>994</v>
      </c>
      <c r="B15" s="2521"/>
      <c r="C15" s="2521"/>
      <c r="D15" s="2521"/>
      <c r="E15" s="2521"/>
      <c r="F15" s="2521"/>
      <c r="G15" s="2521"/>
      <c r="H15" s="2521"/>
      <c r="I15" s="2521"/>
      <c r="J15" s="2521"/>
      <c r="K15" s="16"/>
      <c r="L15" s="16"/>
    </row>
    <row r="16" spans="1:12" ht="14.25">
      <c r="A16" s="2522" t="s">
        <v>1149</v>
      </c>
      <c r="B16" s="2522"/>
      <c r="C16" s="2522"/>
      <c r="D16" s="2522"/>
      <c r="E16" s="2522"/>
      <c r="F16" s="2522"/>
      <c r="G16" s="2522"/>
      <c r="H16" s="2522"/>
      <c r="I16" s="2522"/>
      <c r="J16" s="2522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962</v>
      </c>
      <c r="B18" s="39"/>
      <c r="C18" s="39"/>
      <c r="D18" s="39"/>
      <c r="E18" s="28"/>
      <c r="F18" s="40" t="s">
        <v>312</v>
      </c>
      <c r="G18" s="28"/>
      <c r="H18" s="28"/>
      <c r="I18" s="28"/>
      <c r="J18" s="28"/>
      <c r="K18" s="28"/>
      <c r="L18" s="28"/>
    </row>
    <row r="19" spans="1:14">
      <c r="A19" s="38" t="s">
        <v>242</v>
      </c>
      <c r="B19" s="41"/>
      <c r="C19" s="41"/>
      <c r="D19" s="41"/>
      <c r="E19" s="41"/>
      <c r="F19" s="38" t="s">
        <v>313</v>
      </c>
      <c r="G19" s="8" t="s">
        <v>539</v>
      </c>
      <c r="H19" s="10">
        <v>4</v>
      </c>
      <c r="I19" s="11">
        <v>1</v>
      </c>
      <c r="J19" s="41"/>
      <c r="K19" s="41"/>
      <c r="L19" s="41"/>
    </row>
    <row r="20" spans="1:14">
      <c r="A20" s="38" t="s">
        <v>314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 ht="32.25" customHeight="1">
      <c r="A21" s="38" t="s">
        <v>884</v>
      </c>
      <c r="B21" s="38"/>
      <c r="C21" s="38"/>
      <c r="D21" s="42"/>
      <c r="E21" s="291"/>
      <c r="F21" s="2516" t="s">
        <v>217</v>
      </c>
      <c r="G21" s="2517"/>
      <c r="H21" s="2517"/>
      <c r="I21" s="2517"/>
      <c r="J21" s="38"/>
      <c r="K21" s="38"/>
      <c r="L21" s="38"/>
    </row>
    <row r="22" spans="1:14" ht="13.5" customHeight="1">
      <c r="A22" s="38" t="s">
        <v>330</v>
      </c>
      <c r="B22" s="41"/>
      <c r="C22" s="41"/>
      <c r="D22" s="41"/>
      <c r="E22" s="41"/>
      <c r="F22" s="38" t="s">
        <v>895</v>
      </c>
      <c r="G22" s="38"/>
      <c r="H22" s="38"/>
      <c r="I22" s="41"/>
      <c r="J22" s="43"/>
      <c r="K22" s="41"/>
      <c r="L22" s="41"/>
    </row>
    <row r="23" spans="1:14" ht="12" customHeight="1">
      <c r="A23" s="41" t="s">
        <v>192</v>
      </c>
      <c r="B23" s="43"/>
      <c r="C23" s="44"/>
      <c r="D23" s="41"/>
      <c r="E23" s="41"/>
      <c r="F23" s="2518" t="s">
        <v>900</v>
      </c>
      <c r="G23" s="2518"/>
      <c r="H23" s="2518"/>
      <c r="I23" s="2518"/>
      <c r="J23" s="2518"/>
      <c r="K23" s="41"/>
      <c r="L23" s="41"/>
    </row>
    <row r="24" spans="1:14" ht="13.5" thickBot="1">
      <c r="A24" s="40" t="s">
        <v>208</v>
      </c>
      <c r="B24" s="45"/>
      <c r="C24" s="46"/>
      <c r="D24" s="45"/>
      <c r="E24" s="41"/>
      <c r="F24" s="2518"/>
      <c r="G24" s="2518"/>
      <c r="H24" s="2518"/>
      <c r="I24" s="2518"/>
      <c r="J24" s="2518"/>
      <c r="K24" s="41"/>
      <c r="L24" s="41"/>
    </row>
    <row r="25" spans="1:14" ht="13.5" thickBot="1">
      <c r="A25" s="38" t="s">
        <v>110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397</v>
      </c>
      <c r="B26" s="41"/>
      <c r="C26" s="41"/>
      <c r="D26" s="45"/>
      <c r="E26" s="45"/>
      <c r="F26" s="45"/>
      <c r="G26" s="51" t="s">
        <v>398</v>
      </c>
      <c r="H26" s="41"/>
      <c r="I26" s="43"/>
      <c r="J26" s="43"/>
      <c r="K26" s="45"/>
      <c r="L26" s="45"/>
    </row>
    <row r="27" spans="1:14" ht="13.5" thickBot="1">
      <c r="A27" s="38" t="s">
        <v>399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385</v>
      </c>
      <c r="B29" s="2" t="s">
        <v>400</v>
      </c>
      <c r="C29" s="57"/>
      <c r="D29" s="2" t="s">
        <v>401</v>
      </c>
      <c r="E29" s="3"/>
      <c r="F29" s="2495" t="s">
        <v>342</v>
      </c>
      <c r="G29" s="2497" t="s">
        <v>343</v>
      </c>
      <c r="H29" s="2498"/>
      <c r="I29" s="2498"/>
      <c r="J29" s="2499"/>
    </row>
    <row r="30" spans="1:14" ht="69.75" customHeight="1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96"/>
      <c r="G30" s="15" t="s">
        <v>930</v>
      </c>
      <c r="H30" s="15" t="s">
        <v>931</v>
      </c>
      <c r="I30" s="15" t="s">
        <v>932</v>
      </c>
      <c r="J30" s="15" t="s">
        <v>933</v>
      </c>
      <c r="M30" s="49"/>
      <c r="N30" s="43"/>
    </row>
    <row r="31" spans="1:14" ht="12.75" customHeight="1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4" ht="20.25" customHeight="1" thickBot="1">
      <c r="A32" s="61">
        <v>1100000</v>
      </c>
      <c r="B32" s="68" t="s">
        <v>1028</v>
      </c>
      <c r="C32" s="69" t="s">
        <v>338</v>
      </c>
      <c r="D32" s="61">
        <v>0</v>
      </c>
      <c r="E32" s="61">
        <v>0</v>
      </c>
      <c r="F32" s="61">
        <v>0</v>
      </c>
      <c r="G32" s="61">
        <v>0</v>
      </c>
      <c r="H32" s="61">
        <v>0</v>
      </c>
      <c r="I32" s="61">
        <v>0</v>
      </c>
      <c r="J32" s="61">
        <v>0</v>
      </c>
    </row>
    <row r="33" spans="1:10" ht="36" hidden="1" customHeight="1">
      <c r="A33" s="61">
        <v>1110000</v>
      </c>
      <c r="B33" s="70" t="s">
        <v>767</v>
      </c>
      <c r="C33" s="69" t="s">
        <v>338</v>
      </c>
      <c r="D33" s="71">
        <v>0</v>
      </c>
      <c r="E33" s="71">
        <v>0</v>
      </c>
      <c r="F33" s="71">
        <v>0</v>
      </c>
      <c r="G33" s="71">
        <v>0</v>
      </c>
      <c r="H33" s="71">
        <v>0</v>
      </c>
      <c r="I33" s="71">
        <v>0</v>
      </c>
      <c r="J33" s="71">
        <v>0</v>
      </c>
    </row>
    <row r="34" spans="1:10" ht="36" hidden="1" customHeight="1">
      <c r="A34" s="72">
        <v>1110000</v>
      </c>
      <c r="B34" s="73" t="s">
        <v>768</v>
      </c>
      <c r="C34" s="74" t="s">
        <v>338</v>
      </c>
      <c r="D34" s="75">
        <v>0</v>
      </c>
      <c r="E34" s="75">
        <v>0</v>
      </c>
      <c r="F34" s="75">
        <v>0</v>
      </c>
      <c r="G34" s="75">
        <v>0</v>
      </c>
      <c r="H34" s="75">
        <v>0</v>
      </c>
      <c r="I34" s="75">
        <v>0</v>
      </c>
      <c r="J34" s="75">
        <v>0</v>
      </c>
    </row>
    <row r="35" spans="1:10" ht="36" hidden="1" customHeight="1">
      <c r="A35" s="12">
        <v>1111000</v>
      </c>
      <c r="B35" s="76" t="s">
        <v>643</v>
      </c>
      <c r="C35" s="77" t="s">
        <v>769</v>
      </c>
      <c r="D35" s="78"/>
      <c r="E35" s="78"/>
      <c r="F35" s="78"/>
      <c r="G35" s="78"/>
      <c r="H35" s="78"/>
      <c r="I35" s="78"/>
      <c r="J35" s="78"/>
    </row>
    <row r="36" spans="1:10" ht="36" hidden="1" customHeight="1">
      <c r="A36" s="80">
        <v>1112000</v>
      </c>
      <c r="B36" s="14" t="s">
        <v>255</v>
      </c>
      <c r="C36" s="81" t="s">
        <v>770</v>
      </c>
      <c r="D36" s="82"/>
      <c r="E36" s="82"/>
      <c r="F36" s="82"/>
      <c r="G36" s="82"/>
      <c r="H36" s="82"/>
      <c r="I36" s="82"/>
      <c r="J36" s="82"/>
    </row>
    <row r="37" spans="1:10" ht="36" hidden="1" customHeight="1">
      <c r="A37" s="80">
        <v>1113000</v>
      </c>
      <c r="B37" s="14" t="s">
        <v>771</v>
      </c>
      <c r="C37" s="81" t="s">
        <v>772</v>
      </c>
      <c r="D37" s="82"/>
      <c r="E37" s="82"/>
      <c r="F37" s="82"/>
      <c r="G37" s="82"/>
      <c r="H37" s="82"/>
      <c r="I37" s="82"/>
      <c r="J37" s="82"/>
    </row>
    <row r="38" spans="1:10" ht="36" hidden="1" customHeight="1">
      <c r="A38" s="80">
        <v>1114000</v>
      </c>
      <c r="B38" s="14" t="s">
        <v>377</v>
      </c>
      <c r="C38" s="81" t="s">
        <v>378</v>
      </c>
      <c r="D38" s="82"/>
      <c r="E38" s="82"/>
      <c r="F38" s="82"/>
      <c r="G38" s="82"/>
      <c r="H38" s="82"/>
      <c r="I38" s="82"/>
      <c r="J38" s="82"/>
    </row>
    <row r="39" spans="1:10" ht="36" hidden="1" customHeight="1">
      <c r="A39" s="80">
        <v>1115000</v>
      </c>
      <c r="B39" s="14" t="s">
        <v>591</v>
      </c>
      <c r="C39" s="81" t="s">
        <v>367</v>
      </c>
      <c r="D39" s="82"/>
      <c r="E39" s="82"/>
      <c r="F39" s="82"/>
      <c r="G39" s="82"/>
      <c r="H39" s="82"/>
      <c r="I39" s="82"/>
      <c r="J39" s="82"/>
    </row>
    <row r="40" spans="1:10" ht="36" hidden="1" customHeight="1">
      <c r="A40" s="80">
        <v>1116000</v>
      </c>
      <c r="B40" s="14" t="s">
        <v>981</v>
      </c>
      <c r="C40" s="83" t="s">
        <v>368</v>
      </c>
      <c r="D40" s="82"/>
      <c r="E40" s="82"/>
      <c r="F40" s="82"/>
      <c r="G40" s="82"/>
      <c r="H40" s="82"/>
      <c r="I40" s="82"/>
      <c r="J40" s="82"/>
    </row>
    <row r="41" spans="1:10" ht="36" hidden="1" customHeight="1">
      <c r="A41" s="84">
        <v>1117000</v>
      </c>
      <c r="B41" s="85" t="s">
        <v>18</v>
      </c>
      <c r="C41" s="86" t="s">
        <v>19</v>
      </c>
      <c r="D41" s="87"/>
      <c r="E41" s="87"/>
      <c r="F41" s="87"/>
      <c r="G41" s="87"/>
      <c r="H41" s="87"/>
      <c r="I41" s="87"/>
      <c r="J41" s="87"/>
    </row>
    <row r="42" spans="1:10" ht="39" hidden="1" customHeight="1">
      <c r="A42" s="88">
        <v>1120000</v>
      </c>
      <c r="B42" s="89" t="s">
        <v>20</v>
      </c>
      <c r="C42" s="69" t="s">
        <v>338</v>
      </c>
      <c r="D42" s="90">
        <v>0</v>
      </c>
      <c r="E42" s="90">
        <v>0</v>
      </c>
      <c r="F42" s="90">
        <v>0</v>
      </c>
      <c r="G42" s="90">
        <v>0</v>
      </c>
      <c r="H42" s="90">
        <v>0</v>
      </c>
      <c r="I42" s="90">
        <v>0</v>
      </c>
      <c r="J42" s="90">
        <v>0</v>
      </c>
    </row>
    <row r="43" spans="1:10" ht="39" hidden="1" customHeight="1">
      <c r="A43" s="72">
        <v>1121000</v>
      </c>
      <c r="B43" s="91" t="s">
        <v>21</v>
      </c>
      <c r="C43" s="92"/>
      <c r="D43" s="78">
        <v>0</v>
      </c>
      <c r="E43" s="78">
        <v>0</v>
      </c>
      <c r="F43" s="78">
        <v>0</v>
      </c>
      <c r="G43" s="78">
        <v>0</v>
      </c>
      <c r="H43" s="78">
        <v>0</v>
      </c>
      <c r="I43" s="78">
        <v>0</v>
      </c>
      <c r="J43" s="78">
        <v>0</v>
      </c>
    </row>
    <row r="44" spans="1:10" ht="39" hidden="1" customHeight="1">
      <c r="A44" s="80">
        <v>1121100</v>
      </c>
      <c r="B44" s="93" t="s">
        <v>359</v>
      </c>
      <c r="C44" s="83" t="s">
        <v>360</v>
      </c>
      <c r="D44" s="82"/>
      <c r="E44" s="82"/>
      <c r="F44" s="82"/>
      <c r="G44" s="82"/>
      <c r="H44" s="82"/>
      <c r="I44" s="82"/>
      <c r="J44" s="82"/>
    </row>
    <row r="45" spans="1:10" ht="39" hidden="1" customHeight="1">
      <c r="A45" s="80">
        <v>1121200</v>
      </c>
      <c r="B45" s="94" t="s">
        <v>361</v>
      </c>
      <c r="C45" s="81" t="s">
        <v>362</v>
      </c>
      <c r="D45" s="82"/>
      <c r="E45" s="82"/>
      <c r="F45" s="82"/>
      <c r="G45" s="82"/>
      <c r="H45" s="82"/>
      <c r="I45" s="82"/>
      <c r="J45" s="82">
        <v>0</v>
      </c>
    </row>
    <row r="46" spans="1:10" ht="39" hidden="1" customHeight="1">
      <c r="A46" s="80">
        <v>1121300</v>
      </c>
      <c r="B46" s="93" t="s">
        <v>734</v>
      </c>
      <c r="C46" s="83" t="s">
        <v>363</v>
      </c>
      <c r="D46" s="82"/>
      <c r="E46" s="82"/>
      <c r="F46" s="82"/>
      <c r="G46" s="82"/>
      <c r="H46" s="82"/>
      <c r="I46" s="82"/>
      <c r="J46" s="82"/>
    </row>
    <row r="47" spans="1:10" ht="39" hidden="1" customHeight="1">
      <c r="A47" s="80">
        <v>1121400</v>
      </c>
      <c r="B47" s="93" t="s">
        <v>735</v>
      </c>
      <c r="C47" s="81" t="s">
        <v>364</v>
      </c>
      <c r="D47" s="82"/>
      <c r="E47" s="82"/>
      <c r="F47" s="82"/>
      <c r="G47" s="82"/>
      <c r="H47" s="82"/>
      <c r="I47" s="82"/>
      <c r="J47" s="82"/>
    </row>
    <row r="48" spans="1:10" ht="39" hidden="1" customHeight="1">
      <c r="A48" s="80">
        <v>1121500</v>
      </c>
      <c r="B48" s="93" t="s">
        <v>65</v>
      </c>
      <c r="C48" s="83" t="s">
        <v>365</v>
      </c>
      <c r="D48" s="78"/>
      <c r="E48" s="78"/>
      <c r="F48" s="78"/>
      <c r="G48" s="78"/>
      <c r="H48" s="78"/>
      <c r="I48" s="78"/>
      <c r="J48" s="78"/>
    </row>
    <row r="49" spans="1:10" ht="39" hidden="1" customHeight="1">
      <c r="A49" s="80">
        <v>1121600</v>
      </c>
      <c r="B49" s="93" t="s">
        <v>66</v>
      </c>
      <c r="C49" s="81" t="s">
        <v>366</v>
      </c>
      <c r="D49" s="82"/>
      <c r="E49" s="82"/>
      <c r="F49" s="82"/>
      <c r="G49" s="82"/>
      <c r="H49" s="82"/>
      <c r="I49" s="82"/>
      <c r="J49" s="82"/>
    </row>
    <row r="50" spans="1:10" ht="39" hidden="1" customHeight="1">
      <c r="A50" s="95">
        <v>1121700</v>
      </c>
      <c r="B50" s="96" t="s">
        <v>67</v>
      </c>
      <c r="C50" s="86" t="s">
        <v>731</v>
      </c>
      <c r="D50" s="87"/>
      <c r="E50" s="87"/>
      <c r="F50" s="87"/>
      <c r="G50" s="87"/>
      <c r="H50" s="87"/>
      <c r="I50" s="87"/>
      <c r="J50" s="87"/>
    </row>
    <row r="51" spans="1:10" ht="39" hidden="1" customHeight="1">
      <c r="A51" s="72">
        <v>1122000</v>
      </c>
      <c r="B51" s="97" t="s">
        <v>732</v>
      </c>
      <c r="C51" s="74" t="s">
        <v>338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</row>
    <row r="52" spans="1:10" ht="39" hidden="1" customHeight="1">
      <c r="A52" s="98">
        <v>1122100</v>
      </c>
      <c r="B52" s="93" t="s">
        <v>68</v>
      </c>
      <c r="C52" s="99" t="s">
        <v>733</v>
      </c>
      <c r="D52" s="82"/>
      <c r="E52" s="82"/>
      <c r="F52" s="82"/>
      <c r="G52" s="82"/>
      <c r="H52" s="82"/>
      <c r="I52" s="82"/>
      <c r="J52" s="82"/>
    </row>
    <row r="53" spans="1:10" ht="39" hidden="1" customHeight="1">
      <c r="A53" s="98">
        <v>1122200</v>
      </c>
      <c r="B53" s="93" t="s">
        <v>465</v>
      </c>
      <c r="C53" s="83" t="s">
        <v>978</v>
      </c>
      <c r="D53" s="82"/>
      <c r="E53" s="82"/>
      <c r="F53" s="82"/>
      <c r="G53" s="82"/>
      <c r="H53" s="82"/>
      <c r="I53" s="82"/>
      <c r="J53" s="82"/>
    </row>
    <row r="54" spans="1:10" ht="39" hidden="1" customHeight="1">
      <c r="A54" s="88">
        <v>1122300</v>
      </c>
      <c r="B54" s="96" t="s">
        <v>136</v>
      </c>
      <c r="C54" s="100" t="s">
        <v>979</v>
      </c>
      <c r="D54" s="87"/>
      <c r="E54" s="87"/>
      <c r="F54" s="87"/>
      <c r="G54" s="87"/>
      <c r="H54" s="87"/>
      <c r="I54" s="87"/>
      <c r="J54" s="87"/>
    </row>
    <row r="55" spans="1:10" ht="39" hidden="1" customHeight="1">
      <c r="A55" s="72">
        <v>1123000</v>
      </c>
      <c r="B55" s="97" t="s">
        <v>344</v>
      </c>
      <c r="C55" s="74" t="s">
        <v>338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</row>
    <row r="56" spans="1:10" ht="39" hidden="1" customHeight="1">
      <c r="A56" s="98">
        <v>1123100</v>
      </c>
      <c r="B56" s="93" t="s">
        <v>137</v>
      </c>
      <c r="C56" s="99" t="s">
        <v>345</v>
      </c>
      <c r="D56" s="82"/>
      <c r="E56" s="82"/>
      <c r="F56" s="82"/>
      <c r="G56" s="82"/>
      <c r="H56" s="82"/>
      <c r="I56" s="82"/>
      <c r="J56" s="82"/>
    </row>
    <row r="57" spans="1:10" ht="39" hidden="1" customHeight="1">
      <c r="A57" s="98">
        <v>1123200</v>
      </c>
      <c r="B57" s="93" t="s">
        <v>138</v>
      </c>
      <c r="C57" s="83" t="s">
        <v>346</v>
      </c>
      <c r="D57" s="82"/>
      <c r="E57" s="82"/>
      <c r="F57" s="82"/>
      <c r="G57" s="82"/>
      <c r="H57" s="82"/>
      <c r="I57" s="82"/>
      <c r="J57" s="82"/>
    </row>
    <row r="58" spans="1:10" ht="39" hidden="1" customHeight="1">
      <c r="A58" s="98">
        <v>1123300</v>
      </c>
      <c r="B58" s="93" t="s">
        <v>139</v>
      </c>
      <c r="C58" s="83" t="s">
        <v>347</v>
      </c>
      <c r="D58" s="82"/>
      <c r="E58" s="82"/>
      <c r="F58" s="82"/>
      <c r="G58" s="82"/>
      <c r="H58" s="82"/>
      <c r="I58" s="82"/>
      <c r="J58" s="82"/>
    </row>
    <row r="59" spans="1:10" ht="39" hidden="1" customHeight="1">
      <c r="A59" s="98">
        <v>1123400</v>
      </c>
      <c r="B59" s="93" t="s">
        <v>533</v>
      </c>
      <c r="C59" s="83" t="s">
        <v>348</v>
      </c>
      <c r="D59" s="82"/>
      <c r="E59" s="82"/>
      <c r="F59" s="82"/>
      <c r="G59" s="82"/>
      <c r="H59" s="82"/>
      <c r="I59" s="82"/>
      <c r="J59" s="82"/>
    </row>
    <row r="60" spans="1:10" ht="39" hidden="1" customHeight="1">
      <c r="A60" s="98">
        <v>1123500</v>
      </c>
      <c r="B60" s="101" t="s">
        <v>534</v>
      </c>
      <c r="C60" s="102">
        <v>423500</v>
      </c>
      <c r="D60" s="82"/>
      <c r="E60" s="82"/>
      <c r="F60" s="82"/>
      <c r="G60" s="82"/>
      <c r="H60" s="82"/>
      <c r="I60" s="82"/>
      <c r="J60" s="82"/>
    </row>
    <row r="61" spans="1:10" ht="39" hidden="1" customHeight="1">
      <c r="A61" s="98">
        <v>1123600</v>
      </c>
      <c r="B61" s="93" t="s">
        <v>174</v>
      </c>
      <c r="C61" s="81" t="s">
        <v>349</v>
      </c>
      <c r="D61" s="82"/>
      <c r="E61" s="82"/>
      <c r="F61" s="82"/>
      <c r="G61" s="82"/>
      <c r="H61" s="82"/>
      <c r="I61" s="82"/>
      <c r="J61" s="82"/>
    </row>
    <row r="62" spans="1:10" ht="39" hidden="1" customHeight="1">
      <c r="A62" s="98">
        <v>1123700</v>
      </c>
      <c r="B62" s="93" t="s">
        <v>175</v>
      </c>
      <c r="C62" s="83" t="s">
        <v>350</v>
      </c>
      <c r="D62" s="82"/>
      <c r="E62" s="82"/>
      <c r="F62" s="82"/>
      <c r="G62" s="82"/>
      <c r="H62" s="82"/>
      <c r="I62" s="82"/>
      <c r="J62" s="82"/>
    </row>
    <row r="63" spans="1:10" ht="39" hidden="1" customHeight="1">
      <c r="A63" s="88">
        <v>1123800</v>
      </c>
      <c r="B63" s="96" t="s">
        <v>176</v>
      </c>
      <c r="C63" s="100" t="s">
        <v>351</v>
      </c>
      <c r="D63" s="87"/>
      <c r="E63" s="87"/>
      <c r="F63" s="87"/>
      <c r="G63" s="87"/>
      <c r="H63" s="87"/>
      <c r="I63" s="87"/>
      <c r="J63" s="87"/>
    </row>
    <row r="64" spans="1:10" ht="39" hidden="1" customHeight="1">
      <c r="A64" s="72">
        <v>1124000</v>
      </c>
      <c r="B64" s="97" t="s">
        <v>198</v>
      </c>
      <c r="C64" s="74" t="s">
        <v>338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</row>
    <row r="65" spans="1:10" ht="39" hidden="1" customHeight="1">
      <c r="A65" s="88">
        <v>1124100</v>
      </c>
      <c r="B65" s="96" t="s">
        <v>177</v>
      </c>
      <c r="C65" s="86" t="s">
        <v>199</v>
      </c>
      <c r="D65" s="87"/>
      <c r="E65" s="87"/>
      <c r="F65" s="87"/>
      <c r="G65" s="87"/>
      <c r="H65" s="87"/>
      <c r="I65" s="87"/>
      <c r="J65" s="87"/>
    </row>
    <row r="66" spans="1:10" ht="39" hidden="1" customHeight="1">
      <c r="A66" s="72">
        <v>1125000</v>
      </c>
      <c r="B66" s="97" t="s">
        <v>878</v>
      </c>
      <c r="C66" s="74" t="s">
        <v>338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</row>
    <row r="67" spans="1:10" ht="39" hidden="1" customHeight="1">
      <c r="A67" s="98">
        <v>1125100</v>
      </c>
      <c r="B67" s="93" t="s">
        <v>178</v>
      </c>
      <c r="C67" s="99" t="s">
        <v>879</v>
      </c>
      <c r="D67" s="82"/>
      <c r="E67" s="82"/>
      <c r="F67" s="82"/>
      <c r="G67" s="82"/>
      <c r="H67" s="82"/>
      <c r="I67" s="82"/>
      <c r="J67" s="82"/>
    </row>
    <row r="68" spans="1:10" ht="39" hidden="1" customHeight="1">
      <c r="A68" s="88">
        <v>1125200</v>
      </c>
      <c r="B68" s="96" t="s">
        <v>669</v>
      </c>
      <c r="C68" s="100" t="s">
        <v>988</v>
      </c>
      <c r="D68" s="87"/>
      <c r="E68" s="87"/>
      <c r="F68" s="87"/>
      <c r="G68" s="87"/>
      <c r="H68" s="87"/>
      <c r="I68" s="87"/>
      <c r="J68" s="87"/>
    </row>
    <row r="69" spans="1:10" ht="39" hidden="1" customHeight="1">
      <c r="A69" s="72">
        <v>1126000</v>
      </c>
      <c r="B69" s="97" t="s">
        <v>989</v>
      </c>
      <c r="C69" s="74" t="s">
        <v>338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</row>
    <row r="70" spans="1:10" ht="39" hidden="1" customHeight="1">
      <c r="A70" s="72">
        <v>1126100</v>
      </c>
      <c r="B70" s="93" t="s">
        <v>941</v>
      </c>
      <c r="C70" s="77" t="s">
        <v>990</v>
      </c>
      <c r="D70" s="82"/>
      <c r="E70" s="82"/>
      <c r="F70" s="82"/>
      <c r="G70" s="82"/>
      <c r="H70" s="82"/>
      <c r="I70" s="82"/>
      <c r="J70" s="82"/>
    </row>
    <row r="71" spans="1:10" ht="39" hidden="1" customHeight="1">
      <c r="A71" s="72">
        <v>1126200</v>
      </c>
      <c r="B71" s="93" t="s">
        <v>942</v>
      </c>
      <c r="C71" s="83" t="s">
        <v>991</v>
      </c>
      <c r="D71" s="82"/>
      <c r="E71" s="82"/>
      <c r="F71" s="82"/>
      <c r="G71" s="82"/>
      <c r="H71" s="82"/>
      <c r="I71" s="82"/>
      <c r="J71" s="82"/>
    </row>
    <row r="72" spans="1:10" ht="39" hidden="1" customHeight="1">
      <c r="A72" s="72">
        <v>1126300</v>
      </c>
      <c r="B72" s="93" t="s">
        <v>369</v>
      </c>
      <c r="C72" s="83" t="s">
        <v>370</v>
      </c>
      <c r="D72" s="82"/>
      <c r="E72" s="82"/>
      <c r="F72" s="82"/>
      <c r="G72" s="82"/>
      <c r="H72" s="82"/>
      <c r="I72" s="82"/>
      <c r="J72" s="82"/>
    </row>
    <row r="73" spans="1:10" ht="39" hidden="1" customHeight="1">
      <c r="A73" s="80">
        <v>1126400</v>
      </c>
      <c r="B73" s="103" t="s">
        <v>943</v>
      </c>
      <c r="C73" s="81" t="s">
        <v>371</v>
      </c>
      <c r="D73" s="82"/>
      <c r="E73" s="82"/>
      <c r="F73" s="82"/>
      <c r="G73" s="82"/>
      <c r="H73" s="82"/>
      <c r="I73" s="82"/>
      <c r="J73" s="82"/>
    </row>
    <row r="74" spans="1:10" ht="39" hidden="1" customHeight="1">
      <c r="A74" s="84">
        <v>1126500</v>
      </c>
      <c r="B74" s="104" t="s">
        <v>901</v>
      </c>
      <c r="C74" s="83" t="s">
        <v>372</v>
      </c>
      <c r="D74" s="82"/>
      <c r="E74" s="82"/>
      <c r="F74" s="82"/>
      <c r="G74" s="82"/>
      <c r="H74" s="82"/>
      <c r="I74" s="82"/>
      <c r="J74" s="82"/>
    </row>
    <row r="75" spans="1:10" ht="39" hidden="1" customHeight="1">
      <c r="A75" s="80">
        <v>1126600</v>
      </c>
      <c r="B75" s="103" t="s">
        <v>214</v>
      </c>
      <c r="C75" s="81" t="s">
        <v>373</v>
      </c>
      <c r="D75" s="82"/>
      <c r="E75" s="82"/>
      <c r="F75" s="82"/>
      <c r="G75" s="82"/>
      <c r="H75" s="82"/>
      <c r="I75" s="82"/>
      <c r="J75" s="82"/>
    </row>
    <row r="76" spans="1:10" ht="39" hidden="1" customHeight="1">
      <c r="A76" s="80">
        <v>1126700</v>
      </c>
      <c r="B76" s="103" t="s">
        <v>215</v>
      </c>
      <c r="C76" s="83" t="s">
        <v>374</v>
      </c>
      <c r="D76" s="82"/>
      <c r="E76" s="82"/>
      <c r="F76" s="82"/>
      <c r="G76" s="82"/>
      <c r="H76" s="82"/>
      <c r="I76" s="82"/>
      <c r="J76" s="82"/>
    </row>
    <row r="77" spans="1:10" ht="39" hidden="1" customHeight="1">
      <c r="A77" s="95">
        <v>1126800</v>
      </c>
      <c r="B77" s="105" t="s">
        <v>458</v>
      </c>
      <c r="C77" s="86" t="s">
        <v>375</v>
      </c>
      <c r="D77" s="87"/>
      <c r="E77" s="87"/>
      <c r="F77" s="87"/>
      <c r="G77" s="87"/>
      <c r="H77" s="87"/>
      <c r="I77" s="87"/>
      <c r="J77" s="87"/>
    </row>
    <row r="78" spans="1:10" ht="39" hidden="1" customHeight="1">
      <c r="A78" s="106">
        <v>1130000</v>
      </c>
      <c r="B78" s="107" t="s">
        <v>274</v>
      </c>
      <c r="C78" s="74" t="s">
        <v>338</v>
      </c>
      <c r="D78" s="79">
        <v>0</v>
      </c>
      <c r="E78" s="79">
        <v>0</v>
      </c>
      <c r="F78" s="79">
        <v>0</v>
      </c>
      <c r="G78" s="79">
        <v>0</v>
      </c>
      <c r="H78" s="79">
        <v>0</v>
      </c>
      <c r="I78" s="79">
        <v>0</v>
      </c>
      <c r="J78" s="79">
        <v>0</v>
      </c>
    </row>
    <row r="79" spans="1:10" ht="39" hidden="1" customHeight="1">
      <c r="A79" s="106">
        <v>1130100</v>
      </c>
      <c r="B79" s="103" t="s">
        <v>459</v>
      </c>
      <c r="C79" s="99" t="s">
        <v>275</v>
      </c>
      <c r="D79" s="82"/>
      <c r="E79" s="82"/>
      <c r="F79" s="82"/>
      <c r="G79" s="82"/>
      <c r="H79" s="82"/>
      <c r="I79" s="82"/>
      <c r="J79" s="82"/>
    </row>
    <row r="80" spans="1:10" ht="39" hidden="1" customHeight="1">
      <c r="A80" s="106">
        <v>1130200</v>
      </c>
      <c r="B80" s="103" t="s">
        <v>460</v>
      </c>
      <c r="C80" s="83" t="s">
        <v>276</v>
      </c>
      <c r="D80" s="82"/>
      <c r="E80" s="82"/>
      <c r="F80" s="82"/>
      <c r="G80" s="82"/>
      <c r="H80" s="82"/>
      <c r="I80" s="82"/>
      <c r="J80" s="82"/>
    </row>
    <row r="81" spans="1:10" ht="39" hidden="1" customHeight="1">
      <c r="A81" s="106">
        <v>1130300</v>
      </c>
      <c r="B81" s="103" t="s">
        <v>461</v>
      </c>
      <c r="C81" s="83" t="s">
        <v>277</v>
      </c>
      <c r="D81" s="82"/>
      <c r="E81" s="82"/>
      <c r="F81" s="82"/>
      <c r="G81" s="82"/>
      <c r="H81" s="82"/>
      <c r="I81" s="82"/>
      <c r="J81" s="82"/>
    </row>
    <row r="82" spans="1:10" ht="39" hidden="1" customHeight="1">
      <c r="A82" s="106">
        <v>1130400</v>
      </c>
      <c r="B82" s="108" t="s">
        <v>462</v>
      </c>
      <c r="C82" s="109" t="s">
        <v>278</v>
      </c>
      <c r="D82" s="78"/>
      <c r="E82" s="78"/>
      <c r="F82" s="78"/>
      <c r="G82" s="78"/>
      <c r="H82" s="78"/>
      <c r="I82" s="78"/>
      <c r="J82" s="78"/>
    </row>
    <row r="83" spans="1:10" ht="39" hidden="1" customHeight="1">
      <c r="A83" s="80">
        <v>1131000</v>
      </c>
      <c r="B83" s="110" t="s">
        <v>279</v>
      </c>
      <c r="C83" s="111" t="s">
        <v>338</v>
      </c>
      <c r="D83" s="112"/>
      <c r="E83" s="112"/>
      <c r="F83" s="112"/>
      <c r="G83" s="112"/>
      <c r="H83" s="112"/>
      <c r="I83" s="112"/>
      <c r="J83" s="112"/>
    </row>
    <row r="84" spans="1:10" ht="39" hidden="1" customHeight="1">
      <c r="A84" s="80">
        <v>1131100</v>
      </c>
      <c r="B84" s="103" t="s">
        <v>565</v>
      </c>
      <c r="C84" s="77" t="s">
        <v>280</v>
      </c>
      <c r="D84" s="82"/>
      <c r="E84" s="82"/>
      <c r="F84" s="82"/>
      <c r="G84" s="82"/>
      <c r="H84" s="82"/>
      <c r="I84" s="82"/>
      <c r="J84" s="82"/>
    </row>
    <row r="85" spans="1:10" ht="39" hidden="1" customHeight="1">
      <c r="A85" s="80">
        <v>1131200</v>
      </c>
      <c r="B85" s="103" t="s">
        <v>566</v>
      </c>
      <c r="C85" s="83" t="s">
        <v>281</v>
      </c>
      <c r="D85" s="82"/>
      <c r="E85" s="82"/>
      <c r="F85" s="82"/>
      <c r="G85" s="82"/>
      <c r="H85" s="82"/>
      <c r="I85" s="82"/>
      <c r="J85" s="82"/>
    </row>
    <row r="86" spans="1:10" ht="39" hidden="1" customHeight="1">
      <c r="A86" s="80">
        <v>1131300</v>
      </c>
      <c r="B86" s="105" t="s">
        <v>567</v>
      </c>
      <c r="C86" s="86" t="s">
        <v>282</v>
      </c>
      <c r="D86" s="87"/>
      <c r="E86" s="87"/>
      <c r="F86" s="87"/>
      <c r="G86" s="87"/>
      <c r="H86" s="87"/>
      <c r="I86" s="87"/>
      <c r="J86" s="87"/>
    </row>
    <row r="87" spans="1:10" ht="39" hidden="1" customHeight="1">
      <c r="A87" s="113">
        <v>1140000</v>
      </c>
      <c r="B87" s="107" t="s">
        <v>283</v>
      </c>
      <c r="C87" s="74" t="s">
        <v>338</v>
      </c>
      <c r="D87" s="79">
        <v>0</v>
      </c>
      <c r="E87" s="79">
        <v>0</v>
      </c>
      <c r="F87" s="79">
        <v>0</v>
      </c>
      <c r="G87" s="79">
        <v>0</v>
      </c>
      <c r="H87" s="79">
        <v>0</v>
      </c>
      <c r="I87" s="79">
        <v>0</v>
      </c>
      <c r="J87" s="79">
        <v>0</v>
      </c>
    </row>
    <row r="88" spans="1:10" ht="39" hidden="1" customHeight="1">
      <c r="A88" s="113">
        <v>1141000</v>
      </c>
      <c r="B88" s="103" t="s">
        <v>284</v>
      </c>
      <c r="C88" s="99" t="s">
        <v>960</v>
      </c>
      <c r="D88" s="82"/>
      <c r="E88" s="82"/>
      <c r="F88" s="82"/>
      <c r="G88" s="82"/>
      <c r="H88" s="82"/>
      <c r="I88" s="82"/>
      <c r="J88" s="82"/>
    </row>
    <row r="89" spans="1:10" ht="39" hidden="1" customHeight="1">
      <c r="A89" s="113">
        <v>1142000</v>
      </c>
      <c r="B89" s="103" t="s">
        <v>38</v>
      </c>
      <c r="C89" s="83" t="s">
        <v>39</v>
      </c>
      <c r="D89" s="82"/>
      <c r="E89" s="82"/>
      <c r="F89" s="82"/>
      <c r="G89" s="82"/>
      <c r="H89" s="82"/>
      <c r="I89" s="82"/>
      <c r="J89" s="82"/>
    </row>
    <row r="90" spans="1:10" ht="39" hidden="1" customHeight="1">
      <c r="A90" s="113">
        <v>1143000</v>
      </c>
      <c r="B90" s="103" t="s">
        <v>40</v>
      </c>
      <c r="C90" s="83" t="s">
        <v>41</v>
      </c>
      <c r="D90" s="82"/>
      <c r="E90" s="82"/>
      <c r="F90" s="82"/>
      <c r="G90" s="82"/>
      <c r="H90" s="82"/>
      <c r="I90" s="82"/>
      <c r="J90" s="82"/>
    </row>
    <row r="91" spans="1:10" ht="39" hidden="1" customHeight="1">
      <c r="A91" s="113">
        <v>1144000</v>
      </c>
      <c r="B91" s="105" t="s">
        <v>42</v>
      </c>
      <c r="C91" s="86" t="s">
        <v>418</v>
      </c>
      <c r="D91" s="87"/>
      <c r="E91" s="87"/>
      <c r="F91" s="87"/>
      <c r="G91" s="87"/>
      <c r="H91" s="87"/>
      <c r="I91" s="87"/>
      <c r="J91" s="87"/>
    </row>
    <row r="92" spans="1:10" ht="39" hidden="1" customHeight="1">
      <c r="A92" s="113">
        <v>1150000</v>
      </c>
      <c r="B92" s="114" t="s">
        <v>694</v>
      </c>
      <c r="C92" s="74" t="s">
        <v>338</v>
      </c>
      <c r="D92" s="79">
        <v>0</v>
      </c>
      <c r="E92" s="79">
        <v>0</v>
      </c>
      <c r="F92" s="79">
        <v>0</v>
      </c>
      <c r="G92" s="79">
        <v>0</v>
      </c>
      <c r="H92" s="79">
        <v>0</v>
      </c>
      <c r="I92" s="79">
        <v>0</v>
      </c>
      <c r="J92" s="79">
        <v>0</v>
      </c>
    </row>
    <row r="93" spans="1:10" ht="39" hidden="1" customHeight="1">
      <c r="A93" s="115">
        <v>1151000</v>
      </c>
      <c r="B93" s="103" t="s">
        <v>773</v>
      </c>
      <c r="C93" s="99" t="s">
        <v>774</v>
      </c>
      <c r="D93" s="82"/>
      <c r="E93" s="82"/>
      <c r="F93" s="82"/>
      <c r="G93" s="82"/>
      <c r="H93" s="82"/>
      <c r="I93" s="82"/>
      <c r="J93" s="82"/>
    </row>
    <row r="94" spans="1:10" ht="39" hidden="1" customHeight="1">
      <c r="A94" s="115">
        <v>1152000</v>
      </c>
      <c r="B94" s="103" t="s">
        <v>1057</v>
      </c>
      <c r="C94" s="83" t="s">
        <v>775</v>
      </c>
      <c r="D94" s="82"/>
      <c r="E94" s="82"/>
      <c r="F94" s="82"/>
      <c r="G94" s="82"/>
      <c r="H94" s="82"/>
      <c r="I94" s="82"/>
      <c r="J94" s="82"/>
    </row>
    <row r="95" spans="1:10" ht="39" hidden="1" customHeight="1">
      <c r="A95" s="115">
        <v>1153000</v>
      </c>
      <c r="B95" s="103" t="s">
        <v>793</v>
      </c>
      <c r="C95" s="83" t="s">
        <v>776</v>
      </c>
      <c r="D95" s="82"/>
      <c r="E95" s="82"/>
      <c r="F95" s="82"/>
      <c r="G95" s="82"/>
      <c r="H95" s="82"/>
      <c r="I95" s="82"/>
      <c r="J95" s="82"/>
    </row>
    <row r="96" spans="1:10" ht="39" hidden="1" customHeight="1">
      <c r="A96" s="115">
        <v>1154000</v>
      </c>
      <c r="B96" s="103" t="s">
        <v>701</v>
      </c>
      <c r="C96" s="83" t="s">
        <v>777</v>
      </c>
      <c r="D96" s="82"/>
      <c r="E96" s="82"/>
      <c r="F96" s="82"/>
      <c r="G96" s="82"/>
      <c r="H96" s="82"/>
      <c r="I96" s="82"/>
      <c r="J96" s="82"/>
    </row>
    <row r="97" spans="1:10" ht="39" hidden="1" customHeight="1">
      <c r="A97" s="98">
        <v>1155000</v>
      </c>
      <c r="B97" s="116" t="s">
        <v>690</v>
      </c>
      <c r="C97" s="83" t="s">
        <v>691</v>
      </c>
      <c r="D97" s="98"/>
      <c r="E97" s="98"/>
      <c r="F97" s="98"/>
      <c r="G97" s="98"/>
      <c r="H97" s="98"/>
      <c r="I97" s="98"/>
      <c r="J97" s="98"/>
    </row>
    <row r="98" spans="1:10" ht="39" hidden="1" customHeight="1">
      <c r="A98" s="88">
        <v>1156000</v>
      </c>
      <c r="B98" s="118" t="s">
        <v>780</v>
      </c>
      <c r="C98" s="86" t="s">
        <v>781</v>
      </c>
      <c r="D98" s="88"/>
      <c r="E98" s="88"/>
      <c r="F98" s="88"/>
      <c r="G98" s="88"/>
      <c r="H98" s="88"/>
      <c r="I98" s="88"/>
      <c r="J98" s="88"/>
    </row>
    <row r="99" spans="1:10" ht="39" hidden="1" customHeight="1">
      <c r="A99" s="72">
        <v>1160000</v>
      </c>
      <c r="B99" s="120" t="s">
        <v>782</v>
      </c>
      <c r="C99" s="74" t="s">
        <v>338</v>
      </c>
      <c r="D99" s="121">
        <v>0</v>
      </c>
      <c r="E99" s="121">
        <v>0</v>
      </c>
      <c r="F99" s="121">
        <v>0</v>
      </c>
      <c r="G99" s="121">
        <v>0</v>
      </c>
      <c r="H99" s="121">
        <v>0</v>
      </c>
      <c r="I99" s="121">
        <v>0</v>
      </c>
      <c r="J99" s="121">
        <v>0</v>
      </c>
    </row>
    <row r="100" spans="1:10" ht="39" hidden="1" customHeight="1">
      <c r="A100" s="98">
        <v>1161000</v>
      </c>
      <c r="B100" s="122" t="s">
        <v>191</v>
      </c>
      <c r="C100" s="123" t="s">
        <v>338</v>
      </c>
      <c r="D100" s="98">
        <v>0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</row>
    <row r="101" spans="1:10" ht="39" hidden="1" customHeight="1">
      <c r="A101" s="98">
        <v>1161100</v>
      </c>
      <c r="B101" s="14" t="s">
        <v>670</v>
      </c>
      <c r="C101" s="124">
        <v>471100</v>
      </c>
      <c r="D101" s="98"/>
      <c r="E101" s="98"/>
      <c r="F101" s="98"/>
      <c r="G101" s="98"/>
      <c r="H101" s="98"/>
      <c r="I101" s="98"/>
      <c r="J101" s="98"/>
    </row>
    <row r="102" spans="1:10" ht="39" hidden="1" customHeight="1">
      <c r="A102" s="98">
        <v>1161200</v>
      </c>
      <c r="B102" s="116" t="s">
        <v>671</v>
      </c>
      <c r="C102" s="124">
        <v>471200</v>
      </c>
      <c r="D102" s="98"/>
      <c r="E102" s="98"/>
      <c r="F102" s="98"/>
      <c r="G102" s="98"/>
      <c r="H102" s="98"/>
      <c r="I102" s="98"/>
      <c r="J102" s="98"/>
    </row>
    <row r="103" spans="1:10" ht="39" hidden="1" customHeight="1">
      <c r="A103" s="98">
        <v>1162000</v>
      </c>
      <c r="B103" s="122" t="s">
        <v>1080</v>
      </c>
      <c r="C103" s="123" t="s">
        <v>338</v>
      </c>
      <c r="D103" s="98">
        <v>0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</row>
    <row r="104" spans="1:10" ht="39" hidden="1" customHeight="1">
      <c r="A104" s="98">
        <v>1162100</v>
      </c>
      <c r="B104" s="116" t="s">
        <v>1081</v>
      </c>
      <c r="C104" s="83" t="s">
        <v>122</v>
      </c>
      <c r="D104" s="98"/>
      <c r="E104" s="98"/>
      <c r="F104" s="98"/>
      <c r="G104" s="98"/>
      <c r="H104" s="98"/>
      <c r="I104" s="98"/>
      <c r="J104" s="98"/>
    </row>
    <row r="105" spans="1:10" ht="39" hidden="1" customHeight="1">
      <c r="A105" s="98">
        <v>1162200</v>
      </c>
      <c r="B105" s="116" t="s">
        <v>123</v>
      </c>
      <c r="C105" s="83" t="s">
        <v>23</v>
      </c>
      <c r="D105" s="98"/>
      <c r="E105" s="98"/>
      <c r="F105" s="98"/>
      <c r="G105" s="98"/>
      <c r="H105" s="98"/>
      <c r="I105" s="98"/>
      <c r="J105" s="98"/>
    </row>
    <row r="106" spans="1:10" ht="39" hidden="1" customHeight="1">
      <c r="A106" s="98">
        <v>1162300</v>
      </c>
      <c r="B106" s="116" t="s">
        <v>24</v>
      </c>
      <c r="C106" s="83" t="s">
        <v>25</v>
      </c>
      <c r="D106" s="98"/>
      <c r="E106" s="98"/>
      <c r="F106" s="98"/>
      <c r="G106" s="98"/>
      <c r="H106" s="98"/>
      <c r="I106" s="98"/>
      <c r="J106" s="98"/>
    </row>
    <row r="107" spans="1:10" ht="39" hidden="1" customHeight="1">
      <c r="A107" s="98">
        <v>1162400</v>
      </c>
      <c r="B107" s="116" t="s">
        <v>794</v>
      </c>
      <c r="C107" s="83" t="s">
        <v>795</v>
      </c>
      <c r="D107" s="98"/>
      <c r="E107" s="98"/>
      <c r="F107" s="98"/>
      <c r="G107" s="98"/>
      <c r="H107" s="98"/>
      <c r="I107" s="98"/>
      <c r="J107" s="98"/>
    </row>
    <row r="108" spans="1:10" ht="39" hidden="1" customHeight="1">
      <c r="A108" s="98">
        <v>1162500</v>
      </c>
      <c r="B108" s="116" t="s">
        <v>796</v>
      </c>
      <c r="C108" s="83" t="s">
        <v>797</v>
      </c>
      <c r="D108" s="98"/>
      <c r="E108" s="98"/>
      <c r="F108" s="98"/>
      <c r="G108" s="98"/>
      <c r="H108" s="98"/>
      <c r="I108" s="98"/>
      <c r="J108" s="98"/>
    </row>
    <row r="109" spans="1:10" ht="39" hidden="1" customHeight="1">
      <c r="A109" s="98">
        <v>1162600</v>
      </c>
      <c r="B109" s="116" t="s">
        <v>488</v>
      </c>
      <c r="C109" s="83" t="s">
        <v>489</v>
      </c>
      <c r="D109" s="98"/>
      <c r="E109" s="98"/>
      <c r="F109" s="98"/>
      <c r="G109" s="98"/>
      <c r="H109" s="98"/>
      <c r="I109" s="98"/>
      <c r="J109" s="98"/>
    </row>
    <row r="110" spans="1:10" ht="39" hidden="1" customHeight="1">
      <c r="A110" s="98">
        <v>1162700</v>
      </c>
      <c r="B110" s="14" t="s">
        <v>490</v>
      </c>
      <c r="C110" s="83" t="s">
        <v>491</v>
      </c>
      <c r="D110" s="98"/>
      <c r="E110" s="98"/>
      <c r="F110" s="98"/>
      <c r="G110" s="98"/>
      <c r="H110" s="98"/>
      <c r="I110" s="98"/>
      <c r="J110" s="98"/>
    </row>
    <row r="111" spans="1:10" ht="39" hidden="1" customHeight="1">
      <c r="A111" s="98">
        <v>1162800</v>
      </c>
      <c r="B111" s="116" t="s">
        <v>832</v>
      </c>
      <c r="C111" s="83" t="s">
        <v>833</v>
      </c>
      <c r="D111" s="117"/>
      <c r="E111" s="117"/>
      <c r="F111" s="117"/>
      <c r="G111" s="117"/>
      <c r="H111" s="117"/>
      <c r="I111" s="117"/>
      <c r="J111" s="117"/>
    </row>
    <row r="112" spans="1:10" ht="39" hidden="1" customHeight="1">
      <c r="A112" s="119">
        <v>1162900</v>
      </c>
      <c r="B112" s="118" t="s">
        <v>834</v>
      </c>
      <c r="C112" s="86" t="s">
        <v>835</v>
      </c>
      <c r="D112" s="119"/>
      <c r="E112" s="119"/>
      <c r="F112" s="119"/>
      <c r="G112" s="119"/>
      <c r="H112" s="119"/>
      <c r="I112" s="119"/>
      <c r="J112" s="119"/>
    </row>
    <row r="113" spans="1:10" ht="39" hidden="1" customHeight="1">
      <c r="A113" s="125">
        <v>1170000</v>
      </c>
      <c r="B113" s="126" t="s">
        <v>836</v>
      </c>
      <c r="C113" s="127" t="s">
        <v>338</v>
      </c>
      <c r="D113" s="128">
        <v>0</v>
      </c>
      <c r="E113" s="128">
        <v>0</v>
      </c>
      <c r="F113" s="128">
        <v>0</v>
      </c>
      <c r="G113" s="128">
        <v>0</v>
      </c>
      <c r="H113" s="128">
        <v>0</v>
      </c>
      <c r="I113" s="128">
        <v>0</v>
      </c>
      <c r="J113" s="128">
        <v>0</v>
      </c>
    </row>
    <row r="114" spans="1:10" ht="39" hidden="1" customHeight="1">
      <c r="A114" s="117">
        <v>1171000</v>
      </c>
      <c r="B114" s="129" t="s">
        <v>200</v>
      </c>
      <c r="C114" s="74" t="s">
        <v>338</v>
      </c>
      <c r="D114" s="130">
        <v>0</v>
      </c>
      <c r="E114" s="130">
        <v>0</v>
      </c>
      <c r="F114" s="130">
        <v>0</v>
      </c>
      <c r="G114" s="130">
        <v>0</v>
      </c>
      <c r="H114" s="130">
        <v>0</v>
      </c>
      <c r="I114" s="130">
        <v>0</v>
      </c>
      <c r="J114" s="130">
        <v>0</v>
      </c>
    </row>
    <row r="115" spans="1:10" ht="39" hidden="1" customHeight="1">
      <c r="A115" s="117">
        <v>1171100</v>
      </c>
      <c r="B115" s="14" t="s">
        <v>456</v>
      </c>
      <c r="C115" s="99" t="s">
        <v>457</v>
      </c>
      <c r="D115" s="117"/>
      <c r="E115" s="117"/>
      <c r="F115" s="117"/>
      <c r="G115" s="117"/>
      <c r="H115" s="117"/>
      <c r="I115" s="117"/>
      <c r="J115" s="117"/>
    </row>
    <row r="116" spans="1:10" ht="39" hidden="1" customHeight="1">
      <c r="A116" s="117">
        <v>1171200</v>
      </c>
      <c r="B116" s="116" t="s">
        <v>331</v>
      </c>
      <c r="C116" s="131" t="s">
        <v>332</v>
      </c>
      <c r="D116" s="117"/>
      <c r="E116" s="117"/>
      <c r="F116" s="117"/>
      <c r="G116" s="117"/>
      <c r="H116" s="117"/>
      <c r="I116" s="117"/>
      <c r="J116" s="117"/>
    </row>
    <row r="117" spans="1:10" ht="39" hidden="1" customHeight="1">
      <c r="A117" s="98">
        <v>1172000</v>
      </c>
      <c r="B117" s="132" t="s">
        <v>974</v>
      </c>
      <c r="C117" s="111" t="s">
        <v>338</v>
      </c>
      <c r="D117" s="128">
        <v>0</v>
      </c>
      <c r="E117" s="128">
        <v>0</v>
      </c>
      <c r="F117" s="128">
        <v>0</v>
      </c>
      <c r="G117" s="128">
        <v>0</v>
      </c>
      <c r="H117" s="128">
        <v>0</v>
      </c>
      <c r="I117" s="128">
        <v>0</v>
      </c>
      <c r="J117" s="128">
        <v>0</v>
      </c>
    </row>
    <row r="118" spans="1:10" ht="39" hidden="1" customHeight="1">
      <c r="A118" s="98">
        <v>1172100</v>
      </c>
      <c r="B118" s="103" t="s">
        <v>1058</v>
      </c>
      <c r="C118" s="99" t="s">
        <v>975</v>
      </c>
      <c r="D118" s="117"/>
      <c r="E118" s="117"/>
      <c r="F118" s="117"/>
      <c r="G118" s="117"/>
      <c r="H118" s="117"/>
      <c r="I118" s="117"/>
      <c r="J118" s="117"/>
    </row>
    <row r="119" spans="1:10" ht="39" hidden="1" customHeight="1">
      <c r="A119" s="98">
        <v>1172200</v>
      </c>
      <c r="B119" s="103" t="s">
        <v>1059</v>
      </c>
      <c r="C119" s="133">
        <v>482200</v>
      </c>
      <c r="D119" s="117"/>
      <c r="E119" s="117"/>
      <c r="F119" s="117"/>
      <c r="G119" s="117"/>
      <c r="H119" s="117"/>
      <c r="I119" s="117"/>
      <c r="J119" s="117"/>
    </row>
    <row r="120" spans="1:10" ht="39" hidden="1" customHeight="1">
      <c r="A120" s="98">
        <v>1172300</v>
      </c>
      <c r="B120" s="116" t="s">
        <v>976</v>
      </c>
      <c r="C120" s="83" t="s">
        <v>977</v>
      </c>
      <c r="D120" s="117"/>
      <c r="E120" s="117"/>
      <c r="F120" s="117"/>
      <c r="G120" s="117"/>
      <c r="H120" s="117"/>
      <c r="I120" s="117"/>
      <c r="J120" s="117"/>
    </row>
    <row r="121" spans="1:10" ht="39" hidden="1" customHeight="1">
      <c r="A121" s="98">
        <v>1172400</v>
      </c>
      <c r="B121" s="134" t="s">
        <v>116</v>
      </c>
      <c r="C121" s="83" t="s">
        <v>117</v>
      </c>
      <c r="D121" s="130"/>
      <c r="E121" s="130"/>
      <c r="F121" s="130"/>
      <c r="G121" s="130"/>
      <c r="H121" s="130"/>
      <c r="I121" s="130"/>
      <c r="J121" s="130"/>
    </row>
    <row r="122" spans="1:10" ht="39" hidden="1" customHeight="1">
      <c r="A122" s="98">
        <v>1173000</v>
      </c>
      <c r="B122" s="132" t="s">
        <v>118</v>
      </c>
      <c r="C122" s="111" t="s">
        <v>338</v>
      </c>
      <c r="D122" s="130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0</v>
      </c>
      <c r="J122" s="130">
        <v>0</v>
      </c>
    </row>
    <row r="123" spans="1:10" ht="39" hidden="1" customHeight="1">
      <c r="A123" s="117">
        <v>1173100</v>
      </c>
      <c r="B123" s="135" t="s">
        <v>119</v>
      </c>
      <c r="C123" s="83" t="s">
        <v>1044</v>
      </c>
      <c r="D123" s="130"/>
      <c r="E123" s="130"/>
      <c r="F123" s="130"/>
      <c r="G123" s="130"/>
      <c r="H123" s="130"/>
      <c r="I123" s="130"/>
      <c r="J123" s="130"/>
    </row>
    <row r="124" spans="1:10" ht="39" hidden="1" customHeight="1">
      <c r="A124" s="117">
        <v>1174000</v>
      </c>
      <c r="B124" s="132" t="s">
        <v>1045</v>
      </c>
      <c r="C124" s="111" t="s">
        <v>338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</row>
    <row r="125" spans="1:10" ht="39" hidden="1" customHeight="1">
      <c r="A125" s="117">
        <v>1174100</v>
      </c>
      <c r="B125" s="135" t="s">
        <v>1060</v>
      </c>
      <c r="C125" s="83" t="s">
        <v>1046</v>
      </c>
      <c r="D125" s="130"/>
      <c r="E125" s="130"/>
      <c r="F125" s="130"/>
      <c r="G125" s="130"/>
      <c r="H125" s="130"/>
      <c r="I125" s="130"/>
      <c r="J125" s="130"/>
    </row>
    <row r="126" spans="1:10" ht="39" hidden="1" customHeight="1">
      <c r="A126" s="117">
        <v>1174200</v>
      </c>
      <c r="B126" s="134" t="s">
        <v>424</v>
      </c>
      <c r="C126" s="83" t="s">
        <v>425</v>
      </c>
      <c r="D126" s="130"/>
      <c r="E126" s="130"/>
      <c r="F126" s="130"/>
      <c r="G126" s="130"/>
      <c r="H126" s="130"/>
      <c r="I126" s="130"/>
      <c r="J126" s="130"/>
    </row>
    <row r="127" spans="1:10" ht="39" hidden="1" customHeight="1">
      <c r="A127" s="117">
        <v>1175000</v>
      </c>
      <c r="B127" s="132" t="s">
        <v>535</v>
      </c>
      <c r="C127" s="111" t="s">
        <v>338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</row>
    <row r="128" spans="1:10" ht="39" hidden="1" customHeight="1">
      <c r="A128" s="117">
        <v>1175100</v>
      </c>
      <c r="B128" s="134" t="s">
        <v>211</v>
      </c>
      <c r="C128" s="83" t="s">
        <v>212</v>
      </c>
      <c r="D128" s="130"/>
      <c r="E128" s="130"/>
      <c r="F128" s="130"/>
      <c r="G128" s="130"/>
      <c r="H128" s="130"/>
      <c r="I128" s="130"/>
      <c r="J128" s="130"/>
    </row>
    <row r="129" spans="1:12" ht="39" hidden="1" customHeight="1">
      <c r="A129" s="117">
        <v>1176000</v>
      </c>
      <c r="B129" s="132" t="s">
        <v>213</v>
      </c>
      <c r="C129" s="111" t="s">
        <v>338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</row>
    <row r="130" spans="1:12" ht="39" hidden="1" customHeight="1">
      <c r="A130" s="117">
        <v>1176100</v>
      </c>
      <c r="B130" s="134" t="s">
        <v>7</v>
      </c>
      <c r="C130" s="83" t="s">
        <v>8</v>
      </c>
      <c r="D130" s="130"/>
      <c r="E130" s="130"/>
      <c r="F130" s="130"/>
      <c r="G130" s="130"/>
      <c r="H130" s="130"/>
      <c r="I130" s="130"/>
      <c r="J130" s="130"/>
    </row>
    <row r="131" spans="1:12" ht="39" hidden="1" customHeight="1">
      <c r="A131" s="117">
        <v>1177000</v>
      </c>
      <c r="B131" s="132" t="s">
        <v>564</v>
      </c>
      <c r="C131" s="111" t="s">
        <v>338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</row>
    <row r="132" spans="1:12" ht="39" hidden="1" customHeight="1">
      <c r="A132" s="119">
        <v>1177100</v>
      </c>
      <c r="B132" s="136" t="s">
        <v>680</v>
      </c>
      <c r="C132" s="86" t="s">
        <v>244</v>
      </c>
      <c r="D132" s="137"/>
      <c r="E132" s="137"/>
      <c r="F132" s="137"/>
      <c r="G132" s="137"/>
      <c r="H132" s="137"/>
      <c r="I132" s="137"/>
      <c r="J132" s="137"/>
    </row>
    <row r="133" spans="1:12" ht="39" hidden="1" customHeight="1">
      <c r="A133" s="138" t="s">
        <v>245</v>
      </c>
      <c r="B133" s="139" t="s">
        <v>246</v>
      </c>
      <c r="C133" s="140"/>
      <c r="D133" s="141"/>
      <c r="E133" s="141"/>
      <c r="F133" s="141"/>
      <c r="G133" s="141"/>
      <c r="H133" s="141"/>
      <c r="I133" s="141"/>
      <c r="J133" s="141"/>
    </row>
    <row r="134" spans="1:12" ht="26.25" customHeight="1" thickBot="1">
      <c r="A134" s="142" t="s">
        <v>247</v>
      </c>
      <c r="B134" s="143" t="s">
        <v>618</v>
      </c>
      <c r="C134" s="144" t="s">
        <v>338</v>
      </c>
      <c r="D134" s="331">
        <f>D137</f>
        <v>0</v>
      </c>
      <c r="E134" s="331">
        <v>0</v>
      </c>
      <c r="F134" s="331">
        <f>F137</f>
        <v>0</v>
      </c>
      <c r="G134" s="331">
        <f>G137</f>
        <v>0</v>
      </c>
      <c r="H134" s="331">
        <f>H137</f>
        <v>0</v>
      </c>
      <c r="I134" s="331">
        <f>I137</f>
        <v>0</v>
      </c>
      <c r="J134" s="331">
        <f>F134</f>
        <v>0</v>
      </c>
    </row>
    <row r="135" spans="1:12" ht="39" hidden="1" customHeight="1">
      <c r="A135" s="145"/>
      <c r="B135" s="146" t="s">
        <v>619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39" hidden="1" customHeight="1">
      <c r="A136" s="138" t="s">
        <v>245</v>
      </c>
      <c r="B136" s="139" t="s">
        <v>246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>
      <c r="A137" s="149" t="s">
        <v>620</v>
      </c>
      <c r="B137" s="150" t="s">
        <v>621</v>
      </c>
      <c r="C137" s="151" t="s">
        <v>338</v>
      </c>
      <c r="D137" s="334">
        <f>SUM(D138:D145)</f>
        <v>0</v>
      </c>
      <c r="E137" s="334">
        <v>0</v>
      </c>
      <c r="F137" s="334">
        <f>SUM(F138:F145)</f>
        <v>0</v>
      </c>
      <c r="G137" s="334">
        <f>SUM(G138:G145)</f>
        <v>0</v>
      </c>
      <c r="H137" s="334">
        <f>SUM(H138:H145)</f>
        <v>0</v>
      </c>
      <c r="I137" s="334">
        <f>SUM(I138:I145)</f>
        <v>0</v>
      </c>
      <c r="J137" s="334">
        <f>SUM(J138:J145)</f>
        <v>0</v>
      </c>
    </row>
    <row r="138" spans="1:12">
      <c r="A138" s="152" t="s">
        <v>622</v>
      </c>
      <c r="B138" s="134" t="s">
        <v>944</v>
      </c>
      <c r="C138" s="153" t="s">
        <v>945</v>
      </c>
      <c r="D138" s="327"/>
      <c r="E138" s="327"/>
      <c r="F138" s="327"/>
      <c r="G138" s="327"/>
      <c r="H138" s="327"/>
      <c r="I138" s="327"/>
      <c r="J138" s="327"/>
    </row>
    <row r="139" spans="1:12">
      <c r="A139" s="152" t="s">
        <v>946</v>
      </c>
      <c r="B139" s="134" t="s">
        <v>922</v>
      </c>
      <c r="C139" s="153" t="s">
        <v>923</v>
      </c>
      <c r="D139" s="327">
        <v>0</v>
      </c>
      <c r="E139" s="327"/>
      <c r="F139" s="327">
        <f>D139+E139</f>
        <v>0</v>
      </c>
      <c r="G139" s="327">
        <v>0</v>
      </c>
      <c r="H139" s="327">
        <v>0</v>
      </c>
      <c r="I139" s="327">
        <v>0</v>
      </c>
      <c r="J139" s="327">
        <f>F139</f>
        <v>0</v>
      </c>
      <c r="L139" t="s">
        <v>84</v>
      </c>
    </row>
    <row r="140" spans="1:12" ht="25.5">
      <c r="A140" s="152" t="s">
        <v>924</v>
      </c>
      <c r="B140" s="134" t="s">
        <v>925</v>
      </c>
      <c r="C140" s="153" t="s">
        <v>926</v>
      </c>
      <c r="D140" s="327"/>
      <c r="E140" s="327"/>
      <c r="F140" s="327"/>
      <c r="G140" s="327"/>
      <c r="H140" s="327"/>
      <c r="I140" s="327"/>
      <c r="J140" s="327"/>
    </row>
    <row r="141" spans="1:12">
      <c r="A141" s="152" t="s">
        <v>927</v>
      </c>
      <c r="B141" s="134" t="s">
        <v>1054</v>
      </c>
      <c r="C141" s="153" t="s">
        <v>1055</v>
      </c>
      <c r="D141" s="327"/>
      <c r="E141" s="327"/>
      <c r="F141" s="327"/>
      <c r="G141" s="327"/>
      <c r="H141" s="327"/>
      <c r="I141" s="327"/>
      <c r="J141" s="327"/>
    </row>
    <row r="142" spans="1:12" ht="0.75" customHeight="1">
      <c r="A142" s="152" t="s">
        <v>127</v>
      </c>
      <c r="B142" s="135" t="s">
        <v>128</v>
      </c>
      <c r="C142" s="153" t="s">
        <v>129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130</v>
      </c>
      <c r="B143" s="134" t="s">
        <v>913</v>
      </c>
      <c r="C143" s="153" t="s">
        <v>857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858</v>
      </c>
      <c r="B144" s="134" t="s">
        <v>859</v>
      </c>
      <c r="C144" s="153" t="s">
        <v>860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625</v>
      </c>
      <c r="B145" s="134" t="s">
        <v>626</v>
      </c>
      <c r="C145" s="153" t="s">
        <v>627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628</v>
      </c>
      <c r="B146" s="132" t="s">
        <v>629</v>
      </c>
      <c r="C146" s="13" t="s">
        <v>338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630</v>
      </c>
      <c r="B147" s="135" t="s">
        <v>631</v>
      </c>
      <c r="C147" s="153" t="s">
        <v>632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633</v>
      </c>
      <c r="B148" s="135" t="s">
        <v>634</v>
      </c>
      <c r="C148" s="153" t="s">
        <v>635</v>
      </c>
      <c r="D148" s="327"/>
      <c r="E148" s="327"/>
      <c r="F148" s="327"/>
      <c r="G148" s="327"/>
      <c r="H148" s="327"/>
      <c r="I148" s="327"/>
      <c r="J148" s="327">
        <v>0</v>
      </c>
    </row>
    <row r="149" spans="1:10" ht="25.5" hidden="1">
      <c r="A149" s="152" t="s">
        <v>636</v>
      </c>
      <c r="B149" s="134" t="s">
        <v>293</v>
      </c>
      <c r="C149" s="153" t="s">
        <v>294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295</v>
      </c>
      <c r="B150" s="134" t="s">
        <v>296</v>
      </c>
      <c r="C150" s="153" t="s">
        <v>297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298</v>
      </c>
      <c r="B151" s="132" t="s">
        <v>299</v>
      </c>
      <c r="C151" s="13" t="s">
        <v>338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300</v>
      </c>
      <c r="B152" s="135" t="s">
        <v>1061</v>
      </c>
      <c r="C152" s="153" t="s">
        <v>301</v>
      </c>
      <c r="D152" s="327"/>
      <c r="E152" s="327"/>
      <c r="F152" s="327"/>
      <c r="G152" s="327"/>
      <c r="H152" s="327"/>
      <c r="I152" s="327"/>
      <c r="J152" s="327"/>
    </row>
    <row r="153" spans="1:10">
      <c r="A153" s="154" t="s">
        <v>302</v>
      </c>
      <c r="B153" s="155" t="s">
        <v>303</v>
      </c>
      <c r="C153" s="13" t="s">
        <v>338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>
      <c r="A154" s="152" t="s">
        <v>304</v>
      </c>
      <c r="B154" s="135" t="s">
        <v>1062</v>
      </c>
      <c r="C154" s="153" t="s">
        <v>305</v>
      </c>
      <c r="D154" s="327"/>
      <c r="E154" s="327">
        <v>0</v>
      </c>
      <c r="F154" s="327"/>
      <c r="G154" s="327"/>
      <c r="H154" s="327"/>
      <c r="I154" s="327"/>
      <c r="J154" s="327"/>
    </row>
    <row r="155" spans="1:10">
      <c r="A155" s="152" t="s">
        <v>306</v>
      </c>
      <c r="B155" s="135" t="s">
        <v>1063</v>
      </c>
      <c r="C155" s="153" t="s">
        <v>307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308</v>
      </c>
      <c r="B156" s="134" t="s">
        <v>309</v>
      </c>
      <c r="C156" s="153" t="s">
        <v>310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311</v>
      </c>
      <c r="C157" s="158" t="s">
        <v>1089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1090</v>
      </c>
      <c r="C158" s="161" t="s">
        <v>338</v>
      </c>
      <c r="D158" s="335">
        <f>D134</f>
        <v>0</v>
      </c>
      <c r="E158" s="335">
        <v>0</v>
      </c>
      <c r="F158" s="335">
        <f>F134</f>
        <v>0</v>
      </c>
      <c r="G158" s="335">
        <f>G134</f>
        <v>0</v>
      </c>
      <c r="H158" s="335">
        <f>H134</f>
        <v>0</v>
      </c>
      <c r="I158" s="335">
        <f>I134</f>
        <v>0</v>
      </c>
      <c r="J158" s="335">
        <f>J134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492"/>
      <c r="B160" s="2492"/>
      <c r="C160" s="2492"/>
      <c r="D160" s="2492"/>
      <c r="E160" s="2492"/>
      <c r="F160" s="2492"/>
      <c r="G160" s="2492"/>
      <c r="H160" s="2492"/>
      <c r="I160" s="2492"/>
      <c r="J160" s="2492"/>
    </row>
    <row r="161" spans="1:10" s="163" customFormat="1">
      <c r="A161" s="2486"/>
      <c r="B161" s="2486"/>
      <c r="C161" s="2486"/>
      <c r="D161" s="2486"/>
      <c r="E161" s="2486"/>
      <c r="F161" s="2486"/>
      <c r="G161" s="2486"/>
      <c r="H161" s="2486"/>
      <c r="I161" s="2486"/>
      <c r="J161" s="2486"/>
    </row>
    <row r="162" spans="1:10" s="379" customFormat="1" ht="12.75" customHeight="1">
      <c r="A162" s="2515" t="s">
        <v>1070</v>
      </c>
      <c r="B162" s="2515"/>
      <c r="C162" s="2515"/>
      <c r="D162" s="2515"/>
      <c r="E162" s="2515"/>
      <c r="F162" s="2515"/>
      <c r="G162" s="2515"/>
      <c r="H162" s="2515"/>
      <c r="I162" s="2515"/>
      <c r="J162" s="2515"/>
    </row>
    <row r="163" spans="1:10" s="379" customFormat="1" ht="12.75" customHeight="1">
      <c r="A163" s="380" t="s">
        <v>1154</v>
      </c>
      <c r="B163" s="380"/>
      <c r="C163" s="381"/>
      <c r="D163" s="380"/>
      <c r="E163" s="380"/>
      <c r="F163" s="380"/>
      <c r="G163" s="163" t="s">
        <v>1098</v>
      </c>
      <c r="H163" s="380"/>
      <c r="I163" s="380"/>
      <c r="J163" s="380"/>
    </row>
    <row r="164" spans="1:10" s="379" customFormat="1" ht="12.75" customHeight="1">
      <c r="A164" s="166" t="s">
        <v>288</v>
      </c>
      <c r="B164" s="166"/>
      <c r="C164" s="166"/>
      <c r="D164" s="163"/>
      <c r="E164" s="167" t="s">
        <v>289</v>
      </c>
      <c r="F164" s="163"/>
      <c r="G164" s="167" t="s">
        <v>290</v>
      </c>
      <c r="H164" s="163"/>
      <c r="I164" s="163"/>
      <c r="J164" s="166"/>
    </row>
    <row r="165" spans="1:10" s="379" customFormat="1" ht="12.75" customHeight="1">
      <c r="A165" s="378" t="s">
        <v>1082</v>
      </c>
      <c r="B165" s="378"/>
      <c r="C165" s="166"/>
      <c r="D165" s="378"/>
      <c r="E165" s="378"/>
      <c r="F165" s="378"/>
      <c r="G165" s="378"/>
      <c r="H165" s="378"/>
      <c r="I165" s="378"/>
      <c r="J165" s="378"/>
    </row>
    <row r="166" spans="1:10" s="379" customFormat="1" ht="12.75" customHeight="1">
      <c r="A166" s="380" t="s">
        <v>1155</v>
      </c>
      <c r="B166" s="380"/>
      <c r="C166" s="381"/>
      <c r="D166" s="380"/>
      <c r="E166" s="380"/>
      <c r="F166" s="380"/>
      <c r="G166" s="380" t="s">
        <v>449</v>
      </c>
      <c r="H166" s="380"/>
      <c r="I166" s="380"/>
      <c r="J166" s="380"/>
    </row>
    <row r="167" spans="1:10" s="379" customFormat="1" ht="12.75" customHeight="1">
      <c r="A167" s="166" t="s">
        <v>854</v>
      </c>
      <c r="B167" s="381" t="s">
        <v>612</v>
      </c>
      <c r="C167" s="170"/>
      <c r="D167" s="163"/>
      <c r="E167" s="167" t="s">
        <v>289</v>
      </c>
      <c r="F167" s="163"/>
      <c r="G167" s="167" t="s">
        <v>290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350"/>
      <c r="D171" s="163"/>
      <c r="E171" s="163"/>
      <c r="F171" s="163"/>
      <c r="G171" s="163"/>
      <c r="H171" s="163"/>
      <c r="I171" s="163"/>
      <c r="J171" s="163"/>
    </row>
  </sheetData>
  <mergeCells count="15">
    <mergeCell ref="A13:J13"/>
    <mergeCell ref="A14:J14"/>
    <mergeCell ref="A15:J15"/>
    <mergeCell ref="A16:J16"/>
    <mergeCell ref="F1:J1"/>
    <mergeCell ref="F3:J3"/>
    <mergeCell ref="A10:E10"/>
    <mergeCell ref="A11:E11"/>
    <mergeCell ref="A160:J160"/>
    <mergeCell ref="A161:J161"/>
    <mergeCell ref="A162:J162"/>
    <mergeCell ref="F21:I21"/>
    <mergeCell ref="F23:J24"/>
    <mergeCell ref="F29:F30"/>
    <mergeCell ref="G29:J29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C00000"/>
  </sheetPr>
  <dimension ref="A1:N173"/>
  <sheetViews>
    <sheetView topLeftCell="A25" workbookViewId="0">
      <selection activeCell="A161" sqref="A161:XFD161"/>
    </sheetView>
  </sheetViews>
  <sheetFormatPr defaultRowHeight="12.75"/>
  <cols>
    <col min="1" max="1" width="7" style="626" customWidth="1"/>
    <col min="2" max="2" width="38.85546875" style="626" customWidth="1"/>
    <col min="3" max="3" width="8.140625" style="626" customWidth="1"/>
    <col min="4" max="4" width="10.85546875" style="626" customWidth="1"/>
    <col min="5" max="5" width="9.42578125" style="841" customWidth="1"/>
    <col min="6" max="6" width="10.7109375" style="626" customWidth="1"/>
    <col min="7" max="7" width="10.28515625" style="626" customWidth="1"/>
    <col min="8" max="8" width="11.28515625" style="626" customWidth="1"/>
    <col min="9" max="9" width="11.85546875" style="626" customWidth="1"/>
    <col min="10" max="10" width="10.85546875" style="626" customWidth="1"/>
    <col min="11" max="11" width="14.85546875" style="626" customWidth="1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1461"/>
      <c r="F1" s="2453" t="s">
        <v>28</v>
      </c>
      <c r="G1" s="2453"/>
      <c r="H1" s="2453"/>
      <c r="I1" s="2453"/>
      <c r="J1" s="2453"/>
      <c r="K1" s="662"/>
      <c r="L1" s="662"/>
    </row>
    <row r="2" spans="1:12">
      <c r="A2" s="662"/>
      <c r="B2" s="663"/>
      <c r="C2" s="664"/>
      <c r="D2" s="662"/>
      <c r="E2" s="1461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1461"/>
      <c r="F3" s="2454" t="s">
        <v>850</v>
      </c>
      <c r="G3" s="2454"/>
      <c r="H3" s="2454"/>
      <c r="I3" s="2454"/>
      <c r="J3" s="2454"/>
      <c r="K3" s="662"/>
      <c r="L3" s="662"/>
    </row>
    <row r="4" spans="1:12">
      <c r="A4" s="662"/>
      <c r="B4" s="663"/>
      <c r="C4" s="664"/>
      <c r="D4" s="662"/>
      <c r="E4" s="1461"/>
      <c r="F4" s="667" t="s">
        <v>30</v>
      </c>
      <c r="G4" s="667"/>
      <c r="H4" s="662"/>
      <c r="I4" s="662"/>
      <c r="J4" s="662"/>
      <c r="K4" s="662"/>
      <c r="L4" s="662"/>
    </row>
    <row r="5" spans="1:12">
      <c r="A5" s="662"/>
      <c r="B5" s="820" t="s">
        <v>31</v>
      </c>
      <c r="C5" s="664"/>
      <c r="D5" s="662"/>
      <c r="E5" s="1461"/>
      <c r="F5" s="665"/>
      <c r="G5" s="669" t="s">
        <v>162</v>
      </c>
      <c r="H5" s="662"/>
      <c r="I5" s="662"/>
      <c r="J5" s="662"/>
      <c r="K5" s="662"/>
      <c r="L5" s="662"/>
    </row>
    <row r="6" spans="1:12">
      <c r="A6" s="667" t="s">
        <v>2286</v>
      </c>
      <c r="B6" s="671"/>
      <c r="C6" s="664"/>
      <c r="D6" s="662"/>
      <c r="E6" s="1461" t="s">
        <v>163</v>
      </c>
      <c r="F6" s="667" t="s">
        <v>893</v>
      </c>
      <c r="G6" s="662"/>
      <c r="H6" s="662"/>
      <c r="I6" s="662"/>
      <c r="J6" s="672"/>
      <c r="K6" s="662"/>
      <c r="L6" s="662"/>
    </row>
    <row r="7" spans="1:12">
      <c r="A7" s="672"/>
      <c r="B7" s="821" t="s">
        <v>1656</v>
      </c>
      <c r="C7" s="692"/>
      <c r="D7" s="672"/>
      <c r="E7" s="1615"/>
      <c r="F7" s="672"/>
      <c r="G7" s="672"/>
      <c r="H7" s="662"/>
      <c r="I7" s="662"/>
      <c r="J7" s="662"/>
      <c r="K7" s="672"/>
      <c r="L7" s="672"/>
    </row>
    <row r="8" spans="1:12" ht="14.25">
      <c r="A8" s="822" t="s">
        <v>1657</v>
      </c>
      <c r="B8" s="814"/>
      <c r="C8" s="823"/>
      <c r="D8" s="824"/>
      <c r="E8" s="1616"/>
      <c r="F8" s="825"/>
      <c r="G8" s="672"/>
      <c r="H8" s="662"/>
      <c r="I8" s="662"/>
      <c r="J8" s="662"/>
      <c r="K8" s="662"/>
      <c r="L8" s="662"/>
    </row>
    <row r="9" spans="1:12">
      <c r="A9" s="662"/>
      <c r="B9" s="663"/>
      <c r="C9" s="664"/>
      <c r="D9" s="662"/>
      <c r="E9" s="1461"/>
      <c r="F9" s="665"/>
      <c r="G9" s="662"/>
      <c r="H9" s="662"/>
      <c r="I9" s="662"/>
      <c r="J9" s="662"/>
      <c r="K9" s="662"/>
      <c r="L9" s="662"/>
    </row>
    <row r="10" spans="1:12">
      <c r="A10" s="2457" t="s">
        <v>1111</v>
      </c>
      <c r="B10" s="2457"/>
      <c r="C10" s="2457"/>
      <c r="D10" s="2457"/>
      <c r="E10" s="2457"/>
      <c r="F10" s="665"/>
      <c r="G10" s="674" t="s">
        <v>193</v>
      </c>
      <c r="H10" s="662"/>
      <c r="I10" s="662"/>
      <c r="J10" s="662"/>
      <c r="K10" s="662"/>
      <c r="L10" s="662"/>
    </row>
    <row r="11" spans="1:12">
      <c r="A11" s="2452" t="s">
        <v>861</v>
      </c>
      <c r="B11" s="2452"/>
      <c r="C11" s="2452"/>
      <c r="D11" s="2452"/>
      <c r="E11" s="2452"/>
      <c r="F11" s="665"/>
      <c r="G11" s="662"/>
      <c r="H11" s="662"/>
      <c r="I11" s="662"/>
      <c r="J11" s="662"/>
      <c r="K11" s="662"/>
      <c r="L11" s="662"/>
    </row>
    <row r="12" spans="1:12" s="841" customFormat="1">
      <c r="A12" s="2445" t="s">
        <v>2269</v>
      </c>
      <c r="B12" s="2446"/>
      <c r="C12" s="1460"/>
      <c r="F12" s="1461"/>
      <c r="G12" s="1461"/>
    </row>
    <row r="13" spans="1:12" ht="15.75">
      <c r="A13" s="2471" t="s">
        <v>779</v>
      </c>
      <c r="B13" s="2471"/>
      <c r="C13" s="2471"/>
      <c r="D13" s="2471"/>
      <c r="E13" s="2471"/>
      <c r="F13" s="2471"/>
      <c r="G13" s="2471"/>
      <c r="H13" s="2471"/>
      <c r="I13" s="2471"/>
      <c r="J13" s="2471"/>
      <c r="K13" s="662"/>
      <c r="L13" s="662"/>
    </row>
    <row r="14" spans="1:12" ht="14.25">
      <c r="A14" s="2477" t="s">
        <v>993</v>
      </c>
      <c r="B14" s="2470"/>
      <c r="C14" s="2470"/>
      <c r="D14" s="2470"/>
      <c r="E14" s="2470"/>
      <c r="F14" s="2470"/>
      <c r="G14" s="2470"/>
      <c r="H14" s="2470"/>
      <c r="I14" s="2470"/>
      <c r="J14" s="2470"/>
      <c r="K14" s="662"/>
      <c r="L14" s="662"/>
    </row>
    <row r="15" spans="1:12" ht="16.5">
      <c r="A15" s="2478" t="s">
        <v>2206</v>
      </c>
      <c r="B15" s="2478"/>
      <c r="C15" s="2478"/>
      <c r="D15" s="2478"/>
      <c r="E15" s="2478"/>
      <c r="F15" s="2478"/>
      <c r="G15" s="2478"/>
      <c r="H15" s="2478"/>
      <c r="I15" s="2478"/>
      <c r="J15" s="2478"/>
      <c r="K15" s="662"/>
      <c r="L15" s="662"/>
    </row>
    <row r="16" spans="1:12" ht="12.75" customHeight="1">
      <c r="A16" s="2467" t="s">
        <v>2202</v>
      </c>
      <c r="B16" s="2467"/>
      <c r="C16" s="2467"/>
      <c r="D16" s="2467"/>
      <c r="E16" s="2467"/>
      <c r="F16" s="2451"/>
      <c r="G16" s="2451"/>
      <c r="H16" s="2451"/>
      <c r="I16" s="2451"/>
      <c r="J16" s="2451"/>
      <c r="K16" s="672"/>
      <c r="L16" s="672"/>
    </row>
    <row r="17" spans="1:14">
      <c r="A17" s="2467"/>
      <c r="B17" s="2467"/>
      <c r="C17" s="2467"/>
      <c r="D17" s="2467"/>
      <c r="E17" s="2467"/>
      <c r="F17" s="2451"/>
      <c r="G17" s="2451"/>
      <c r="H17" s="2451"/>
      <c r="I17" s="2451"/>
      <c r="J17" s="2451"/>
      <c r="K17" s="672"/>
      <c r="L17" s="672"/>
    </row>
    <row r="18" spans="1:14">
      <c r="A18" s="677" t="s">
        <v>962</v>
      </c>
      <c r="B18" s="678"/>
      <c r="C18" s="678"/>
      <c r="D18" s="678"/>
      <c r="E18" s="985"/>
      <c r="F18" s="679" t="s">
        <v>312</v>
      </c>
      <c r="G18" s="672"/>
      <c r="H18" s="672"/>
      <c r="I18" s="672"/>
      <c r="J18" s="672"/>
      <c r="K18" s="672"/>
      <c r="L18" s="672"/>
    </row>
    <row r="19" spans="1:14">
      <c r="A19" s="677" t="s">
        <v>242</v>
      </c>
      <c r="B19" s="680"/>
      <c r="C19" s="680"/>
      <c r="D19" s="680"/>
      <c r="E19" s="1617"/>
      <c r="F19" s="677" t="s">
        <v>313</v>
      </c>
      <c r="G19" s="650" t="s">
        <v>539</v>
      </c>
      <c r="H19" s="647">
        <v>4</v>
      </c>
      <c r="I19" s="648">
        <v>1</v>
      </c>
      <c r="J19" s="680"/>
      <c r="K19" s="680"/>
      <c r="L19" s="680"/>
    </row>
    <row r="20" spans="1:14">
      <c r="A20" s="677" t="s">
        <v>314</v>
      </c>
      <c r="B20" s="677"/>
      <c r="C20" s="677"/>
      <c r="D20" s="677"/>
      <c r="E20" s="1618"/>
      <c r="F20" s="680"/>
      <c r="G20" s="677"/>
      <c r="H20" s="680"/>
      <c r="I20" s="677"/>
      <c r="J20" s="677"/>
      <c r="K20" s="677"/>
      <c r="L20" s="677"/>
    </row>
    <row r="21" spans="1:14" ht="32.25" customHeight="1">
      <c r="A21" s="677" t="s">
        <v>884</v>
      </c>
      <c r="B21" s="677"/>
      <c r="C21" s="677"/>
      <c r="D21" s="681"/>
      <c r="E21" s="1757"/>
      <c r="F21" s="2527" t="s">
        <v>1774</v>
      </c>
      <c r="G21" s="2528"/>
      <c r="H21" s="2528"/>
      <c r="I21" s="2528"/>
      <c r="J21" s="677"/>
      <c r="K21" s="677"/>
      <c r="L21" s="677"/>
    </row>
    <row r="22" spans="1:14" ht="13.5" customHeight="1">
      <c r="A22" s="677" t="s">
        <v>1615</v>
      </c>
      <c r="B22" s="680"/>
      <c r="C22" s="680"/>
      <c r="D22" s="680"/>
      <c r="E22" s="1617"/>
      <c r="F22" s="677" t="s">
        <v>895</v>
      </c>
      <c r="G22" s="677"/>
      <c r="H22" s="677"/>
      <c r="I22" s="680"/>
      <c r="J22" s="682"/>
      <c r="K22" s="680"/>
      <c r="L22" s="680"/>
    </row>
    <row r="23" spans="1:14" ht="12" customHeight="1">
      <c r="A23" s="680" t="s">
        <v>192</v>
      </c>
      <c r="B23" s="682"/>
      <c r="C23" s="683"/>
      <c r="D23" s="680"/>
      <c r="E23" s="1617"/>
      <c r="F23" s="2437" t="s">
        <v>900</v>
      </c>
      <c r="G23" s="2437"/>
      <c r="H23" s="2437"/>
      <c r="I23" s="2437"/>
      <c r="J23" s="2437"/>
      <c r="K23" s="680"/>
      <c r="L23" s="680"/>
    </row>
    <row r="24" spans="1:14" ht="13.5" thickBot="1">
      <c r="A24" s="679" t="s">
        <v>208</v>
      </c>
      <c r="B24" s="684"/>
      <c r="C24" s="685"/>
      <c r="D24" s="684"/>
      <c r="E24" s="1617"/>
      <c r="F24" s="2437"/>
      <c r="G24" s="2437"/>
      <c r="H24" s="2437"/>
      <c r="I24" s="2437"/>
      <c r="J24" s="2437"/>
      <c r="K24" s="680"/>
      <c r="L24" s="680"/>
    </row>
    <row r="25" spans="1:14" ht="13.5" thickBot="1">
      <c r="A25" s="677" t="s">
        <v>110</v>
      </c>
      <c r="B25" s="680"/>
      <c r="C25" s="683"/>
      <c r="D25" s="682"/>
      <c r="E25" s="1620"/>
      <c r="G25" s="687"/>
      <c r="H25" s="688"/>
      <c r="I25" s="689"/>
      <c r="K25" s="682"/>
      <c r="L25" s="682"/>
    </row>
    <row r="26" spans="1:14" ht="13.5" thickBot="1">
      <c r="A26" s="677" t="s">
        <v>397</v>
      </c>
      <c r="B26" s="680"/>
      <c r="C26" s="680"/>
      <c r="D26" s="684"/>
      <c r="E26" s="1621"/>
      <c r="F26" s="684"/>
      <c r="G26" s="690" t="s">
        <v>398</v>
      </c>
      <c r="H26" s="680"/>
      <c r="I26" s="682"/>
      <c r="J26" s="682"/>
      <c r="K26" s="684"/>
      <c r="L26" s="684"/>
    </row>
    <row r="27" spans="1:14" ht="13.5" thickBot="1">
      <c r="A27" s="677" t="s">
        <v>399</v>
      </c>
      <c r="B27" s="691"/>
      <c r="C27" s="692"/>
      <c r="D27" s="683"/>
      <c r="E27" s="1622"/>
      <c r="F27" s="694"/>
      <c r="G27" s="672"/>
      <c r="H27" s="2444">
        <v>900272000408</v>
      </c>
      <c r="I27" s="2444"/>
      <c r="J27" s="2444"/>
      <c r="K27" s="672"/>
      <c r="L27" s="672"/>
    </row>
    <row r="28" spans="1:14" ht="4.5" customHeight="1" thickBot="1"/>
    <row r="29" spans="1:14" ht="49.5" customHeight="1" thickBot="1">
      <c r="A29" s="695" t="s">
        <v>385</v>
      </c>
      <c r="B29" s="696" t="s">
        <v>400</v>
      </c>
      <c r="C29" s="697"/>
      <c r="D29" s="696" t="s">
        <v>401</v>
      </c>
      <c r="E29" s="1392"/>
      <c r="F29" s="2438" t="s">
        <v>342</v>
      </c>
      <c r="G29" s="2440" t="s">
        <v>343</v>
      </c>
      <c r="H29" s="2441"/>
      <c r="I29" s="2441"/>
      <c r="J29" s="2442"/>
    </row>
    <row r="30" spans="1:14" ht="69.75" customHeight="1" thickBot="1">
      <c r="A30" s="699"/>
      <c r="B30" s="700" t="s">
        <v>329</v>
      </c>
      <c r="C30" s="701" t="s">
        <v>641</v>
      </c>
      <c r="D30" s="702" t="s">
        <v>761</v>
      </c>
      <c r="E30" s="139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  <c r="M30" s="688"/>
      <c r="N30" s="682"/>
    </row>
    <row r="31" spans="1:14" ht="13.5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1394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4" ht="23.25" customHeight="1" thickBot="1">
      <c r="A32" s="704">
        <v>1100000</v>
      </c>
      <c r="B32" s="711" t="s">
        <v>1616</v>
      </c>
      <c r="C32" s="712" t="s">
        <v>338</v>
      </c>
      <c r="D32" s="826">
        <f t="shared" ref="D32:I32" si="0">D117</f>
        <v>0</v>
      </c>
      <c r="E32" s="1104">
        <f t="shared" si="0"/>
        <v>0</v>
      </c>
      <c r="F32" s="826">
        <f t="shared" si="0"/>
        <v>0</v>
      </c>
      <c r="G32" s="826">
        <f t="shared" si="0"/>
        <v>0</v>
      </c>
      <c r="H32" s="826">
        <f t="shared" si="0"/>
        <v>0</v>
      </c>
      <c r="I32" s="826">
        <f t="shared" si="0"/>
        <v>0</v>
      </c>
      <c r="J32" s="826">
        <f>F32</f>
        <v>0</v>
      </c>
    </row>
    <row r="33" spans="1:10" ht="102.75" hidden="1" thickBot="1">
      <c r="A33" s="704">
        <v>1110000</v>
      </c>
      <c r="B33" s="714" t="s">
        <v>1617</v>
      </c>
      <c r="C33" s="712" t="s">
        <v>338</v>
      </c>
      <c r="D33" s="827">
        <v>0</v>
      </c>
      <c r="E33" s="1122">
        <v>0</v>
      </c>
      <c r="F33" s="827">
        <v>0</v>
      </c>
      <c r="G33" s="827">
        <v>0</v>
      </c>
      <c r="H33" s="827">
        <v>0</v>
      </c>
      <c r="I33" s="827">
        <v>0</v>
      </c>
      <c r="J33" s="827">
        <v>0</v>
      </c>
    </row>
    <row r="34" spans="1:10" ht="28.5" hidden="1">
      <c r="A34" s="716">
        <v>1110000</v>
      </c>
      <c r="B34" s="717" t="s">
        <v>768</v>
      </c>
      <c r="C34" s="718" t="s">
        <v>338</v>
      </c>
      <c r="D34" s="828">
        <v>0</v>
      </c>
      <c r="E34" s="1395">
        <v>0</v>
      </c>
      <c r="F34" s="828">
        <v>0</v>
      </c>
      <c r="G34" s="828">
        <v>0</v>
      </c>
      <c r="H34" s="828">
        <v>0</v>
      </c>
      <c r="I34" s="828">
        <v>0</v>
      </c>
      <c r="J34" s="828">
        <v>0</v>
      </c>
    </row>
    <row r="35" spans="1:10" ht="25.5" hidden="1">
      <c r="A35" s="720">
        <v>1111000</v>
      </c>
      <c r="B35" s="721" t="s">
        <v>643</v>
      </c>
      <c r="C35" s="722" t="s">
        <v>769</v>
      </c>
      <c r="D35" s="829"/>
      <c r="E35" s="866"/>
      <c r="F35" s="829"/>
      <c r="G35" s="829"/>
      <c r="H35" s="829"/>
      <c r="I35" s="829"/>
      <c r="J35" s="829"/>
    </row>
    <row r="36" spans="1:10" ht="25.5" hidden="1">
      <c r="A36" s="724">
        <v>1112000</v>
      </c>
      <c r="B36" s="725" t="s">
        <v>255</v>
      </c>
      <c r="C36" s="726" t="s">
        <v>770</v>
      </c>
      <c r="D36" s="830"/>
      <c r="E36" s="837"/>
      <c r="F36" s="830"/>
      <c r="G36" s="830"/>
      <c r="H36" s="830"/>
      <c r="I36" s="830"/>
      <c r="J36" s="830"/>
    </row>
    <row r="37" spans="1:10" ht="35.25" hidden="1" customHeight="1">
      <c r="A37" s="724">
        <v>1113000</v>
      </c>
      <c r="B37" s="725" t="s">
        <v>771</v>
      </c>
      <c r="C37" s="726" t="s">
        <v>772</v>
      </c>
      <c r="D37" s="830"/>
      <c r="E37" s="837"/>
      <c r="F37" s="830"/>
      <c r="G37" s="830"/>
      <c r="H37" s="830"/>
      <c r="I37" s="830"/>
      <c r="J37" s="830"/>
    </row>
    <row r="38" spans="1:10" ht="51" hidden="1">
      <c r="A38" s="724">
        <v>1114000</v>
      </c>
      <c r="B38" s="725" t="s">
        <v>377</v>
      </c>
      <c r="C38" s="726" t="s">
        <v>378</v>
      </c>
      <c r="D38" s="830"/>
      <c r="E38" s="837"/>
      <c r="F38" s="830"/>
      <c r="G38" s="830"/>
      <c r="H38" s="830"/>
      <c r="I38" s="830"/>
      <c r="J38" s="830"/>
    </row>
    <row r="39" spans="1:10" ht="9.75" hidden="1" customHeight="1">
      <c r="A39" s="724">
        <v>1115000</v>
      </c>
      <c r="B39" s="725" t="s">
        <v>591</v>
      </c>
      <c r="C39" s="726" t="s">
        <v>367</v>
      </c>
      <c r="D39" s="830"/>
      <c r="E39" s="837"/>
      <c r="F39" s="830"/>
      <c r="G39" s="830"/>
      <c r="H39" s="830"/>
      <c r="I39" s="830"/>
      <c r="J39" s="830"/>
    </row>
    <row r="40" spans="1:10" ht="25.5" hidden="1">
      <c r="A40" s="724">
        <v>1116000</v>
      </c>
      <c r="B40" s="725" t="s">
        <v>981</v>
      </c>
      <c r="C40" s="726" t="s">
        <v>368</v>
      </c>
      <c r="D40" s="830"/>
      <c r="E40" s="837"/>
      <c r="F40" s="830"/>
      <c r="G40" s="830"/>
      <c r="H40" s="830"/>
      <c r="I40" s="830"/>
      <c r="J40" s="830"/>
    </row>
    <row r="41" spans="1:10" ht="35.25" hidden="1" customHeight="1" thickBot="1">
      <c r="A41" s="728">
        <v>1117000</v>
      </c>
      <c r="B41" s="729" t="s">
        <v>18</v>
      </c>
      <c r="C41" s="730" t="s">
        <v>19</v>
      </c>
      <c r="D41" s="831"/>
      <c r="E41" s="836"/>
      <c r="F41" s="831"/>
      <c r="G41" s="831"/>
      <c r="H41" s="831"/>
      <c r="I41" s="831"/>
      <c r="J41" s="831"/>
    </row>
    <row r="42" spans="1:10" ht="29.25" hidden="1" thickBot="1">
      <c r="A42" s="732">
        <v>1120000</v>
      </c>
      <c r="B42" s="733" t="s">
        <v>20</v>
      </c>
      <c r="C42" s="712" t="s">
        <v>338</v>
      </c>
      <c r="D42" s="832">
        <v>0</v>
      </c>
      <c r="E42" s="1039">
        <v>0</v>
      </c>
      <c r="F42" s="832">
        <v>0</v>
      </c>
      <c r="G42" s="832">
        <v>0</v>
      </c>
      <c r="H42" s="832">
        <v>0</v>
      </c>
      <c r="I42" s="832">
        <v>0</v>
      </c>
      <c r="J42" s="832">
        <v>0</v>
      </c>
    </row>
    <row r="43" spans="1:10" ht="14.25" hidden="1">
      <c r="A43" s="716">
        <v>1121000</v>
      </c>
      <c r="B43" s="735" t="s">
        <v>21</v>
      </c>
      <c r="C43" s="736"/>
      <c r="D43" s="829">
        <v>0</v>
      </c>
      <c r="E43" s="866">
        <v>0</v>
      </c>
      <c r="F43" s="829">
        <v>0</v>
      </c>
      <c r="G43" s="829">
        <v>0</v>
      </c>
      <c r="H43" s="829">
        <v>0</v>
      </c>
      <c r="I43" s="829">
        <v>0</v>
      </c>
      <c r="J43" s="829">
        <v>0</v>
      </c>
    </row>
    <row r="44" spans="1:10" ht="25.5" hidden="1">
      <c r="A44" s="724">
        <v>1121100</v>
      </c>
      <c r="B44" s="737" t="s">
        <v>359</v>
      </c>
      <c r="C44" s="726" t="s">
        <v>360</v>
      </c>
      <c r="D44" s="830"/>
      <c r="E44" s="837"/>
      <c r="F44" s="830"/>
      <c r="G44" s="830"/>
      <c r="H44" s="830"/>
      <c r="I44" s="830"/>
      <c r="J44" s="830"/>
    </row>
    <row r="45" spans="1:10" hidden="1">
      <c r="A45" s="724">
        <v>1121200</v>
      </c>
      <c r="B45" s="738" t="s">
        <v>1618</v>
      </c>
      <c r="C45" s="726" t="s">
        <v>362</v>
      </c>
      <c r="D45" s="830"/>
      <c r="E45" s="837"/>
      <c r="F45" s="830"/>
      <c r="G45" s="830"/>
      <c r="H45" s="830"/>
      <c r="I45" s="830"/>
      <c r="J45" s="830">
        <v>0</v>
      </c>
    </row>
    <row r="46" spans="1:10" hidden="1">
      <c r="A46" s="724">
        <v>1121300</v>
      </c>
      <c r="B46" s="737" t="s">
        <v>734</v>
      </c>
      <c r="C46" s="726" t="s">
        <v>363</v>
      </c>
      <c r="D46" s="830"/>
      <c r="E46" s="837"/>
      <c r="F46" s="830"/>
      <c r="G46" s="830"/>
      <c r="H46" s="830"/>
      <c r="I46" s="830"/>
      <c r="J46" s="830"/>
    </row>
    <row r="47" spans="1:10" hidden="1">
      <c r="A47" s="724">
        <v>1121400</v>
      </c>
      <c r="B47" s="737" t="s">
        <v>735</v>
      </c>
      <c r="C47" s="726" t="s">
        <v>364</v>
      </c>
      <c r="D47" s="830"/>
      <c r="E47" s="837"/>
      <c r="F47" s="830"/>
      <c r="G47" s="830"/>
      <c r="H47" s="830"/>
      <c r="I47" s="830"/>
      <c r="J47" s="830"/>
    </row>
    <row r="48" spans="1:10" hidden="1">
      <c r="A48" s="724">
        <v>1121500</v>
      </c>
      <c r="B48" s="737" t="s">
        <v>65</v>
      </c>
      <c r="C48" s="726" t="s">
        <v>365</v>
      </c>
      <c r="D48" s="829"/>
      <c r="E48" s="866"/>
      <c r="F48" s="829"/>
      <c r="G48" s="829"/>
      <c r="H48" s="829"/>
      <c r="I48" s="829"/>
      <c r="J48" s="829"/>
    </row>
    <row r="49" spans="1:10" ht="25.5" hidden="1">
      <c r="A49" s="724">
        <v>1121600</v>
      </c>
      <c r="B49" s="737" t="s">
        <v>66</v>
      </c>
      <c r="C49" s="726" t="s">
        <v>366</v>
      </c>
      <c r="D49" s="830"/>
      <c r="E49" s="837"/>
      <c r="F49" s="830"/>
      <c r="G49" s="830"/>
      <c r="H49" s="830"/>
      <c r="I49" s="830"/>
      <c r="J49" s="830"/>
    </row>
    <row r="50" spans="1:10" ht="13.5" hidden="1" thickBot="1">
      <c r="A50" s="740">
        <v>1121700</v>
      </c>
      <c r="B50" s="741" t="s">
        <v>67</v>
      </c>
      <c r="C50" s="730" t="s">
        <v>731</v>
      </c>
      <c r="D50" s="831"/>
      <c r="E50" s="836"/>
      <c r="F50" s="831"/>
      <c r="G50" s="831"/>
      <c r="H50" s="831"/>
      <c r="I50" s="831"/>
      <c r="J50" s="831"/>
    </row>
    <row r="51" spans="1:10" ht="28.5" hidden="1">
      <c r="A51" s="716">
        <v>1122000</v>
      </c>
      <c r="B51" s="742" t="s">
        <v>732</v>
      </c>
      <c r="C51" s="718" t="s">
        <v>338</v>
      </c>
      <c r="D51" s="835">
        <v>0</v>
      </c>
      <c r="E51" s="838">
        <v>0</v>
      </c>
      <c r="F51" s="835">
        <v>0</v>
      </c>
      <c r="G51" s="835">
        <v>0</v>
      </c>
      <c r="H51" s="835">
        <v>0</v>
      </c>
      <c r="I51" s="835">
        <v>0</v>
      </c>
      <c r="J51" s="835">
        <v>0</v>
      </c>
    </row>
    <row r="52" spans="1:10" hidden="1">
      <c r="A52" s="744">
        <v>1122100</v>
      </c>
      <c r="B52" s="737" t="s">
        <v>68</v>
      </c>
      <c r="C52" s="722" t="s">
        <v>733</v>
      </c>
      <c r="D52" s="830"/>
      <c r="E52" s="837"/>
      <c r="F52" s="830"/>
      <c r="G52" s="830"/>
      <c r="H52" s="830"/>
      <c r="I52" s="830"/>
      <c r="J52" s="830"/>
    </row>
    <row r="53" spans="1:10" ht="25.5" hidden="1">
      <c r="A53" s="744">
        <v>1122200</v>
      </c>
      <c r="B53" s="737" t="s">
        <v>465</v>
      </c>
      <c r="C53" s="726" t="s">
        <v>978</v>
      </c>
      <c r="D53" s="830"/>
      <c r="E53" s="837"/>
      <c r="F53" s="830"/>
      <c r="G53" s="830"/>
      <c r="H53" s="830"/>
      <c r="I53" s="830"/>
      <c r="J53" s="830"/>
    </row>
    <row r="54" spans="1:10" ht="13.5" hidden="1" thickBot="1">
      <c r="A54" s="732">
        <v>1122300</v>
      </c>
      <c r="B54" s="741" t="s">
        <v>136</v>
      </c>
      <c r="C54" s="730" t="s">
        <v>979</v>
      </c>
      <c r="D54" s="831"/>
      <c r="E54" s="836"/>
      <c r="F54" s="831"/>
      <c r="G54" s="831"/>
      <c r="H54" s="831"/>
      <c r="I54" s="831"/>
      <c r="J54" s="831"/>
    </row>
    <row r="55" spans="1:10" ht="28.5" hidden="1">
      <c r="A55" s="716">
        <v>1123000</v>
      </c>
      <c r="B55" s="742" t="s">
        <v>344</v>
      </c>
      <c r="C55" s="718" t="s">
        <v>338</v>
      </c>
      <c r="D55" s="835">
        <v>0</v>
      </c>
      <c r="E55" s="838">
        <v>0</v>
      </c>
      <c r="F55" s="835">
        <v>0</v>
      </c>
      <c r="G55" s="835">
        <v>0</v>
      </c>
      <c r="H55" s="835">
        <v>0</v>
      </c>
      <c r="I55" s="835">
        <v>0</v>
      </c>
      <c r="J55" s="835">
        <v>0</v>
      </c>
    </row>
    <row r="56" spans="1:10" hidden="1">
      <c r="A56" s="744">
        <v>1123100</v>
      </c>
      <c r="B56" s="737" t="s">
        <v>137</v>
      </c>
      <c r="C56" s="722" t="s">
        <v>345</v>
      </c>
      <c r="D56" s="830"/>
      <c r="E56" s="837"/>
      <c r="F56" s="830"/>
      <c r="G56" s="830"/>
      <c r="H56" s="830"/>
      <c r="I56" s="830"/>
      <c r="J56" s="830"/>
    </row>
    <row r="57" spans="1:10" hidden="1">
      <c r="A57" s="744">
        <v>1123200</v>
      </c>
      <c r="B57" s="737" t="s">
        <v>138</v>
      </c>
      <c r="C57" s="726" t="s">
        <v>346</v>
      </c>
      <c r="D57" s="830"/>
      <c r="E57" s="837"/>
      <c r="F57" s="830"/>
      <c r="G57" s="830"/>
      <c r="H57" s="830"/>
      <c r="I57" s="830"/>
      <c r="J57" s="830"/>
    </row>
    <row r="58" spans="1:10" ht="25.5" hidden="1">
      <c r="A58" s="744">
        <v>1123300</v>
      </c>
      <c r="B58" s="737" t="s">
        <v>139</v>
      </c>
      <c r="C58" s="726" t="s">
        <v>347</v>
      </c>
      <c r="D58" s="830"/>
      <c r="E58" s="837"/>
      <c r="F58" s="830"/>
      <c r="G58" s="830"/>
      <c r="H58" s="830"/>
      <c r="I58" s="830"/>
      <c r="J58" s="830"/>
    </row>
    <row r="59" spans="1:10" hidden="1">
      <c r="A59" s="744">
        <v>1123400</v>
      </c>
      <c r="B59" s="737" t="s">
        <v>533</v>
      </c>
      <c r="C59" s="726" t="s">
        <v>348</v>
      </c>
      <c r="D59" s="830"/>
      <c r="E59" s="837"/>
      <c r="F59" s="830"/>
      <c r="G59" s="830"/>
      <c r="H59" s="830"/>
      <c r="I59" s="830"/>
      <c r="J59" s="830"/>
    </row>
    <row r="60" spans="1:10" hidden="1">
      <c r="A60" s="744">
        <v>1123500</v>
      </c>
      <c r="B60" s="745" t="s">
        <v>534</v>
      </c>
      <c r="C60" s="746">
        <v>423500</v>
      </c>
      <c r="D60" s="830"/>
      <c r="E60" s="837"/>
      <c r="F60" s="830"/>
      <c r="G60" s="830"/>
      <c r="H60" s="830"/>
      <c r="I60" s="830"/>
      <c r="J60" s="830"/>
    </row>
    <row r="61" spans="1:10" ht="25.5" hidden="1">
      <c r="A61" s="744">
        <v>1123600</v>
      </c>
      <c r="B61" s="737" t="s">
        <v>174</v>
      </c>
      <c r="C61" s="726" t="s">
        <v>349</v>
      </c>
      <c r="D61" s="830"/>
      <c r="E61" s="837"/>
      <c r="F61" s="830"/>
      <c r="G61" s="830"/>
      <c r="H61" s="830"/>
      <c r="I61" s="830"/>
      <c r="J61" s="830"/>
    </row>
    <row r="62" spans="1:10" hidden="1">
      <c r="A62" s="744">
        <v>1123700</v>
      </c>
      <c r="B62" s="737" t="s">
        <v>175</v>
      </c>
      <c r="C62" s="726" t="s">
        <v>350</v>
      </c>
      <c r="D62" s="830"/>
      <c r="E62" s="837"/>
      <c r="F62" s="830"/>
      <c r="G62" s="830"/>
      <c r="H62" s="830"/>
      <c r="I62" s="830"/>
      <c r="J62" s="830"/>
    </row>
    <row r="63" spans="1:10" ht="13.5" hidden="1" thickBot="1">
      <c r="A63" s="732">
        <v>1123800</v>
      </c>
      <c r="B63" s="741" t="s">
        <v>176</v>
      </c>
      <c r="C63" s="730" t="s">
        <v>351</v>
      </c>
      <c r="D63" s="831"/>
      <c r="E63" s="836"/>
      <c r="F63" s="831"/>
      <c r="G63" s="831"/>
      <c r="H63" s="831"/>
      <c r="I63" s="831"/>
      <c r="J63" s="831"/>
    </row>
    <row r="64" spans="1:10" ht="28.5" hidden="1">
      <c r="A64" s="716">
        <v>1124000</v>
      </c>
      <c r="B64" s="742" t="s">
        <v>198</v>
      </c>
      <c r="C64" s="718" t="s">
        <v>338</v>
      </c>
      <c r="D64" s="835">
        <v>0</v>
      </c>
      <c r="E64" s="838">
        <v>0</v>
      </c>
      <c r="F64" s="835">
        <v>0</v>
      </c>
      <c r="G64" s="835">
        <v>0</v>
      </c>
      <c r="H64" s="835">
        <v>0</v>
      </c>
      <c r="I64" s="835">
        <v>0</v>
      </c>
      <c r="J64" s="835">
        <v>0</v>
      </c>
    </row>
    <row r="65" spans="1:10" ht="13.5" hidden="1" thickBot="1">
      <c r="A65" s="732">
        <v>1124100</v>
      </c>
      <c r="B65" s="741" t="s">
        <v>177</v>
      </c>
      <c r="C65" s="730" t="s">
        <v>199</v>
      </c>
      <c r="D65" s="831"/>
      <c r="E65" s="836"/>
      <c r="F65" s="831"/>
      <c r="G65" s="831"/>
      <c r="H65" s="831"/>
      <c r="I65" s="831"/>
      <c r="J65" s="831"/>
    </row>
    <row r="66" spans="1:10" ht="42.75" hidden="1">
      <c r="A66" s="716">
        <v>1125000</v>
      </c>
      <c r="B66" s="742" t="s">
        <v>878</v>
      </c>
      <c r="C66" s="718" t="s">
        <v>338</v>
      </c>
      <c r="D66" s="835">
        <v>0</v>
      </c>
      <c r="E66" s="838">
        <v>0</v>
      </c>
      <c r="F66" s="835">
        <v>0</v>
      </c>
      <c r="G66" s="835">
        <v>0</v>
      </c>
      <c r="H66" s="835">
        <v>0</v>
      </c>
      <c r="I66" s="835">
        <v>0</v>
      </c>
      <c r="J66" s="835">
        <v>0</v>
      </c>
    </row>
    <row r="67" spans="1:10" ht="25.5" hidden="1">
      <c r="A67" s="744">
        <v>1125100</v>
      </c>
      <c r="B67" s="737" t="s">
        <v>178</v>
      </c>
      <c r="C67" s="722" t="s">
        <v>879</v>
      </c>
      <c r="D67" s="844">
        <v>0</v>
      </c>
      <c r="E67" s="845">
        <v>0</v>
      </c>
      <c r="F67" s="844">
        <f>D67+E67</f>
        <v>0</v>
      </c>
      <c r="G67" s="844">
        <v>0</v>
      </c>
      <c r="H67" s="844">
        <v>0</v>
      </c>
      <c r="I67" s="844">
        <v>0</v>
      </c>
      <c r="J67" s="844">
        <f>F67</f>
        <v>0</v>
      </c>
    </row>
    <row r="68" spans="1:10" ht="26.25" hidden="1" thickBot="1">
      <c r="A68" s="732">
        <v>1125200</v>
      </c>
      <c r="B68" s="741" t="s">
        <v>669</v>
      </c>
      <c r="C68" s="730" t="s">
        <v>988</v>
      </c>
      <c r="D68" s="839"/>
      <c r="E68" s="840"/>
      <c r="F68" s="839"/>
      <c r="G68" s="839"/>
      <c r="H68" s="839"/>
      <c r="I68" s="839"/>
      <c r="J68" s="839"/>
    </row>
    <row r="69" spans="1:10" ht="0.75" hidden="1" customHeight="1">
      <c r="A69" s="716">
        <v>1126000</v>
      </c>
      <c r="B69" s="742" t="s">
        <v>989</v>
      </c>
      <c r="C69" s="718" t="s">
        <v>338</v>
      </c>
      <c r="D69" s="835">
        <v>0</v>
      </c>
      <c r="E69" s="838">
        <v>0</v>
      </c>
      <c r="F69" s="835">
        <v>0</v>
      </c>
      <c r="G69" s="835">
        <v>0</v>
      </c>
      <c r="H69" s="835">
        <v>0</v>
      </c>
      <c r="I69" s="835">
        <v>0</v>
      </c>
      <c r="J69" s="835">
        <v>0</v>
      </c>
    </row>
    <row r="70" spans="1:10" ht="11.25" hidden="1" customHeight="1">
      <c r="A70" s="716">
        <v>1126100</v>
      </c>
      <c r="B70" s="737" t="s">
        <v>941</v>
      </c>
      <c r="C70" s="722" t="s">
        <v>990</v>
      </c>
      <c r="D70" s="830"/>
      <c r="E70" s="837"/>
      <c r="F70" s="830"/>
      <c r="G70" s="830"/>
      <c r="H70" s="830"/>
      <c r="I70" s="830"/>
      <c r="J70" s="830"/>
    </row>
    <row r="71" spans="1:10" hidden="1">
      <c r="A71" s="716">
        <v>1126200</v>
      </c>
      <c r="B71" s="737" t="s">
        <v>942</v>
      </c>
      <c r="C71" s="726" t="s">
        <v>991</v>
      </c>
      <c r="D71" s="830"/>
      <c r="E71" s="837"/>
      <c r="F71" s="830"/>
      <c r="G71" s="830"/>
      <c r="H71" s="830"/>
      <c r="I71" s="830"/>
      <c r="J71" s="830"/>
    </row>
    <row r="72" spans="1:10" ht="25.5" hidden="1">
      <c r="A72" s="716">
        <v>1126300</v>
      </c>
      <c r="B72" s="737" t="s">
        <v>369</v>
      </c>
      <c r="C72" s="726" t="s">
        <v>370</v>
      </c>
      <c r="D72" s="830"/>
      <c r="E72" s="837"/>
      <c r="F72" s="830"/>
      <c r="G72" s="830"/>
      <c r="H72" s="830"/>
      <c r="I72" s="830"/>
      <c r="J72" s="830"/>
    </row>
    <row r="73" spans="1:10" hidden="1">
      <c r="A73" s="724">
        <v>1126400</v>
      </c>
      <c r="B73" s="747" t="s">
        <v>943</v>
      </c>
      <c r="C73" s="726" t="s">
        <v>371</v>
      </c>
      <c r="D73" s="830"/>
      <c r="E73" s="837"/>
      <c r="F73" s="830"/>
      <c r="G73" s="830"/>
      <c r="H73" s="830"/>
      <c r="I73" s="830"/>
      <c r="J73" s="830"/>
    </row>
    <row r="74" spans="1:10" ht="25.5" hidden="1">
      <c r="A74" s="728">
        <v>1126500</v>
      </c>
      <c r="B74" s="748" t="s">
        <v>901</v>
      </c>
      <c r="C74" s="726" t="s">
        <v>372</v>
      </c>
      <c r="D74" s="830"/>
      <c r="E74" s="837"/>
      <c r="F74" s="830"/>
      <c r="G74" s="830"/>
      <c r="H74" s="830"/>
      <c r="I74" s="830"/>
      <c r="J74" s="830"/>
    </row>
    <row r="75" spans="1:10" ht="25.5" hidden="1">
      <c r="A75" s="724">
        <v>1126600</v>
      </c>
      <c r="B75" s="747" t="s">
        <v>214</v>
      </c>
      <c r="C75" s="726" t="s">
        <v>373</v>
      </c>
      <c r="D75" s="830"/>
      <c r="E75" s="837"/>
      <c r="F75" s="830"/>
      <c r="G75" s="830"/>
      <c r="H75" s="830"/>
      <c r="I75" s="830"/>
      <c r="J75" s="830"/>
    </row>
    <row r="76" spans="1:10" hidden="1">
      <c r="A76" s="724">
        <v>1126700</v>
      </c>
      <c r="B76" s="747" t="s">
        <v>215</v>
      </c>
      <c r="C76" s="726" t="s">
        <v>374</v>
      </c>
      <c r="D76" s="830"/>
      <c r="E76" s="837"/>
      <c r="F76" s="830"/>
      <c r="G76" s="830"/>
      <c r="H76" s="830"/>
      <c r="I76" s="830"/>
      <c r="J76" s="830"/>
    </row>
    <row r="77" spans="1:10" ht="13.5" hidden="1" thickBot="1">
      <c r="A77" s="740">
        <v>1126800</v>
      </c>
      <c r="B77" s="749" t="s">
        <v>458</v>
      </c>
      <c r="C77" s="730" t="s">
        <v>375</v>
      </c>
      <c r="D77" s="839">
        <v>0</v>
      </c>
      <c r="E77" s="840"/>
      <c r="F77" s="840">
        <f>D77+E77</f>
        <v>0</v>
      </c>
      <c r="G77" s="840">
        <v>0</v>
      </c>
      <c r="H77" s="840">
        <v>0</v>
      </c>
      <c r="I77" s="840">
        <v>0</v>
      </c>
      <c r="J77" s="839">
        <f>F77</f>
        <v>0</v>
      </c>
    </row>
    <row r="78" spans="1:10" ht="14.25" hidden="1">
      <c r="A78" s="750">
        <v>1130000</v>
      </c>
      <c r="B78" s="751" t="s">
        <v>274</v>
      </c>
      <c r="C78" s="718" t="s">
        <v>338</v>
      </c>
      <c r="D78" s="835">
        <v>0</v>
      </c>
      <c r="E78" s="838">
        <v>0</v>
      </c>
      <c r="F78" s="838">
        <v>0</v>
      </c>
      <c r="G78" s="838">
        <v>0</v>
      </c>
      <c r="H78" s="838">
        <v>0</v>
      </c>
      <c r="I78" s="838">
        <v>0</v>
      </c>
      <c r="J78" s="835">
        <v>0</v>
      </c>
    </row>
    <row r="79" spans="1:10" hidden="1">
      <c r="A79" s="750">
        <v>1130100</v>
      </c>
      <c r="B79" s="747" t="s">
        <v>459</v>
      </c>
      <c r="C79" s="722" t="s">
        <v>275</v>
      </c>
      <c r="D79" s="830"/>
      <c r="E79" s="837"/>
      <c r="F79" s="837"/>
      <c r="G79" s="837"/>
      <c r="H79" s="837"/>
      <c r="I79" s="837"/>
      <c r="J79" s="830"/>
    </row>
    <row r="80" spans="1:10" hidden="1">
      <c r="A80" s="750">
        <v>1130200</v>
      </c>
      <c r="B80" s="747" t="s">
        <v>460</v>
      </c>
      <c r="C80" s="726" t="s">
        <v>276</v>
      </c>
      <c r="D80" s="830"/>
      <c r="E80" s="837"/>
      <c r="F80" s="837"/>
      <c r="G80" s="837"/>
      <c r="H80" s="837"/>
      <c r="I80" s="837"/>
      <c r="J80" s="830"/>
    </row>
    <row r="81" spans="1:10" ht="25.5" hidden="1">
      <c r="A81" s="750">
        <v>1130300</v>
      </c>
      <c r="B81" s="747" t="s">
        <v>461</v>
      </c>
      <c r="C81" s="726" t="s">
        <v>277</v>
      </c>
      <c r="D81" s="830"/>
      <c r="E81" s="837"/>
      <c r="F81" s="837"/>
      <c r="G81" s="837"/>
      <c r="H81" s="837"/>
      <c r="I81" s="837"/>
      <c r="J81" s="830"/>
    </row>
    <row r="82" spans="1:10" ht="25.5" hidden="1">
      <c r="A82" s="750">
        <v>1130400</v>
      </c>
      <c r="B82" s="752" t="s">
        <v>462</v>
      </c>
      <c r="C82" s="753" t="s">
        <v>278</v>
      </c>
      <c r="D82" s="829"/>
      <c r="E82" s="866"/>
      <c r="F82" s="866"/>
      <c r="G82" s="866"/>
      <c r="H82" s="866"/>
      <c r="I82" s="866"/>
      <c r="J82" s="829"/>
    </row>
    <row r="83" spans="1:10" ht="28.5" hidden="1">
      <c r="A83" s="724">
        <v>1131000</v>
      </c>
      <c r="B83" s="754" t="s">
        <v>279</v>
      </c>
      <c r="C83" s="755" t="s">
        <v>338</v>
      </c>
      <c r="D83" s="926"/>
      <c r="E83" s="975"/>
      <c r="F83" s="975"/>
      <c r="G83" s="975"/>
      <c r="H83" s="975"/>
      <c r="I83" s="975"/>
      <c r="J83" s="926"/>
    </row>
    <row r="84" spans="1:10" ht="25.5" hidden="1">
      <c r="A84" s="724">
        <v>1131100</v>
      </c>
      <c r="B84" s="747" t="s">
        <v>565</v>
      </c>
      <c r="C84" s="722" t="s">
        <v>280</v>
      </c>
      <c r="D84" s="830"/>
      <c r="E84" s="837"/>
      <c r="F84" s="837"/>
      <c r="G84" s="837"/>
      <c r="H84" s="837"/>
      <c r="I84" s="837"/>
      <c r="J84" s="830"/>
    </row>
    <row r="85" spans="1:10" hidden="1">
      <c r="A85" s="724">
        <v>1131200</v>
      </c>
      <c r="B85" s="747" t="s">
        <v>566</v>
      </c>
      <c r="C85" s="726" t="s">
        <v>281</v>
      </c>
      <c r="D85" s="830"/>
      <c r="E85" s="837"/>
      <c r="F85" s="837"/>
      <c r="G85" s="837"/>
      <c r="H85" s="837"/>
      <c r="I85" s="837"/>
      <c r="J85" s="830"/>
    </row>
    <row r="86" spans="1:10" ht="13.5" hidden="1" thickBot="1">
      <c r="A86" s="724">
        <v>1131300</v>
      </c>
      <c r="B86" s="749" t="s">
        <v>567</v>
      </c>
      <c r="C86" s="730" t="s">
        <v>282</v>
      </c>
      <c r="D86" s="831"/>
      <c r="E86" s="836"/>
      <c r="F86" s="836"/>
      <c r="G86" s="836"/>
      <c r="H86" s="836"/>
      <c r="I86" s="836"/>
      <c r="J86" s="831"/>
    </row>
    <row r="87" spans="1:10" ht="14.25" hidden="1">
      <c r="A87" s="757">
        <v>1140000</v>
      </c>
      <c r="B87" s="751" t="s">
        <v>283</v>
      </c>
      <c r="C87" s="718" t="s">
        <v>338</v>
      </c>
      <c r="D87" s="835">
        <v>0</v>
      </c>
      <c r="E87" s="838">
        <v>0</v>
      </c>
      <c r="F87" s="838">
        <v>0</v>
      </c>
      <c r="G87" s="838">
        <v>0</v>
      </c>
      <c r="H87" s="838">
        <v>0</v>
      </c>
      <c r="I87" s="838">
        <v>0</v>
      </c>
      <c r="J87" s="835">
        <v>0</v>
      </c>
    </row>
    <row r="88" spans="1:10" ht="25.5" hidden="1">
      <c r="A88" s="757">
        <v>1141000</v>
      </c>
      <c r="B88" s="747" t="s">
        <v>284</v>
      </c>
      <c r="C88" s="722" t="s">
        <v>960</v>
      </c>
      <c r="D88" s="830"/>
      <c r="E88" s="837"/>
      <c r="F88" s="837"/>
      <c r="G88" s="837"/>
      <c r="H88" s="837"/>
      <c r="I88" s="837"/>
      <c r="J88" s="830"/>
    </row>
    <row r="89" spans="1:10" ht="25.5" hidden="1">
      <c r="A89" s="757">
        <v>1142000</v>
      </c>
      <c r="B89" s="747" t="s">
        <v>38</v>
      </c>
      <c r="C89" s="726" t="s">
        <v>39</v>
      </c>
      <c r="D89" s="830"/>
      <c r="E89" s="837"/>
      <c r="F89" s="837"/>
      <c r="G89" s="837"/>
      <c r="H89" s="837"/>
      <c r="I89" s="837"/>
      <c r="J89" s="830"/>
    </row>
    <row r="90" spans="1:10" ht="25.5" hidden="1">
      <c r="A90" s="757">
        <v>1143000</v>
      </c>
      <c r="B90" s="747" t="s">
        <v>40</v>
      </c>
      <c r="C90" s="726" t="s">
        <v>41</v>
      </c>
      <c r="D90" s="830"/>
      <c r="E90" s="837"/>
      <c r="F90" s="837"/>
      <c r="G90" s="837"/>
      <c r="H90" s="837"/>
      <c r="I90" s="837"/>
      <c r="J90" s="830"/>
    </row>
    <row r="91" spans="1:10" ht="26.25" hidden="1" thickBot="1">
      <c r="A91" s="757">
        <v>1144000</v>
      </c>
      <c r="B91" s="749" t="s">
        <v>42</v>
      </c>
      <c r="C91" s="730" t="s">
        <v>418</v>
      </c>
      <c r="D91" s="831"/>
      <c r="E91" s="836"/>
      <c r="F91" s="836"/>
      <c r="G91" s="836"/>
      <c r="H91" s="836"/>
      <c r="I91" s="836"/>
      <c r="J91" s="831"/>
    </row>
    <row r="92" spans="1:10" ht="14.25" hidden="1">
      <c r="A92" s="757">
        <v>1150000</v>
      </c>
      <c r="B92" s="758" t="s">
        <v>694</v>
      </c>
      <c r="C92" s="718" t="s">
        <v>338</v>
      </c>
      <c r="D92" s="835">
        <v>0</v>
      </c>
      <c r="E92" s="838">
        <v>0</v>
      </c>
      <c r="F92" s="838">
        <v>0</v>
      </c>
      <c r="G92" s="838">
        <v>0</v>
      </c>
      <c r="H92" s="838">
        <v>0</v>
      </c>
      <c r="I92" s="838">
        <v>0</v>
      </c>
      <c r="J92" s="835">
        <v>0</v>
      </c>
    </row>
    <row r="93" spans="1:10" ht="25.5" hidden="1">
      <c r="A93" s="759">
        <v>1151000</v>
      </c>
      <c r="B93" s="747" t="s">
        <v>773</v>
      </c>
      <c r="C93" s="722" t="s">
        <v>774</v>
      </c>
      <c r="D93" s="830"/>
      <c r="E93" s="837"/>
      <c r="F93" s="837"/>
      <c r="G93" s="837"/>
      <c r="H93" s="837"/>
      <c r="I93" s="837"/>
      <c r="J93" s="830"/>
    </row>
    <row r="94" spans="1:10" ht="25.5" hidden="1">
      <c r="A94" s="759">
        <v>1152000</v>
      </c>
      <c r="B94" s="747" t="s">
        <v>1057</v>
      </c>
      <c r="C94" s="726" t="s">
        <v>775</v>
      </c>
      <c r="D94" s="830"/>
      <c r="E94" s="837"/>
      <c r="F94" s="837"/>
      <c r="G94" s="837"/>
      <c r="H94" s="837"/>
      <c r="I94" s="837"/>
      <c r="J94" s="830"/>
    </row>
    <row r="95" spans="1:10" ht="25.5" hidden="1">
      <c r="A95" s="759">
        <v>1153000</v>
      </c>
      <c r="B95" s="747" t="s">
        <v>793</v>
      </c>
      <c r="C95" s="726" t="s">
        <v>776</v>
      </c>
      <c r="D95" s="830"/>
      <c r="E95" s="837"/>
      <c r="F95" s="837"/>
      <c r="G95" s="837"/>
      <c r="H95" s="837"/>
      <c r="I95" s="837"/>
      <c r="J95" s="830"/>
    </row>
    <row r="96" spans="1:10" ht="25.5" hidden="1">
      <c r="A96" s="759">
        <v>1154000</v>
      </c>
      <c r="B96" s="747" t="s">
        <v>701</v>
      </c>
      <c r="C96" s="726" t="s">
        <v>777</v>
      </c>
      <c r="D96" s="830"/>
      <c r="E96" s="837"/>
      <c r="F96" s="837"/>
      <c r="G96" s="837"/>
      <c r="H96" s="837"/>
      <c r="I96" s="837"/>
      <c r="J96" s="830"/>
    </row>
    <row r="97" spans="1:10" ht="25.5" hidden="1">
      <c r="A97" s="744">
        <v>1155000</v>
      </c>
      <c r="B97" s="760" t="s">
        <v>1619</v>
      </c>
      <c r="C97" s="726" t="s">
        <v>691</v>
      </c>
      <c r="D97" s="844"/>
      <c r="E97" s="845"/>
      <c r="F97" s="845"/>
      <c r="G97" s="845"/>
      <c r="H97" s="845"/>
      <c r="I97" s="845"/>
      <c r="J97" s="844"/>
    </row>
    <row r="98" spans="1:10" ht="26.25" hidden="1" thickBot="1">
      <c r="A98" s="732">
        <v>1156000</v>
      </c>
      <c r="B98" s="762" t="s">
        <v>1620</v>
      </c>
      <c r="C98" s="730" t="s">
        <v>781</v>
      </c>
      <c r="D98" s="839"/>
      <c r="E98" s="840"/>
      <c r="F98" s="840"/>
      <c r="G98" s="840"/>
      <c r="H98" s="840"/>
      <c r="I98" s="840"/>
      <c r="J98" s="839"/>
    </row>
    <row r="99" spans="1:10" hidden="1">
      <c r="A99" s="716">
        <v>1160000</v>
      </c>
      <c r="B99" s="764" t="s">
        <v>782</v>
      </c>
      <c r="C99" s="718" t="s">
        <v>338</v>
      </c>
      <c r="D99" s="842">
        <v>0</v>
      </c>
      <c r="E99" s="843">
        <v>0</v>
      </c>
      <c r="F99" s="843">
        <v>0</v>
      </c>
      <c r="G99" s="843">
        <v>0</v>
      </c>
      <c r="H99" s="843">
        <v>0</v>
      </c>
      <c r="I99" s="843">
        <v>0</v>
      </c>
      <c r="J99" s="842">
        <v>0</v>
      </c>
    </row>
    <row r="100" spans="1:10" ht="51" hidden="1">
      <c r="A100" s="744">
        <v>1161000</v>
      </c>
      <c r="B100" s="766" t="s">
        <v>191</v>
      </c>
      <c r="C100" s="767" t="s">
        <v>338</v>
      </c>
      <c r="D100" s="844">
        <v>0</v>
      </c>
      <c r="E100" s="845">
        <v>0</v>
      </c>
      <c r="F100" s="845">
        <v>0</v>
      </c>
      <c r="G100" s="845">
        <v>0</v>
      </c>
      <c r="H100" s="845">
        <v>0</v>
      </c>
      <c r="I100" s="845">
        <v>0</v>
      </c>
      <c r="J100" s="844">
        <v>0</v>
      </c>
    </row>
    <row r="101" spans="1:10" ht="38.25" hidden="1">
      <c r="A101" s="744">
        <v>1161100</v>
      </c>
      <c r="B101" s="725" t="s">
        <v>1621</v>
      </c>
      <c r="C101" s="746">
        <v>471100</v>
      </c>
      <c r="D101" s="844"/>
      <c r="E101" s="845"/>
      <c r="F101" s="845"/>
      <c r="G101" s="845"/>
      <c r="H101" s="845"/>
      <c r="I101" s="845"/>
      <c r="J101" s="844"/>
    </row>
    <row r="102" spans="1:10" ht="38.25" hidden="1">
      <c r="A102" s="744">
        <v>1161200</v>
      </c>
      <c r="B102" s="760" t="s">
        <v>1622</v>
      </c>
      <c r="C102" s="746">
        <v>471200</v>
      </c>
      <c r="D102" s="844"/>
      <c r="E102" s="845"/>
      <c r="F102" s="845"/>
      <c r="G102" s="845"/>
      <c r="H102" s="845"/>
      <c r="I102" s="845"/>
      <c r="J102" s="844"/>
    </row>
    <row r="103" spans="1:10" ht="38.25" hidden="1">
      <c r="A103" s="744">
        <v>1162000</v>
      </c>
      <c r="B103" s="766" t="s">
        <v>1080</v>
      </c>
      <c r="C103" s="767" t="s">
        <v>338</v>
      </c>
      <c r="D103" s="844">
        <v>0</v>
      </c>
      <c r="E103" s="845">
        <v>0</v>
      </c>
      <c r="F103" s="845">
        <v>0</v>
      </c>
      <c r="G103" s="845">
        <v>0</v>
      </c>
      <c r="H103" s="845">
        <v>0</v>
      </c>
      <c r="I103" s="845">
        <v>0</v>
      </c>
      <c r="J103" s="844">
        <v>0</v>
      </c>
    </row>
    <row r="104" spans="1:10" ht="25.5" hidden="1">
      <c r="A104" s="744">
        <v>1162100</v>
      </c>
      <c r="B104" s="760" t="s">
        <v>1623</v>
      </c>
      <c r="C104" s="726" t="s">
        <v>122</v>
      </c>
      <c r="D104" s="844"/>
      <c r="E104" s="845"/>
      <c r="F104" s="845"/>
      <c r="G104" s="845"/>
      <c r="H104" s="845"/>
      <c r="I104" s="845"/>
      <c r="J104" s="844"/>
    </row>
    <row r="105" spans="1:10" hidden="1">
      <c r="A105" s="744">
        <v>1162200</v>
      </c>
      <c r="B105" s="760" t="s">
        <v>1624</v>
      </c>
      <c r="C105" s="726" t="s">
        <v>23</v>
      </c>
      <c r="D105" s="844"/>
      <c r="E105" s="845"/>
      <c r="F105" s="845"/>
      <c r="G105" s="845"/>
      <c r="H105" s="845"/>
      <c r="I105" s="845"/>
      <c r="J105" s="844"/>
    </row>
    <row r="106" spans="1:10" ht="25.5" hidden="1">
      <c r="A106" s="744">
        <v>1162300</v>
      </c>
      <c r="B106" s="760" t="s">
        <v>1625</v>
      </c>
      <c r="C106" s="726" t="s">
        <v>25</v>
      </c>
      <c r="D106" s="844"/>
      <c r="E106" s="845"/>
      <c r="F106" s="845"/>
      <c r="G106" s="845"/>
      <c r="H106" s="845"/>
      <c r="I106" s="845"/>
      <c r="J106" s="844"/>
    </row>
    <row r="107" spans="1:10" hidden="1">
      <c r="A107" s="744">
        <v>1162400</v>
      </c>
      <c r="B107" s="760" t="s">
        <v>1626</v>
      </c>
      <c r="C107" s="726" t="s">
        <v>795</v>
      </c>
      <c r="D107" s="844"/>
      <c r="E107" s="845"/>
      <c r="F107" s="845"/>
      <c r="G107" s="845"/>
      <c r="H107" s="845"/>
      <c r="I107" s="845"/>
      <c r="J107" s="844"/>
    </row>
    <row r="108" spans="1:10" ht="25.5" hidden="1">
      <c r="A108" s="744">
        <v>1162500</v>
      </c>
      <c r="B108" s="760" t="s">
        <v>1627</v>
      </c>
      <c r="C108" s="726" t="s">
        <v>797</v>
      </c>
      <c r="D108" s="844"/>
      <c r="E108" s="845"/>
      <c r="F108" s="845"/>
      <c r="G108" s="845"/>
      <c r="H108" s="845"/>
      <c r="I108" s="845"/>
      <c r="J108" s="844"/>
    </row>
    <row r="109" spans="1:10" ht="25.5" hidden="1">
      <c r="A109" s="744">
        <v>1162600</v>
      </c>
      <c r="B109" s="760" t="s">
        <v>1628</v>
      </c>
      <c r="C109" s="726" t="s">
        <v>489</v>
      </c>
      <c r="D109" s="844"/>
      <c r="E109" s="845"/>
      <c r="F109" s="845"/>
      <c r="G109" s="845"/>
      <c r="H109" s="845"/>
      <c r="I109" s="845"/>
      <c r="J109" s="844"/>
    </row>
    <row r="110" spans="1:10" ht="25.5" hidden="1">
      <c r="A110" s="744">
        <v>1162700</v>
      </c>
      <c r="B110" s="725" t="s">
        <v>1629</v>
      </c>
      <c r="C110" s="726" t="s">
        <v>491</v>
      </c>
      <c r="D110" s="844"/>
      <c r="E110" s="845"/>
      <c r="F110" s="845"/>
      <c r="G110" s="845"/>
      <c r="H110" s="845"/>
      <c r="I110" s="845"/>
      <c r="J110" s="844"/>
    </row>
    <row r="111" spans="1:10" hidden="1">
      <c r="A111" s="744">
        <v>1162800</v>
      </c>
      <c r="B111" s="760" t="s">
        <v>1630</v>
      </c>
      <c r="C111" s="726" t="s">
        <v>833</v>
      </c>
      <c r="D111" s="933"/>
      <c r="E111" s="976"/>
      <c r="F111" s="976"/>
      <c r="G111" s="976"/>
      <c r="H111" s="976"/>
      <c r="I111" s="976"/>
      <c r="J111" s="933"/>
    </row>
    <row r="112" spans="1:10" ht="13.5" hidden="1" thickBot="1">
      <c r="A112" s="769">
        <v>1162900</v>
      </c>
      <c r="B112" s="762" t="s">
        <v>1631</v>
      </c>
      <c r="C112" s="730" t="s">
        <v>835</v>
      </c>
      <c r="D112" s="937"/>
      <c r="E112" s="977"/>
      <c r="F112" s="977"/>
      <c r="G112" s="977"/>
      <c r="H112" s="977"/>
      <c r="I112" s="977"/>
      <c r="J112" s="937"/>
    </row>
    <row r="113" spans="1:10" hidden="1">
      <c r="A113" s="771">
        <v>1170000</v>
      </c>
      <c r="B113" s="772" t="s">
        <v>836</v>
      </c>
      <c r="C113" s="773" t="s">
        <v>338</v>
      </c>
      <c r="D113" s="951">
        <v>0</v>
      </c>
      <c r="E113" s="978">
        <v>0</v>
      </c>
      <c r="F113" s="978">
        <v>0</v>
      </c>
      <c r="G113" s="978">
        <v>0</v>
      </c>
      <c r="H113" s="978">
        <v>0</v>
      </c>
      <c r="I113" s="978">
        <v>0</v>
      </c>
      <c r="J113" s="951">
        <v>0</v>
      </c>
    </row>
    <row r="114" spans="1:10" ht="38.25" hidden="1">
      <c r="A114" s="775">
        <v>1171000</v>
      </c>
      <c r="B114" s="776" t="s">
        <v>200</v>
      </c>
      <c r="C114" s="718" t="s">
        <v>338</v>
      </c>
      <c r="D114" s="849">
        <v>0</v>
      </c>
      <c r="E114" s="850">
        <v>0</v>
      </c>
      <c r="F114" s="850">
        <v>0</v>
      </c>
      <c r="G114" s="850">
        <v>0</v>
      </c>
      <c r="H114" s="850">
        <v>0</v>
      </c>
      <c r="I114" s="850">
        <v>0</v>
      </c>
      <c r="J114" s="849">
        <v>0</v>
      </c>
    </row>
    <row r="115" spans="1:10" ht="51" hidden="1">
      <c r="A115" s="775">
        <v>1171100</v>
      </c>
      <c r="B115" s="725" t="s">
        <v>1632</v>
      </c>
      <c r="C115" s="722" t="s">
        <v>457</v>
      </c>
      <c r="D115" s="933"/>
      <c r="E115" s="976"/>
      <c r="F115" s="976"/>
      <c r="G115" s="976"/>
      <c r="H115" s="976"/>
      <c r="I115" s="976"/>
      <c r="J115" s="933"/>
    </row>
    <row r="116" spans="1:10" ht="25.5" hidden="1">
      <c r="A116" s="775">
        <v>1171200</v>
      </c>
      <c r="B116" s="760" t="s">
        <v>1633</v>
      </c>
      <c r="C116" s="778" t="s">
        <v>332</v>
      </c>
      <c r="D116" s="933"/>
      <c r="E116" s="976"/>
      <c r="F116" s="976"/>
      <c r="G116" s="976"/>
      <c r="H116" s="976"/>
      <c r="I116" s="976"/>
      <c r="J116" s="933"/>
    </row>
    <row r="117" spans="1:10" ht="51" hidden="1">
      <c r="A117" s="744">
        <v>1172000</v>
      </c>
      <c r="B117" s="779" t="s">
        <v>974</v>
      </c>
      <c r="C117" s="755" t="s">
        <v>338</v>
      </c>
      <c r="D117" s="951">
        <f t="shared" ref="D117:J117" si="1">D123</f>
        <v>0</v>
      </c>
      <c r="E117" s="978">
        <f t="shared" si="1"/>
        <v>0</v>
      </c>
      <c r="F117" s="978">
        <f t="shared" si="1"/>
        <v>0</v>
      </c>
      <c r="G117" s="978">
        <f t="shared" si="1"/>
        <v>0</v>
      </c>
      <c r="H117" s="978">
        <f t="shared" si="1"/>
        <v>0</v>
      </c>
      <c r="I117" s="978">
        <f t="shared" si="1"/>
        <v>0</v>
      </c>
      <c r="J117" s="951">
        <f t="shared" si="1"/>
        <v>0</v>
      </c>
    </row>
    <row r="118" spans="1:10" hidden="1">
      <c r="A118" s="744">
        <v>1172100</v>
      </c>
      <c r="B118" s="747" t="s">
        <v>1058</v>
      </c>
      <c r="C118" s="722" t="s">
        <v>975</v>
      </c>
      <c r="D118" s="933"/>
      <c r="E118" s="976"/>
      <c r="F118" s="976"/>
      <c r="G118" s="976"/>
      <c r="H118" s="976"/>
      <c r="I118" s="976"/>
      <c r="J118" s="933"/>
    </row>
    <row r="119" spans="1:10" hidden="1">
      <c r="A119" s="744">
        <v>1172200</v>
      </c>
      <c r="B119" s="747" t="s">
        <v>1059</v>
      </c>
      <c r="C119" s="780">
        <v>482200</v>
      </c>
      <c r="D119" s="933"/>
      <c r="E119" s="976"/>
      <c r="F119" s="976"/>
      <c r="G119" s="976"/>
      <c r="H119" s="976"/>
      <c r="I119" s="976"/>
      <c r="J119" s="933"/>
    </row>
    <row r="120" spans="1:10" ht="12" hidden="1" customHeight="1">
      <c r="A120" s="744">
        <v>1172300</v>
      </c>
      <c r="B120" s="760" t="s">
        <v>1634</v>
      </c>
      <c r="C120" s="726" t="s">
        <v>977</v>
      </c>
      <c r="D120" s="933"/>
      <c r="E120" s="976"/>
      <c r="F120" s="976"/>
      <c r="G120" s="976"/>
      <c r="H120" s="976"/>
      <c r="I120" s="976"/>
      <c r="J120" s="933"/>
    </row>
    <row r="121" spans="1:10" ht="38.25" hidden="1">
      <c r="A121" s="744">
        <v>1172400</v>
      </c>
      <c r="B121" s="781" t="s">
        <v>1635</v>
      </c>
      <c r="C121" s="726" t="s">
        <v>117</v>
      </c>
      <c r="D121" s="849"/>
      <c r="E121" s="850"/>
      <c r="F121" s="850"/>
      <c r="G121" s="850"/>
      <c r="H121" s="850"/>
      <c r="I121" s="850"/>
      <c r="J121" s="849"/>
    </row>
    <row r="122" spans="1:10" ht="38.25" hidden="1">
      <c r="A122" s="744">
        <v>1173000</v>
      </c>
      <c r="B122" s="779" t="s">
        <v>118</v>
      </c>
      <c r="C122" s="755" t="s">
        <v>338</v>
      </c>
      <c r="D122" s="849">
        <v>0</v>
      </c>
      <c r="E122" s="850">
        <v>0</v>
      </c>
      <c r="F122" s="850">
        <v>0</v>
      </c>
      <c r="G122" s="850">
        <v>0</v>
      </c>
      <c r="H122" s="850">
        <v>0</v>
      </c>
      <c r="I122" s="850">
        <v>0</v>
      </c>
      <c r="J122" s="849">
        <v>0</v>
      </c>
    </row>
    <row r="123" spans="1:10" ht="25.5" hidden="1">
      <c r="A123" s="775">
        <v>1173100</v>
      </c>
      <c r="B123" s="782" t="s">
        <v>119</v>
      </c>
      <c r="C123" s="726" t="s">
        <v>1044</v>
      </c>
      <c r="D123" s="849">
        <v>0</v>
      </c>
      <c r="E123" s="850">
        <v>0</v>
      </c>
      <c r="F123" s="850">
        <f>D123+E123</f>
        <v>0</v>
      </c>
      <c r="G123" s="850">
        <v>0</v>
      </c>
      <c r="H123" s="850">
        <v>0</v>
      </c>
      <c r="I123" s="850">
        <v>0</v>
      </c>
      <c r="J123" s="849">
        <f>F123</f>
        <v>0</v>
      </c>
    </row>
    <row r="124" spans="1:10" ht="0.75" hidden="1" customHeight="1">
      <c r="A124" s="775">
        <v>1174000</v>
      </c>
      <c r="B124" s="779" t="s">
        <v>1045</v>
      </c>
      <c r="C124" s="755" t="s">
        <v>338</v>
      </c>
      <c r="D124" s="849">
        <v>0</v>
      </c>
      <c r="E124" s="850">
        <v>0</v>
      </c>
      <c r="F124" s="850">
        <v>0</v>
      </c>
      <c r="G124" s="850">
        <v>0</v>
      </c>
      <c r="H124" s="850">
        <v>0</v>
      </c>
      <c r="I124" s="850">
        <v>0</v>
      </c>
      <c r="J124" s="849">
        <v>0</v>
      </c>
    </row>
    <row r="125" spans="1:10" ht="38.25" hidden="1">
      <c r="A125" s="775">
        <v>1174100</v>
      </c>
      <c r="B125" s="782" t="s">
        <v>1060</v>
      </c>
      <c r="C125" s="726" t="s">
        <v>1046</v>
      </c>
      <c r="D125" s="849"/>
      <c r="E125" s="850"/>
      <c r="F125" s="850"/>
      <c r="G125" s="850"/>
      <c r="H125" s="850"/>
      <c r="I125" s="850"/>
      <c r="J125" s="849"/>
    </row>
    <row r="126" spans="1:10" ht="25.5" hidden="1">
      <c r="A126" s="775">
        <v>1174200</v>
      </c>
      <c r="B126" s="781" t="s">
        <v>1636</v>
      </c>
      <c r="C126" s="726" t="s">
        <v>425</v>
      </c>
      <c r="D126" s="849"/>
      <c r="E126" s="850"/>
      <c r="F126" s="850"/>
      <c r="G126" s="850"/>
      <c r="H126" s="850"/>
      <c r="I126" s="850"/>
      <c r="J126" s="849"/>
    </row>
    <row r="127" spans="1:10" ht="51" hidden="1">
      <c r="A127" s="775">
        <v>1175000</v>
      </c>
      <c r="B127" s="779" t="s">
        <v>535</v>
      </c>
      <c r="C127" s="755" t="s">
        <v>338</v>
      </c>
      <c r="D127" s="849">
        <v>0</v>
      </c>
      <c r="E127" s="850">
        <v>0</v>
      </c>
      <c r="F127" s="850">
        <v>0</v>
      </c>
      <c r="G127" s="850">
        <v>0</v>
      </c>
      <c r="H127" s="850">
        <v>0</v>
      </c>
      <c r="I127" s="850">
        <v>0</v>
      </c>
      <c r="J127" s="849">
        <v>0</v>
      </c>
    </row>
    <row r="128" spans="1:10" ht="51" hidden="1">
      <c r="A128" s="775">
        <v>1175100</v>
      </c>
      <c r="B128" s="781" t="s">
        <v>1637</v>
      </c>
      <c r="C128" s="726" t="s">
        <v>212</v>
      </c>
      <c r="D128" s="849"/>
      <c r="E128" s="850"/>
      <c r="F128" s="850"/>
      <c r="G128" s="850"/>
      <c r="H128" s="850"/>
      <c r="I128" s="850"/>
      <c r="J128" s="849"/>
    </row>
    <row r="129" spans="1:14" hidden="1">
      <c r="A129" s="775">
        <v>1176000</v>
      </c>
      <c r="B129" s="779" t="s">
        <v>213</v>
      </c>
      <c r="C129" s="755" t="s">
        <v>338</v>
      </c>
      <c r="D129" s="849">
        <v>0</v>
      </c>
      <c r="E129" s="850">
        <v>0</v>
      </c>
      <c r="F129" s="850">
        <v>0</v>
      </c>
      <c r="G129" s="850">
        <v>0</v>
      </c>
      <c r="H129" s="850">
        <v>0</v>
      </c>
      <c r="I129" s="850">
        <v>0</v>
      </c>
      <c r="J129" s="849">
        <v>0</v>
      </c>
    </row>
    <row r="130" spans="1:14" hidden="1">
      <c r="A130" s="775">
        <v>1176100</v>
      </c>
      <c r="B130" s="781" t="s">
        <v>1638</v>
      </c>
      <c r="C130" s="726" t="s">
        <v>8</v>
      </c>
      <c r="D130" s="849"/>
      <c r="E130" s="850"/>
      <c r="F130" s="850"/>
      <c r="G130" s="850"/>
      <c r="H130" s="850"/>
      <c r="I130" s="850"/>
      <c r="J130" s="849"/>
    </row>
    <row r="131" spans="1:14" hidden="1">
      <c r="A131" s="775">
        <v>1177000</v>
      </c>
      <c r="B131" s="779" t="s">
        <v>564</v>
      </c>
      <c r="C131" s="755" t="s">
        <v>338</v>
      </c>
      <c r="D131" s="849">
        <v>0</v>
      </c>
      <c r="E131" s="850">
        <v>0</v>
      </c>
      <c r="F131" s="850">
        <v>0</v>
      </c>
      <c r="G131" s="850">
        <v>0</v>
      </c>
      <c r="H131" s="850">
        <v>0</v>
      </c>
      <c r="I131" s="850">
        <v>0</v>
      </c>
      <c r="J131" s="849">
        <v>0</v>
      </c>
    </row>
    <row r="132" spans="1:14" ht="13.5" thickBot="1">
      <c r="A132" s="769">
        <v>1177100</v>
      </c>
      <c r="B132" s="783" t="s">
        <v>1639</v>
      </c>
      <c r="C132" s="730" t="s">
        <v>244</v>
      </c>
      <c r="D132" s="851"/>
      <c r="E132" s="852"/>
      <c r="F132" s="851"/>
      <c r="G132" s="851"/>
      <c r="H132" s="851"/>
      <c r="I132" s="851"/>
      <c r="J132" s="851"/>
    </row>
    <row r="133" spans="1:14" ht="13.5" thickBot="1">
      <c r="A133" s="785" t="s">
        <v>245</v>
      </c>
      <c r="B133" s="786" t="s">
        <v>246</v>
      </c>
      <c r="C133" s="787"/>
      <c r="D133" s="853"/>
      <c r="E133" s="854"/>
      <c r="F133" s="853"/>
      <c r="G133" s="853"/>
      <c r="H133" s="853"/>
      <c r="I133" s="853"/>
      <c r="J133" s="853"/>
    </row>
    <row r="134" spans="1:14" ht="26.25" thickBot="1">
      <c r="A134" s="789" t="s">
        <v>247</v>
      </c>
      <c r="B134" s="790" t="s">
        <v>618</v>
      </c>
      <c r="C134" s="791" t="s">
        <v>338</v>
      </c>
      <c r="D134" s="855">
        <f>D137</f>
        <v>72607</v>
      </c>
      <c r="E134" s="856">
        <v>0</v>
      </c>
      <c r="F134" s="855">
        <f>F137</f>
        <v>72607</v>
      </c>
      <c r="G134" s="855">
        <f>G137</f>
        <v>20000</v>
      </c>
      <c r="H134" s="855">
        <f>H137</f>
        <v>30000</v>
      </c>
      <c r="I134" s="855">
        <f>I137</f>
        <v>72607</v>
      </c>
      <c r="J134" s="855">
        <f>F134</f>
        <v>72607</v>
      </c>
    </row>
    <row r="135" spans="1:14" ht="13.5" thickBot="1">
      <c r="A135" s="792"/>
      <c r="B135" s="793" t="s">
        <v>619</v>
      </c>
      <c r="C135" s="794"/>
      <c r="D135" s="857"/>
      <c r="E135" s="979"/>
      <c r="F135" s="857"/>
      <c r="G135" s="857"/>
      <c r="H135" s="857"/>
      <c r="I135" s="857"/>
      <c r="J135" s="857"/>
    </row>
    <row r="136" spans="1:14">
      <c r="A136" s="785" t="s">
        <v>245</v>
      </c>
      <c r="B136" s="786" t="s">
        <v>246</v>
      </c>
      <c r="C136" s="796"/>
      <c r="D136" s="859"/>
      <c r="E136" s="980"/>
      <c r="F136" s="859"/>
      <c r="G136" s="859"/>
      <c r="H136" s="859"/>
      <c r="I136" s="859"/>
      <c r="J136" s="859"/>
    </row>
    <row r="137" spans="1:14" ht="27" customHeight="1">
      <c r="A137" s="798" t="s">
        <v>620</v>
      </c>
      <c r="B137" s="747" t="s">
        <v>621</v>
      </c>
      <c r="C137" s="981" t="s">
        <v>338</v>
      </c>
      <c r="D137" s="982">
        <f>SUM(D138:D145)</f>
        <v>72607</v>
      </c>
      <c r="E137" s="983">
        <f>E139+E140</f>
        <v>0</v>
      </c>
      <c r="F137" s="982">
        <f>SUM(F138:F145)</f>
        <v>72607</v>
      </c>
      <c r="G137" s="982">
        <f>SUM(G138:G145)</f>
        <v>20000</v>
      </c>
      <c r="H137" s="982">
        <f>SUM(H138:H145)</f>
        <v>30000</v>
      </c>
      <c r="I137" s="982">
        <f>SUM(I138:I145)</f>
        <v>72607</v>
      </c>
      <c r="J137" s="982">
        <f>SUM(J138:J145)</f>
        <v>72607</v>
      </c>
    </row>
    <row r="138" spans="1:14">
      <c r="A138" s="802" t="s">
        <v>622</v>
      </c>
      <c r="B138" s="781" t="s">
        <v>1640</v>
      </c>
      <c r="C138" s="803" t="s">
        <v>945</v>
      </c>
      <c r="D138" s="849"/>
      <c r="E138" s="850"/>
      <c r="F138" s="849"/>
      <c r="G138" s="849"/>
      <c r="H138" s="849"/>
      <c r="I138" s="849"/>
      <c r="J138" s="849"/>
      <c r="K138" s="1782"/>
      <c r="L138" s="1783"/>
      <c r="M138" s="1784"/>
    </row>
    <row r="139" spans="1:14" ht="19.5" customHeight="1">
      <c r="A139" s="802" t="s">
        <v>946</v>
      </c>
      <c r="B139" s="781" t="s">
        <v>1641</v>
      </c>
      <c r="C139" s="865" t="s">
        <v>923</v>
      </c>
      <c r="D139" s="2066">
        <v>72607</v>
      </c>
      <c r="E139" s="848">
        <v>0</v>
      </c>
      <c r="F139" s="847">
        <f>D139+E139</f>
        <v>72607</v>
      </c>
      <c r="G139" s="847">
        <v>20000</v>
      </c>
      <c r="H139" s="847">
        <v>30000</v>
      </c>
      <c r="I139" s="847">
        <v>72607</v>
      </c>
      <c r="J139" s="844">
        <f>F139</f>
        <v>72607</v>
      </c>
      <c r="L139" s="1781"/>
      <c r="M139" s="1785"/>
      <c r="N139" s="1780"/>
    </row>
    <row r="140" spans="1:14" ht="25.5">
      <c r="A140" s="802" t="s">
        <v>924</v>
      </c>
      <c r="B140" s="781" t="s">
        <v>1642</v>
      </c>
      <c r="C140" s="803" t="s">
        <v>926</v>
      </c>
      <c r="D140" s="847">
        <v>0</v>
      </c>
      <c r="E140" s="848">
        <v>0</v>
      </c>
      <c r="F140" s="847">
        <f>D140+E140</f>
        <v>0</v>
      </c>
      <c r="G140" s="847">
        <v>0</v>
      </c>
      <c r="H140" s="847">
        <v>0</v>
      </c>
      <c r="I140" s="847">
        <v>0</v>
      </c>
      <c r="J140" s="844">
        <f>F140</f>
        <v>0</v>
      </c>
      <c r="K140" s="1786"/>
      <c r="L140" s="841"/>
      <c r="M140" s="1785"/>
    </row>
    <row r="141" spans="1:14">
      <c r="A141" s="802" t="s">
        <v>927</v>
      </c>
      <c r="B141" s="781" t="s">
        <v>1643</v>
      </c>
      <c r="C141" s="803" t="s">
        <v>1055</v>
      </c>
      <c r="D141" s="849"/>
      <c r="E141" s="850"/>
      <c r="F141" s="849"/>
      <c r="G141" s="849"/>
      <c r="H141" s="849"/>
      <c r="I141" s="849"/>
      <c r="J141" s="849"/>
      <c r="K141" s="1787"/>
      <c r="L141" s="1788"/>
      <c r="M141" s="1789"/>
    </row>
    <row r="142" spans="1:14" hidden="1">
      <c r="A142" s="802" t="s">
        <v>127</v>
      </c>
      <c r="B142" s="782" t="s">
        <v>128</v>
      </c>
      <c r="C142" s="803" t="s">
        <v>129</v>
      </c>
      <c r="D142" s="849">
        <v>0</v>
      </c>
      <c r="E142" s="850"/>
      <c r="F142" s="849">
        <f>D142+E142</f>
        <v>0</v>
      </c>
      <c r="G142" s="849">
        <v>0</v>
      </c>
      <c r="H142" s="849">
        <v>0</v>
      </c>
      <c r="I142" s="849">
        <v>0</v>
      </c>
      <c r="J142" s="849">
        <f>F142</f>
        <v>0</v>
      </c>
    </row>
    <row r="143" spans="1:14" hidden="1">
      <c r="A143" s="802" t="s">
        <v>130</v>
      </c>
      <c r="B143" s="781" t="s">
        <v>1644</v>
      </c>
      <c r="C143" s="803" t="s">
        <v>857</v>
      </c>
      <c r="D143" s="849">
        <v>0</v>
      </c>
      <c r="E143" s="850">
        <v>0</v>
      </c>
      <c r="F143" s="849">
        <f>D143+E143</f>
        <v>0</v>
      </c>
      <c r="G143" s="849"/>
      <c r="H143" s="849"/>
      <c r="I143" s="849">
        <v>0</v>
      </c>
      <c r="J143" s="849">
        <f>F143</f>
        <v>0</v>
      </c>
    </row>
    <row r="144" spans="1:14" hidden="1">
      <c r="A144" s="802" t="s">
        <v>858</v>
      </c>
      <c r="B144" s="781" t="s">
        <v>1645</v>
      </c>
      <c r="C144" s="803" t="s">
        <v>860</v>
      </c>
      <c r="D144" s="849"/>
      <c r="E144" s="850"/>
      <c r="F144" s="849"/>
      <c r="G144" s="849"/>
      <c r="H144" s="849"/>
      <c r="I144" s="849"/>
      <c r="J144" s="849"/>
    </row>
    <row r="145" spans="1:10" hidden="1">
      <c r="A145" s="802" t="s">
        <v>625</v>
      </c>
      <c r="B145" s="781" t="s">
        <v>1646</v>
      </c>
      <c r="C145" s="803" t="s">
        <v>627</v>
      </c>
      <c r="D145" s="849"/>
      <c r="E145" s="850"/>
      <c r="F145" s="849"/>
      <c r="G145" s="849"/>
      <c r="H145" s="849"/>
      <c r="I145" s="849"/>
      <c r="J145" s="849"/>
    </row>
    <row r="146" spans="1:10" hidden="1">
      <c r="A146" s="802" t="s">
        <v>628</v>
      </c>
      <c r="B146" s="779" t="s">
        <v>629</v>
      </c>
      <c r="C146" s="804" t="s">
        <v>338</v>
      </c>
      <c r="D146" s="849">
        <v>0</v>
      </c>
      <c r="E146" s="850">
        <v>0</v>
      </c>
      <c r="F146" s="849">
        <v>0</v>
      </c>
      <c r="G146" s="849">
        <v>0</v>
      </c>
      <c r="H146" s="849">
        <v>0</v>
      </c>
      <c r="I146" s="849">
        <v>0</v>
      </c>
      <c r="J146" s="849">
        <v>0</v>
      </c>
    </row>
    <row r="147" spans="1:10" hidden="1">
      <c r="A147" s="802" t="s">
        <v>630</v>
      </c>
      <c r="B147" s="782" t="s">
        <v>631</v>
      </c>
      <c r="C147" s="803" t="s">
        <v>632</v>
      </c>
      <c r="D147" s="849"/>
      <c r="E147" s="850"/>
      <c r="F147" s="849"/>
      <c r="G147" s="849"/>
      <c r="H147" s="849"/>
      <c r="I147" s="849"/>
      <c r="J147" s="849"/>
    </row>
    <row r="148" spans="1:10" hidden="1">
      <c r="A148" s="802" t="s">
        <v>633</v>
      </c>
      <c r="B148" s="782" t="s">
        <v>634</v>
      </c>
      <c r="C148" s="803" t="s">
        <v>635</v>
      </c>
      <c r="D148" s="849"/>
      <c r="E148" s="850"/>
      <c r="F148" s="850"/>
      <c r="G148" s="849"/>
      <c r="H148" s="849"/>
      <c r="I148" s="849"/>
      <c r="J148" s="849">
        <v>0</v>
      </c>
    </row>
    <row r="149" spans="1:10" ht="25.5" hidden="1">
      <c r="A149" s="802" t="s">
        <v>636</v>
      </c>
      <c r="B149" s="781" t="s">
        <v>1647</v>
      </c>
      <c r="C149" s="803" t="s">
        <v>294</v>
      </c>
      <c r="D149" s="849"/>
      <c r="E149" s="850"/>
      <c r="F149" s="849"/>
      <c r="G149" s="849"/>
      <c r="H149" s="849"/>
      <c r="I149" s="849"/>
      <c r="J149" s="849"/>
    </row>
    <row r="150" spans="1:10" ht="25.5" hidden="1">
      <c r="A150" s="802" t="s">
        <v>295</v>
      </c>
      <c r="B150" s="781" t="s">
        <v>1648</v>
      </c>
      <c r="C150" s="803" t="s">
        <v>297</v>
      </c>
      <c r="D150" s="849"/>
      <c r="E150" s="850"/>
      <c r="F150" s="849"/>
      <c r="G150" s="849"/>
      <c r="H150" s="849"/>
      <c r="I150" s="849"/>
      <c r="J150" s="849"/>
    </row>
    <row r="151" spans="1:10" hidden="1">
      <c r="A151" s="802" t="s">
        <v>298</v>
      </c>
      <c r="B151" s="779" t="s">
        <v>299</v>
      </c>
      <c r="C151" s="804" t="s">
        <v>338</v>
      </c>
      <c r="D151" s="849">
        <v>0</v>
      </c>
      <c r="E151" s="850">
        <v>0</v>
      </c>
      <c r="F151" s="849">
        <v>0</v>
      </c>
      <c r="G151" s="849">
        <v>0</v>
      </c>
      <c r="H151" s="849">
        <v>0</v>
      </c>
      <c r="I151" s="849">
        <v>0</v>
      </c>
      <c r="J151" s="849">
        <v>0</v>
      </c>
    </row>
    <row r="152" spans="1:10" hidden="1">
      <c r="A152" s="802" t="s">
        <v>300</v>
      </c>
      <c r="B152" s="782" t="s">
        <v>1061</v>
      </c>
      <c r="C152" s="803" t="s">
        <v>301</v>
      </c>
      <c r="D152" s="849"/>
      <c r="E152" s="850"/>
      <c r="F152" s="849"/>
      <c r="G152" s="849"/>
      <c r="H152" s="849"/>
      <c r="I152" s="849"/>
      <c r="J152" s="849"/>
    </row>
    <row r="153" spans="1:10" hidden="1">
      <c r="A153" s="805" t="s">
        <v>302</v>
      </c>
      <c r="B153" s="806" t="s">
        <v>303</v>
      </c>
      <c r="C153" s="804" t="s">
        <v>338</v>
      </c>
      <c r="D153" s="849">
        <v>0</v>
      </c>
      <c r="E153" s="850">
        <v>0</v>
      </c>
      <c r="F153" s="849">
        <v>0</v>
      </c>
      <c r="G153" s="849">
        <v>0</v>
      </c>
      <c r="H153" s="849">
        <v>0</v>
      </c>
      <c r="I153" s="849">
        <v>0</v>
      </c>
      <c r="J153" s="849">
        <v>0</v>
      </c>
    </row>
    <row r="154" spans="1:10" hidden="1">
      <c r="A154" s="802" t="s">
        <v>304</v>
      </c>
      <c r="B154" s="782" t="s">
        <v>1062</v>
      </c>
      <c r="C154" s="803" t="s">
        <v>305</v>
      </c>
      <c r="D154" s="849"/>
      <c r="E154" s="850">
        <v>0</v>
      </c>
      <c r="F154" s="849"/>
      <c r="G154" s="849"/>
      <c r="H154" s="849"/>
      <c r="I154" s="849"/>
      <c r="J154" s="849"/>
    </row>
    <row r="155" spans="1:10" hidden="1">
      <c r="A155" s="802" t="s">
        <v>306</v>
      </c>
      <c r="B155" s="782" t="s">
        <v>1063</v>
      </c>
      <c r="C155" s="803" t="s">
        <v>307</v>
      </c>
      <c r="D155" s="849"/>
      <c r="E155" s="850"/>
      <c r="F155" s="849"/>
      <c r="G155" s="849"/>
      <c r="H155" s="849"/>
      <c r="I155" s="849"/>
      <c r="J155" s="849"/>
    </row>
    <row r="156" spans="1:10">
      <c r="A156" s="802" t="s">
        <v>308</v>
      </c>
      <c r="B156" s="781" t="s">
        <v>1649</v>
      </c>
      <c r="C156" s="803" t="s">
        <v>310</v>
      </c>
      <c r="D156" s="849"/>
      <c r="E156" s="850"/>
      <c r="F156" s="849"/>
      <c r="G156" s="849"/>
      <c r="H156" s="849"/>
      <c r="I156" s="849"/>
      <c r="J156" s="849"/>
    </row>
    <row r="157" spans="1:10" ht="26.25" thickBot="1">
      <c r="A157" s="807">
        <v>1244000</v>
      </c>
      <c r="B157" s="808" t="s">
        <v>1650</v>
      </c>
      <c r="C157" s="809" t="s">
        <v>1089</v>
      </c>
      <c r="D157" s="867"/>
      <c r="E157" s="1312"/>
      <c r="F157" s="867"/>
      <c r="G157" s="867"/>
      <c r="H157" s="867"/>
      <c r="I157" s="867"/>
      <c r="J157" s="867"/>
    </row>
    <row r="158" spans="1:10" ht="39" thickBot="1">
      <c r="A158" s="810">
        <v>1000000</v>
      </c>
      <c r="B158" s="811" t="s">
        <v>1090</v>
      </c>
      <c r="C158" s="812" t="s">
        <v>338</v>
      </c>
      <c r="D158" s="1343">
        <f>D32+D134</f>
        <v>72607</v>
      </c>
      <c r="E158" s="1502">
        <f>E32+E137</f>
        <v>0</v>
      </c>
      <c r="F158" s="1343">
        <f>F32+F134</f>
        <v>72607</v>
      </c>
      <c r="G158" s="1343">
        <f>G32+G137</f>
        <v>20000</v>
      </c>
      <c r="H158" s="1343">
        <f>H32+H134</f>
        <v>30000</v>
      </c>
      <c r="I158" s="1343">
        <f>I32+I134</f>
        <v>72607</v>
      </c>
      <c r="J158" s="1502">
        <f>J32+J134</f>
        <v>72607</v>
      </c>
    </row>
    <row r="159" spans="1:10" ht="3.75" customHeight="1">
      <c r="A159" s="813"/>
      <c r="B159" s="814"/>
      <c r="C159" s="815"/>
      <c r="D159" s="662"/>
      <c r="F159" s="662"/>
      <c r="G159" s="662"/>
      <c r="H159" s="662"/>
      <c r="I159" s="662"/>
      <c r="J159" s="662"/>
    </row>
    <row r="160" spans="1:10" ht="14.25" hidden="1">
      <c r="A160" s="2443"/>
      <c r="B160" s="2443"/>
      <c r="C160" s="2443"/>
      <c r="D160" s="2443"/>
      <c r="E160" s="2443"/>
      <c r="F160" s="2443"/>
      <c r="G160" s="2443"/>
      <c r="H160" s="2443"/>
      <c r="I160" s="2443"/>
      <c r="J160" s="2443"/>
    </row>
    <row r="161" spans="1:10" s="662" customFormat="1" ht="15.75" customHeight="1">
      <c r="A161" s="2422" t="s">
        <v>2264</v>
      </c>
      <c r="B161" s="2422"/>
      <c r="C161" s="2422"/>
      <c r="D161" s="2422"/>
      <c r="E161" s="2422"/>
      <c r="F161" s="2422"/>
      <c r="G161" s="2422"/>
      <c r="H161" s="2422"/>
      <c r="I161" s="2422"/>
      <c r="J161" s="2422"/>
    </row>
    <row r="162" spans="1:10">
      <c r="A162" s="2476" t="s">
        <v>1070</v>
      </c>
      <c r="B162" s="2476"/>
      <c r="C162" s="2476"/>
      <c r="D162" s="2476"/>
      <c r="E162" s="2476"/>
      <c r="F162" s="2476"/>
      <c r="G162" s="2476"/>
      <c r="H162" s="2476"/>
      <c r="I162" s="2476"/>
      <c r="J162" s="2476"/>
    </row>
    <row r="163" spans="1:10" ht="14.25">
      <c r="A163" s="816" t="s">
        <v>1651</v>
      </c>
      <c r="B163" s="816"/>
      <c r="C163" s="817"/>
      <c r="D163" s="816"/>
      <c r="E163" s="1613"/>
      <c r="F163" s="816"/>
      <c r="G163" s="662" t="s">
        <v>1098</v>
      </c>
      <c r="H163" s="816"/>
      <c r="J163" s="816"/>
    </row>
    <row r="164" spans="1:10" ht="14.25">
      <c r="A164" s="818" t="s">
        <v>1652</v>
      </c>
      <c r="B164" s="818"/>
      <c r="C164" s="818"/>
      <c r="D164" s="662"/>
      <c r="E164" s="1614" t="s">
        <v>289</v>
      </c>
      <c r="F164" s="662"/>
      <c r="G164" s="661" t="s">
        <v>290</v>
      </c>
      <c r="H164" s="662"/>
      <c r="J164" s="818"/>
    </row>
    <row r="165" spans="1:10" ht="14.25">
      <c r="A165" s="819"/>
      <c r="B165" s="819"/>
      <c r="C165" s="818"/>
      <c r="D165" s="819"/>
      <c r="E165" s="1754"/>
      <c r="F165" s="819"/>
      <c r="G165" s="819"/>
      <c r="H165" s="819"/>
      <c r="J165" s="819"/>
    </row>
    <row r="166" spans="1:10" ht="14.25">
      <c r="A166" s="816" t="s">
        <v>2011</v>
      </c>
      <c r="B166" s="816"/>
      <c r="C166" s="817"/>
      <c r="D166" s="816"/>
      <c r="E166" s="1613"/>
      <c r="F166" s="816"/>
      <c r="G166" s="816" t="s">
        <v>1102</v>
      </c>
      <c r="H166" s="816"/>
    </row>
    <row r="167" spans="1:10" ht="14.25">
      <c r="A167" s="818" t="s">
        <v>1655</v>
      </c>
      <c r="B167" s="817" t="s">
        <v>612</v>
      </c>
      <c r="C167" s="820"/>
      <c r="D167" s="662"/>
      <c r="E167" s="1614" t="s">
        <v>289</v>
      </c>
      <c r="F167" s="662"/>
      <c r="G167" s="661" t="s">
        <v>290</v>
      </c>
      <c r="H167" s="662"/>
    </row>
    <row r="168" spans="1:10" ht="2.25" customHeight="1">
      <c r="A168" s="672"/>
      <c r="B168" s="663"/>
      <c r="C168" s="673"/>
      <c r="D168" s="662"/>
      <c r="F168" s="662"/>
      <c r="G168" s="662"/>
      <c r="H168" s="662"/>
    </row>
    <row r="169" spans="1:10" hidden="1">
      <c r="A169" s="672"/>
      <c r="B169" s="663"/>
      <c r="C169" s="673"/>
      <c r="D169" s="662"/>
      <c r="F169" s="662"/>
      <c r="G169" s="662"/>
      <c r="H169" s="662"/>
      <c r="I169" s="662"/>
    </row>
    <row r="170" spans="1:10" hidden="1">
      <c r="A170" s="672"/>
      <c r="B170" s="663"/>
      <c r="C170" s="673"/>
      <c r="D170" s="662"/>
      <c r="F170" s="662"/>
      <c r="G170" s="662"/>
      <c r="H170" s="662"/>
      <c r="I170" s="662"/>
      <c r="J170" s="662"/>
    </row>
    <row r="171" spans="1:10" hidden="1">
      <c r="A171" s="672"/>
      <c r="B171" s="663"/>
      <c r="C171" s="984"/>
      <c r="D171" s="662"/>
      <c r="F171" s="662"/>
      <c r="G171" s="662"/>
      <c r="H171" s="662"/>
      <c r="I171" s="662"/>
      <c r="J171" s="662"/>
    </row>
    <row r="172" spans="1:10" hidden="1"/>
    <row r="173" spans="1:10">
      <c r="B173" s="841"/>
    </row>
  </sheetData>
  <mergeCells count="18">
    <mergeCell ref="A13:J13"/>
    <mergeCell ref="F1:J1"/>
    <mergeCell ref="F3:J3"/>
    <mergeCell ref="A10:E10"/>
    <mergeCell ref="A11:E11"/>
    <mergeCell ref="A12:B12"/>
    <mergeCell ref="A160:J160"/>
    <mergeCell ref="A161:J161"/>
    <mergeCell ref="A162:J162"/>
    <mergeCell ref="A14:J14"/>
    <mergeCell ref="A15:J15"/>
    <mergeCell ref="A16:E17"/>
    <mergeCell ref="F16:J17"/>
    <mergeCell ref="F21:I21"/>
    <mergeCell ref="F23:J24"/>
    <mergeCell ref="F29:F30"/>
    <mergeCell ref="G29:J29"/>
    <mergeCell ref="H27:J27"/>
  </mergeCells>
  <pageMargins left="0.7" right="0.7" top="0.75" bottom="0.75" header="0.3" footer="0.3"/>
  <pageSetup paperSize="9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N170"/>
  <sheetViews>
    <sheetView topLeftCell="A28" workbookViewId="0">
      <selection activeCell="A160" sqref="A160:XFD160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85546875" style="626" customWidth="1"/>
    <col min="5" max="5" width="12.28515625" style="841" customWidth="1"/>
    <col min="6" max="6" width="10.7109375" style="626" customWidth="1"/>
    <col min="7" max="7" width="13.42578125" style="626" customWidth="1"/>
    <col min="8" max="8" width="11.28515625" style="626" customWidth="1"/>
    <col min="9" max="9" width="11.85546875" style="626" customWidth="1"/>
    <col min="10" max="10" width="12.7109375" style="626" customWidth="1"/>
    <col min="11" max="11" width="14.85546875" style="626" customWidth="1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1461"/>
      <c r="F1" s="2453" t="s">
        <v>28</v>
      </c>
      <c r="G1" s="2453"/>
      <c r="H1" s="2453"/>
      <c r="I1" s="2453"/>
      <c r="J1" s="2453"/>
      <c r="K1" s="662"/>
      <c r="L1" s="662"/>
    </row>
    <row r="2" spans="1:12" hidden="1">
      <c r="A2" s="662"/>
      <c r="B2" s="663"/>
      <c r="C2" s="664"/>
      <c r="D2" s="662"/>
      <c r="E2" s="1461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1461"/>
      <c r="F3" s="2454" t="s">
        <v>850</v>
      </c>
      <c r="G3" s="2454"/>
      <c r="H3" s="2454"/>
      <c r="I3" s="2454"/>
      <c r="J3" s="2454"/>
      <c r="K3" s="662"/>
      <c r="L3" s="662"/>
    </row>
    <row r="4" spans="1:12">
      <c r="A4" s="662"/>
      <c r="B4" s="663"/>
      <c r="C4" s="664"/>
      <c r="D4" s="662"/>
      <c r="E4" s="1461"/>
      <c r="F4" s="667" t="s">
        <v>30</v>
      </c>
      <c r="G4" s="667"/>
      <c r="H4" s="662"/>
      <c r="I4" s="662"/>
      <c r="J4" s="662"/>
      <c r="K4" s="662"/>
      <c r="L4" s="662"/>
    </row>
    <row r="5" spans="1:12">
      <c r="A5" s="662"/>
      <c r="B5" s="820" t="s">
        <v>31</v>
      </c>
      <c r="C5" s="664"/>
      <c r="D5" s="662"/>
      <c r="E5" s="1461"/>
      <c r="F5" s="665"/>
      <c r="G5" s="669" t="s">
        <v>162</v>
      </c>
      <c r="H5" s="662"/>
      <c r="I5" s="662"/>
      <c r="J5" s="662"/>
      <c r="K5" s="662"/>
      <c r="L5" s="662"/>
    </row>
    <row r="6" spans="1:12">
      <c r="A6" s="667" t="s">
        <v>2287</v>
      </c>
      <c r="B6" s="671"/>
      <c r="C6" s="664"/>
      <c r="D6" s="662"/>
      <c r="E6" s="1461" t="s">
        <v>163</v>
      </c>
      <c r="F6" s="667" t="s">
        <v>893</v>
      </c>
      <c r="G6" s="662"/>
      <c r="H6" s="662"/>
      <c r="I6" s="662"/>
      <c r="J6" s="672"/>
      <c r="K6" s="662"/>
      <c r="L6" s="662"/>
    </row>
    <row r="7" spans="1:12">
      <c r="A7" s="672"/>
      <c r="B7" s="821" t="s">
        <v>1656</v>
      </c>
      <c r="C7" s="692"/>
      <c r="D7" s="672"/>
      <c r="E7" s="1615"/>
      <c r="F7" s="672"/>
      <c r="G7" s="672"/>
      <c r="H7" s="662"/>
      <c r="I7" s="662"/>
      <c r="J7" s="662"/>
      <c r="K7" s="672"/>
      <c r="L7" s="672"/>
    </row>
    <row r="8" spans="1:12">
      <c r="A8" s="662"/>
      <c r="B8" s="663"/>
      <c r="C8" s="664"/>
      <c r="D8" s="662"/>
      <c r="E8" s="1461"/>
      <c r="F8" s="665"/>
      <c r="G8" s="662"/>
      <c r="H8" s="662"/>
      <c r="I8" s="662"/>
      <c r="J8" s="662"/>
      <c r="K8" s="662"/>
      <c r="L8" s="662"/>
    </row>
    <row r="9" spans="1:12">
      <c r="A9" s="2457" t="s">
        <v>1111</v>
      </c>
      <c r="B9" s="2457"/>
      <c r="C9" s="2457"/>
      <c r="D9" s="2457"/>
      <c r="E9" s="2457"/>
      <c r="F9" s="665"/>
      <c r="G9" s="674" t="s">
        <v>193</v>
      </c>
      <c r="H9" s="662"/>
      <c r="I9" s="662"/>
      <c r="J9" s="662"/>
      <c r="K9" s="662"/>
      <c r="L9" s="662"/>
    </row>
    <row r="10" spans="1:12">
      <c r="A10" s="2452" t="s">
        <v>861</v>
      </c>
      <c r="B10" s="2452"/>
      <c r="C10" s="2452"/>
      <c r="D10" s="2452"/>
      <c r="E10" s="2452"/>
      <c r="F10" s="665"/>
      <c r="G10" s="662"/>
      <c r="H10" s="662"/>
      <c r="I10" s="662"/>
      <c r="J10" s="662"/>
      <c r="K10" s="662"/>
      <c r="L10" s="662"/>
    </row>
    <row r="11" spans="1:12" s="841" customFormat="1">
      <c r="A11" s="2445" t="s">
        <v>2269</v>
      </c>
      <c r="B11" s="2446"/>
      <c r="C11" s="1460"/>
      <c r="F11" s="1461"/>
      <c r="G11" s="1461"/>
    </row>
    <row r="12" spans="1:12" ht="15.75">
      <c r="A12" s="2471" t="s">
        <v>779</v>
      </c>
      <c r="B12" s="2471"/>
      <c r="C12" s="2471"/>
      <c r="D12" s="2471"/>
      <c r="E12" s="2471"/>
      <c r="F12" s="2471"/>
      <c r="G12" s="2471"/>
      <c r="H12" s="2471"/>
      <c r="I12" s="2471"/>
      <c r="J12" s="2471"/>
      <c r="K12" s="662"/>
      <c r="L12" s="662"/>
    </row>
    <row r="13" spans="1:12" ht="14.25">
      <c r="A13" s="2477" t="s">
        <v>993</v>
      </c>
      <c r="B13" s="2470"/>
      <c r="C13" s="2470"/>
      <c r="D13" s="2470"/>
      <c r="E13" s="2470"/>
      <c r="F13" s="2470"/>
      <c r="G13" s="2470"/>
      <c r="H13" s="2470"/>
      <c r="I13" s="2470"/>
      <c r="J13" s="2470"/>
      <c r="K13" s="662"/>
      <c r="L13" s="662"/>
    </row>
    <row r="14" spans="1:12" ht="16.5">
      <c r="A14" s="2478" t="s">
        <v>2206</v>
      </c>
      <c r="B14" s="2478"/>
      <c r="C14" s="2478"/>
      <c r="D14" s="2478"/>
      <c r="E14" s="2478"/>
      <c r="F14" s="2478"/>
      <c r="G14" s="2478"/>
      <c r="H14" s="2478"/>
      <c r="I14" s="2478"/>
      <c r="J14" s="2478"/>
      <c r="K14" s="662"/>
      <c r="L14" s="662"/>
    </row>
    <row r="15" spans="1:12" ht="14.25" customHeight="1">
      <c r="A15" s="2467" t="s">
        <v>2202</v>
      </c>
      <c r="B15" s="2467"/>
      <c r="C15" s="2467"/>
      <c r="D15" s="2467"/>
      <c r="E15" s="2467"/>
      <c r="F15" s="2451"/>
      <c r="G15" s="2451"/>
      <c r="H15" s="2451"/>
      <c r="I15" s="2451"/>
      <c r="J15" s="2451"/>
      <c r="K15" s="672"/>
      <c r="L15" s="672"/>
    </row>
    <row r="16" spans="1:12">
      <c r="A16" s="2467"/>
      <c r="B16" s="2467"/>
      <c r="C16" s="2467"/>
      <c r="D16" s="2467"/>
      <c r="E16" s="2467"/>
      <c r="F16" s="2451"/>
      <c r="G16" s="2451"/>
      <c r="H16" s="2451"/>
      <c r="I16" s="2451"/>
      <c r="J16" s="2451"/>
      <c r="K16" s="672"/>
      <c r="L16" s="672"/>
    </row>
    <row r="17" spans="1:14">
      <c r="A17" s="677" t="s">
        <v>962</v>
      </c>
      <c r="B17" s="678"/>
      <c r="C17" s="678"/>
      <c r="D17" s="678"/>
      <c r="E17" s="985"/>
      <c r="F17" s="679" t="s">
        <v>312</v>
      </c>
      <c r="G17" s="672"/>
      <c r="H17" s="672"/>
      <c r="I17" s="672"/>
      <c r="J17" s="672"/>
      <c r="K17" s="672"/>
      <c r="L17" s="672"/>
    </row>
    <row r="18" spans="1:14">
      <c r="A18" s="677" t="s">
        <v>242</v>
      </c>
      <c r="B18" s="680"/>
      <c r="C18" s="680"/>
      <c r="D18" s="680"/>
      <c r="E18" s="1617"/>
      <c r="F18" s="677" t="s">
        <v>313</v>
      </c>
      <c r="G18" s="650" t="s">
        <v>539</v>
      </c>
      <c r="H18" s="647">
        <v>4</v>
      </c>
      <c r="I18" s="648">
        <v>1</v>
      </c>
      <c r="J18" s="680"/>
      <c r="K18" s="680"/>
      <c r="L18" s="680"/>
    </row>
    <row r="19" spans="1:14">
      <c r="A19" s="677" t="s">
        <v>314</v>
      </c>
      <c r="B19" s="677"/>
      <c r="C19" s="677"/>
      <c r="D19" s="677"/>
      <c r="E19" s="1618"/>
      <c r="F19" s="680"/>
      <c r="G19" s="677"/>
      <c r="H19" s="680"/>
      <c r="I19" s="677"/>
      <c r="J19" s="677"/>
      <c r="K19" s="677"/>
      <c r="L19" s="677"/>
    </row>
    <row r="20" spans="1:14" ht="32.25" customHeight="1">
      <c r="A20" s="677" t="s">
        <v>884</v>
      </c>
      <c r="B20" s="677"/>
      <c r="C20" s="677"/>
      <c r="D20" s="681"/>
      <c r="E20" s="1757"/>
      <c r="F20" s="2527" t="s">
        <v>217</v>
      </c>
      <c r="G20" s="2528"/>
      <c r="H20" s="2528"/>
      <c r="I20" s="2528"/>
      <c r="J20" s="677"/>
      <c r="K20" s="677"/>
      <c r="L20" s="677"/>
    </row>
    <row r="21" spans="1:14" ht="13.5" customHeight="1">
      <c r="A21" s="677" t="s">
        <v>1615</v>
      </c>
      <c r="B21" s="680"/>
      <c r="C21" s="680"/>
      <c r="D21" s="680"/>
      <c r="E21" s="1617"/>
      <c r="F21" s="677" t="s">
        <v>895</v>
      </c>
      <c r="G21" s="677"/>
      <c r="H21" s="677"/>
      <c r="I21" s="680"/>
      <c r="J21" s="682"/>
      <c r="K21" s="680"/>
      <c r="L21" s="680"/>
    </row>
    <row r="22" spans="1:14" ht="12" customHeight="1">
      <c r="A22" s="680" t="s">
        <v>192</v>
      </c>
      <c r="B22" s="682"/>
      <c r="C22" s="683"/>
      <c r="D22" s="680"/>
      <c r="E22" s="1617"/>
      <c r="F22" s="2437" t="s">
        <v>900</v>
      </c>
      <c r="G22" s="2437"/>
      <c r="H22" s="2437"/>
      <c r="I22" s="2437"/>
      <c r="J22" s="2437"/>
      <c r="K22" s="680"/>
      <c r="L22" s="680"/>
    </row>
    <row r="23" spans="1:14" ht="13.5" thickBot="1">
      <c r="A23" s="679" t="s">
        <v>208</v>
      </c>
      <c r="B23" s="684"/>
      <c r="C23" s="685"/>
      <c r="D23" s="684"/>
      <c r="E23" s="1617"/>
      <c r="F23" s="2437"/>
      <c r="G23" s="2437"/>
      <c r="H23" s="2437"/>
      <c r="I23" s="2437"/>
      <c r="J23" s="2437"/>
      <c r="K23" s="680"/>
      <c r="L23" s="680"/>
    </row>
    <row r="24" spans="1:14" ht="13.5" thickBot="1">
      <c r="A24" s="677" t="s">
        <v>110</v>
      </c>
      <c r="B24" s="680"/>
      <c r="C24" s="683"/>
      <c r="D24" s="682"/>
      <c r="E24" s="1620"/>
      <c r="G24" s="687"/>
      <c r="H24" s="688"/>
      <c r="I24" s="689"/>
      <c r="K24" s="682"/>
      <c r="L24" s="682"/>
    </row>
    <row r="25" spans="1:14" ht="13.5" thickBot="1">
      <c r="A25" s="677" t="s">
        <v>397</v>
      </c>
      <c r="B25" s="680"/>
      <c r="C25" s="680"/>
      <c r="D25" s="684"/>
      <c r="E25" s="1621"/>
      <c r="F25" s="684"/>
      <c r="G25" s="690" t="s">
        <v>398</v>
      </c>
      <c r="H25" s="680"/>
      <c r="I25" s="682"/>
      <c r="J25" s="682"/>
      <c r="K25" s="684"/>
      <c r="L25" s="684"/>
    </row>
    <row r="26" spans="1:14" ht="13.5" thickBot="1">
      <c r="A26" s="677" t="s">
        <v>399</v>
      </c>
      <c r="B26" s="691"/>
      <c r="C26" s="692"/>
      <c r="D26" s="683"/>
      <c r="E26" s="1622"/>
      <c r="F26" s="694"/>
      <c r="G26" s="672"/>
      <c r="H26" s="2444">
        <v>900272320053</v>
      </c>
      <c r="I26" s="2444"/>
      <c r="J26" s="2444"/>
      <c r="K26" s="672"/>
      <c r="L26" s="672"/>
    </row>
    <row r="27" spans="1:14" ht="4.5" customHeight="1" thickBot="1"/>
    <row r="28" spans="1:14" ht="49.5" customHeight="1" thickBot="1">
      <c r="A28" s="695" t="s">
        <v>385</v>
      </c>
      <c r="B28" s="696" t="s">
        <v>400</v>
      </c>
      <c r="C28" s="697"/>
      <c r="D28" s="696" t="s">
        <v>401</v>
      </c>
      <c r="E28" s="1392"/>
      <c r="F28" s="2438" t="s">
        <v>342</v>
      </c>
      <c r="G28" s="2440" t="s">
        <v>343</v>
      </c>
      <c r="H28" s="2441"/>
      <c r="I28" s="2441"/>
      <c r="J28" s="2442"/>
    </row>
    <row r="29" spans="1:14" ht="69.75" customHeight="1" thickBot="1">
      <c r="A29" s="699"/>
      <c r="B29" s="700" t="s">
        <v>329</v>
      </c>
      <c r="C29" s="701" t="s">
        <v>641</v>
      </c>
      <c r="D29" s="702" t="s">
        <v>761</v>
      </c>
      <c r="E29" s="1393" t="s">
        <v>929</v>
      </c>
      <c r="F29" s="2439"/>
      <c r="G29" s="702" t="s">
        <v>930</v>
      </c>
      <c r="H29" s="702" t="s">
        <v>931</v>
      </c>
      <c r="I29" s="702" t="s">
        <v>932</v>
      </c>
      <c r="J29" s="702" t="s">
        <v>933</v>
      </c>
      <c r="M29" s="688"/>
      <c r="N29" s="682"/>
    </row>
    <row r="30" spans="1:14" ht="13.5" thickBot="1">
      <c r="A30" s="704" t="s">
        <v>934</v>
      </c>
      <c r="B30" s="705" t="s">
        <v>935</v>
      </c>
      <c r="C30" s="706" t="s">
        <v>936</v>
      </c>
      <c r="D30" s="707" t="s">
        <v>703</v>
      </c>
      <c r="E30" s="1394" t="s">
        <v>704</v>
      </c>
      <c r="F30" s="707" t="s">
        <v>642</v>
      </c>
      <c r="G30" s="708">
        <v>4</v>
      </c>
      <c r="H30" s="709">
        <v>5</v>
      </c>
      <c r="I30" s="710">
        <v>6</v>
      </c>
      <c r="J30" s="709">
        <v>7</v>
      </c>
    </row>
    <row r="31" spans="1:14" ht="35.25" customHeight="1" thickBot="1">
      <c r="A31" s="704">
        <v>1100000</v>
      </c>
      <c r="B31" s="711" t="s">
        <v>1616</v>
      </c>
      <c r="C31" s="712" t="s">
        <v>338</v>
      </c>
      <c r="D31" s="826">
        <f>D76+D66+D91+D112+D62</f>
        <v>40000</v>
      </c>
      <c r="E31" s="1104">
        <f>E62</f>
        <v>0</v>
      </c>
      <c r="F31" s="826">
        <f>F66+F76+F91+F112+F62</f>
        <v>40000</v>
      </c>
      <c r="G31" s="826">
        <f>G66+G76+G91+G112+G62</f>
        <v>9000</v>
      </c>
      <c r="H31" s="826">
        <f>H66+H76+H91+H112+H62</f>
        <v>18000</v>
      </c>
      <c r="I31" s="826">
        <f>I66+I76+I91+I112+I62</f>
        <v>6521</v>
      </c>
      <c r="J31" s="826">
        <f>F31</f>
        <v>40000</v>
      </c>
    </row>
    <row r="32" spans="1:14" ht="49.5" hidden="1" customHeight="1" thickBot="1">
      <c r="A32" s="704">
        <v>1110000</v>
      </c>
      <c r="B32" s="714" t="s">
        <v>1617</v>
      </c>
      <c r="C32" s="712" t="s">
        <v>338</v>
      </c>
      <c r="D32" s="827">
        <v>0</v>
      </c>
      <c r="E32" s="1122">
        <v>0</v>
      </c>
      <c r="F32" s="827">
        <v>0</v>
      </c>
      <c r="G32" s="827">
        <v>0</v>
      </c>
      <c r="H32" s="827">
        <v>0</v>
      </c>
      <c r="I32" s="827">
        <v>0</v>
      </c>
      <c r="J32" s="827">
        <v>0</v>
      </c>
    </row>
    <row r="33" spans="1:10" ht="12.75" customHeight="1">
      <c r="A33" s="716">
        <v>1110000</v>
      </c>
      <c r="B33" s="717" t="s">
        <v>768</v>
      </c>
      <c r="C33" s="718" t="s">
        <v>338</v>
      </c>
      <c r="D33" s="828">
        <v>0</v>
      </c>
      <c r="E33" s="1395">
        <v>0</v>
      </c>
      <c r="F33" s="828">
        <v>0</v>
      </c>
      <c r="G33" s="828">
        <v>0</v>
      </c>
      <c r="H33" s="828">
        <v>0</v>
      </c>
      <c r="I33" s="828">
        <v>0</v>
      </c>
      <c r="J33" s="828">
        <v>0</v>
      </c>
    </row>
    <row r="34" spans="1:10" ht="1.5" hidden="1" customHeight="1">
      <c r="A34" s="720">
        <v>1111000</v>
      </c>
      <c r="B34" s="721" t="s">
        <v>643</v>
      </c>
      <c r="C34" s="722" t="s">
        <v>769</v>
      </c>
      <c r="D34" s="829"/>
      <c r="E34" s="866"/>
      <c r="F34" s="829"/>
      <c r="G34" s="829"/>
      <c r="H34" s="829"/>
      <c r="I34" s="829"/>
      <c r="J34" s="829"/>
    </row>
    <row r="35" spans="1:10" ht="25.5" hidden="1">
      <c r="A35" s="724">
        <v>1112000</v>
      </c>
      <c r="B35" s="725" t="s">
        <v>255</v>
      </c>
      <c r="C35" s="726" t="s">
        <v>770</v>
      </c>
      <c r="D35" s="830"/>
      <c r="E35" s="837"/>
      <c r="F35" s="830"/>
      <c r="G35" s="830"/>
      <c r="H35" s="830"/>
      <c r="I35" s="830"/>
      <c r="J35" s="830"/>
    </row>
    <row r="36" spans="1:10" ht="25.5" hidden="1">
      <c r="A36" s="724">
        <v>1113000</v>
      </c>
      <c r="B36" s="725" t="s">
        <v>771</v>
      </c>
      <c r="C36" s="726" t="s">
        <v>772</v>
      </c>
      <c r="D36" s="830"/>
      <c r="E36" s="837"/>
      <c r="F36" s="830"/>
      <c r="G36" s="830"/>
      <c r="H36" s="830"/>
      <c r="I36" s="830"/>
      <c r="J36" s="830"/>
    </row>
    <row r="37" spans="1:10" ht="38.25" hidden="1">
      <c r="A37" s="724">
        <v>1114000</v>
      </c>
      <c r="B37" s="725" t="s">
        <v>377</v>
      </c>
      <c r="C37" s="726" t="s">
        <v>378</v>
      </c>
      <c r="D37" s="830"/>
      <c r="E37" s="837"/>
      <c r="F37" s="830"/>
      <c r="G37" s="830"/>
      <c r="H37" s="830"/>
      <c r="I37" s="830"/>
      <c r="J37" s="830"/>
    </row>
    <row r="38" spans="1:10" hidden="1">
      <c r="A38" s="724">
        <v>1115000</v>
      </c>
      <c r="B38" s="725" t="s">
        <v>591</v>
      </c>
      <c r="C38" s="726" t="s">
        <v>367</v>
      </c>
      <c r="D38" s="830"/>
      <c r="E38" s="837"/>
      <c r="F38" s="830"/>
      <c r="G38" s="830"/>
      <c r="H38" s="830"/>
      <c r="I38" s="830"/>
      <c r="J38" s="830"/>
    </row>
    <row r="39" spans="1:10" ht="25.5" hidden="1">
      <c r="A39" s="724">
        <v>1116000</v>
      </c>
      <c r="B39" s="725" t="s">
        <v>981</v>
      </c>
      <c r="C39" s="726" t="s">
        <v>368</v>
      </c>
      <c r="D39" s="830"/>
      <c r="E39" s="837"/>
      <c r="F39" s="830"/>
      <c r="G39" s="830"/>
      <c r="H39" s="830"/>
      <c r="I39" s="830"/>
      <c r="J39" s="830"/>
    </row>
    <row r="40" spans="1:10" ht="39" hidden="1" thickBot="1">
      <c r="A40" s="728">
        <v>1117000</v>
      </c>
      <c r="B40" s="729" t="s">
        <v>18</v>
      </c>
      <c r="C40" s="730" t="s">
        <v>19</v>
      </c>
      <c r="D40" s="831"/>
      <c r="E40" s="836"/>
      <c r="F40" s="831"/>
      <c r="G40" s="831"/>
      <c r="H40" s="831"/>
      <c r="I40" s="831"/>
      <c r="J40" s="831"/>
    </row>
    <row r="41" spans="1:10" ht="29.25" hidden="1" thickBot="1">
      <c r="A41" s="732">
        <v>1120000</v>
      </c>
      <c r="B41" s="733" t="s">
        <v>20</v>
      </c>
      <c r="C41" s="712" t="s">
        <v>338</v>
      </c>
      <c r="D41" s="833">
        <f t="shared" ref="D41:J41" si="0">D62</f>
        <v>30000</v>
      </c>
      <c r="E41" s="1107">
        <f t="shared" si="0"/>
        <v>0</v>
      </c>
      <c r="F41" s="833">
        <f t="shared" si="0"/>
        <v>30000</v>
      </c>
      <c r="G41" s="833">
        <f t="shared" si="0"/>
        <v>7000</v>
      </c>
      <c r="H41" s="833">
        <f t="shared" si="0"/>
        <v>14000</v>
      </c>
      <c r="I41" s="833">
        <f t="shared" si="0"/>
        <v>21</v>
      </c>
      <c r="J41" s="833">
        <f t="shared" si="0"/>
        <v>30000</v>
      </c>
    </row>
    <row r="42" spans="1:10" ht="13.5" hidden="1" customHeight="1">
      <c r="A42" s="716">
        <v>1121000</v>
      </c>
      <c r="B42" s="735" t="s">
        <v>21</v>
      </c>
      <c r="C42" s="736"/>
      <c r="D42" s="834">
        <v>0</v>
      </c>
      <c r="E42" s="846">
        <v>0</v>
      </c>
      <c r="F42" s="834">
        <v>0</v>
      </c>
      <c r="G42" s="834">
        <v>0</v>
      </c>
      <c r="H42" s="834">
        <v>0</v>
      </c>
      <c r="I42" s="834">
        <v>0</v>
      </c>
      <c r="J42" s="834">
        <v>0</v>
      </c>
    </row>
    <row r="43" spans="1:10" ht="25.5" hidden="1">
      <c r="A43" s="724">
        <v>1121100</v>
      </c>
      <c r="B43" s="737" t="s">
        <v>359</v>
      </c>
      <c r="C43" s="726" t="s">
        <v>360</v>
      </c>
      <c r="D43" s="844"/>
      <c r="E43" s="845"/>
      <c r="F43" s="844"/>
      <c r="G43" s="844"/>
      <c r="H43" s="844"/>
      <c r="I43" s="844"/>
      <c r="J43" s="844"/>
    </row>
    <row r="44" spans="1:10" hidden="1">
      <c r="A44" s="724">
        <v>1121200</v>
      </c>
      <c r="B44" s="738" t="s">
        <v>1618</v>
      </c>
      <c r="C44" s="726" t="s">
        <v>362</v>
      </c>
      <c r="D44" s="844"/>
      <c r="E44" s="845"/>
      <c r="F44" s="844"/>
      <c r="G44" s="844"/>
      <c r="H44" s="844"/>
      <c r="I44" s="844"/>
      <c r="J44" s="844">
        <v>0</v>
      </c>
    </row>
    <row r="45" spans="1:10" hidden="1">
      <c r="A45" s="724">
        <v>1121300</v>
      </c>
      <c r="B45" s="737" t="s">
        <v>734</v>
      </c>
      <c r="C45" s="726" t="s">
        <v>363</v>
      </c>
      <c r="D45" s="844"/>
      <c r="E45" s="845"/>
      <c r="F45" s="844"/>
      <c r="G45" s="844"/>
      <c r="H45" s="844"/>
      <c r="I45" s="844"/>
      <c r="J45" s="844"/>
    </row>
    <row r="46" spans="1:10" hidden="1">
      <c r="A46" s="724">
        <v>1121400</v>
      </c>
      <c r="B46" s="737" t="s">
        <v>735</v>
      </c>
      <c r="C46" s="726" t="s">
        <v>364</v>
      </c>
      <c r="D46" s="844"/>
      <c r="E46" s="845"/>
      <c r="F46" s="844"/>
      <c r="G46" s="844"/>
      <c r="H46" s="844"/>
      <c r="I46" s="844"/>
      <c r="J46" s="844"/>
    </row>
    <row r="47" spans="1:10" hidden="1">
      <c r="A47" s="724">
        <v>1121500</v>
      </c>
      <c r="B47" s="737" t="s">
        <v>65</v>
      </c>
      <c r="C47" s="726" t="s">
        <v>365</v>
      </c>
      <c r="D47" s="834"/>
      <c r="E47" s="846"/>
      <c r="F47" s="834"/>
      <c r="G47" s="834"/>
      <c r="H47" s="834"/>
      <c r="I47" s="834"/>
      <c r="J47" s="834"/>
    </row>
    <row r="48" spans="1:10" hidden="1">
      <c r="A48" s="724">
        <v>1121600</v>
      </c>
      <c r="B48" s="737" t="s">
        <v>66</v>
      </c>
      <c r="C48" s="726" t="s">
        <v>366</v>
      </c>
      <c r="D48" s="844"/>
      <c r="E48" s="845"/>
      <c r="F48" s="844"/>
      <c r="G48" s="844"/>
      <c r="H48" s="844"/>
      <c r="I48" s="844"/>
      <c r="J48" s="844"/>
    </row>
    <row r="49" spans="1:11" ht="13.5" hidden="1" thickBot="1">
      <c r="A49" s="740">
        <v>1121700</v>
      </c>
      <c r="B49" s="741" t="s">
        <v>67</v>
      </c>
      <c r="C49" s="730" t="s">
        <v>731</v>
      </c>
      <c r="D49" s="839"/>
      <c r="E49" s="840"/>
      <c r="F49" s="839"/>
      <c r="G49" s="839"/>
      <c r="H49" s="839"/>
      <c r="I49" s="839"/>
      <c r="J49" s="839"/>
    </row>
    <row r="50" spans="1:11" ht="28.5" hidden="1">
      <c r="A50" s="716">
        <v>1122000</v>
      </c>
      <c r="B50" s="742" t="s">
        <v>732</v>
      </c>
      <c r="C50" s="718" t="s">
        <v>338</v>
      </c>
      <c r="D50" s="842">
        <v>0</v>
      </c>
      <c r="E50" s="843">
        <v>0</v>
      </c>
      <c r="F50" s="842">
        <v>0</v>
      </c>
      <c r="G50" s="842">
        <v>0</v>
      </c>
      <c r="H50" s="842">
        <v>0</v>
      </c>
      <c r="I50" s="842">
        <v>0</v>
      </c>
      <c r="J50" s="842">
        <v>0</v>
      </c>
    </row>
    <row r="51" spans="1:11" hidden="1">
      <c r="A51" s="744">
        <v>1122100</v>
      </c>
      <c r="B51" s="737" t="s">
        <v>68</v>
      </c>
      <c r="C51" s="722" t="s">
        <v>733</v>
      </c>
      <c r="D51" s="844"/>
      <c r="E51" s="845"/>
      <c r="F51" s="844"/>
      <c r="G51" s="844"/>
      <c r="H51" s="844"/>
      <c r="I51" s="844"/>
      <c r="J51" s="844"/>
    </row>
    <row r="52" spans="1:11" hidden="1">
      <c r="A52" s="744">
        <v>1122200</v>
      </c>
      <c r="B52" s="737" t="s">
        <v>465</v>
      </c>
      <c r="C52" s="726" t="s">
        <v>978</v>
      </c>
      <c r="D52" s="844"/>
      <c r="E52" s="845"/>
      <c r="F52" s="844"/>
      <c r="G52" s="844"/>
      <c r="H52" s="844"/>
      <c r="I52" s="844"/>
      <c r="J52" s="844"/>
    </row>
    <row r="53" spans="1:11" ht="13.5" hidden="1" thickBot="1">
      <c r="A53" s="732">
        <v>1122300</v>
      </c>
      <c r="B53" s="741" t="s">
        <v>136</v>
      </c>
      <c r="C53" s="730" t="s">
        <v>979</v>
      </c>
      <c r="D53" s="839"/>
      <c r="E53" s="840"/>
      <c r="F53" s="839"/>
      <c r="G53" s="839"/>
      <c r="H53" s="839"/>
      <c r="I53" s="839"/>
      <c r="J53" s="839"/>
    </row>
    <row r="54" spans="1:11" ht="28.5" hidden="1">
      <c r="A54" s="716">
        <v>1123000</v>
      </c>
      <c r="B54" s="742" t="s">
        <v>344</v>
      </c>
      <c r="C54" s="718" t="s">
        <v>338</v>
      </c>
      <c r="D54" s="842">
        <v>0</v>
      </c>
      <c r="E54" s="843">
        <v>0</v>
      </c>
      <c r="F54" s="842">
        <v>0</v>
      </c>
      <c r="G54" s="842">
        <v>0</v>
      </c>
      <c r="H54" s="842">
        <v>0</v>
      </c>
      <c r="I54" s="842">
        <v>0</v>
      </c>
      <c r="J54" s="842">
        <v>0</v>
      </c>
    </row>
    <row r="55" spans="1:11" hidden="1">
      <c r="A55" s="744">
        <v>1123100</v>
      </c>
      <c r="B55" s="737" t="s">
        <v>137</v>
      </c>
      <c r="C55" s="722" t="s">
        <v>345</v>
      </c>
      <c r="D55" s="844"/>
      <c r="E55" s="845"/>
      <c r="F55" s="844"/>
      <c r="G55" s="844"/>
      <c r="H55" s="844"/>
      <c r="I55" s="844"/>
      <c r="J55" s="844"/>
    </row>
    <row r="56" spans="1:11" hidden="1">
      <c r="A56" s="744">
        <v>1123200</v>
      </c>
      <c r="B56" s="737" t="s">
        <v>138</v>
      </c>
      <c r="C56" s="726" t="s">
        <v>346</v>
      </c>
      <c r="D56" s="844"/>
      <c r="E56" s="845"/>
      <c r="F56" s="844"/>
      <c r="G56" s="844"/>
      <c r="H56" s="844"/>
      <c r="I56" s="844"/>
      <c r="J56" s="844"/>
    </row>
    <row r="57" spans="1:11" ht="25.5" hidden="1">
      <c r="A57" s="744">
        <v>1123300</v>
      </c>
      <c r="B57" s="737" t="s">
        <v>139</v>
      </c>
      <c r="C57" s="726" t="s">
        <v>347</v>
      </c>
      <c r="D57" s="844"/>
      <c r="E57" s="845"/>
      <c r="F57" s="844"/>
      <c r="G57" s="844"/>
      <c r="H57" s="844"/>
      <c r="I57" s="844"/>
      <c r="J57" s="844"/>
    </row>
    <row r="58" spans="1:11" hidden="1">
      <c r="A58" s="744">
        <v>1123400</v>
      </c>
      <c r="B58" s="737" t="s">
        <v>533</v>
      </c>
      <c r="C58" s="726" t="s">
        <v>348</v>
      </c>
      <c r="D58" s="844"/>
      <c r="E58" s="845"/>
      <c r="F58" s="844"/>
      <c r="G58" s="844"/>
      <c r="H58" s="844"/>
      <c r="I58" s="844"/>
      <c r="J58" s="844"/>
    </row>
    <row r="59" spans="1:11" hidden="1">
      <c r="A59" s="744">
        <v>1123500</v>
      </c>
      <c r="B59" s="745" t="s">
        <v>534</v>
      </c>
      <c r="C59" s="746">
        <v>423500</v>
      </c>
      <c r="D59" s="844"/>
      <c r="E59" s="845"/>
      <c r="F59" s="844"/>
      <c r="G59" s="844"/>
      <c r="H59" s="844"/>
      <c r="I59" s="844"/>
      <c r="J59" s="844"/>
    </row>
    <row r="60" spans="1:11" ht="25.5" hidden="1">
      <c r="A60" s="744">
        <v>1123600</v>
      </c>
      <c r="B60" s="737" t="s">
        <v>174</v>
      </c>
      <c r="C60" s="726" t="s">
        <v>349</v>
      </c>
      <c r="D60" s="844"/>
      <c r="E60" s="845"/>
      <c r="F60" s="844"/>
      <c r="G60" s="844"/>
      <c r="H60" s="844"/>
      <c r="I60" s="844"/>
      <c r="J60" s="844"/>
    </row>
    <row r="61" spans="1:11" hidden="1">
      <c r="A61" s="744">
        <v>1123700</v>
      </c>
      <c r="B61" s="737" t="s">
        <v>175</v>
      </c>
      <c r="C61" s="726" t="s">
        <v>350</v>
      </c>
      <c r="D61" s="844"/>
      <c r="E61" s="845"/>
      <c r="F61" s="844"/>
      <c r="G61" s="844"/>
      <c r="H61" s="844"/>
      <c r="I61" s="844"/>
      <c r="J61" s="844"/>
    </row>
    <row r="62" spans="1:11" ht="21.75" customHeight="1" thickBot="1">
      <c r="A62" s="732">
        <v>1123800</v>
      </c>
      <c r="B62" s="741" t="s">
        <v>176</v>
      </c>
      <c r="C62" s="730" t="s">
        <v>351</v>
      </c>
      <c r="D62" s="839">
        <v>30000</v>
      </c>
      <c r="E62" s="840">
        <v>0</v>
      </c>
      <c r="F62" s="839">
        <f>D62+E62</f>
        <v>30000</v>
      </c>
      <c r="G62" s="839">
        <v>7000</v>
      </c>
      <c r="H62" s="839">
        <v>14000</v>
      </c>
      <c r="I62" s="839">
        <v>21</v>
      </c>
      <c r="J62" s="839">
        <f>F62</f>
        <v>30000</v>
      </c>
      <c r="K62" s="1802"/>
    </row>
    <row r="63" spans="1:11" ht="28.5" hidden="1">
      <c r="A63" s="716">
        <v>1124000</v>
      </c>
      <c r="B63" s="742" t="s">
        <v>198</v>
      </c>
      <c r="C63" s="718" t="s">
        <v>338</v>
      </c>
      <c r="D63" s="835">
        <v>0</v>
      </c>
      <c r="E63" s="838">
        <v>0</v>
      </c>
      <c r="F63" s="835">
        <v>0</v>
      </c>
      <c r="G63" s="835">
        <v>0</v>
      </c>
      <c r="H63" s="835">
        <v>0</v>
      </c>
      <c r="I63" s="835">
        <v>0</v>
      </c>
      <c r="J63" s="835">
        <v>0</v>
      </c>
    </row>
    <row r="64" spans="1:11" ht="25.5" hidden="1" customHeight="1" thickBot="1">
      <c r="A64" s="732">
        <v>1124100</v>
      </c>
      <c r="B64" s="741" t="s">
        <v>177</v>
      </c>
      <c r="C64" s="730" t="s">
        <v>199</v>
      </c>
      <c r="D64" s="831"/>
      <c r="E64" s="836"/>
      <c r="F64" s="831"/>
      <c r="G64" s="831"/>
      <c r="H64" s="831"/>
      <c r="I64" s="831"/>
      <c r="J64" s="831"/>
    </row>
    <row r="65" spans="1:10" ht="28.5">
      <c r="A65" s="716">
        <v>1125000</v>
      </c>
      <c r="B65" s="742" t="s">
        <v>878</v>
      </c>
      <c r="C65" s="718" t="s">
        <v>338</v>
      </c>
      <c r="D65" s="835">
        <v>0</v>
      </c>
      <c r="E65" s="838">
        <v>0</v>
      </c>
      <c r="F65" s="835">
        <v>0</v>
      </c>
      <c r="G65" s="835">
        <v>0</v>
      </c>
      <c r="H65" s="835">
        <v>0</v>
      </c>
      <c r="I65" s="835">
        <v>0</v>
      </c>
      <c r="J65" s="835">
        <v>0</v>
      </c>
    </row>
    <row r="66" spans="1:10" ht="29.25" customHeight="1">
      <c r="A66" s="744">
        <v>1125100</v>
      </c>
      <c r="B66" s="737" t="s">
        <v>178</v>
      </c>
      <c r="C66" s="722" t="s">
        <v>879</v>
      </c>
      <c r="D66" s="844">
        <v>5000</v>
      </c>
      <c r="E66" s="845">
        <v>0</v>
      </c>
      <c r="F66" s="844">
        <f>D66+E66</f>
        <v>5000</v>
      </c>
      <c r="G66" s="844">
        <v>1000</v>
      </c>
      <c r="H66" s="844">
        <v>2000</v>
      </c>
      <c r="I66" s="844">
        <v>3500</v>
      </c>
      <c r="J66" s="844">
        <f>F66</f>
        <v>5000</v>
      </c>
    </row>
    <row r="67" spans="1:10" ht="25.5" hidden="1" customHeight="1" thickBot="1">
      <c r="A67" s="732">
        <v>1125200</v>
      </c>
      <c r="B67" s="741" t="s">
        <v>669</v>
      </c>
      <c r="C67" s="730" t="s">
        <v>988</v>
      </c>
      <c r="D67" s="839"/>
      <c r="E67" s="840"/>
      <c r="F67" s="839"/>
      <c r="G67" s="839"/>
      <c r="H67" s="839"/>
      <c r="I67" s="839"/>
      <c r="J67" s="839"/>
    </row>
    <row r="68" spans="1:10" ht="14.25" hidden="1">
      <c r="A68" s="716">
        <v>1126000</v>
      </c>
      <c r="B68" s="742" t="s">
        <v>989</v>
      </c>
      <c r="C68" s="718" t="s">
        <v>338</v>
      </c>
      <c r="D68" s="835">
        <v>0</v>
      </c>
      <c r="E68" s="838">
        <v>0</v>
      </c>
      <c r="F68" s="835">
        <v>0</v>
      </c>
      <c r="G68" s="835">
        <v>0</v>
      </c>
      <c r="H68" s="835">
        <v>0</v>
      </c>
      <c r="I68" s="835">
        <v>0</v>
      </c>
      <c r="J68" s="835">
        <v>0</v>
      </c>
    </row>
    <row r="69" spans="1:10" hidden="1">
      <c r="A69" s="716">
        <v>1126100</v>
      </c>
      <c r="B69" s="737" t="s">
        <v>941</v>
      </c>
      <c r="C69" s="722" t="s">
        <v>990</v>
      </c>
      <c r="D69" s="830"/>
      <c r="E69" s="837"/>
      <c r="F69" s="830"/>
      <c r="G69" s="830"/>
      <c r="H69" s="830"/>
      <c r="I69" s="830"/>
      <c r="J69" s="830"/>
    </row>
    <row r="70" spans="1:10" hidden="1">
      <c r="A70" s="716">
        <v>1126200</v>
      </c>
      <c r="B70" s="737" t="s">
        <v>942</v>
      </c>
      <c r="C70" s="726" t="s">
        <v>991</v>
      </c>
      <c r="D70" s="830"/>
      <c r="E70" s="837"/>
      <c r="F70" s="830"/>
      <c r="G70" s="830"/>
      <c r="H70" s="830"/>
      <c r="I70" s="830"/>
      <c r="J70" s="830"/>
    </row>
    <row r="71" spans="1:10" hidden="1">
      <c r="A71" s="716">
        <v>1126300</v>
      </c>
      <c r="B71" s="737" t="s">
        <v>369</v>
      </c>
      <c r="C71" s="726" t="s">
        <v>370</v>
      </c>
      <c r="D71" s="830"/>
      <c r="E71" s="837"/>
      <c r="F71" s="830"/>
      <c r="G71" s="830"/>
      <c r="H71" s="830"/>
      <c r="I71" s="830"/>
      <c r="J71" s="830"/>
    </row>
    <row r="72" spans="1:10" hidden="1">
      <c r="A72" s="724">
        <v>1126400</v>
      </c>
      <c r="B72" s="747" t="s">
        <v>943</v>
      </c>
      <c r="C72" s="726" t="s">
        <v>371</v>
      </c>
      <c r="D72" s="830"/>
      <c r="E72" s="837"/>
      <c r="F72" s="830"/>
      <c r="G72" s="830"/>
      <c r="H72" s="830"/>
      <c r="I72" s="830"/>
      <c r="J72" s="830"/>
    </row>
    <row r="73" spans="1:10" ht="25.5" hidden="1">
      <c r="A73" s="728">
        <v>1126500</v>
      </c>
      <c r="B73" s="748" t="s">
        <v>901</v>
      </c>
      <c r="C73" s="726" t="s">
        <v>372</v>
      </c>
      <c r="D73" s="830"/>
      <c r="E73" s="837"/>
      <c r="F73" s="830"/>
      <c r="G73" s="830"/>
      <c r="H73" s="830"/>
      <c r="I73" s="830"/>
      <c r="J73" s="830"/>
    </row>
    <row r="74" spans="1:10" hidden="1">
      <c r="A74" s="724">
        <v>1126600</v>
      </c>
      <c r="B74" s="747" t="s">
        <v>214</v>
      </c>
      <c r="C74" s="726" t="s">
        <v>373</v>
      </c>
      <c r="D74" s="830"/>
      <c r="E74" s="837"/>
      <c r="F74" s="830"/>
      <c r="G74" s="830"/>
      <c r="H74" s="830"/>
      <c r="I74" s="830"/>
      <c r="J74" s="830"/>
    </row>
    <row r="75" spans="1:10" hidden="1">
      <c r="A75" s="724">
        <v>1126700</v>
      </c>
      <c r="B75" s="747" t="s">
        <v>215</v>
      </c>
      <c r="C75" s="726" t="s">
        <v>374</v>
      </c>
      <c r="D75" s="830"/>
      <c r="E75" s="837"/>
      <c r="F75" s="830"/>
      <c r="G75" s="830"/>
      <c r="H75" s="830"/>
      <c r="I75" s="830"/>
      <c r="J75" s="830"/>
    </row>
    <row r="76" spans="1:10" ht="30.75" customHeight="1" thickBot="1">
      <c r="A76" s="740">
        <v>1126800</v>
      </c>
      <c r="B76" s="749" t="s">
        <v>458</v>
      </c>
      <c r="C76" s="730" t="s">
        <v>375</v>
      </c>
      <c r="D76" s="839">
        <v>5000</v>
      </c>
      <c r="E76" s="840">
        <v>0</v>
      </c>
      <c r="F76" s="840">
        <f>D76+E76</f>
        <v>5000</v>
      </c>
      <c r="G76" s="840">
        <v>1000</v>
      </c>
      <c r="H76" s="840">
        <v>2000</v>
      </c>
      <c r="I76" s="840">
        <v>3000</v>
      </c>
      <c r="J76" s="839">
        <f>F76</f>
        <v>5000</v>
      </c>
    </row>
    <row r="77" spans="1:10" ht="14.25" hidden="1">
      <c r="A77" s="750">
        <v>1130000</v>
      </c>
      <c r="B77" s="751" t="s">
        <v>274</v>
      </c>
      <c r="C77" s="718" t="s">
        <v>338</v>
      </c>
      <c r="D77" s="835">
        <v>0</v>
      </c>
      <c r="E77" s="838">
        <v>0</v>
      </c>
      <c r="F77" s="838">
        <v>0</v>
      </c>
      <c r="G77" s="838">
        <v>0</v>
      </c>
      <c r="H77" s="838">
        <v>0</v>
      </c>
      <c r="I77" s="838">
        <v>0</v>
      </c>
      <c r="J77" s="835">
        <v>0</v>
      </c>
    </row>
    <row r="78" spans="1:10" hidden="1">
      <c r="A78" s="750">
        <v>1130100</v>
      </c>
      <c r="B78" s="747" t="s">
        <v>459</v>
      </c>
      <c r="C78" s="722" t="s">
        <v>275</v>
      </c>
      <c r="D78" s="830"/>
      <c r="E78" s="837"/>
      <c r="F78" s="837"/>
      <c r="G78" s="837"/>
      <c r="H78" s="837"/>
      <c r="I78" s="837"/>
      <c r="J78" s="830"/>
    </row>
    <row r="79" spans="1:10" hidden="1">
      <c r="A79" s="750">
        <v>1130200</v>
      </c>
      <c r="B79" s="747" t="s">
        <v>460</v>
      </c>
      <c r="C79" s="726" t="s">
        <v>276</v>
      </c>
      <c r="D79" s="830"/>
      <c r="E79" s="837"/>
      <c r="F79" s="837"/>
      <c r="G79" s="837"/>
      <c r="H79" s="837"/>
      <c r="I79" s="837"/>
      <c r="J79" s="830"/>
    </row>
    <row r="80" spans="1:10" hidden="1">
      <c r="A80" s="750">
        <v>1130300</v>
      </c>
      <c r="B80" s="747" t="s">
        <v>461</v>
      </c>
      <c r="C80" s="726" t="s">
        <v>277</v>
      </c>
      <c r="D80" s="830"/>
      <c r="E80" s="837"/>
      <c r="F80" s="837"/>
      <c r="G80" s="837"/>
      <c r="H80" s="837"/>
      <c r="I80" s="837"/>
      <c r="J80" s="830"/>
    </row>
    <row r="81" spans="1:10" hidden="1">
      <c r="A81" s="750">
        <v>1130400</v>
      </c>
      <c r="B81" s="752" t="s">
        <v>462</v>
      </c>
      <c r="C81" s="753" t="s">
        <v>278</v>
      </c>
      <c r="D81" s="829"/>
      <c r="E81" s="866"/>
      <c r="F81" s="866"/>
      <c r="G81" s="866"/>
      <c r="H81" s="866"/>
      <c r="I81" s="866"/>
      <c r="J81" s="829"/>
    </row>
    <row r="82" spans="1:10" ht="14.25" hidden="1">
      <c r="A82" s="724">
        <v>1131000</v>
      </c>
      <c r="B82" s="754" t="s">
        <v>279</v>
      </c>
      <c r="C82" s="755" t="s">
        <v>338</v>
      </c>
      <c r="D82" s="926"/>
      <c r="E82" s="975"/>
      <c r="F82" s="975"/>
      <c r="G82" s="975"/>
      <c r="H82" s="975"/>
      <c r="I82" s="975"/>
      <c r="J82" s="926"/>
    </row>
    <row r="83" spans="1:10" ht="25.5" hidden="1">
      <c r="A83" s="724">
        <v>1131100</v>
      </c>
      <c r="B83" s="747" t="s">
        <v>565</v>
      </c>
      <c r="C83" s="722" t="s">
        <v>280</v>
      </c>
      <c r="D83" s="830"/>
      <c r="E83" s="837"/>
      <c r="F83" s="837"/>
      <c r="G83" s="837"/>
      <c r="H83" s="837"/>
      <c r="I83" s="837"/>
      <c r="J83" s="830"/>
    </row>
    <row r="84" spans="1:10" hidden="1">
      <c r="A84" s="724">
        <v>1131200</v>
      </c>
      <c r="B84" s="747" t="s">
        <v>566</v>
      </c>
      <c r="C84" s="726" t="s">
        <v>281</v>
      </c>
      <c r="D84" s="830"/>
      <c r="E84" s="837"/>
      <c r="F84" s="837"/>
      <c r="G84" s="837"/>
      <c r="H84" s="837"/>
      <c r="I84" s="837"/>
      <c r="J84" s="830"/>
    </row>
    <row r="85" spans="1:10" ht="13.5" hidden="1" thickBot="1">
      <c r="A85" s="724">
        <v>1131300</v>
      </c>
      <c r="B85" s="749" t="s">
        <v>567</v>
      </c>
      <c r="C85" s="730" t="s">
        <v>282</v>
      </c>
      <c r="D85" s="831"/>
      <c r="E85" s="836"/>
      <c r="F85" s="836"/>
      <c r="G85" s="836"/>
      <c r="H85" s="836"/>
      <c r="I85" s="836"/>
      <c r="J85" s="831"/>
    </row>
    <row r="86" spans="1:10" ht="14.25" hidden="1">
      <c r="A86" s="757">
        <v>1140000</v>
      </c>
      <c r="B86" s="751" t="s">
        <v>283</v>
      </c>
      <c r="C86" s="718" t="s">
        <v>338</v>
      </c>
      <c r="D86" s="835">
        <v>0</v>
      </c>
      <c r="E86" s="838">
        <v>0</v>
      </c>
      <c r="F86" s="838">
        <v>0</v>
      </c>
      <c r="G86" s="838">
        <v>0</v>
      </c>
      <c r="H86" s="838">
        <v>0</v>
      </c>
      <c r="I86" s="838">
        <v>0</v>
      </c>
      <c r="J86" s="835">
        <v>0</v>
      </c>
    </row>
    <row r="87" spans="1:10" ht="25.5" hidden="1">
      <c r="A87" s="757">
        <v>1141000</v>
      </c>
      <c r="B87" s="747" t="s">
        <v>284</v>
      </c>
      <c r="C87" s="722" t="s">
        <v>960</v>
      </c>
      <c r="D87" s="830"/>
      <c r="E87" s="837"/>
      <c r="F87" s="837"/>
      <c r="G87" s="837"/>
      <c r="H87" s="837"/>
      <c r="I87" s="837"/>
      <c r="J87" s="830"/>
    </row>
    <row r="88" spans="1:10" ht="25.5" hidden="1">
      <c r="A88" s="757">
        <v>1142000</v>
      </c>
      <c r="B88" s="747" t="s">
        <v>38</v>
      </c>
      <c r="C88" s="726" t="s">
        <v>39</v>
      </c>
      <c r="D88" s="830"/>
      <c r="E88" s="837"/>
      <c r="F88" s="837"/>
      <c r="G88" s="837"/>
      <c r="H88" s="837"/>
      <c r="I88" s="837"/>
      <c r="J88" s="830"/>
    </row>
    <row r="89" spans="1:10" ht="25.5" hidden="1">
      <c r="A89" s="757">
        <v>1143000</v>
      </c>
      <c r="B89" s="747" t="s">
        <v>40</v>
      </c>
      <c r="C89" s="726" t="s">
        <v>41</v>
      </c>
      <c r="D89" s="830"/>
      <c r="E89" s="837"/>
      <c r="F89" s="837"/>
      <c r="G89" s="837"/>
      <c r="H89" s="837"/>
      <c r="I89" s="837"/>
      <c r="J89" s="830"/>
    </row>
    <row r="90" spans="1:10" ht="26.25" hidden="1" thickBot="1">
      <c r="A90" s="757">
        <v>1144000</v>
      </c>
      <c r="B90" s="749" t="s">
        <v>42</v>
      </c>
      <c r="C90" s="730" t="s">
        <v>418</v>
      </c>
      <c r="D90" s="831"/>
      <c r="E90" s="836"/>
      <c r="F90" s="836"/>
      <c r="G90" s="836"/>
      <c r="H90" s="836"/>
      <c r="I90" s="836"/>
      <c r="J90" s="831"/>
    </row>
    <row r="91" spans="1:10" ht="32.25" hidden="1" customHeight="1">
      <c r="A91" s="757">
        <v>1150000</v>
      </c>
      <c r="B91" s="758" t="s">
        <v>694</v>
      </c>
      <c r="C91" s="718" t="s">
        <v>338</v>
      </c>
      <c r="D91" s="835">
        <f>D97</f>
        <v>0</v>
      </c>
      <c r="E91" s="843">
        <f>E97</f>
        <v>0</v>
      </c>
      <c r="F91" s="843">
        <f>F97</f>
        <v>0</v>
      </c>
      <c r="G91" s="843">
        <v>0</v>
      </c>
      <c r="H91" s="843">
        <f>H97</f>
        <v>0</v>
      </c>
      <c r="I91" s="843">
        <f>I97</f>
        <v>0</v>
      </c>
      <c r="J91" s="842">
        <f>J97</f>
        <v>0</v>
      </c>
    </row>
    <row r="92" spans="1:10" ht="25.5" hidden="1">
      <c r="A92" s="759">
        <v>1151000</v>
      </c>
      <c r="B92" s="747" t="s">
        <v>773</v>
      </c>
      <c r="C92" s="722" t="s">
        <v>774</v>
      </c>
      <c r="D92" s="830"/>
      <c r="E92" s="837"/>
      <c r="F92" s="837"/>
      <c r="G92" s="837"/>
      <c r="H92" s="837"/>
      <c r="I92" s="837"/>
      <c r="J92" s="830"/>
    </row>
    <row r="93" spans="1:10" ht="25.5" hidden="1">
      <c r="A93" s="759">
        <v>1152000</v>
      </c>
      <c r="B93" s="747" t="s">
        <v>1057</v>
      </c>
      <c r="C93" s="726" t="s">
        <v>775</v>
      </c>
      <c r="D93" s="830"/>
      <c r="E93" s="837"/>
      <c r="F93" s="837"/>
      <c r="G93" s="837"/>
      <c r="H93" s="837"/>
      <c r="I93" s="837"/>
      <c r="J93" s="830"/>
    </row>
    <row r="94" spans="1:10" ht="25.5" hidden="1">
      <c r="A94" s="759">
        <v>1153000</v>
      </c>
      <c r="B94" s="747" t="s">
        <v>793</v>
      </c>
      <c r="C94" s="726" t="s">
        <v>776</v>
      </c>
      <c r="D94" s="830"/>
      <c r="E94" s="837"/>
      <c r="F94" s="837"/>
      <c r="G94" s="837"/>
      <c r="H94" s="837"/>
      <c r="I94" s="837"/>
      <c r="J94" s="830"/>
    </row>
    <row r="95" spans="1:10" ht="25.5" hidden="1">
      <c r="A95" s="759">
        <v>1154000</v>
      </c>
      <c r="B95" s="747" t="s">
        <v>701</v>
      </c>
      <c r="C95" s="726" t="s">
        <v>777</v>
      </c>
      <c r="D95" s="830"/>
      <c r="E95" s="837"/>
      <c r="F95" s="837"/>
      <c r="G95" s="837"/>
      <c r="H95" s="837"/>
      <c r="I95" s="837"/>
      <c r="J95" s="830"/>
    </row>
    <row r="96" spans="1:10" ht="25.5" hidden="1">
      <c r="A96" s="744">
        <v>1155000</v>
      </c>
      <c r="B96" s="760" t="s">
        <v>1619</v>
      </c>
      <c r="C96" s="726" t="s">
        <v>691</v>
      </c>
      <c r="D96" s="844"/>
      <c r="E96" s="845"/>
      <c r="F96" s="845"/>
      <c r="G96" s="845"/>
      <c r="H96" s="845"/>
      <c r="I96" s="845"/>
      <c r="J96" s="844"/>
    </row>
    <row r="97" spans="1:10" ht="37.5" hidden="1" customHeight="1" thickBot="1">
      <c r="A97" s="732">
        <v>1156000</v>
      </c>
      <c r="B97" s="941" t="s">
        <v>63</v>
      </c>
      <c r="C97" s="928">
        <v>465500</v>
      </c>
      <c r="D97" s="839">
        <v>0</v>
      </c>
      <c r="E97" s="840">
        <v>0</v>
      </c>
      <c r="F97" s="840">
        <f>D97+E97</f>
        <v>0</v>
      </c>
      <c r="G97" s="840">
        <v>0</v>
      </c>
      <c r="H97" s="840">
        <v>0</v>
      </c>
      <c r="I97" s="840">
        <v>0</v>
      </c>
      <c r="J97" s="839">
        <f>F97</f>
        <v>0</v>
      </c>
    </row>
    <row r="98" spans="1:10" ht="9" hidden="1" customHeight="1" thickBot="1">
      <c r="A98" s="716">
        <v>1160000</v>
      </c>
      <c r="B98" s="764" t="s">
        <v>782</v>
      </c>
      <c r="C98" s="718" t="s">
        <v>338</v>
      </c>
      <c r="D98" s="842">
        <v>0</v>
      </c>
      <c r="E98" s="843">
        <v>0</v>
      </c>
      <c r="F98" s="843">
        <v>0</v>
      </c>
      <c r="G98" s="843">
        <v>0</v>
      </c>
      <c r="H98" s="843">
        <v>0</v>
      </c>
      <c r="I98" s="843">
        <v>0</v>
      </c>
      <c r="J98" s="842">
        <v>0</v>
      </c>
    </row>
    <row r="99" spans="1:10" ht="51.75" hidden="1" thickBot="1">
      <c r="A99" s="744">
        <v>1161000</v>
      </c>
      <c r="B99" s="766" t="s">
        <v>191</v>
      </c>
      <c r="C99" s="767" t="s">
        <v>338</v>
      </c>
      <c r="D99" s="844">
        <v>0</v>
      </c>
      <c r="E99" s="845">
        <v>0</v>
      </c>
      <c r="F99" s="845">
        <v>0</v>
      </c>
      <c r="G99" s="845">
        <v>0</v>
      </c>
      <c r="H99" s="845">
        <v>0</v>
      </c>
      <c r="I99" s="845">
        <v>0</v>
      </c>
      <c r="J99" s="844">
        <v>0</v>
      </c>
    </row>
    <row r="100" spans="1:10" ht="26.25" hidden="1" thickBot="1">
      <c r="A100" s="744">
        <v>1161100</v>
      </c>
      <c r="B100" s="725" t="s">
        <v>1621</v>
      </c>
      <c r="C100" s="746">
        <v>471100</v>
      </c>
      <c r="D100" s="844"/>
      <c r="E100" s="845"/>
      <c r="F100" s="845"/>
      <c r="G100" s="845"/>
      <c r="H100" s="845"/>
      <c r="I100" s="845"/>
      <c r="J100" s="844"/>
    </row>
    <row r="101" spans="1:10" ht="26.25" hidden="1" thickBot="1">
      <c r="A101" s="744">
        <v>1161200</v>
      </c>
      <c r="B101" s="760" t="s">
        <v>1622</v>
      </c>
      <c r="C101" s="746">
        <v>471200</v>
      </c>
      <c r="D101" s="844"/>
      <c r="E101" s="845"/>
      <c r="F101" s="845"/>
      <c r="G101" s="845"/>
      <c r="H101" s="845"/>
      <c r="I101" s="845"/>
      <c r="J101" s="844"/>
    </row>
    <row r="102" spans="1:10" ht="26.25" hidden="1" thickBot="1">
      <c r="A102" s="744">
        <v>1162000</v>
      </c>
      <c r="B102" s="766" t="s">
        <v>1080</v>
      </c>
      <c r="C102" s="767" t="s">
        <v>338</v>
      </c>
      <c r="D102" s="844">
        <v>0</v>
      </c>
      <c r="E102" s="845">
        <v>0</v>
      </c>
      <c r="F102" s="845">
        <v>0</v>
      </c>
      <c r="G102" s="845">
        <v>0</v>
      </c>
      <c r="H102" s="845">
        <v>0</v>
      </c>
      <c r="I102" s="845">
        <v>0</v>
      </c>
      <c r="J102" s="844">
        <v>0</v>
      </c>
    </row>
    <row r="103" spans="1:10" ht="26.25" hidden="1" thickBot="1">
      <c r="A103" s="744">
        <v>1162100</v>
      </c>
      <c r="B103" s="760" t="s">
        <v>1623</v>
      </c>
      <c r="C103" s="726" t="s">
        <v>122</v>
      </c>
      <c r="D103" s="844"/>
      <c r="E103" s="845"/>
      <c r="F103" s="845"/>
      <c r="G103" s="845"/>
      <c r="H103" s="845"/>
      <c r="I103" s="845"/>
      <c r="J103" s="844"/>
    </row>
    <row r="104" spans="1:10" ht="13.5" hidden="1" thickBot="1">
      <c r="A104" s="744">
        <v>1162200</v>
      </c>
      <c r="B104" s="760" t="s">
        <v>1624</v>
      </c>
      <c r="C104" s="726" t="s">
        <v>23</v>
      </c>
      <c r="D104" s="844"/>
      <c r="E104" s="845"/>
      <c r="F104" s="845"/>
      <c r="G104" s="845"/>
      <c r="H104" s="845"/>
      <c r="I104" s="845"/>
      <c r="J104" s="844"/>
    </row>
    <row r="105" spans="1:10" ht="26.25" hidden="1" thickBot="1">
      <c r="A105" s="744">
        <v>1162300</v>
      </c>
      <c r="B105" s="760" t="s">
        <v>1625</v>
      </c>
      <c r="C105" s="726" t="s">
        <v>25</v>
      </c>
      <c r="D105" s="844"/>
      <c r="E105" s="845"/>
      <c r="F105" s="845"/>
      <c r="G105" s="845"/>
      <c r="H105" s="845"/>
      <c r="I105" s="845"/>
      <c r="J105" s="844"/>
    </row>
    <row r="106" spans="1:10" ht="13.5" hidden="1" thickBot="1">
      <c r="A106" s="744">
        <v>1162400</v>
      </c>
      <c r="B106" s="760" t="s">
        <v>1626</v>
      </c>
      <c r="C106" s="726" t="s">
        <v>795</v>
      </c>
      <c r="D106" s="844"/>
      <c r="E106" s="845"/>
      <c r="F106" s="845"/>
      <c r="G106" s="845"/>
      <c r="H106" s="845"/>
      <c r="I106" s="845"/>
      <c r="J106" s="844"/>
    </row>
    <row r="107" spans="1:10" ht="26.25" hidden="1" thickBot="1">
      <c r="A107" s="744">
        <v>1162500</v>
      </c>
      <c r="B107" s="760" t="s">
        <v>1627</v>
      </c>
      <c r="C107" s="726" t="s">
        <v>797</v>
      </c>
      <c r="D107" s="844"/>
      <c r="E107" s="845"/>
      <c r="F107" s="845"/>
      <c r="G107" s="845"/>
      <c r="H107" s="845"/>
      <c r="I107" s="845"/>
      <c r="J107" s="844"/>
    </row>
    <row r="108" spans="1:10" ht="13.5" hidden="1" thickBot="1">
      <c r="A108" s="744">
        <v>1162600</v>
      </c>
      <c r="B108" s="760" t="s">
        <v>1628</v>
      </c>
      <c r="C108" s="726" t="s">
        <v>489</v>
      </c>
      <c r="D108" s="844"/>
      <c r="E108" s="845"/>
      <c r="F108" s="845"/>
      <c r="G108" s="845"/>
      <c r="H108" s="845"/>
      <c r="I108" s="845"/>
      <c r="J108" s="844"/>
    </row>
    <row r="109" spans="1:10" ht="26.25" hidden="1" thickBot="1">
      <c r="A109" s="744">
        <v>1162700</v>
      </c>
      <c r="B109" s="725" t="s">
        <v>1629</v>
      </c>
      <c r="C109" s="726" t="s">
        <v>491</v>
      </c>
      <c r="D109" s="844"/>
      <c r="E109" s="845"/>
      <c r="F109" s="845"/>
      <c r="G109" s="845"/>
      <c r="H109" s="845"/>
      <c r="I109" s="845"/>
      <c r="J109" s="844"/>
    </row>
    <row r="110" spans="1:10" ht="13.5" hidden="1" thickBot="1">
      <c r="A110" s="744">
        <v>1162800</v>
      </c>
      <c r="B110" s="760" t="s">
        <v>1630</v>
      </c>
      <c r="C110" s="726" t="s">
        <v>833</v>
      </c>
      <c r="D110" s="933"/>
      <c r="E110" s="976"/>
      <c r="F110" s="976"/>
      <c r="G110" s="976"/>
      <c r="H110" s="976"/>
      <c r="I110" s="976"/>
      <c r="J110" s="933"/>
    </row>
    <row r="111" spans="1:10" ht="13.5" hidden="1" thickBot="1">
      <c r="A111" s="769">
        <v>1162900</v>
      </c>
      <c r="B111" s="762" t="s">
        <v>1631</v>
      </c>
      <c r="C111" s="730" t="s">
        <v>835</v>
      </c>
      <c r="D111" s="937"/>
      <c r="E111" s="977"/>
      <c r="F111" s="977"/>
      <c r="G111" s="977"/>
      <c r="H111" s="977"/>
      <c r="I111" s="977"/>
      <c r="J111" s="937"/>
    </row>
    <row r="112" spans="1:10" ht="27.75" hidden="1" customHeight="1">
      <c r="A112" s="771">
        <v>1170000</v>
      </c>
      <c r="B112" s="772" t="s">
        <v>836</v>
      </c>
      <c r="C112" s="773" t="s">
        <v>338</v>
      </c>
      <c r="D112" s="951">
        <f t="shared" ref="D112:J112" si="1">D122</f>
        <v>0</v>
      </c>
      <c r="E112" s="978">
        <f t="shared" si="1"/>
        <v>0</v>
      </c>
      <c r="F112" s="978">
        <f t="shared" si="1"/>
        <v>0</v>
      </c>
      <c r="G112" s="978">
        <f t="shared" si="1"/>
        <v>0</v>
      </c>
      <c r="H112" s="978">
        <f t="shared" si="1"/>
        <v>0</v>
      </c>
      <c r="I112" s="978">
        <f t="shared" si="1"/>
        <v>0</v>
      </c>
      <c r="J112" s="951">
        <f t="shared" si="1"/>
        <v>0</v>
      </c>
    </row>
    <row r="113" spans="1:10" ht="38.25" hidden="1">
      <c r="A113" s="775">
        <v>1171000</v>
      </c>
      <c r="B113" s="776" t="s">
        <v>200</v>
      </c>
      <c r="C113" s="718" t="s">
        <v>338</v>
      </c>
      <c r="D113" s="849">
        <v>0</v>
      </c>
      <c r="E113" s="850">
        <v>0</v>
      </c>
      <c r="F113" s="850">
        <v>0</v>
      </c>
      <c r="G113" s="850">
        <v>0</v>
      </c>
      <c r="H113" s="850">
        <v>0</v>
      </c>
      <c r="I113" s="850">
        <v>0</v>
      </c>
      <c r="J113" s="849">
        <v>0</v>
      </c>
    </row>
    <row r="114" spans="1:10" ht="38.25" hidden="1">
      <c r="A114" s="775">
        <v>1171100</v>
      </c>
      <c r="B114" s="725" t="s">
        <v>1632</v>
      </c>
      <c r="C114" s="722" t="s">
        <v>457</v>
      </c>
      <c r="D114" s="933"/>
      <c r="E114" s="976"/>
      <c r="F114" s="976"/>
      <c r="G114" s="976"/>
      <c r="H114" s="976"/>
      <c r="I114" s="976"/>
      <c r="J114" s="933"/>
    </row>
    <row r="115" spans="1:10" ht="25.5" hidden="1">
      <c r="A115" s="775">
        <v>1171200</v>
      </c>
      <c r="B115" s="760" t="s">
        <v>1633</v>
      </c>
      <c r="C115" s="778" t="s">
        <v>332</v>
      </c>
      <c r="D115" s="933"/>
      <c r="E115" s="976"/>
      <c r="F115" s="976"/>
      <c r="G115" s="976"/>
      <c r="H115" s="976"/>
      <c r="I115" s="976"/>
      <c r="J115" s="933"/>
    </row>
    <row r="116" spans="1:10" ht="51" hidden="1">
      <c r="A116" s="744">
        <v>1172000</v>
      </c>
      <c r="B116" s="779" t="s">
        <v>974</v>
      </c>
      <c r="C116" s="755" t="s">
        <v>338</v>
      </c>
      <c r="D116" s="951">
        <v>0</v>
      </c>
      <c r="E116" s="978">
        <v>0</v>
      </c>
      <c r="F116" s="978">
        <v>0</v>
      </c>
      <c r="G116" s="978">
        <v>0</v>
      </c>
      <c r="H116" s="978">
        <v>0</v>
      </c>
      <c r="I116" s="978">
        <v>0</v>
      </c>
      <c r="J116" s="951">
        <v>0</v>
      </c>
    </row>
    <row r="117" spans="1:10" hidden="1">
      <c r="A117" s="744">
        <v>1172100</v>
      </c>
      <c r="B117" s="747" t="s">
        <v>1058</v>
      </c>
      <c r="C117" s="722" t="s">
        <v>975</v>
      </c>
      <c r="D117" s="933"/>
      <c r="E117" s="976"/>
      <c r="F117" s="976"/>
      <c r="G117" s="976"/>
      <c r="H117" s="976"/>
      <c r="I117" s="976"/>
      <c r="J117" s="933"/>
    </row>
    <row r="118" spans="1:10" hidden="1">
      <c r="A118" s="744">
        <v>1172200</v>
      </c>
      <c r="B118" s="747" t="s">
        <v>1059</v>
      </c>
      <c r="C118" s="780">
        <v>482200</v>
      </c>
      <c r="D118" s="933"/>
      <c r="E118" s="976"/>
      <c r="F118" s="976"/>
      <c r="G118" s="976"/>
      <c r="H118" s="976"/>
      <c r="I118" s="976"/>
      <c r="J118" s="933"/>
    </row>
    <row r="119" spans="1:10" hidden="1">
      <c r="A119" s="744">
        <v>1172300</v>
      </c>
      <c r="B119" s="760" t="s">
        <v>1634</v>
      </c>
      <c r="C119" s="726" t="s">
        <v>977</v>
      </c>
      <c r="D119" s="933"/>
      <c r="E119" s="976"/>
      <c r="F119" s="976"/>
      <c r="G119" s="976"/>
      <c r="H119" s="976"/>
      <c r="I119" s="976"/>
      <c r="J119" s="933"/>
    </row>
    <row r="120" spans="1:10" ht="25.5" hidden="1">
      <c r="A120" s="744">
        <v>1172400</v>
      </c>
      <c r="B120" s="781" t="s">
        <v>1635</v>
      </c>
      <c r="C120" s="726" t="s">
        <v>117</v>
      </c>
      <c r="D120" s="849"/>
      <c r="E120" s="850"/>
      <c r="F120" s="850"/>
      <c r="G120" s="850"/>
      <c r="H120" s="850"/>
      <c r="I120" s="850"/>
      <c r="J120" s="849"/>
    </row>
    <row r="121" spans="1:10" ht="25.5" hidden="1">
      <c r="A121" s="744">
        <v>1173000</v>
      </c>
      <c r="B121" s="779" t="s">
        <v>118</v>
      </c>
      <c r="C121" s="755" t="s">
        <v>338</v>
      </c>
      <c r="D121" s="849">
        <v>0</v>
      </c>
      <c r="E121" s="850">
        <v>0</v>
      </c>
      <c r="F121" s="850">
        <v>0</v>
      </c>
      <c r="G121" s="850">
        <v>0</v>
      </c>
      <c r="H121" s="850">
        <v>0</v>
      </c>
      <c r="I121" s="850">
        <v>0</v>
      </c>
      <c r="J121" s="849">
        <v>0</v>
      </c>
    </row>
    <row r="122" spans="1:10" ht="25.5" hidden="1">
      <c r="A122" s="775">
        <v>1173100</v>
      </c>
      <c r="B122" s="782" t="s">
        <v>119</v>
      </c>
      <c r="C122" s="726" t="s">
        <v>1044</v>
      </c>
      <c r="D122" s="849">
        <v>0</v>
      </c>
      <c r="E122" s="848">
        <v>0</v>
      </c>
      <c r="F122" s="848">
        <f>D122+E122</f>
        <v>0</v>
      </c>
      <c r="G122" s="848">
        <v>0</v>
      </c>
      <c r="H122" s="848">
        <v>0</v>
      </c>
      <c r="I122" s="848">
        <v>0</v>
      </c>
      <c r="J122" s="847">
        <f>F122</f>
        <v>0</v>
      </c>
    </row>
    <row r="123" spans="1:10" ht="1.5" hidden="1" customHeight="1">
      <c r="A123" s="775">
        <v>1174000</v>
      </c>
      <c r="B123" s="779" t="s">
        <v>1045</v>
      </c>
      <c r="C123" s="755" t="s">
        <v>338</v>
      </c>
      <c r="D123" s="849">
        <v>0</v>
      </c>
      <c r="E123" s="850">
        <v>0</v>
      </c>
      <c r="F123" s="850">
        <v>0</v>
      </c>
      <c r="G123" s="850">
        <v>0</v>
      </c>
      <c r="H123" s="850">
        <v>0</v>
      </c>
      <c r="I123" s="850">
        <v>0</v>
      </c>
      <c r="J123" s="849">
        <v>0</v>
      </c>
    </row>
    <row r="124" spans="1:10" ht="25.5" hidden="1">
      <c r="A124" s="775">
        <v>1174100</v>
      </c>
      <c r="B124" s="782" t="s">
        <v>1060</v>
      </c>
      <c r="C124" s="726" t="s">
        <v>1046</v>
      </c>
      <c r="D124" s="849"/>
      <c r="E124" s="850"/>
      <c r="F124" s="850"/>
      <c r="G124" s="850"/>
      <c r="H124" s="850"/>
      <c r="I124" s="850"/>
      <c r="J124" s="849"/>
    </row>
    <row r="125" spans="1:10" ht="25.5" hidden="1">
      <c r="A125" s="775">
        <v>1174200</v>
      </c>
      <c r="B125" s="781" t="s">
        <v>1636</v>
      </c>
      <c r="C125" s="726" t="s">
        <v>425</v>
      </c>
      <c r="D125" s="849"/>
      <c r="E125" s="850"/>
      <c r="F125" s="850"/>
      <c r="G125" s="850"/>
      <c r="H125" s="850"/>
      <c r="I125" s="850"/>
      <c r="J125" s="849"/>
    </row>
    <row r="126" spans="1:10" ht="51" hidden="1">
      <c r="A126" s="775">
        <v>1175000</v>
      </c>
      <c r="B126" s="779" t="s">
        <v>535</v>
      </c>
      <c r="C126" s="755" t="s">
        <v>338</v>
      </c>
      <c r="D126" s="849">
        <v>0</v>
      </c>
      <c r="E126" s="850">
        <v>0</v>
      </c>
      <c r="F126" s="850">
        <v>0</v>
      </c>
      <c r="G126" s="850">
        <v>0</v>
      </c>
      <c r="H126" s="850">
        <v>0</v>
      </c>
      <c r="I126" s="850">
        <v>0</v>
      </c>
      <c r="J126" s="849">
        <v>0</v>
      </c>
    </row>
    <row r="127" spans="1:10" ht="38.25" hidden="1">
      <c r="A127" s="775">
        <v>1175100</v>
      </c>
      <c r="B127" s="781" t="s">
        <v>1637</v>
      </c>
      <c r="C127" s="726" t="s">
        <v>212</v>
      </c>
      <c r="D127" s="849"/>
      <c r="E127" s="850"/>
      <c r="F127" s="850"/>
      <c r="G127" s="850"/>
      <c r="H127" s="850"/>
      <c r="I127" s="850"/>
      <c r="J127" s="849"/>
    </row>
    <row r="128" spans="1:10" hidden="1">
      <c r="A128" s="775">
        <v>1176000</v>
      </c>
      <c r="B128" s="779" t="s">
        <v>213</v>
      </c>
      <c r="C128" s="755" t="s">
        <v>338</v>
      </c>
      <c r="D128" s="849">
        <v>0</v>
      </c>
      <c r="E128" s="850">
        <v>0</v>
      </c>
      <c r="F128" s="850">
        <v>0</v>
      </c>
      <c r="G128" s="850">
        <v>0</v>
      </c>
      <c r="H128" s="850">
        <v>0</v>
      </c>
      <c r="I128" s="850">
        <v>0</v>
      </c>
      <c r="J128" s="849">
        <v>0</v>
      </c>
    </row>
    <row r="129" spans="1:12" hidden="1">
      <c r="A129" s="775">
        <v>1176100</v>
      </c>
      <c r="B129" s="781" t="s">
        <v>1638</v>
      </c>
      <c r="C129" s="726" t="s">
        <v>8</v>
      </c>
      <c r="D129" s="849"/>
      <c r="E129" s="850"/>
      <c r="F129" s="850"/>
      <c r="G129" s="850"/>
      <c r="H129" s="850"/>
      <c r="I129" s="850"/>
      <c r="J129" s="849"/>
    </row>
    <row r="130" spans="1:12" hidden="1">
      <c r="A130" s="775">
        <v>1177000</v>
      </c>
      <c r="B130" s="779" t="s">
        <v>564</v>
      </c>
      <c r="C130" s="755" t="s">
        <v>338</v>
      </c>
      <c r="D130" s="849">
        <v>0</v>
      </c>
      <c r="E130" s="850">
        <v>0</v>
      </c>
      <c r="F130" s="850">
        <v>0</v>
      </c>
      <c r="G130" s="850">
        <v>0</v>
      </c>
      <c r="H130" s="850">
        <v>0</v>
      </c>
      <c r="I130" s="850">
        <v>0</v>
      </c>
      <c r="J130" s="849">
        <v>0</v>
      </c>
    </row>
    <row r="131" spans="1:12" ht="13.5" hidden="1" thickBot="1">
      <c r="A131" s="769">
        <v>1177100</v>
      </c>
      <c r="B131" s="783" t="s">
        <v>1639</v>
      </c>
      <c r="C131" s="730" t="s">
        <v>244</v>
      </c>
      <c r="D131" s="851"/>
      <c r="E131" s="852"/>
      <c r="F131" s="851"/>
      <c r="G131" s="851"/>
      <c r="H131" s="851"/>
      <c r="I131" s="851"/>
      <c r="J131" s="851"/>
    </row>
    <row r="132" spans="1:12" ht="13.5" thickBot="1">
      <c r="A132" s="785" t="s">
        <v>245</v>
      </c>
      <c r="B132" s="786" t="s">
        <v>246</v>
      </c>
      <c r="C132" s="787"/>
      <c r="D132" s="853"/>
      <c r="E132" s="854"/>
      <c r="F132" s="853"/>
      <c r="G132" s="853"/>
      <c r="H132" s="853"/>
      <c r="I132" s="853"/>
      <c r="J132" s="853"/>
    </row>
    <row r="133" spans="1:12" ht="26.25" thickBot="1">
      <c r="A133" s="789" t="s">
        <v>247</v>
      </c>
      <c r="B133" s="790" t="s">
        <v>618</v>
      </c>
      <c r="C133" s="791" t="s">
        <v>338</v>
      </c>
      <c r="D133" s="855">
        <f t="shared" ref="D133:I133" si="2">D136</f>
        <v>31117</v>
      </c>
      <c r="E133" s="856">
        <f t="shared" si="2"/>
        <v>0</v>
      </c>
      <c r="F133" s="855">
        <f t="shared" si="2"/>
        <v>31117</v>
      </c>
      <c r="G133" s="855">
        <f t="shared" si="2"/>
        <v>10000</v>
      </c>
      <c r="H133" s="855">
        <f t="shared" si="2"/>
        <v>20000</v>
      </c>
      <c r="I133" s="855">
        <f t="shared" si="2"/>
        <v>31117</v>
      </c>
      <c r="J133" s="855">
        <f>F133</f>
        <v>31117</v>
      </c>
    </row>
    <row r="134" spans="1:12" ht="13.5" thickBot="1">
      <c r="A134" s="792"/>
      <c r="B134" s="793" t="s">
        <v>619</v>
      </c>
      <c r="C134" s="794"/>
      <c r="D134" s="857"/>
      <c r="E134" s="979"/>
      <c r="F134" s="857"/>
      <c r="G134" s="857"/>
      <c r="H134" s="857"/>
      <c r="I134" s="857"/>
      <c r="J134" s="857"/>
    </row>
    <row r="135" spans="1:12" ht="7.5" customHeight="1">
      <c r="A135" s="785" t="s">
        <v>245</v>
      </c>
      <c r="B135" s="786" t="s">
        <v>246</v>
      </c>
      <c r="C135" s="796"/>
      <c r="D135" s="859"/>
      <c r="E135" s="980"/>
      <c r="F135" s="859"/>
      <c r="G135" s="859"/>
      <c r="H135" s="859"/>
      <c r="I135" s="859"/>
      <c r="J135" s="859"/>
    </row>
    <row r="136" spans="1:12" ht="24" customHeight="1">
      <c r="A136" s="798" t="s">
        <v>620</v>
      </c>
      <c r="B136" s="747" t="s">
        <v>621</v>
      </c>
      <c r="C136" s="981" t="s">
        <v>338</v>
      </c>
      <c r="D136" s="982">
        <f>SUM(D137:D144)</f>
        <v>31117</v>
      </c>
      <c r="E136" s="983">
        <f>E138+E139</f>
        <v>0</v>
      </c>
      <c r="F136" s="982">
        <f>SUM(F137:F144)</f>
        <v>31117</v>
      </c>
      <c r="G136" s="982">
        <f>SUM(G137:G144)</f>
        <v>10000</v>
      </c>
      <c r="H136" s="982">
        <f>SUM(H137:H144)</f>
        <v>20000</v>
      </c>
      <c r="I136" s="982">
        <f>SUM(I137:I144)</f>
        <v>31117</v>
      </c>
      <c r="J136" s="982">
        <f>SUM(J137:J144)</f>
        <v>31117</v>
      </c>
    </row>
    <row r="137" spans="1:12">
      <c r="A137" s="802" t="s">
        <v>622</v>
      </c>
      <c r="B137" s="781" t="s">
        <v>1640</v>
      </c>
      <c r="C137" s="803" t="s">
        <v>945</v>
      </c>
      <c r="D137" s="849"/>
      <c r="E137" s="850"/>
      <c r="F137" s="849"/>
      <c r="G137" s="849"/>
      <c r="H137" s="849"/>
      <c r="I137" s="849"/>
      <c r="J137" s="849"/>
    </row>
    <row r="138" spans="1:12" ht="24.75" customHeight="1">
      <c r="A138" s="802" t="s">
        <v>946</v>
      </c>
      <c r="B138" s="781" t="s">
        <v>1641</v>
      </c>
      <c r="C138" s="865" t="s">
        <v>923</v>
      </c>
      <c r="D138" s="2066">
        <v>31117</v>
      </c>
      <c r="E138" s="848">
        <v>0</v>
      </c>
      <c r="F138" s="847">
        <f>D138+E138</f>
        <v>31117</v>
      </c>
      <c r="G138" s="847">
        <v>10000</v>
      </c>
      <c r="H138" s="847">
        <v>20000</v>
      </c>
      <c r="I138" s="847">
        <v>31117</v>
      </c>
      <c r="J138" s="844">
        <f>F138</f>
        <v>31117</v>
      </c>
      <c r="K138" s="2529"/>
      <c r="L138" s="2530"/>
    </row>
    <row r="139" spans="1:12" ht="24" customHeight="1">
      <c r="A139" s="802" t="s">
        <v>924</v>
      </c>
      <c r="B139" s="781" t="s">
        <v>1642</v>
      </c>
      <c r="C139" s="803" t="s">
        <v>926</v>
      </c>
      <c r="D139" s="847">
        <v>0</v>
      </c>
      <c r="E139" s="848">
        <v>0</v>
      </c>
      <c r="F139" s="847">
        <f>D139+E139</f>
        <v>0</v>
      </c>
      <c r="G139" s="847">
        <v>0</v>
      </c>
      <c r="H139" s="847">
        <v>0</v>
      </c>
      <c r="I139" s="847">
        <v>0</v>
      </c>
      <c r="J139" s="844">
        <f>F139</f>
        <v>0</v>
      </c>
      <c r="K139" s="1498"/>
      <c r="L139" s="841"/>
    </row>
    <row r="140" spans="1:12" hidden="1">
      <c r="A140" s="802" t="s">
        <v>927</v>
      </c>
      <c r="B140" s="781" t="s">
        <v>1643</v>
      </c>
      <c r="C140" s="803" t="s">
        <v>1055</v>
      </c>
      <c r="D140" s="849"/>
      <c r="E140" s="850"/>
      <c r="F140" s="849"/>
      <c r="G140" s="849"/>
      <c r="H140" s="849"/>
      <c r="I140" s="849"/>
      <c r="J140" s="849"/>
    </row>
    <row r="141" spans="1:12" hidden="1">
      <c r="A141" s="802" t="s">
        <v>127</v>
      </c>
      <c r="B141" s="782" t="s">
        <v>128</v>
      </c>
      <c r="C141" s="803" t="s">
        <v>129</v>
      </c>
      <c r="D141" s="849">
        <v>0</v>
      </c>
      <c r="E141" s="850"/>
      <c r="F141" s="849">
        <f>D141+E141</f>
        <v>0</v>
      </c>
      <c r="G141" s="849">
        <v>0</v>
      </c>
      <c r="H141" s="849">
        <v>0</v>
      </c>
      <c r="I141" s="849">
        <v>0</v>
      </c>
      <c r="J141" s="849">
        <f>F141</f>
        <v>0</v>
      </c>
    </row>
    <row r="142" spans="1:12" hidden="1">
      <c r="A142" s="802" t="s">
        <v>130</v>
      </c>
      <c r="B142" s="781" t="s">
        <v>1644</v>
      </c>
      <c r="C142" s="803" t="s">
        <v>857</v>
      </c>
      <c r="D142" s="849">
        <v>0</v>
      </c>
      <c r="E142" s="850">
        <v>0</v>
      </c>
      <c r="F142" s="849">
        <f>D142+E142</f>
        <v>0</v>
      </c>
      <c r="G142" s="849"/>
      <c r="H142" s="849"/>
      <c r="I142" s="849">
        <v>0</v>
      </c>
      <c r="J142" s="849">
        <f>F142</f>
        <v>0</v>
      </c>
    </row>
    <row r="143" spans="1:12" hidden="1">
      <c r="A143" s="802" t="s">
        <v>858</v>
      </c>
      <c r="B143" s="781" t="s">
        <v>1645</v>
      </c>
      <c r="C143" s="803" t="s">
        <v>860</v>
      </c>
      <c r="D143" s="849"/>
      <c r="E143" s="850"/>
      <c r="F143" s="849"/>
      <c r="G143" s="849"/>
      <c r="H143" s="849"/>
      <c r="I143" s="849"/>
      <c r="J143" s="849"/>
    </row>
    <row r="144" spans="1:12" hidden="1">
      <c r="A144" s="802" t="s">
        <v>625</v>
      </c>
      <c r="B144" s="781" t="s">
        <v>1646</v>
      </c>
      <c r="C144" s="803" t="s">
        <v>627</v>
      </c>
      <c r="D144" s="849"/>
      <c r="E144" s="850"/>
      <c r="F144" s="849"/>
      <c r="G144" s="849"/>
      <c r="H144" s="849"/>
      <c r="I144" s="849"/>
      <c r="J144" s="849"/>
    </row>
    <row r="145" spans="1:10" hidden="1">
      <c r="A145" s="802" t="s">
        <v>628</v>
      </c>
      <c r="B145" s="779" t="s">
        <v>629</v>
      </c>
      <c r="C145" s="804" t="s">
        <v>338</v>
      </c>
      <c r="D145" s="849">
        <v>0</v>
      </c>
      <c r="E145" s="850">
        <v>0</v>
      </c>
      <c r="F145" s="849">
        <v>0</v>
      </c>
      <c r="G145" s="849">
        <v>0</v>
      </c>
      <c r="H145" s="849">
        <v>0</v>
      </c>
      <c r="I145" s="849">
        <v>0</v>
      </c>
      <c r="J145" s="849">
        <v>0</v>
      </c>
    </row>
    <row r="146" spans="1:10" hidden="1">
      <c r="A146" s="802" t="s">
        <v>630</v>
      </c>
      <c r="B146" s="782" t="s">
        <v>631</v>
      </c>
      <c r="C146" s="803" t="s">
        <v>632</v>
      </c>
      <c r="D146" s="849"/>
      <c r="E146" s="850"/>
      <c r="F146" s="849"/>
      <c r="G146" s="849"/>
      <c r="H146" s="849"/>
      <c r="I146" s="849"/>
      <c r="J146" s="849"/>
    </row>
    <row r="147" spans="1:10" ht="19.5" hidden="1" customHeight="1">
      <c r="A147" s="802" t="s">
        <v>633</v>
      </c>
      <c r="B147" s="782" t="s">
        <v>634</v>
      </c>
      <c r="C147" s="803" t="s">
        <v>635</v>
      </c>
      <c r="D147" s="849"/>
      <c r="E147" s="850"/>
      <c r="F147" s="850"/>
      <c r="G147" s="849"/>
      <c r="H147" s="849"/>
      <c r="I147" s="849"/>
      <c r="J147" s="849">
        <v>0</v>
      </c>
    </row>
    <row r="148" spans="1:10" ht="25.5" hidden="1">
      <c r="A148" s="802" t="s">
        <v>636</v>
      </c>
      <c r="B148" s="781" t="s">
        <v>1647</v>
      </c>
      <c r="C148" s="803" t="s">
        <v>294</v>
      </c>
      <c r="D148" s="849"/>
      <c r="E148" s="850"/>
      <c r="F148" s="849"/>
      <c r="G148" s="849"/>
      <c r="H148" s="849"/>
      <c r="I148" s="849"/>
      <c r="J148" s="849"/>
    </row>
    <row r="149" spans="1:10" hidden="1">
      <c r="A149" s="802" t="s">
        <v>295</v>
      </c>
      <c r="B149" s="781" t="s">
        <v>1648</v>
      </c>
      <c r="C149" s="803" t="s">
        <v>297</v>
      </c>
      <c r="D149" s="849"/>
      <c r="E149" s="850"/>
      <c r="F149" s="849"/>
      <c r="G149" s="849"/>
      <c r="H149" s="849"/>
      <c r="I149" s="849"/>
      <c r="J149" s="849"/>
    </row>
    <row r="150" spans="1:10" hidden="1">
      <c r="A150" s="802" t="s">
        <v>298</v>
      </c>
      <c r="B150" s="779" t="s">
        <v>299</v>
      </c>
      <c r="C150" s="804" t="s">
        <v>338</v>
      </c>
      <c r="D150" s="849">
        <v>0</v>
      </c>
      <c r="E150" s="850">
        <v>0</v>
      </c>
      <c r="F150" s="849">
        <v>0</v>
      </c>
      <c r="G150" s="849">
        <v>0</v>
      </c>
      <c r="H150" s="849">
        <v>0</v>
      </c>
      <c r="I150" s="849">
        <v>0</v>
      </c>
      <c r="J150" s="849">
        <v>0</v>
      </c>
    </row>
    <row r="151" spans="1:10" hidden="1">
      <c r="A151" s="802" t="s">
        <v>300</v>
      </c>
      <c r="B151" s="782" t="s">
        <v>1061</v>
      </c>
      <c r="C151" s="803" t="s">
        <v>301</v>
      </c>
      <c r="D151" s="849"/>
      <c r="E151" s="850"/>
      <c r="F151" s="849"/>
      <c r="G151" s="849"/>
      <c r="H151" s="849"/>
      <c r="I151" s="849"/>
      <c r="J151" s="849"/>
    </row>
    <row r="152" spans="1:10" hidden="1">
      <c r="A152" s="805" t="s">
        <v>302</v>
      </c>
      <c r="B152" s="806" t="s">
        <v>303</v>
      </c>
      <c r="C152" s="804" t="s">
        <v>338</v>
      </c>
      <c r="D152" s="849">
        <v>0</v>
      </c>
      <c r="E152" s="850">
        <v>0</v>
      </c>
      <c r="F152" s="849">
        <v>0</v>
      </c>
      <c r="G152" s="849">
        <v>0</v>
      </c>
      <c r="H152" s="849">
        <v>0</v>
      </c>
      <c r="I152" s="849">
        <v>0</v>
      </c>
      <c r="J152" s="849">
        <v>0</v>
      </c>
    </row>
    <row r="153" spans="1:10" hidden="1">
      <c r="A153" s="802" t="s">
        <v>304</v>
      </c>
      <c r="B153" s="782" t="s">
        <v>1062</v>
      </c>
      <c r="C153" s="803" t="s">
        <v>305</v>
      </c>
      <c r="D153" s="849"/>
      <c r="E153" s="850">
        <v>0</v>
      </c>
      <c r="F153" s="849"/>
      <c r="G153" s="849"/>
      <c r="H153" s="849"/>
      <c r="I153" s="849"/>
      <c r="J153" s="849"/>
    </row>
    <row r="154" spans="1:10" hidden="1">
      <c r="A154" s="802" t="s">
        <v>306</v>
      </c>
      <c r="B154" s="782" t="s">
        <v>1063</v>
      </c>
      <c r="C154" s="803" t="s">
        <v>307</v>
      </c>
      <c r="D154" s="849"/>
      <c r="E154" s="850"/>
      <c r="F154" s="849"/>
      <c r="G154" s="849"/>
      <c r="H154" s="849"/>
      <c r="I154" s="849"/>
      <c r="J154" s="849"/>
    </row>
    <row r="155" spans="1:10" hidden="1">
      <c r="A155" s="802" t="s">
        <v>308</v>
      </c>
      <c r="B155" s="781" t="s">
        <v>1649</v>
      </c>
      <c r="C155" s="803" t="s">
        <v>310</v>
      </c>
      <c r="D155" s="849"/>
      <c r="E155" s="850"/>
      <c r="F155" s="849"/>
      <c r="G155" s="849"/>
      <c r="H155" s="849"/>
      <c r="I155" s="849"/>
      <c r="J155" s="849"/>
    </row>
    <row r="156" spans="1:10" ht="13.5" thickBot="1">
      <c r="A156" s="807">
        <v>1244000</v>
      </c>
      <c r="B156" s="808" t="s">
        <v>1650</v>
      </c>
      <c r="C156" s="809" t="s">
        <v>1089</v>
      </c>
      <c r="D156" s="867"/>
      <c r="E156" s="1312"/>
      <c r="F156" s="867"/>
      <c r="G156" s="867"/>
      <c r="H156" s="867"/>
      <c r="I156" s="867"/>
      <c r="J156" s="867"/>
    </row>
    <row r="157" spans="1:10" ht="26.25" thickBot="1">
      <c r="A157" s="810">
        <v>1000000</v>
      </c>
      <c r="B157" s="811" t="s">
        <v>1090</v>
      </c>
      <c r="C157" s="812" t="s">
        <v>338</v>
      </c>
      <c r="D157" s="1343">
        <f>D31+D133</f>
        <v>71117</v>
      </c>
      <c r="E157" s="1502">
        <f>E31+E136</f>
        <v>0</v>
      </c>
      <c r="F157" s="1343">
        <f>F31+F133</f>
        <v>71117</v>
      </c>
      <c r="G157" s="1343">
        <f>G31+G136</f>
        <v>19000</v>
      </c>
      <c r="H157" s="1343">
        <f>H31+H133</f>
        <v>38000</v>
      </c>
      <c r="I157" s="1343">
        <f>I31+I133</f>
        <v>37638</v>
      </c>
      <c r="J157" s="1502">
        <f>J31+J133</f>
        <v>71117</v>
      </c>
    </row>
    <row r="158" spans="1:10" ht="11.25" customHeight="1">
      <c r="A158" s="813"/>
      <c r="B158" s="814"/>
      <c r="C158" s="815"/>
      <c r="D158" s="662"/>
      <c r="F158" s="662"/>
      <c r="G158" s="662"/>
      <c r="H158" s="662"/>
      <c r="I158" s="662"/>
      <c r="J158" s="662"/>
    </row>
    <row r="159" spans="1:10" ht="12.75" customHeight="1">
      <c r="A159" s="2443"/>
      <c r="B159" s="2443"/>
      <c r="C159" s="2443"/>
      <c r="D159" s="2443"/>
      <c r="E159" s="2443"/>
      <c r="F159" s="2443"/>
      <c r="G159" s="2443"/>
      <c r="H159" s="2443"/>
      <c r="I159" s="2443"/>
      <c r="J159" s="2443"/>
    </row>
    <row r="160" spans="1:10" s="662" customFormat="1" ht="15.75" customHeight="1">
      <c r="A160" s="2422" t="s">
        <v>2264</v>
      </c>
      <c r="B160" s="2422"/>
      <c r="C160" s="2422"/>
      <c r="D160" s="2422"/>
      <c r="E160" s="2422"/>
      <c r="F160" s="2422"/>
      <c r="G160" s="2422"/>
      <c r="H160" s="2422"/>
      <c r="I160" s="2422"/>
      <c r="J160" s="2422"/>
    </row>
    <row r="161" spans="1:10" ht="12.75" customHeight="1">
      <c r="A161" s="2476" t="s">
        <v>1070</v>
      </c>
      <c r="B161" s="2476"/>
      <c r="C161" s="2476"/>
      <c r="D161" s="2476"/>
      <c r="E161" s="2476"/>
      <c r="F161" s="2476"/>
      <c r="G161" s="2476"/>
      <c r="H161" s="2476"/>
      <c r="I161" s="2476"/>
      <c r="J161" s="2476"/>
    </row>
    <row r="162" spans="1:10" ht="12.75" customHeight="1">
      <c r="A162" s="816" t="s">
        <v>1651</v>
      </c>
      <c r="B162" s="816"/>
      <c r="C162" s="817"/>
      <c r="D162" s="816"/>
      <c r="E162" s="1613"/>
      <c r="F162" s="816"/>
      <c r="G162" s="662" t="s">
        <v>1098</v>
      </c>
      <c r="H162" s="816"/>
      <c r="I162" s="816"/>
      <c r="J162" s="816"/>
    </row>
    <row r="163" spans="1:10" ht="12.75" customHeight="1">
      <c r="A163" s="818" t="s">
        <v>1652</v>
      </c>
      <c r="B163" s="818"/>
      <c r="C163" s="818"/>
      <c r="D163" s="662"/>
      <c r="E163" s="1614" t="s">
        <v>289</v>
      </c>
      <c r="F163" s="662"/>
      <c r="G163" s="661" t="s">
        <v>290</v>
      </c>
      <c r="H163" s="662"/>
      <c r="I163" s="662"/>
      <c r="J163" s="818"/>
    </row>
    <row r="164" spans="1:10" ht="12.75" hidden="1" customHeight="1">
      <c r="A164" s="819"/>
      <c r="B164" s="819"/>
      <c r="C164" s="818"/>
      <c r="D164" s="819"/>
      <c r="E164" s="1754"/>
      <c r="F164" s="819"/>
      <c r="G164" s="819"/>
      <c r="H164" s="819"/>
      <c r="I164" s="819"/>
      <c r="J164" s="819"/>
    </row>
    <row r="165" spans="1:10" ht="14.25">
      <c r="A165" s="816" t="s">
        <v>2011</v>
      </c>
      <c r="B165" s="816"/>
      <c r="C165" s="817"/>
      <c r="D165" s="816"/>
      <c r="E165" s="1613"/>
      <c r="F165" s="816"/>
      <c r="G165" s="816" t="s">
        <v>1102</v>
      </c>
      <c r="H165" s="816"/>
      <c r="I165" s="816"/>
      <c r="J165" s="816"/>
    </row>
    <row r="166" spans="1:10" ht="14.25">
      <c r="A166" s="818" t="s">
        <v>1655</v>
      </c>
      <c r="B166" s="817" t="s">
        <v>612</v>
      </c>
      <c r="C166" s="820"/>
      <c r="D166" s="662"/>
      <c r="E166" s="1614" t="s">
        <v>289</v>
      </c>
      <c r="F166" s="662"/>
      <c r="G166" s="661" t="s">
        <v>290</v>
      </c>
      <c r="H166" s="662"/>
      <c r="I166" s="662"/>
      <c r="J166" s="818"/>
    </row>
    <row r="167" spans="1:10" ht="12.75" customHeight="1">
      <c r="A167" s="672"/>
      <c r="B167" s="663"/>
      <c r="C167" s="673"/>
      <c r="D167" s="662"/>
      <c r="F167" s="662"/>
      <c r="G167" s="662"/>
      <c r="H167" s="662"/>
      <c r="I167" s="662"/>
      <c r="J167" s="662"/>
    </row>
    <row r="168" spans="1:10" ht="12.75" customHeight="1">
      <c r="A168" s="672"/>
      <c r="B168" s="663"/>
      <c r="C168" s="673"/>
      <c r="D168" s="662"/>
      <c r="F168" s="662"/>
      <c r="G168" s="662"/>
      <c r="H168" s="662"/>
      <c r="I168" s="662"/>
      <c r="J168" s="662"/>
    </row>
    <row r="169" spans="1:10" ht="12.75" customHeight="1">
      <c r="A169" s="672"/>
      <c r="B169" s="663"/>
      <c r="C169" s="673"/>
      <c r="D169" s="662"/>
      <c r="F169" s="662"/>
      <c r="G169" s="662"/>
      <c r="H169" s="662"/>
      <c r="I169" s="662"/>
      <c r="J169" s="662"/>
    </row>
    <row r="170" spans="1:10" ht="12.75" customHeight="1">
      <c r="A170" s="672"/>
      <c r="B170" s="663"/>
      <c r="C170" s="984"/>
      <c r="D170" s="662"/>
      <c r="F170" s="662"/>
      <c r="G170" s="662"/>
      <c r="H170" s="662"/>
      <c r="I170" s="662"/>
      <c r="J170" s="662"/>
    </row>
  </sheetData>
  <mergeCells count="19">
    <mergeCell ref="K138:L138"/>
    <mergeCell ref="A15:E16"/>
    <mergeCell ref="F15:J16"/>
    <mergeCell ref="A12:J12"/>
    <mergeCell ref="A13:J13"/>
    <mergeCell ref="A14:J14"/>
    <mergeCell ref="H26:J26"/>
    <mergeCell ref="F1:J1"/>
    <mergeCell ref="F3:J3"/>
    <mergeCell ref="A9:E9"/>
    <mergeCell ref="A10:E10"/>
    <mergeCell ref="A11:B11"/>
    <mergeCell ref="A160:J160"/>
    <mergeCell ref="A161:J161"/>
    <mergeCell ref="A159:J159"/>
    <mergeCell ref="F20:I20"/>
    <mergeCell ref="F22:J23"/>
    <mergeCell ref="F28:F29"/>
    <mergeCell ref="G28:J28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216"/>
  <sheetViews>
    <sheetView topLeftCell="A55" workbookViewId="0">
      <selection activeCell="L158" sqref="L158"/>
    </sheetView>
  </sheetViews>
  <sheetFormatPr defaultRowHeight="12.75"/>
  <cols>
    <col min="1" max="1" width="7.14062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8.7109375" style="841" customWidth="1"/>
    <col min="6" max="6" width="9.42578125" style="662" customWidth="1"/>
    <col min="7" max="7" width="9.85546875" style="662" customWidth="1"/>
    <col min="8" max="8" width="9.140625" style="662" customWidth="1"/>
    <col min="9" max="9" width="9" style="662" customWidth="1"/>
    <col min="10" max="10" width="15.42578125" style="662" customWidth="1"/>
    <col min="11" max="16384" width="9.140625" style="662"/>
  </cols>
  <sheetData>
    <row r="1" spans="1:10">
      <c r="I1" s="868" t="s">
        <v>889</v>
      </c>
    </row>
    <row r="2" spans="1:10">
      <c r="F2" s="869"/>
      <c r="G2" s="869"/>
      <c r="H2" s="869"/>
      <c r="I2" s="869"/>
    </row>
    <row r="3" spans="1:10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5.75">
      <c r="B6" s="871" t="s">
        <v>31</v>
      </c>
      <c r="C6" s="872"/>
      <c r="D6" s="871"/>
      <c r="E6" s="1381"/>
      <c r="G6" s="873" t="s">
        <v>971</v>
      </c>
      <c r="H6" s="820"/>
    </row>
    <row r="7" spans="1:10">
      <c r="B7" s="662"/>
      <c r="C7" s="874"/>
    </row>
    <row r="8" spans="1:10">
      <c r="A8" s="672" t="s">
        <v>2140</v>
      </c>
      <c r="F8" s="665"/>
      <c r="G8" s="665"/>
    </row>
    <row r="9" spans="1:10" s="672" customFormat="1" ht="10.5">
      <c r="A9" s="2455" t="s">
        <v>1073</v>
      </c>
      <c r="B9" s="2455"/>
      <c r="C9" s="2455"/>
      <c r="D9" s="2455"/>
      <c r="E9" s="2455"/>
    </row>
    <row r="10" spans="1:10">
      <c r="A10" s="672" t="s">
        <v>451</v>
      </c>
      <c r="B10" s="875"/>
      <c r="C10" s="876"/>
      <c r="D10" s="824"/>
      <c r="E10" s="1382"/>
    </row>
    <row r="11" spans="1:10">
      <c r="B11" s="877"/>
      <c r="C11" s="878"/>
      <c r="D11" s="877"/>
      <c r="E11" s="1383"/>
      <c r="F11" s="877"/>
      <c r="G11" s="877"/>
      <c r="H11" s="879"/>
    </row>
    <row r="12" spans="1:10">
      <c r="A12" s="880" t="s">
        <v>452</v>
      </c>
      <c r="B12" s="873" t="s">
        <v>1100</v>
      </c>
      <c r="C12" s="874"/>
      <c r="D12" s="873"/>
      <c r="E12" s="1384"/>
      <c r="F12" s="873"/>
      <c r="G12" s="820"/>
      <c r="H12" s="881" t="s">
        <v>193</v>
      </c>
    </row>
    <row r="13" spans="1:10" ht="21.75">
      <c r="A13" s="882" t="s">
        <v>587</v>
      </c>
      <c r="B13" s="882"/>
      <c r="C13" s="878"/>
      <c r="D13" s="882"/>
      <c r="E13" s="1385"/>
      <c r="F13" s="882"/>
      <c r="G13" s="883"/>
    </row>
    <row r="14" spans="1:10" s="841" customFormat="1">
      <c r="A14" s="2445" t="s">
        <v>2138</v>
      </c>
      <c r="B14" s="2446"/>
      <c r="C14" s="1460"/>
      <c r="F14" s="1461"/>
      <c r="G14" s="1461"/>
    </row>
    <row r="15" spans="1:10" ht="18">
      <c r="A15" s="884"/>
      <c r="B15" s="2447" t="s">
        <v>588</v>
      </c>
      <c r="C15" s="2447"/>
      <c r="D15" s="2447"/>
      <c r="E15" s="2447"/>
      <c r="F15" s="885"/>
      <c r="G15" s="885"/>
      <c r="H15" s="885"/>
      <c r="I15" s="885"/>
      <c r="J15" s="885"/>
    </row>
    <row r="16" spans="1:10" ht="14.25">
      <c r="A16" s="662"/>
      <c r="B16" s="2449" t="s">
        <v>243</v>
      </c>
      <c r="C16" s="2449"/>
      <c r="D16" s="2449"/>
      <c r="E16" s="2449"/>
      <c r="F16" s="2449"/>
      <c r="G16" s="675"/>
      <c r="H16" s="886"/>
      <c r="I16" s="886"/>
      <c r="J16" s="886"/>
    </row>
    <row r="17" spans="1:12" s="626" customFormat="1">
      <c r="A17" s="2451" t="s">
        <v>2126</v>
      </c>
      <c r="B17" s="2451"/>
      <c r="C17" s="2451"/>
      <c r="D17" s="2451"/>
      <c r="E17" s="2451"/>
      <c r="F17" s="2451"/>
      <c r="G17" s="2451"/>
      <c r="H17" s="2451"/>
      <c r="I17" s="2451"/>
      <c r="J17" s="2451"/>
      <c r="K17" s="672"/>
      <c r="L17" s="672"/>
    </row>
    <row r="18" spans="1:12" s="672" customFormat="1" ht="10.5">
      <c r="A18" s="2451"/>
      <c r="B18" s="2451"/>
      <c r="C18" s="2451"/>
      <c r="D18" s="2451"/>
      <c r="E18" s="2451"/>
      <c r="F18" s="2451"/>
      <c r="G18" s="2451"/>
      <c r="H18" s="2451"/>
      <c r="I18" s="2451"/>
      <c r="J18" s="2451"/>
    </row>
    <row r="19" spans="1:12" s="667" customFormat="1" thickBot="1">
      <c r="A19" s="677" t="s">
        <v>396</v>
      </c>
      <c r="B19" s="888"/>
      <c r="C19" s="889"/>
      <c r="D19" s="669"/>
      <c r="E19" s="1386"/>
      <c r="G19" s="890" t="s">
        <v>1161</v>
      </c>
      <c r="H19" s="891"/>
      <c r="I19" s="891"/>
      <c r="J19" s="891"/>
    </row>
    <row r="20" spans="1:12" s="869" customFormat="1" thickBot="1">
      <c r="A20" s="677" t="s">
        <v>84</v>
      </c>
      <c r="B20" s="892"/>
      <c r="C20" s="889"/>
      <c r="E20" s="1387"/>
      <c r="G20" s="892" t="s">
        <v>313</v>
      </c>
      <c r="H20" s="893">
        <v>6</v>
      </c>
      <c r="I20" s="894">
        <v>6</v>
      </c>
      <c r="J20" s="895" t="s">
        <v>703</v>
      </c>
    </row>
    <row r="21" spans="1:12" s="892" customFormat="1" thickBot="1">
      <c r="A21" s="677" t="s">
        <v>600</v>
      </c>
      <c r="C21" s="889"/>
      <c r="E21" s="1388"/>
      <c r="G21" s="892" t="s">
        <v>1135</v>
      </c>
    </row>
    <row r="22" spans="1:12" s="892" customFormat="1" thickBot="1">
      <c r="A22" s="677" t="s">
        <v>531</v>
      </c>
      <c r="C22" s="896"/>
      <c r="D22" s="897"/>
      <c r="E22" s="1388"/>
      <c r="G22" s="892" t="s">
        <v>532</v>
      </c>
    </row>
    <row r="23" spans="1:12" s="869" customFormat="1" thickBot="1">
      <c r="A23" s="677" t="s">
        <v>693</v>
      </c>
      <c r="B23" s="892"/>
      <c r="C23" s="889"/>
      <c r="E23" s="1387"/>
      <c r="G23" s="892" t="s">
        <v>902</v>
      </c>
      <c r="I23" s="898"/>
    </row>
    <row r="24" spans="1:12" s="869" customFormat="1" ht="12">
      <c r="A24" s="677" t="s">
        <v>202</v>
      </c>
      <c r="B24" s="899"/>
      <c r="C24" s="900"/>
      <c r="E24" s="1387"/>
      <c r="F24" s="901"/>
      <c r="G24" s="892" t="s">
        <v>904</v>
      </c>
    </row>
    <row r="25" spans="1:12" s="869" customFormat="1" thickBot="1">
      <c r="A25" s="679" t="s">
        <v>286</v>
      </c>
      <c r="B25" s="890"/>
      <c r="C25" s="900"/>
      <c r="D25" s="902"/>
      <c r="E25" s="1389"/>
      <c r="G25" s="892" t="s">
        <v>218</v>
      </c>
      <c r="I25" s="901"/>
    </row>
    <row r="26" spans="1:12" s="901" customFormat="1" thickBot="1">
      <c r="A26" s="677" t="s">
        <v>110</v>
      </c>
      <c r="B26" s="892"/>
      <c r="C26" s="900"/>
      <c r="D26" s="903"/>
      <c r="E26" s="1387"/>
      <c r="G26" s="901" t="s">
        <v>1658</v>
      </c>
      <c r="H26" s="904"/>
      <c r="I26" s="905"/>
      <c r="J26" s="906"/>
    </row>
    <row r="27" spans="1:12" s="901" customFormat="1" thickBot="1">
      <c r="A27" s="677" t="s">
        <v>608</v>
      </c>
      <c r="B27" s="892"/>
      <c r="C27" s="900"/>
      <c r="E27" s="1390" t="s">
        <v>704</v>
      </c>
      <c r="G27" s="892" t="s">
        <v>398</v>
      </c>
      <c r="I27" s="869"/>
      <c r="J27" s="869"/>
    </row>
    <row r="28" spans="1:12" s="901" customFormat="1" thickBot="1">
      <c r="A28" s="680"/>
      <c r="B28" s="869"/>
      <c r="C28" s="908"/>
      <c r="E28" s="1391"/>
      <c r="F28" s="869"/>
      <c r="G28" s="869"/>
      <c r="H28" s="2469">
        <v>900272383028</v>
      </c>
      <c r="I28" s="2469"/>
      <c r="J28" s="2469"/>
    </row>
    <row r="29" spans="1:12" s="672" customFormat="1" ht="42.75" thickBot="1">
      <c r="A29" s="695" t="s">
        <v>385</v>
      </c>
      <c r="B29" s="696" t="s">
        <v>609</v>
      </c>
      <c r="C29" s="697"/>
      <c r="D29" s="696" t="s">
        <v>401</v>
      </c>
      <c r="E29" s="1392"/>
      <c r="F29" s="2438" t="s">
        <v>342</v>
      </c>
      <c r="G29" s="2440" t="s">
        <v>343</v>
      </c>
      <c r="H29" s="2441"/>
      <c r="I29" s="2441"/>
      <c r="J29" s="2442"/>
    </row>
    <row r="30" spans="1:12" s="672" customFormat="1" ht="126.75" thickBot="1">
      <c r="A30" s="699"/>
      <c r="B30" s="700" t="s">
        <v>329</v>
      </c>
      <c r="C30" s="701" t="s">
        <v>641</v>
      </c>
      <c r="D30" s="702" t="s">
        <v>761</v>
      </c>
      <c r="E30" s="139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2" s="910" customFormat="1" ht="11.25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1394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2" s="813" customFormat="1" ht="39.75" thickBot="1">
      <c r="A32" s="911">
        <v>1100000</v>
      </c>
      <c r="B32" s="711" t="s">
        <v>1659</v>
      </c>
      <c r="C32" s="712" t="s">
        <v>338</v>
      </c>
      <c r="D32" s="987">
        <f>D105+D33+D43+D69</f>
        <v>122500</v>
      </c>
      <c r="E32" s="1638">
        <f>E35+E41+E73+E77+E67+E45+E76+E63</f>
        <v>0</v>
      </c>
      <c r="F32" s="987">
        <f>D32+E32</f>
        <v>122500</v>
      </c>
      <c r="G32" s="987">
        <f>G33+G42+G131+G105</f>
        <v>41702</v>
      </c>
      <c r="H32" s="987">
        <f>H33+H42+H131+H105</f>
        <v>76702</v>
      </c>
      <c r="I32" s="987">
        <f>I33+I42+I131+I99+I105</f>
        <v>111702</v>
      </c>
      <c r="J32" s="987">
        <f>F32</f>
        <v>122500</v>
      </c>
    </row>
    <row r="33" spans="1:11" s="672" customFormat="1" ht="90" thickBot="1">
      <c r="A33" s="911">
        <v>1110000</v>
      </c>
      <c r="B33" s="714" t="s">
        <v>1617</v>
      </c>
      <c r="C33" s="712" t="s">
        <v>338</v>
      </c>
      <c r="D33" s="988">
        <f>D34</f>
        <v>96100</v>
      </c>
      <c r="E33" s="1639"/>
      <c r="F33" s="988">
        <f>F34</f>
        <v>96100</v>
      </c>
      <c r="G33" s="988">
        <f>G34</f>
        <v>5160</v>
      </c>
      <c r="H33" s="988">
        <f>H34</f>
        <v>5160</v>
      </c>
      <c r="I33" s="988">
        <f>I34</f>
        <v>5160</v>
      </c>
      <c r="J33" s="988">
        <f>J34</f>
        <v>96100</v>
      </c>
    </row>
    <row r="34" spans="1:11" s="672" customFormat="1" ht="14.25">
      <c r="A34" s="912">
        <v>1110000</v>
      </c>
      <c r="B34" s="717" t="s">
        <v>768</v>
      </c>
      <c r="C34" s="718" t="s">
        <v>338</v>
      </c>
      <c r="D34" s="989">
        <f>SUM(D35:D41)</f>
        <v>96100</v>
      </c>
      <c r="E34" s="1640"/>
      <c r="F34" s="989">
        <f>SUM(F35:F41)</f>
        <v>96100</v>
      </c>
      <c r="G34" s="989">
        <f>SUM(G35:G41)</f>
        <v>5160</v>
      </c>
      <c r="H34" s="989">
        <f>SUM(H35:H41)</f>
        <v>5160</v>
      </c>
      <c r="I34" s="989">
        <f>SUM(I35:I41)</f>
        <v>5160</v>
      </c>
      <c r="J34" s="989">
        <f>SUM(J35:J41)</f>
        <v>96100</v>
      </c>
    </row>
    <row r="35" spans="1:11" s="672" customFormat="1" ht="25.5">
      <c r="A35" s="913">
        <v>1111000</v>
      </c>
      <c r="B35" s="1589" t="s">
        <v>643</v>
      </c>
      <c r="C35" s="722" t="s">
        <v>769</v>
      </c>
      <c r="D35" s="1002">
        <v>89100</v>
      </c>
      <c r="E35" s="1794">
        <v>0</v>
      </c>
      <c r="F35" s="1002">
        <f>D35+E35</f>
        <v>89100</v>
      </c>
      <c r="G35" s="1002">
        <v>5160</v>
      </c>
      <c r="H35" s="1002">
        <v>5160</v>
      </c>
      <c r="I35" s="1002">
        <v>5160</v>
      </c>
      <c r="J35" s="1002">
        <f>F35</f>
        <v>89100</v>
      </c>
      <c r="K35" s="985"/>
    </row>
    <row r="36" spans="1:11" s="672" customFormat="1" ht="24.75" customHeight="1">
      <c r="A36" s="914">
        <v>1112000</v>
      </c>
      <c r="B36" s="737" t="s">
        <v>255</v>
      </c>
      <c r="C36" s="726" t="s">
        <v>770</v>
      </c>
      <c r="D36" s="997">
        <v>7000</v>
      </c>
      <c r="E36" s="997">
        <v>0</v>
      </c>
      <c r="F36" s="997">
        <f>D36+E36</f>
        <v>7000</v>
      </c>
      <c r="G36" s="997">
        <v>0</v>
      </c>
      <c r="H36" s="997">
        <v>0</v>
      </c>
      <c r="I36" s="997">
        <v>0</v>
      </c>
      <c r="J36" s="997">
        <f>F36</f>
        <v>7000</v>
      </c>
    </row>
    <row r="37" spans="1:11" s="672" customFormat="1" ht="25.5" hidden="1">
      <c r="A37" s="914">
        <v>1113000</v>
      </c>
      <c r="B37" s="725" t="s">
        <v>771</v>
      </c>
      <c r="C37" s="726" t="s">
        <v>772</v>
      </c>
      <c r="D37" s="997"/>
      <c r="E37" s="997"/>
      <c r="F37" s="997"/>
      <c r="G37" s="997"/>
      <c r="H37" s="997"/>
      <c r="I37" s="997"/>
      <c r="J37" s="1413">
        <v>0</v>
      </c>
    </row>
    <row r="38" spans="1:11" s="672" customFormat="1" ht="38.25" hidden="1">
      <c r="A38" s="914">
        <v>1114000</v>
      </c>
      <c r="B38" s="725" t="s">
        <v>377</v>
      </c>
      <c r="C38" s="726" t="s">
        <v>378</v>
      </c>
      <c r="D38" s="997"/>
      <c r="E38" s="997"/>
      <c r="F38" s="997"/>
      <c r="G38" s="997"/>
      <c r="H38" s="997"/>
      <c r="I38" s="997"/>
      <c r="J38" s="1413">
        <v>0</v>
      </c>
    </row>
    <row r="39" spans="1:11" s="672" customFormat="1" hidden="1">
      <c r="A39" s="914">
        <v>1115000</v>
      </c>
      <c r="B39" s="725" t="s">
        <v>591</v>
      </c>
      <c r="C39" s="726" t="s">
        <v>367</v>
      </c>
      <c r="D39" s="997"/>
      <c r="E39" s="997"/>
      <c r="F39" s="997"/>
      <c r="G39" s="997"/>
      <c r="H39" s="997"/>
      <c r="I39" s="997"/>
      <c r="J39" s="1413">
        <v>0</v>
      </c>
    </row>
    <row r="40" spans="1:11" s="672" customFormat="1" ht="25.5">
      <c r="A40" s="914">
        <v>1116000</v>
      </c>
      <c r="B40" s="725" t="s">
        <v>981</v>
      </c>
      <c r="C40" s="726" t="s">
        <v>368</v>
      </c>
      <c r="D40" s="997"/>
      <c r="E40" s="997"/>
      <c r="F40" s="997"/>
      <c r="G40" s="997"/>
      <c r="H40" s="997"/>
      <c r="I40" s="997"/>
      <c r="J40" s="1413">
        <v>0</v>
      </c>
    </row>
    <row r="41" spans="1:11" s="672" customFormat="1" ht="13.5" thickBot="1">
      <c r="A41" s="916">
        <v>1117000</v>
      </c>
      <c r="B41" s="729" t="s">
        <v>610</v>
      </c>
      <c r="C41" s="730" t="s">
        <v>19</v>
      </c>
      <c r="D41" s="999">
        <v>0</v>
      </c>
      <c r="E41" s="999">
        <v>0</v>
      </c>
      <c r="F41" s="999">
        <f>D41</f>
        <v>0</v>
      </c>
      <c r="G41" s="999">
        <v>0</v>
      </c>
      <c r="H41" s="999">
        <v>0</v>
      </c>
      <c r="I41" s="999">
        <v>0</v>
      </c>
      <c r="J41" s="1413">
        <f>F41</f>
        <v>0</v>
      </c>
    </row>
    <row r="42" spans="1:11" s="672" customFormat="1" ht="29.25" thickBot="1">
      <c r="A42" s="917">
        <v>1120000</v>
      </c>
      <c r="B42" s="733" t="s">
        <v>20</v>
      </c>
      <c r="C42" s="712" t="s">
        <v>338</v>
      </c>
      <c r="D42" s="1367">
        <f>D43+D55+D66+D69+D51+D64</f>
        <v>40400</v>
      </c>
      <c r="E42" s="1367"/>
      <c r="F42" s="1367">
        <f>F43+F55+F66+F69+F51+F64</f>
        <v>40400</v>
      </c>
      <c r="G42" s="1367">
        <f>G43+G51+G55+G64+G66+G69</f>
        <v>1542</v>
      </c>
      <c r="H42" s="1367">
        <f>H43+H51+H55+H64+H66+H69</f>
        <v>1542</v>
      </c>
      <c r="I42" s="1367">
        <f>I43+I51+I55+I64+I66+I69</f>
        <v>1542</v>
      </c>
      <c r="J42" s="1414">
        <f>F42</f>
        <v>40400</v>
      </c>
    </row>
    <row r="43" spans="1:11" s="672" customFormat="1" ht="14.25">
      <c r="A43" s="912">
        <v>1121000</v>
      </c>
      <c r="B43" s="735" t="s">
        <v>21</v>
      </c>
      <c r="C43" s="736"/>
      <c r="D43" s="1415">
        <f>SUM(D44:D49)</f>
        <v>0</v>
      </c>
      <c r="E43" s="1415"/>
      <c r="F43" s="1415">
        <f>SUM(F44:F49)</f>
        <v>0</v>
      </c>
      <c r="G43" s="1415">
        <f>SUM(G44:G49)</f>
        <v>0</v>
      </c>
      <c r="H43" s="1415">
        <f>SUM(H44:H49)</f>
        <v>0</v>
      </c>
      <c r="I43" s="1415">
        <f>SUM(I44:I49)</f>
        <v>0</v>
      </c>
      <c r="J43" s="1414">
        <f>SUM(J44:J49)</f>
        <v>0</v>
      </c>
    </row>
    <row r="44" spans="1:11" s="672" customFormat="1" ht="25.5">
      <c r="A44" s="914">
        <v>1121100</v>
      </c>
      <c r="B44" s="737" t="s">
        <v>359</v>
      </c>
      <c r="C44" s="726" t="s">
        <v>360</v>
      </c>
      <c r="D44" s="995"/>
      <c r="E44" s="995"/>
      <c r="F44" s="995"/>
      <c r="G44" s="995"/>
      <c r="H44" s="995"/>
      <c r="I44" s="995"/>
      <c r="J44" s="1414">
        <v>0</v>
      </c>
    </row>
    <row r="45" spans="1:11" s="672" customFormat="1">
      <c r="A45" s="914">
        <v>1121200</v>
      </c>
      <c r="B45" s="738" t="s">
        <v>1618</v>
      </c>
      <c r="C45" s="726" t="s">
        <v>362</v>
      </c>
      <c r="D45" s="995">
        <v>0</v>
      </c>
      <c r="E45" s="1791">
        <v>0</v>
      </c>
      <c r="F45" s="995">
        <f>D45+E45</f>
        <v>0</v>
      </c>
      <c r="G45" s="995">
        <v>0</v>
      </c>
      <c r="H45" s="995">
        <v>0</v>
      </c>
      <c r="I45" s="995">
        <v>0</v>
      </c>
      <c r="J45" s="1414">
        <f>F45</f>
        <v>0</v>
      </c>
    </row>
    <row r="46" spans="1:11" s="672" customFormat="1">
      <c r="A46" s="914">
        <v>1121300</v>
      </c>
      <c r="B46" s="737" t="s">
        <v>734</v>
      </c>
      <c r="C46" s="726" t="s">
        <v>363</v>
      </c>
      <c r="D46" s="995">
        <v>0</v>
      </c>
      <c r="E46" s="995">
        <v>0</v>
      </c>
      <c r="F46" s="995">
        <f>D46+E46</f>
        <v>0</v>
      </c>
      <c r="G46" s="995">
        <v>0</v>
      </c>
      <c r="H46" s="995">
        <v>0</v>
      </c>
      <c r="I46" s="995">
        <v>0</v>
      </c>
      <c r="J46" s="1414">
        <f>F46</f>
        <v>0</v>
      </c>
    </row>
    <row r="47" spans="1:11" s="672" customFormat="1">
      <c r="A47" s="914">
        <v>1121400</v>
      </c>
      <c r="B47" s="737" t="s">
        <v>735</v>
      </c>
      <c r="C47" s="726" t="s">
        <v>364</v>
      </c>
      <c r="D47" s="995">
        <v>0</v>
      </c>
      <c r="E47" s="995"/>
      <c r="F47" s="995">
        <v>0</v>
      </c>
      <c r="G47" s="995">
        <v>0</v>
      </c>
      <c r="H47" s="995">
        <v>0</v>
      </c>
      <c r="I47" s="995">
        <v>0</v>
      </c>
      <c r="J47" s="1414">
        <f>F47</f>
        <v>0</v>
      </c>
    </row>
    <row r="48" spans="1:11" s="672" customFormat="1">
      <c r="A48" s="914">
        <v>1121500</v>
      </c>
      <c r="B48" s="737" t="s">
        <v>65</v>
      </c>
      <c r="C48" s="726" t="s">
        <v>365</v>
      </c>
      <c r="D48" s="1415">
        <v>0</v>
      </c>
      <c r="E48" s="995">
        <v>0</v>
      </c>
      <c r="F48" s="1415">
        <f>D48+E48</f>
        <v>0</v>
      </c>
      <c r="G48" s="1415">
        <v>0</v>
      </c>
      <c r="H48" s="1415">
        <v>0</v>
      </c>
      <c r="I48" s="1415">
        <v>0</v>
      </c>
      <c r="J48" s="1414">
        <f>F48</f>
        <v>0</v>
      </c>
    </row>
    <row r="49" spans="1:10" s="672" customFormat="1">
      <c r="A49" s="914">
        <v>1121600</v>
      </c>
      <c r="B49" s="737" t="s">
        <v>66</v>
      </c>
      <c r="C49" s="726" t="s">
        <v>366</v>
      </c>
      <c r="D49" s="995">
        <v>0</v>
      </c>
      <c r="E49" s="995">
        <v>0</v>
      </c>
      <c r="F49" s="995">
        <f>D49+E49</f>
        <v>0</v>
      </c>
      <c r="G49" s="995">
        <v>0</v>
      </c>
      <c r="H49" s="995">
        <v>0</v>
      </c>
      <c r="I49" s="995">
        <v>0</v>
      </c>
      <c r="J49" s="1414">
        <f>F49</f>
        <v>0</v>
      </c>
    </row>
    <row r="50" spans="1:10" s="672" customFormat="1" ht="13.5" thickBot="1">
      <c r="A50" s="918">
        <v>1121700</v>
      </c>
      <c r="B50" s="741" t="s">
        <v>67</v>
      </c>
      <c r="C50" s="730" t="s">
        <v>731</v>
      </c>
      <c r="D50" s="1004"/>
      <c r="E50" s="1004"/>
      <c r="F50" s="1004"/>
      <c r="G50" s="1004"/>
      <c r="H50" s="1004"/>
      <c r="I50" s="1004"/>
      <c r="J50" s="1414">
        <v>0</v>
      </c>
    </row>
    <row r="51" spans="1:10" s="672" customFormat="1" ht="28.5">
      <c r="A51" s="912">
        <v>1122000</v>
      </c>
      <c r="B51" s="742" t="s">
        <v>732</v>
      </c>
      <c r="C51" s="718" t="s">
        <v>338</v>
      </c>
      <c r="D51" s="1005">
        <f>D52</f>
        <v>1000</v>
      </c>
      <c r="E51" s="1005"/>
      <c r="F51" s="1005">
        <f>F52</f>
        <v>1000</v>
      </c>
      <c r="G51" s="1005">
        <f>G52</f>
        <v>0</v>
      </c>
      <c r="H51" s="1005">
        <f>H52</f>
        <v>0</v>
      </c>
      <c r="I51" s="1005">
        <f>I52</f>
        <v>0</v>
      </c>
      <c r="J51" s="1414">
        <f>J52</f>
        <v>1000</v>
      </c>
    </row>
    <row r="52" spans="1:10" s="672" customFormat="1">
      <c r="A52" s="919">
        <v>1122100</v>
      </c>
      <c r="B52" s="737" t="s">
        <v>68</v>
      </c>
      <c r="C52" s="722" t="s">
        <v>733</v>
      </c>
      <c r="D52" s="995">
        <v>1000</v>
      </c>
      <c r="E52" s="995"/>
      <c r="F52" s="995">
        <f>D52+E52</f>
        <v>1000</v>
      </c>
      <c r="G52" s="995">
        <v>0</v>
      </c>
      <c r="H52" s="995">
        <v>0</v>
      </c>
      <c r="I52" s="995">
        <v>0</v>
      </c>
      <c r="J52" s="1414">
        <f>F52</f>
        <v>1000</v>
      </c>
    </row>
    <row r="53" spans="1:10" s="672" customFormat="1">
      <c r="A53" s="919">
        <v>1122200</v>
      </c>
      <c r="B53" s="737" t="s">
        <v>465</v>
      </c>
      <c r="C53" s="726" t="s">
        <v>978</v>
      </c>
      <c r="D53" s="995"/>
      <c r="E53" s="995"/>
      <c r="F53" s="995"/>
      <c r="G53" s="995"/>
      <c r="H53" s="995"/>
      <c r="I53" s="995"/>
      <c r="J53" s="1414">
        <v>0</v>
      </c>
    </row>
    <row r="54" spans="1:10" s="672" customFormat="1" ht="13.5" thickBot="1">
      <c r="A54" s="917">
        <v>1122300</v>
      </c>
      <c r="B54" s="741" t="s">
        <v>136</v>
      </c>
      <c r="C54" s="730" t="s">
        <v>979</v>
      </c>
      <c r="D54" s="1004"/>
      <c r="E54" s="1004"/>
      <c r="F54" s="1004"/>
      <c r="G54" s="1004"/>
      <c r="H54" s="1004"/>
      <c r="I54" s="1004"/>
      <c r="J54" s="1414">
        <v>0</v>
      </c>
    </row>
    <row r="55" spans="1:10" s="672" customFormat="1" ht="28.5">
      <c r="A55" s="912">
        <v>1123000</v>
      </c>
      <c r="B55" s="742" t="s">
        <v>52</v>
      </c>
      <c r="C55" s="718" t="s">
        <v>338</v>
      </c>
      <c r="D55" s="1005">
        <f>SUM(D56:D63)</f>
        <v>3000</v>
      </c>
      <c r="E55" s="1005"/>
      <c r="F55" s="1005">
        <f>SUM(F56:F63)</f>
        <v>3000</v>
      </c>
      <c r="G55" s="1005">
        <f>SUM(G56:G63)</f>
        <v>0</v>
      </c>
      <c r="H55" s="1005">
        <f>SUM(H56:H63)</f>
        <v>0</v>
      </c>
      <c r="I55" s="1005">
        <f>SUM(I56:I63)</f>
        <v>0</v>
      </c>
      <c r="J55" s="1414">
        <f>F55</f>
        <v>3000</v>
      </c>
    </row>
    <row r="56" spans="1:10" s="672" customFormat="1">
      <c r="A56" s="919">
        <v>1123100</v>
      </c>
      <c r="B56" s="737" t="s">
        <v>137</v>
      </c>
      <c r="C56" s="722" t="s">
        <v>345</v>
      </c>
      <c r="D56" s="995"/>
      <c r="E56" s="995"/>
      <c r="F56" s="995"/>
      <c r="G56" s="995"/>
      <c r="H56" s="995"/>
      <c r="I56" s="995"/>
      <c r="J56" s="1414">
        <f>F56</f>
        <v>0</v>
      </c>
    </row>
    <row r="57" spans="1:10" s="672" customFormat="1">
      <c r="A57" s="919">
        <v>1123200</v>
      </c>
      <c r="B57" s="737" t="s">
        <v>138</v>
      </c>
      <c r="C57" s="726" t="s">
        <v>346</v>
      </c>
      <c r="D57" s="995">
        <v>0</v>
      </c>
      <c r="E57" s="995"/>
      <c r="F57" s="995">
        <v>0</v>
      </c>
      <c r="G57" s="995">
        <v>0</v>
      </c>
      <c r="H57" s="995">
        <v>0</v>
      </c>
      <c r="I57" s="995">
        <v>0</v>
      </c>
      <c r="J57" s="1414">
        <f>F57</f>
        <v>0</v>
      </c>
    </row>
    <row r="58" spans="1:10" s="672" customFormat="1" ht="25.5">
      <c r="A58" s="919">
        <v>1123300</v>
      </c>
      <c r="B58" s="737" t="s">
        <v>139</v>
      </c>
      <c r="C58" s="726" t="s">
        <v>347</v>
      </c>
      <c r="D58" s="995"/>
      <c r="E58" s="995"/>
      <c r="F58" s="995"/>
      <c r="G58" s="995"/>
      <c r="H58" s="995"/>
      <c r="I58" s="995"/>
      <c r="J58" s="1414"/>
    </row>
    <row r="59" spans="1:10" s="672" customFormat="1">
      <c r="A59" s="919">
        <v>1123400</v>
      </c>
      <c r="B59" s="737" t="s">
        <v>533</v>
      </c>
      <c r="C59" s="726" t="s">
        <v>348</v>
      </c>
      <c r="D59" s="995">
        <v>0</v>
      </c>
      <c r="E59" s="995"/>
      <c r="F59" s="995">
        <v>0</v>
      </c>
      <c r="G59" s="995">
        <v>0</v>
      </c>
      <c r="H59" s="995">
        <v>0</v>
      </c>
      <c r="I59" s="995">
        <v>0</v>
      </c>
      <c r="J59" s="1414">
        <f t="shared" ref="J59:J65" si="0">F59</f>
        <v>0</v>
      </c>
    </row>
    <row r="60" spans="1:10" s="672" customFormat="1" ht="17.25" customHeight="1">
      <c r="A60" s="919">
        <v>1123500</v>
      </c>
      <c r="B60" s="745" t="s">
        <v>534</v>
      </c>
      <c r="C60" s="746">
        <v>423500</v>
      </c>
      <c r="D60" s="995"/>
      <c r="E60" s="995"/>
      <c r="F60" s="995"/>
      <c r="G60" s="995"/>
      <c r="H60" s="995"/>
      <c r="I60" s="995"/>
      <c r="J60" s="1414">
        <f t="shared" si="0"/>
        <v>0</v>
      </c>
    </row>
    <row r="61" spans="1:10" s="672" customFormat="1">
      <c r="A61" s="919">
        <v>1123600</v>
      </c>
      <c r="B61" s="737" t="s">
        <v>174</v>
      </c>
      <c r="C61" s="726" t="s">
        <v>349</v>
      </c>
      <c r="D61" s="995"/>
      <c r="E61" s="995"/>
      <c r="F61" s="995"/>
      <c r="G61" s="995"/>
      <c r="H61" s="995"/>
      <c r="I61" s="995"/>
      <c r="J61" s="1414">
        <f t="shared" si="0"/>
        <v>0</v>
      </c>
    </row>
    <row r="62" spans="1:10" s="672" customFormat="1">
      <c r="A62" s="919">
        <v>1123700</v>
      </c>
      <c r="B62" s="737" t="s">
        <v>175</v>
      </c>
      <c r="C62" s="726" t="s">
        <v>350</v>
      </c>
      <c r="D62" s="995">
        <v>0</v>
      </c>
      <c r="E62" s="995"/>
      <c r="F62" s="995">
        <v>0</v>
      </c>
      <c r="G62" s="995">
        <v>0</v>
      </c>
      <c r="H62" s="995">
        <v>0</v>
      </c>
      <c r="I62" s="995">
        <v>0</v>
      </c>
      <c r="J62" s="1414">
        <f t="shared" si="0"/>
        <v>0</v>
      </c>
    </row>
    <row r="63" spans="1:10" s="672" customFormat="1" ht="27.75" customHeight="1" thickBot="1">
      <c r="A63" s="917">
        <v>1123800</v>
      </c>
      <c r="B63" s="1472" t="s">
        <v>176</v>
      </c>
      <c r="C63" s="730" t="s">
        <v>351</v>
      </c>
      <c r="D63" s="1004">
        <v>3000</v>
      </c>
      <c r="E63" s="1004">
        <v>0</v>
      </c>
      <c r="F63" s="1004">
        <f>D63+E63</f>
        <v>3000</v>
      </c>
      <c r="G63" s="1004">
        <v>0</v>
      </c>
      <c r="H63" s="1004">
        <v>0</v>
      </c>
      <c r="I63" s="1004">
        <v>0</v>
      </c>
      <c r="J63" s="1414">
        <f t="shared" si="0"/>
        <v>3000</v>
      </c>
    </row>
    <row r="64" spans="1:10" s="672" customFormat="1" ht="28.5">
      <c r="A64" s="912">
        <v>1124000</v>
      </c>
      <c r="B64" s="742" t="s">
        <v>198</v>
      </c>
      <c r="C64" s="718" t="s">
        <v>338</v>
      </c>
      <c r="D64" s="1005">
        <f>D65</f>
        <v>0</v>
      </c>
      <c r="E64" s="1005"/>
      <c r="F64" s="1005">
        <f>F65</f>
        <v>0</v>
      </c>
      <c r="G64" s="1005">
        <f>G65</f>
        <v>0</v>
      </c>
      <c r="H64" s="1005">
        <f>H65</f>
        <v>0</v>
      </c>
      <c r="I64" s="1005">
        <f>I65</f>
        <v>0</v>
      </c>
      <c r="J64" s="1414">
        <f t="shared" si="0"/>
        <v>0</v>
      </c>
    </row>
    <row r="65" spans="1:13" s="672" customFormat="1" ht="13.5" thickBot="1">
      <c r="A65" s="917">
        <v>1124100</v>
      </c>
      <c r="B65" s="741" t="s">
        <v>177</v>
      </c>
      <c r="C65" s="730" t="s">
        <v>199</v>
      </c>
      <c r="D65" s="1004"/>
      <c r="E65" s="1004"/>
      <c r="F65" s="1004"/>
      <c r="G65" s="1004"/>
      <c r="H65" s="1004"/>
      <c r="I65" s="1004"/>
      <c r="J65" s="1414">
        <f t="shared" si="0"/>
        <v>0</v>
      </c>
    </row>
    <row r="66" spans="1:13" s="672" customFormat="1" ht="28.5">
      <c r="A66" s="912">
        <v>1125000</v>
      </c>
      <c r="B66" s="742" t="s">
        <v>878</v>
      </c>
      <c r="C66" s="718" t="s">
        <v>338</v>
      </c>
      <c r="D66" s="1005">
        <f>D67+D68</f>
        <v>10000</v>
      </c>
      <c r="E66" s="1005"/>
      <c r="F66" s="1005">
        <f>F67+F68</f>
        <v>10000</v>
      </c>
      <c r="G66" s="1005">
        <f>G67+G68</f>
        <v>0</v>
      </c>
      <c r="H66" s="1005">
        <f>H67+H68</f>
        <v>0</v>
      </c>
      <c r="I66" s="1005">
        <f>I67+I68</f>
        <v>0</v>
      </c>
      <c r="J66" s="1414">
        <f>J67+J68</f>
        <v>10000</v>
      </c>
    </row>
    <row r="67" spans="1:13" s="672" customFormat="1" ht="25.5">
      <c r="A67" s="919">
        <v>1125100</v>
      </c>
      <c r="B67" s="737" t="s">
        <v>178</v>
      </c>
      <c r="C67" s="722" t="s">
        <v>879</v>
      </c>
      <c r="D67" s="995">
        <v>10000</v>
      </c>
      <c r="E67" s="995">
        <v>0</v>
      </c>
      <c r="F67" s="995">
        <f>D67+E67</f>
        <v>10000</v>
      </c>
      <c r="G67" s="995">
        <v>0</v>
      </c>
      <c r="H67" s="995">
        <v>0</v>
      </c>
      <c r="I67" s="995">
        <v>0</v>
      </c>
      <c r="J67" s="1414">
        <f t="shared" ref="J67:J73" si="1">F67</f>
        <v>10000</v>
      </c>
    </row>
    <row r="68" spans="1:13" s="672" customFormat="1" ht="26.25" thickBot="1">
      <c r="A68" s="917">
        <v>1125200</v>
      </c>
      <c r="B68" s="741" t="s">
        <v>669</v>
      </c>
      <c r="C68" s="730" t="s">
        <v>988</v>
      </c>
      <c r="D68" s="1004">
        <v>0</v>
      </c>
      <c r="E68" s="1004">
        <v>0</v>
      </c>
      <c r="F68" s="1004">
        <f>D68+E68</f>
        <v>0</v>
      </c>
      <c r="G68" s="1004">
        <v>0</v>
      </c>
      <c r="H68" s="1004">
        <v>0</v>
      </c>
      <c r="I68" s="1004">
        <v>0</v>
      </c>
      <c r="J68" s="1414">
        <f t="shared" si="1"/>
        <v>0</v>
      </c>
    </row>
    <row r="69" spans="1:13" s="672" customFormat="1" ht="23.25" customHeight="1">
      <c r="A69" s="912">
        <v>1126000</v>
      </c>
      <c r="B69" s="742" t="s">
        <v>989</v>
      </c>
      <c r="C69" s="718" t="s">
        <v>338</v>
      </c>
      <c r="D69" s="1005">
        <f>SUM(D70:D77)</f>
        <v>26400</v>
      </c>
      <c r="E69" s="1005"/>
      <c r="F69" s="1005">
        <f>SUM(F70:F77)</f>
        <v>26400</v>
      </c>
      <c r="G69" s="1005">
        <f>SUM(G70:G77)</f>
        <v>1542</v>
      </c>
      <c r="H69" s="1005">
        <f>SUM(H70:H77)</f>
        <v>1542</v>
      </c>
      <c r="I69" s="1005">
        <f>SUM(I70:I77)</f>
        <v>1542</v>
      </c>
      <c r="J69" s="1414">
        <f t="shared" si="1"/>
        <v>26400</v>
      </c>
    </row>
    <row r="70" spans="1:13" s="672" customFormat="1" ht="20.25" customHeight="1">
      <c r="A70" s="912">
        <v>1126100</v>
      </c>
      <c r="B70" s="737" t="s">
        <v>941</v>
      </c>
      <c r="C70" s="722" t="s">
        <v>990</v>
      </c>
      <c r="D70" s="995">
        <v>400</v>
      </c>
      <c r="E70" s="995"/>
      <c r="F70" s="995">
        <f>D70+E70</f>
        <v>400</v>
      </c>
      <c r="G70" s="995">
        <v>0</v>
      </c>
      <c r="H70" s="995">
        <v>0</v>
      </c>
      <c r="I70" s="995">
        <v>0</v>
      </c>
      <c r="J70" s="1414">
        <f t="shared" si="1"/>
        <v>400</v>
      </c>
    </row>
    <row r="71" spans="1:13" s="672" customFormat="1" hidden="1">
      <c r="A71" s="912">
        <v>1126200</v>
      </c>
      <c r="B71" s="737" t="s">
        <v>942</v>
      </c>
      <c r="C71" s="726" t="s">
        <v>991</v>
      </c>
      <c r="D71" s="995"/>
      <c r="E71" s="995"/>
      <c r="F71" s="995"/>
      <c r="G71" s="995"/>
      <c r="H71" s="995"/>
      <c r="I71" s="995"/>
      <c r="J71" s="1414">
        <f t="shared" si="1"/>
        <v>0</v>
      </c>
    </row>
    <row r="72" spans="1:13" s="672" customFormat="1" hidden="1">
      <c r="A72" s="912">
        <v>1126300</v>
      </c>
      <c r="B72" s="737" t="s">
        <v>369</v>
      </c>
      <c r="C72" s="726" t="s">
        <v>370</v>
      </c>
      <c r="D72" s="995"/>
      <c r="E72" s="995"/>
      <c r="F72" s="995"/>
      <c r="G72" s="995"/>
      <c r="H72" s="995"/>
      <c r="I72" s="995"/>
      <c r="J72" s="1414">
        <f t="shared" si="1"/>
        <v>0</v>
      </c>
    </row>
    <row r="73" spans="1:13" s="672" customFormat="1" ht="21.75" customHeight="1">
      <c r="A73" s="919">
        <v>1126400</v>
      </c>
      <c r="B73" s="747" t="s">
        <v>943</v>
      </c>
      <c r="C73" s="726" t="s">
        <v>371</v>
      </c>
      <c r="D73" s="995">
        <v>20000</v>
      </c>
      <c r="E73" s="1791">
        <v>0</v>
      </c>
      <c r="F73" s="995">
        <f>D73+E73</f>
        <v>20000</v>
      </c>
      <c r="G73" s="995">
        <v>1291</v>
      </c>
      <c r="H73" s="995">
        <v>1291</v>
      </c>
      <c r="I73" s="995">
        <v>1291</v>
      </c>
      <c r="J73" s="1414">
        <f t="shared" si="1"/>
        <v>20000</v>
      </c>
      <c r="K73" s="1524"/>
      <c r="L73" s="985"/>
      <c r="M73" s="985"/>
    </row>
    <row r="74" spans="1:13" s="672" customFormat="1" ht="25.5">
      <c r="A74" s="916">
        <v>1126500</v>
      </c>
      <c r="B74" s="748" t="s">
        <v>901</v>
      </c>
      <c r="C74" s="726" t="s">
        <v>372</v>
      </c>
      <c r="D74" s="995"/>
      <c r="E74" s="995"/>
      <c r="F74" s="995"/>
      <c r="G74" s="995"/>
      <c r="H74" s="995"/>
      <c r="I74" s="995"/>
      <c r="J74" s="1414">
        <v>0</v>
      </c>
    </row>
    <row r="75" spans="1:13" s="672" customFormat="1" ht="26.25" customHeight="1">
      <c r="A75" s="914">
        <v>1126600</v>
      </c>
      <c r="B75" s="747" t="s">
        <v>214</v>
      </c>
      <c r="C75" s="726" t="s">
        <v>373</v>
      </c>
      <c r="D75" s="995"/>
      <c r="E75" s="995"/>
      <c r="F75" s="995"/>
      <c r="G75" s="995"/>
      <c r="H75" s="995"/>
      <c r="I75" s="995"/>
      <c r="J75" s="1414">
        <f>F75</f>
        <v>0</v>
      </c>
    </row>
    <row r="76" spans="1:13" s="672" customFormat="1" ht="31.5" customHeight="1">
      <c r="A76" s="916">
        <v>1126700</v>
      </c>
      <c r="B76" s="747" t="s">
        <v>215</v>
      </c>
      <c r="C76" s="726" t="s">
        <v>374</v>
      </c>
      <c r="D76" s="995">
        <v>1000</v>
      </c>
      <c r="E76" s="995">
        <v>0</v>
      </c>
      <c r="F76" s="995">
        <f>D76+E76</f>
        <v>1000</v>
      </c>
      <c r="G76" s="991">
        <v>0</v>
      </c>
      <c r="H76" s="991">
        <v>0</v>
      </c>
      <c r="I76" s="991">
        <v>0</v>
      </c>
      <c r="J76" s="1416">
        <f>F76</f>
        <v>1000</v>
      </c>
    </row>
    <row r="77" spans="1:13" s="672" customFormat="1" ht="30.75" customHeight="1" thickBot="1">
      <c r="A77" s="986">
        <v>1126800</v>
      </c>
      <c r="B77" s="749" t="s">
        <v>458</v>
      </c>
      <c r="C77" s="730" t="s">
        <v>375</v>
      </c>
      <c r="D77" s="1004">
        <v>5000</v>
      </c>
      <c r="E77" s="1790">
        <v>0</v>
      </c>
      <c r="F77" s="1004">
        <f>D77+E77</f>
        <v>5000</v>
      </c>
      <c r="G77" s="992">
        <v>251</v>
      </c>
      <c r="H77" s="992">
        <v>251</v>
      </c>
      <c r="I77" s="992">
        <v>251</v>
      </c>
      <c r="J77" s="1416">
        <f>F77</f>
        <v>5000</v>
      </c>
    </row>
    <row r="78" spans="1:13" s="672" customFormat="1" ht="1.5" hidden="1" customHeight="1" thickBot="1">
      <c r="A78" s="920">
        <v>1130000</v>
      </c>
      <c r="B78" s="751" t="s">
        <v>274</v>
      </c>
      <c r="C78" s="718" t="s">
        <v>338</v>
      </c>
      <c r="D78" s="1005">
        <v>0</v>
      </c>
      <c r="E78" s="1005"/>
      <c r="F78" s="1005">
        <v>0</v>
      </c>
      <c r="G78" s="994">
        <v>0</v>
      </c>
      <c r="H78" s="994">
        <v>0</v>
      </c>
      <c r="I78" s="994">
        <v>0</v>
      </c>
      <c r="J78" s="1416">
        <v>0</v>
      </c>
    </row>
    <row r="79" spans="1:13" s="672" customFormat="1" ht="12" hidden="1" customHeight="1" thickBot="1">
      <c r="A79" s="920">
        <v>1130100</v>
      </c>
      <c r="B79" s="747" t="s">
        <v>459</v>
      </c>
      <c r="C79" s="722" t="s">
        <v>275</v>
      </c>
      <c r="D79" s="995"/>
      <c r="E79" s="995"/>
      <c r="F79" s="995"/>
      <c r="G79" s="991"/>
      <c r="H79" s="991"/>
      <c r="I79" s="991"/>
      <c r="J79" s="1416">
        <v>0</v>
      </c>
    </row>
    <row r="80" spans="1:13" s="672" customFormat="1" hidden="1">
      <c r="A80" s="920">
        <v>1130200</v>
      </c>
      <c r="B80" s="747" t="s">
        <v>460</v>
      </c>
      <c r="C80" s="726" t="s">
        <v>276</v>
      </c>
      <c r="D80" s="995"/>
      <c r="E80" s="995"/>
      <c r="F80" s="995"/>
      <c r="G80" s="991"/>
      <c r="H80" s="991"/>
      <c r="I80" s="991"/>
      <c r="J80" s="1416">
        <v>0</v>
      </c>
    </row>
    <row r="81" spans="1:10" s="672" customFormat="1" ht="13.5" hidden="1" thickBot="1">
      <c r="A81" s="920">
        <v>1130300</v>
      </c>
      <c r="B81" s="747" t="s">
        <v>461</v>
      </c>
      <c r="C81" s="726" t="s">
        <v>277</v>
      </c>
      <c r="D81" s="995"/>
      <c r="E81" s="995"/>
      <c r="F81" s="995"/>
      <c r="G81" s="991"/>
      <c r="H81" s="991"/>
      <c r="I81" s="991"/>
      <c r="J81" s="1416">
        <v>0</v>
      </c>
    </row>
    <row r="82" spans="1:10" s="672" customFormat="1" hidden="1">
      <c r="A82" s="920">
        <v>1130400</v>
      </c>
      <c r="B82" s="752" t="s">
        <v>462</v>
      </c>
      <c r="C82" s="753" t="s">
        <v>278</v>
      </c>
      <c r="D82" s="1415"/>
      <c r="E82" s="1415"/>
      <c r="F82" s="1415"/>
      <c r="G82" s="990"/>
      <c r="H82" s="990"/>
      <c r="I82" s="990"/>
      <c r="J82" s="1416">
        <v>0</v>
      </c>
    </row>
    <row r="83" spans="1:10" s="672" customFormat="1" ht="10.5" hidden="1" customHeight="1">
      <c r="A83" s="914">
        <v>1131000</v>
      </c>
      <c r="B83" s="754" t="s">
        <v>279</v>
      </c>
      <c r="C83" s="755" t="s">
        <v>338</v>
      </c>
      <c r="D83" s="995"/>
      <c r="E83" s="995"/>
      <c r="F83" s="995"/>
      <c r="G83" s="991"/>
      <c r="H83" s="991"/>
      <c r="I83" s="991"/>
      <c r="J83" s="1416">
        <v>0</v>
      </c>
    </row>
    <row r="84" spans="1:10" s="672" customFormat="1" ht="25.5" hidden="1">
      <c r="A84" s="914">
        <v>1131100</v>
      </c>
      <c r="B84" s="747" t="s">
        <v>565</v>
      </c>
      <c r="C84" s="722" t="s">
        <v>280</v>
      </c>
      <c r="D84" s="995"/>
      <c r="E84" s="995"/>
      <c r="F84" s="995"/>
      <c r="G84" s="991"/>
      <c r="H84" s="991"/>
      <c r="I84" s="991"/>
      <c r="J84" s="1416">
        <v>0</v>
      </c>
    </row>
    <row r="85" spans="1:10" s="672" customFormat="1" hidden="1">
      <c r="A85" s="914">
        <v>1131200</v>
      </c>
      <c r="B85" s="747" t="s">
        <v>566</v>
      </c>
      <c r="C85" s="726" t="s">
        <v>281</v>
      </c>
      <c r="D85" s="995"/>
      <c r="E85" s="995"/>
      <c r="F85" s="995"/>
      <c r="G85" s="991"/>
      <c r="H85" s="991"/>
      <c r="I85" s="991"/>
      <c r="J85" s="1416">
        <v>0</v>
      </c>
    </row>
    <row r="86" spans="1:10" s="672" customFormat="1" ht="10.5" hidden="1" customHeight="1" thickBot="1">
      <c r="A86" s="914">
        <v>1131300</v>
      </c>
      <c r="B86" s="749" t="s">
        <v>567</v>
      </c>
      <c r="C86" s="730" t="s">
        <v>282</v>
      </c>
      <c r="D86" s="1004"/>
      <c r="E86" s="1004"/>
      <c r="F86" s="1004"/>
      <c r="G86" s="992"/>
      <c r="H86" s="992"/>
      <c r="I86" s="992"/>
      <c r="J86" s="1416">
        <v>0</v>
      </c>
    </row>
    <row r="87" spans="1:10" s="672" customFormat="1" ht="14.25" hidden="1">
      <c r="A87" s="921">
        <v>1140000</v>
      </c>
      <c r="B87" s="751" t="s">
        <v>283</v>
      </c>
      <c r="C87" s="718" t="s">
        <v>338</v>
      </c>
      <c r="D87" s="1005">
        <v>0</v>
      </c>
      <c r="E87" s="1005"/>
      <c r="F87" s="1005">
        <v>0</v>
      </c>
      <c r="G87" s="994">
        <v>0</v>
      </c>
      <c r="H87" s="994">
        <v>0</v>
      </c>
      <c r="I87" s="994">
        <v>0</v>
      </c>
      <c r="J87" s="1416">
        <v>0</v>
      </c>
    </row>
    <row r="88" spans="1:10" s="672" customFormat="1" ht="25.5" hidden="1">
      <c r="A88" s="921">
        <v>1141000</v>
      </c>
      <c r="B88" s="747" t="s">
        <v>284</v>
      </c>
      <c r="C88" s="722" t="s">
        <v>960</v>
      </c>
      <c r="D88" s="995"/>
      <c r="E88" s="995"/>
      <c r="F88" s="995"/>
      <c r="G88" s="991"/>
      <c r="H88" s="991"/>
      <c r="I88" s="991"/>
      <c r="J88" s="1416">
        <v>0</v>
      </c>
    </row>
    <row r="89" spans="1:10" s="672" customFormat="1" ht="25.5" hidden="1">
      <c r="A89" s="921">
        <v>1142000</v>
      </c>
      <c r="B89" s="747" t="s">
        <v>38</v>
      </c>
      <c r="C89" s="726" t="s">
        <v>39</v>
      </c>
      <c r="D89" s="995"/>
      <c r="E89" s="995"/>
      <c r="F89" s="995"/>
      <c r="G89" s="991"/>
      <c r="H89" s="991"/>
      <c r="I89" s="991"/>
      <c r="J89" s="1416">
        <v>0</v>
      </c>
    </row>
    <row r="90" spans="1:10" s="672" customFormat="1" ht="25.5" hidden="1">
      <c r="A90" s="921">
        <v>1143000</v>
      </c>
      <c r="B90" s="747" t="s">
        <v>40</v>
      </c>
      <c r="C90" s="726" t="s">
        <v>41</v>
      </c>
      <c r="D90" s="995"/>
      <c r="E90" s="995"/>
      <c r="F90" s="995"/>
      <c r="G90" s="991"/>
      <c r="H90" s="991"/>
      <c r="I90" s="991"/>
      <c r="J90" s="1416">
        <v>0</v>
      </c>
    </row>
    <row r="91" spans="1:10" s="672" customFormat="1" ht="26.25" hidden="1" thickBot="1">
      <c r="A91" s="917">
        <v>1144000</v>
      </c>
      <c r="B91" s="749" t="s">
        <v>42</v>
      </c>
      <c r="C91" s="730" t="s">
        <v>418</v>
      </c>
      <c r="D91" s="1004"/>
      <c r="E91" s="1004"/>
      <c r="F91" s="1004"/>
      <c r="G91" s="992"/>
      <c r="H91" s="992"/>
      <c r="I91" s="992"/>
      <c r="J91" s="1416">
        <v>0</v>
      </c>
    </row>
    <row r="92" spans="1:10" s="672" customFormat="1" ht="14.25" hidden="1">
      <c r="A92" s="922">
        <v>1150000</v>
      </c>
      <c r="B92" s="923" t="s">
        <v>694</v>
      </c>
      <c r="C92" s="718" t="s">
        <v>338</v>
      </c>
      <c r="D92" s="1005">
        <v>0</v>
      </c>
      <c r="E92" s="1005"/>
      <c r="F92" s="1005">
        <v>0</v>
      </c>
      <c r="G92" s="994">
        <v>0</v>
      </c>
      <c r="H92" s="994">
        <v>0</v>
      </c>
      <c r="I92" s="994">
        <v>0</v>
      </c>
      <c r="J92" s="1416">
        <v>0</v>
      </c>
    </row>
    <row r="93" spans="1:10" s="672" customFormat="1" ht="25.5" hidden="1">
      <c r="A93" s="924">
        <v>1151000</v>
      </c>
      <c r="B93" s="925" t="s">
        <v>649</v>
      </c>
      <c r="C93" s="718" t="s">
        <v>338</v>
      </c>
      <c r="D93" s="1417">
        <v>0</v>
      </c>
      <c r="E93" s="1417"/>
      <c r="F93" s="1417">
        <v>0</v>
      </c>
      <c r="G93" s="1133">
        <v>0</v>
      </c>
      <c r="H93" s="1133">
        <v>0</v>
      </c>
      <c r="I93" s="1133">
        <v>0</v>
      </c>
      <c r="J93" s="1416">
        <v>0</v>
      </c>
    </row>
    <row r="94" spans="1:10" s="672" customFormat="1" ht="25.5" hidden="1">
      <c r="A94" s="924">
        <v>1151100</v>
      </c>
      <c r="B94" s="927" t="s">
        <v>250</v>
      </c>
      <c r="C94" s="928">
        <v>461100</v>
      </c>
      <c r="D94" s="1417"/>
      <c r="E94" s="1417"/>
      <c r="F94" s="1417"/>
      <c r="G94" s="1133"/>
      <c r="H94" s="1133"/>
      <c r="I94" s="1133"/>
      <c r="J94" s="1416">
        <v>0</v>
      </c>
    </row>
    <row r="95" spans="1:10" s="672" customFormat="1" ht="25.5" hidden="1">
      <c r="A95" s="924">
        <v>1151200</v>
      </c>
      <c r="B95" s="927" t="s">
        <v>607</v>
      </c>
      <c r="C95" s="928">
        <v>461200</v>
      </c>
      <c r="D95" s="1417"/>
      <c r="E95" s="1417"/>
      <c r="F95" s="1417"/>
      <c r="G95" s="1133"/>
      <c r="H95" s="1133"/>
      <c r="I95" s="1133"/>
      <c r="J95" s="1416">
        <v>0</v>
      </c>
    </row>
    <row r="96" spans="1:10" s="672" customFormat="1" ht="25.5" hidden="1">
      <c r="A96" s="924">
        <v>1152000</v>
      </c>
      <c r="B96" s="929" t="s">
        <v>495</v>
      </c>
      <c r="C96" s="930" t="s">
        <v>338</v>
      </c>
      <c r="D96" s="1418">
        <v>0</v>
      </c>
      <c r="E96" s="1418"/>
      <c r="F96" s="1418">
        <v>0</v>
      </c>
      <c r="G96" s="1134">
        <v>0</v>
      </c>
      <c r="H96" s="1134">
        <v>0</v>
      </c>
      <c r="I96" s="1134">
        <v>0</v>
      </c>
      <c r="J96" s="1416">
        <v>0</v>
      </c>
    </row>
    <row r="97" spans="1:10" s="672" customFormat="1" ht="25.5" hidden="1">
      <c r="A97" s="924">
        <v>1152100</v>
      </c>
      <c r="B97" s="932" t="s">
        <v>518</v>
      </c>
      <c r="C97" s="928">
        <v>462100</v>
      </c>
      <c r="D97" s="995"/>
      <c r="E97" s="995"/>
      <c r="F97" s="995"/>
      <c r="G97" s="991"/>
      <c r="H97" s="991"/>
      <c r="I97" s="991"/>
      <c r="J97" s="1416">
        <v>0</v>
      </c>
    </row>
    <row r="98" spans="1:10" s="672" customFormat="1" ht="26.25" hidden="1" thickBot="1">
      <c r="A98" s="934">
        <v>1152200</v>
      </c>
      <c r="B98" s="935" t="s">
        <v>723</v>
      </c>
      <c r="C98" s="936">
        <v>462200</v>
      </c>
      <c r="D98" s="1004"/>
      <c r="E98" s="1004"/>
      <c r="F98" s="1004"/>
      <c r="G98" s="992"/>
      <c r="H98" s="992"/>
      <c r="I98" s="992"/>
      <c r="J98" s="1416">
        <v>0</v>
      </c>
    </row>
    <row r="99" spans="1:10" s="672" customFormat="1" ht="25.5" hidden="1">
      <c r="A99" s="922">
        <v>1153000</v>
      </c>
      <c r="B99" s="938" t="s">
        <v>724</v>
      </c>
      <c r="C99" s="939" t="s">
        <v>338</v>
      </c>
      <c r="D99" s="1419">
        <v>0</v>
      </c>
      <c r="E99" s="1419"/>
      <c r="F99" s="1419">
        <f>F107</f>
        <v>0</v>
      </c>
      <c r="G99" s="1137">
        <v>0</v>
      </c>
      <c r="H99" s="1137">
        <v>0</v>
      </c>
      <c r="I99" s="1137">
        <f>I107</f>
        <v>0</v>
      </c>
      <c r="J99" s="1416">
        <f>F99</f>
        <v>0</v>
      </c>
    </row>
    <row r="100" spans="1:10" s="672" customFormat="1" ht="25.5" hidden="1">
      <c r="A100" s="924">
        <v>1153100</v>
      </c>
      <c r="B100" s="932" t="s">
        <v>725</v>
      </c>
      <c r="C100" s="928">
        <v>463100</v>
      </c>
      <c r="D100" s="1418"/>
      <c r="E100" s="1418"/>
      <c r="F100" s="1418"/>
      <c r="G100" s="1134"/>
      <c r="H100" s="1134"/>
      <c r="I100" s="1134"/>
      <c r="J100" s="1416">
        <v>0</v>
      </c>
    </row>
    <row r="101" spans="1:10" s="672" customFormat="1" hidden="1">
      <c r="A101" s="924">
        <v>1153200</v>
      </c>
      <c r="B101" s="932" t="s">
        <v>95</v>
      </c>
      <c r="C101" s="928">
        <v>463200</v>
      </c>
      <c r="D101" s="1418"/>
      <c r="E101" s="1418"/>
      <c r="F101" s="1418"/>
      <c r="G101" s="1134"/>
      <c r="H101" s="1134"/>
      <c r="I101" s="1134"/>
      <c r="J101" s="1416">
        <v>0</v>
      </c>
    </row>
    <row r="102" spans="1:10" s="672" customFormat="1" ht="38.25" hidden="1">
      <c r="A102" s="924">
        <v>1153300</v>
      </c>
      <c r="B102" s="932" t="s">
        <v>479</v>
      </c>
      <c r="C102" s="928">
        <v>463300</v>
      </c>
      <c r="D102" s="1418"/>
      <c r="E102" s="1418"/>
      <c r="F102" s="1418"/>
      <c r="G102" s="1134"/>
      <c r="H102" s="1134"/>
      <c r="I102" s="1134"/>
      <c r="J102" s="1416">
        <v>0</v>
      </c>
    </row>
    <row r="103" spans="1:10" s="672" customFormat="1" ht="38.25" hidden="1">
      <c r="A103" s="924">
        <v>1153400</v>
      </c>
      <c r="B103" s="932" t="s">
        <v>480</v>
      </c>
      <c r="C103" s="928">
        <v>463400</v>
      </c>
      <c r="D103" s="1418"/>
      <c r="E103" s="1418"/>
      <c r="F103" s="1418"/>
      <c r="G103" s="1134"/>
      <c r="H103" s="1134"/>
      <c r="I103" s="1134"/>
      <c r="J103" s="1416">
        <v>0</v>
      </c>
    </row>
    <row r="104" spans="1:10" s="672" customFormat="1" hidden="1">
      <c r="A104" s="924">
        <v>1153500</v>
      </c>
      <c r="B104" s="941" t="s">
        <v>481</v>
      </c>
      <c r="C104" s="928">
        <v>463500</v>
      </c>
      <c r="D104" s="1418"/>
      <c r="E104" s="1418"/>
      <c r="F104" s="1418"/>
      <c r="G104" s="1134"/>
      <c r="H104" s="1134"/>
      <c r="I104" s="1134"/>
      <c r="J104" s="1416">
        <v>0</v>
      </c>
    </row>
    <row r="105" spans="1:10" s="672" customFormat="1" ht="38.25" hidden="1">
      <c r="A105" s="924">
        <v>1153700</v>
      </c>
      <c r="B105" s="941" t="s">
        <v>482</v>
      </c>
      <c r="C105" s="746">
        <v>463700</v>
      </c>
      <c r="D105" s="1418">
        <v>0</v>
      </c>
      <c r="E105" s="1418"/>
      <c r="F105" s="1418">
        <f>D105+E105</f>
        <v>0</v>
      </c>
      <c r="G105" s="1134">
        <v>35000</v>
      </c>
      <c r="H105" s="1134">
        <v>70000</v>
      </c>
      <c r="I105" s="1134">
        <v>105000</v>
      </c>
      <c r="J105" s="1416">
        <f>F105</f>
        <v>0</v>
      </c>
    </row>
    <row r="106" spans="1:10" s="672" customFormat="1" ht="38.25" hidden="1">
      <c r="A106" s="924">
        <v>1153800</v>
      </c>
      <c r="B106" s="941" t="s">
        <v>953</v>
      </c>
      <c r="C106" s="928">
        <v>463800</v>
      </c>
      <c r="D106" s="1418"/>
      <c r="E106" s="1418"/>
      <c r="F106" s="1418"/>
      <c r="G106" s="1134"/>
      <c r="H106" s="1134"/>
      <c r="I106" s="1134"/>
      <c r="J106" s="1416">
        <v>0</v>
      </c>
    </row>
    <row r="107" spans="1:10" s="672" customFormat="1" hidden="1">
      <c r="A107" s="924">
        <v>1153900</v>
      </c>
      <c r="B107" s="941" t="s">
        <v>954</v>
      </c>
      <c r="C107" s="928">
        <v>463900</v>
      </c>
      <c r="D107" s="1418"/>
      <c r="E107" s="1418">
        <v>0</v>
      </c>
      <c r="F107" s="1418">
        <f>D107+E107</f>
        <v>0</v>
      </c>
      <c r="G107" s="1134"/>
      <c r="H107" s="1134"/>
      <c r="I107" s="1134">
        <v>0</v>
      </c>
      <c r="J107" s="1416">
        <f>F107</f>
        <v>0</v>
      </c>
    </row>
    <row r="108" spans="1:10" s="672" customFormat="1" ht="25.5" hidden="1">
      <c r="A108" s="924">
        <v>1154000</v>
      </c>
      <c r="B108" s="942" t="s">
        <v>955</v>
      </c>
      <c r="C108" s="930" t="s">
        <v>338</v>
      </c>
      <c r="D108" s="1418">
        <v>0</v>
      </c>
      <c r="E108" s="1418"/>
      <c r="F108" s="1418">
        <v>0</v>
      </c>
      <c r="G108" s="1134">
        <v>0</v>
      </c>
      <c r="H108" s="1134">
        <v>0</v>
      </c>
      <c r="I108" s="1134">
        <v>0</v>
      </c>
      <c r="J108" s="1416">
        <v>0</v>
      </c>
    </row>
    <row r="109" spans="1:10" s="672" customFormat="1" ht="25.5" hidden="1">
      <c r="A109" s="924">
        <v>1154100</v>
      </c>
      <c r="B109" s="941" t="s">
        <v>195</v>
      </c>
      <c r="C109" s="928">
        <v>465100</v>
      </c>
      <c r="D109" s="1420"/>
      <c r="E109" s="1420"/>
      <c r="F109" s="1420"/>
      <c r="G109" s="1138"/>
      <c r="H109" s="1138"/>
      <c r="I109" s="1138"/>
      <c r="J109" s="1416">
        <v>0</v>
      </c>
    </row>
    <row r="110" spans="1:10" s="672" customFormat="1" hidden="1">
      <c r="A110" s="924">
        <v>1154200</v>
      </c>
      <c r="B110" s="941" t="s">
        <v>196</v>
      </c>
      <c r="C110" s="928">
        <v>465200</v>
      </c>
      <c r="D110" s="1420"/>
      <c r="E110" s="1420"/>
      <c r="F110" s="1420"/>
      <c r="G110" s="1138"/>
      <c r="H110" s="1138"/>
      <c r="I110" s="1138"/>
      <c r="J110" s="1416">
        <v>0</v>
      </c>
    </row>
    <row r="111" spans="1:10" s="672" customFormat="1" hidden="1">
      <c r="A111" s="924">
        <v>1154300</v>
      </c>
      <c r="B111" s="941" t="s">
        <v>197</v>
      </c>
      <c r="C111" s="928">
        <v>465300</v>
      </c>
      <c r="D111" s="1420"/>
      <c r="E111" s="1420"/>
      <c r="F111" s="1420"/>
      <c r="G111" s="1138"/>
      <c r="H111" s="1138"/>
      <c r="I111" s="1138"/>
      <c r="J111" s="1416">
        <v>0</v>
      </c>
    </row>
    <row r="112" spans="1:10" s="672" customFormat="1" ht="38.25" hidden="1">
      <c r="A112" s="924">
        <v>1154500</v>
      </c>
      <c r="B112" s="941" t="s">
        <v>63</v>
      </c>
      <c r="C112" s="928">
        <v>465500</v>
      </c>
      <c r="D112" s="1420"/>
      <c r="E112" s="1420"/>
      <c r="F112" s="1420"/>
      <c r="G112" s="1138"/>
      <c r="H112" s="1138"/>
      <c r="I112" s="1138"/>
      <c r="J112" s="1416">
        <v>0</v>
      </c>
    </row>
    <row r="113" spans="1:10" s="672" customFormat="1" ht="38.25" hidden="1">
      <c r="A113" s="924">
        <v>1154600</v>
      </c>
      <c r="B113" s="941" t="s">
        <v>64</v>
      </c>
      <c r="C113" s="928">
        <v>465600</v>
      </c>
      <c r="D113" s="995"/>
      <c r="E113" s="995"/>
      <c r="F113" s="995"/>
      <c r="G113" s="991"/>
      <c r="H113" s="991"/>
      <c r="I113" s="991"/>
      <c r="J113" s="1416">
        <v>0</v>
      </c>
    </row>
    <row r="114" spans="1:10" s="672" customFormat="1" ht="13.5" hidden="1" thickBot="1">
      <c r="A114" s="934">
        <v>1154700</v>
      </c>
      <c r="B114" s="946" t="s">
        <v>74</v>
      </c>
      <c r="C114" s="730" t="s">
        <v>75</v>
      </c>
      <c r="D114" s="1004">
        <v>0</v>
      </c>
      <c r="E114" s="1004">
        <v>0</v>
      </c>
      <c r="F114" s="1004">
        <f>D114+E114</f>
        <v>0</v>
      </c>
      <c r="G114" s="992">
        <v>0</v>
      </c>
      <c r="H114" s="992">
        <v>0</v>
      </c>
      <c r="I114" s="992">
        <v>0</v>
      </c>
      <c r="J114" s="1416">
        <f>F114</f>
        <v>0</v>
      </c>
    </row>
    <row r="115" spans="1:10" s="672" customFormat="1" ht="25.5" hidden="1">
      <c r="A115" s="947">
        <v>1160000</v>
      </c>
      <c r="B115" s="764" t="s">
        <v>76</v>
      </c>
      <c r="C115" s="718" t="s">
        <v>338</v>
      </c>
      <c r="D115" s="1005">
        <v>0</v>
      </c>
      <c r="E115" s="1005"/>
      <c r="F115" s="1005">
        <v>0</v>
      </c>
      <c r="G115" s="994">
        <v>0</v>
      </c>
      <c r="H115" s="994">
        <v>0</v>
      </c>
      <c r="I115" s="994">
        <v>0</v>
      </c>
      <c r="J115" s="1416">
        <v>0</v>
      </c>
    </row>
    <row r="116" spans="1:10" s="672" customFormat="1" hidden="1">
      <c r="A116" s="919">
        <v>1161000</v>
      </c>
      <c r="B116" s="766" t="s">
        <v>77</v>
      </c>
      <c r="C116" s="767" t="s">
        <v>338</v>
      </c>
      <c r="D116" s="995">
        <v>0</v>
      </c>
      <c r="E116" s="995"/>
      <c r="F116" s="995">
        <v>0</v>
      </c>
      <c r="G116" s="991">
        <v>0</v>
      </c>
      <c r="H116" s="991">
        <v>0</v>
      </c>
      <c r="I116" s="991">
        <v>0</v>
      </c>
      <c r="J116" s="1416">
        <v>0</v>
      </c>
    </row>
    <row r="117" spans="1:10" s="672" customFormat="1" ht="25.5" hidden="1">
      <c r="A117" s="919">
        <v>1161100</v>
      </c>
      <c r="B117" s="725" t="s">
        <v>1660</v>
      </c>
      <c r="C117" s="746">
        <v>471100</v>
      </c>
      <c r="D117" s="995"/>
      <c r="E117" s="995"/>
      <c r="F117" s="995"/>
      <c r="G117" s="991"/>
      <c r="H117" s="991"/>
      <c r="I117" s="991"/>
      <c r="J117" s="1416">
        <v>0</v>
      </c>
    </row>
    <row r="118" spans="1:10" s="672" customFormat="1" ht="25.5" hidden="1">
      <c r="A118" s="919">
        <v>1161200</v>
      </c>
      <c r="B118" s="760" t="s">
        <v>1622</v>
      </c>
      <c r="C118" s="746">
        <v>471200</v>
      </c>
      <c r="D118" s="995"/>
      <c r="E118" s="995"/>
      <c r="F118" s="995"/>
      <c r="G118" s="991"/>
      <c r="H118" s="991"/>
      <c r="I118" s="991"/>
      <c r="J118" s="1416">
        <v>0</v>
      </c>
    </row>
    <row r="119" spans="1:10" s="672" customFormat="1" ht="25.5" hidden="1">
      <c r="A119" s="919">
        <v>1162000</v>
      </c>
      <c r="B119" s="766" t="s">
        <v>1080</v>
      </c>
      <c r="C119" s="767" t="s">
        <v>338</v>
      </c>
      <c r="D119" s="995">
        <v>0</v>
      </c>
      <c r="E119" s="995"/>
      <c r="F119" s="995">
        <v>0</v>
      </c>
      <c r="G119" s="991">
        <v>0</v>
      </c>
      <c r="H119" s="991">
        <v>0</v>
      </c>
      <c r="I119" s="991">
        <v>0</v>
      </c>
      <c r="J119" s="1416">
        <v>0</v>
      </c>
    </row>
    <row r="120" spans="1:10" s="672" customFormat="1" ht="25.5" hidden="1">
      <c r="A120" s="919">
        <v>1162100</v>
      </c>
      <c r="B120" s="760" t="s">
        <v>1623</v>
      </c>
      <c r="C120" s="726" t="s">
        <v>122</v>
      </c>
      <c r="D120" s="995"/>
      <c r="E120" s="995"/>
      <c r="F120" s="995"/>
      <c r="G120" s="991"/>
      <c r="H120" s="991"/>
      <c r="I120" s="991"/>
      <c r="J120" s="1416">
        <v>0</v>
      </c>
    </row>
    <row r="121" spans="1:10" s="672" customFormat="1" hidden="1">
      <c r="A121" s="919">
        <v>1162200</v>
      </c>
      <c r="B121" s="760" t="s">
        <v>1624</v>
      </c>
      <c r="C121" s="726" t="s">
        <v>23</v>
      </c>
      <c r="D121" s="995"/>
      <c r="E121" s="995"/>
      <c r="F121" s="995"/>
      <c r="G121" s="991"/>
      <c r="H121" s="991"/>
      <c r="I121" s="991"/>
      <c r="J121" s="1416">
        <v>0</v>
      </c>
    </row>
    <row r="122" spans="1:10" s="672" customFormat="1" ht="25.5" hidden="1">
      <c r="A122" s="919">
        <v>1162300</v>
      </c>
      <c r="B122" s="760" t="s">
        <v>1625</v>
      </c>
      <c r="C122" s="726" t="s">
        <v>25</v>
      </c>
      <c r="D122" s="995"/>
      <c r="E122" s="995"/>
      <c r="F122" s="995"/>
      <c r="G122" s="991"/>
      <c r="H122" s="991"/>
      <c r="I122" s="991"/>
      <c r="J122" s="1416">
        <v>0</v>
      </c>
    </row>
    <row r="123" spans="1:10" s="672" customFormat="1" hidden="1">
      <c r="A123" s="919">
        <v>1162400</v>
      </c>
      <c r="B123" s="760" t="s">
        <v>1626</v>
      </c>
      <c r="C123" s="726" t="s">
        <v>795</v>
      </c>
      <c r="D123" s="995"/>
      <c r="E123" s="995"/>
      <c r="F123" s="995"/>
      <c r="G123" s="991"/>
      <c r="H123" s="991"/>
      <c r="I123" s="991"/>
      <c r="J123" s="1416">
        <v>0</v>
      </c>
    </row>
    <row r="124" spans="1:10" s="672" customFormat="1" ht="25.5" hidden="1">
      <c r="A124" s="919">
        <v>1162500</v>
      </c>
      <c r="B124" s="760" t="s">
        <v>1627</v>
      </c>
      <c r="C124" s="726" t="s">
        <v>797</v>
      </c>
      <c r="D124" s="995"/>
      <c r="E124" s="995"/>
      <c r="F124" s="995"/>
      <c r="G124" s="991"/>
      <c r="H124" s="991"/>
      <c r="I124" s="991"/>
      <c r="J124" s="1416">
        <v>0</v>
      </c>
    </row>
    <row r="125" spans="1:10" s="672" customFormat="1" hidden="1">
      <c r="A125" s="919">
        <v>1162600</v>
      </c>
      <c r="B125" s="760" t="s">
        <v>1628</v>
      </c>
      <c r="C125" s="726" t="s">
        <v>489</v>
      </c>
      <c r="D125" s="995"/>
      <c r="E125" s="995"/>
      <c r="F125" s="995"/>
      <c r="G125" s="991"/>
      <c r="H125" s="991"/>
      <c r="I125" s="991"/>
      <c r="J125" s="1416">
        <v>0</v>
      </c>
    </row>
    <row r="126" spans="1:10" s="672" customFormat="1" ht="25.5" hidden="1">
      <c r="A126" s="919">
        <v>1162700</v>
      </c>
      <c r="B126" s="725" t="s">
        <v>1629</v>
      </c>
      <c r="C126" s="726" t="s">
        <v>491</v>
      </c>
      <c r="D126" s="995"/>
      <c r="E126" s="995"/>
      <c r="F126" s="995"/>
      <c r="G126" s="991"/>
      <c r="H126" s="991"/>
      <c r="I126" s="991"/>
      <c r="J126" s="1416">
        <v>0</v>
      </c>
    </row>
    <row r="127" spans="1:10" s="672" customFormat="1" hidden="1">
      <c r="A127" s="919">
        <v>1162800</v>
      </c>
      <c r="B127" s="760" t="s">
        <v>1630</v>
      </c>
      <c r="C127" s="726" t="s">
        <v>833</v>
      </c>
      <c r="D127" s="995"/>
      <c r="E127" s="995"/>
      <c r="F127" s="995"/>
      <c r="G127" s="991"/>
      <c r="H127" s="991"/>
      <c r="I127" s="991"/>
      <c r="J127" s="1416">
        <v>0</v>
      </c>
    </row>
    <row r="128" spans="1:10" s="672" customFormat="1" hidden="1">
      <c r="A128" s="948">
        <v>1162900</v>
      </c>
      <c r="B128" s="760" t="s">
        <v>1631</v>
      </c>
      <c r="C128" s="726" t="s">
        <v>835</v>
      </c>
      <c r="D128" s="995"/>
      <c r="E128" s="995"/>
      <c r="F128" s="995"/>
      <c r="G128" s="991"/>
      <c r="H128" s="991"/>
      <c r="I128" s="991"/>
      <c r="J128" s="1416">
        <v>0</v>
      </c>
    </row>
    <row r="129" spans="1:12" s="672" customFormat="1" hidden="1">
      <c r="A129" s="948">
        <v>1163000</v>
      </c>
      <c r="B129" s="766" t="s">
        <v>54</v>
      </c>
      <c r="C129" s="755" t="s">
        <v>338</v>
      </c>
      <c r="D129" s="995">
        <v>0</v>
      </c>
      <c r="E129" s="995"/>
      <c r="F129" s="995">
        <v>0</v>
      </c>
      <c r="G129" s="991">
        <v>0</v>
      </c>
      <c r="H129" s="991">
        <v>0</v>
      </c>
      <c r="I129" s="991">
        <v>0</v>
      </c>
      <c r="J129" s="1416">
        <v>0</v>
      </c>
    </row>
    <row r="130" spans="1:12" s="672" customFormat="1" ht="13.5" hidden="1" thickBot="1">
      <c r="A130" s="949">
        <v>1163100</v>
      </c>
      <c r="B130" s="749" t="s">
        <v>763</v>
      </c>
      <c r="C130" s="730" t="s">
        <v>764</v>
      </c>
      <c r="D130" s="1004"/>
      <c r="E130" s="1004"/>
      <c r="F130" s="1004"/>
      <c r="G130" s="992"/>
      <c r="H130" s="992"/>
      <c r="I130" s="992"/>
      <c r="J130" s="1416">
        <v>0</v>
      </c>
    </row>
    <row r="131" spans="1:12" s="672" customFormat="1" hidden="1">
      <c r="A131" s="950">
        <v>1170000</v>
      </c>
      <c r="B131" s="772" t="s">
        <v>836</v>
      </c>
      <c r="C131" s="718" t="s">
        <v>338</v>
      </c>
      <c r="D131" s="1005">
        <f>D138+D137</f>
        <v>0</v>
      </c>
      <c r="E131" s="1005">
        <v>0</v>
      </c>
      <c r="F131" s="1005">
        <f>F138+F137</f>
        <v>0</v>
      </c>
      <c r="G131" s="994">
        <f>G135</f>
        <v>0</v>
      </c>
      <c r="H131" s="994">
        <f>H135</f>
        <v>0</v>
      </c>
      <c r="I131" s="994">
        <f>I135</f>
        <v>0</v>
      </c>
      <c r="J131" s="1416">
        <f>J138+J137</f>
        <v>0</v>
      </c>
    </row>
    <row r="132" spans="1:12" s="672" customFormat="1" ht="38.25" hidden="1">
      <c r="A132" s="948">
        <v>1171000</v>
      </c>
      <c r="B132" s="776" t="s">
        <v>200</v>
      </c>
      <c r="C132" s="718" t="s">
        <v>338</v>
      </c>
      <c r="D132" s="1417">
        <v>0</v>
      </c>
      <c r="E132" s="1417"/>
      <c r="F132" s="1417">
        <v>0</v>
      </c>
      <c r="G132" s="1133">
        <v>0</v>
      </c>
      <c r="H132" s="1133">
        <v>0</v>
      </c>
      <c r="I132" s="1133">
        <v>0</v>
      </c>
      <c r="J132" s="1416">
        <v>0</v>
      </c>
    </row>
    <row r="133" spans="1:12" s="672" customFormat="1" ht="38.25" hidden="1">
      <c r="A133" s="948">
        <v>1171100</v>
      </c>
      <c r="B133" s="725" t="s">
        <v>1632</v>
      </c>
      <c r="C133" s="722" t="s">
        <v>457</v>
      </c>
      <c r="D133" s="995"/>
      <c r="E133" s="995"/>
      <c r="F133" s="995"/>
      <c r="G133" s="991"/>
      <c r="H133" s="991"/>
      <c r="I133" s="991"/>
      <c r="J133" s="1416">
        <v>0</v>
      </c>
    </row>
    <row r="134" spans="1:12" s="672" customFormat="1" ht="25.5" hidden="1">
      <c r="A134" s="948">
        <v>1171200</v>
      </c>
      <c r="B134" s="760" t="s">
        <v>1633</v>
      </c>
      <c r="C134" s="778" t="s">
        <v>332</v>
      </c>
      <c r="D134" s="995"/>
      <c r="E134" s="995"/>
      <c r="F134" s="995"/>
      <c r="G134" s="991"/>
      <c r="H134" s="991"/>
      <c r="I134" s="991"/>
      <c r="J134" s="1416">
        <v>0</v>
      </c>
    </row>
    <row r="135" spans="1:12" s="672" customFormat="1" ht="51" hidden="1">
      <c r="A135" s="919">
        <v>1172000</v>
      </c>
      <c r="B135" s="779" t="s">
        <v>974</v>
      </c>
      <c r="C135" s="755" t="s">
        <v>338</v>
      </c>
      <c r="D135" s="1005">
        <f>D138+D137</f>
        <v>0</v>
      </c>
      <c r="E135" s="1005">
        <v>0</v>
      </c>
      <c r="F135" s="1005">
        <f>F138+F137</f>
        <v>0</v>
      </c>
      <c r="G135" s="994">
        <f>G138+G137</f>
        <v>0</v>
      </c>
      <c r="H135" s="994">
        <f>H138+H137</f>
        <v>0</v>
      </c>
      <c r="I135" s="994">
        <f>I138+I137</f>
        <v>0</v>
      </c>
      <c r="J135" s="1416">
        <f>F135</f>
        <v>0</v>
      </c>
    </row>
    <row r="136" spans="1:12" s="672" customFormat="1" hidden="1">
      <c r="A136" s="919">
        <v>1172100</v>
      </c>
      <c r="B136" s="747" t="s">
        <v>1058</v>
      </c>
      <c r="C136" s="722" t="s">
        <v>975</v>
      </c>
      <c r="D136" s="995"/>
      <c r="E136" s="995"/>
      <c r="F136" s="995"/>
      <c r="G136" s="991"/>
      <c r="H136" s="991"/>
      <c r="I136" s="991"/>
      <c r="J136" s="1416">
        <v>0</v>
      </c>
    </row>
    <row r="137" spans="1:12" s="672" customFormat="1" hidden="1">
      <c r="A137" s="919">
        <v>1172200</v>
      </c>
      <c r="B137" s="747" t="s">
        <v>1059</v>
      </c>
      <c r="C137" s="780">
        <v>482200</v>
      </c>
      <c r="D137" s="995">
        <v>0</v>
      </c>
      <c r="E137" s="995">
        <v>0</v>
      </c>
      <c r="F137" s="995">
        <f>D137+E137</f>
        <v>0</v>
      </c>
      <c r="G137" s="991">
        <v>0</v>
      </c>
      <c r="H137" s="991">
        <v>0</v>
      </c>
      <c r="I137" s="991">
        <v>0</v>
      </c>
      <c r="J137" s="1416">
        <f>F137</f>
        <v>0</v>
      </c>
    </row>
    <row r="138" spans="1:12" s="672" customFormat="1" hidden="1">
      <c r="A138" s="919">
        <v>1172300</v>
      </c>
      <c r="B138" s="760" t="s">
        <v>1634</v>
      </c>
      <c r="C138" s="726" t="s">
        <v>977</v>
      </c>
      <c r="D138" s="995">
        <v>0</v>
      </c>
      <c r="E138" s="995">
        <v>0</v>
      </c>
      <c r="F138" s="995">
        <f>D138+E138</f>
        <v>0</v>
      </c>
      <c r="G138" s="991">
        <v>0</v>
      </c>
      <c r="H138" s="991">
        <v>0</v>
      </c>
      <c r="I138" s="991">
        <v>0</v>
      </c>
      <c r="J138" s="1416">
        <f>F138</f>
        <v>0</v>
      </c>
      <c r="L138" s="672">
        <v>0</v>
      </c>
    </row>
    <row r="139" spans="1:12" s="672" customFormat="1" ht="25.5" hidden="1">
      <c r="A139" s="919">
        <v>1172400</v>
      </c>
      <c r="B139" s="781" t="s">
        <v>1635</v>
      </c>
      <c r="C139" s="726" t="s">
        <v>117</v>
      </c>
      <c r="D139" s="1417"/>
      <c r="E139" s="995"/>
      <c r="F139" s="1417"/>
      <c r="G139" s="1133"/>
      <c r="H139" s="1133"/>
      <c r="I139" s="1133"/>
      <c r="J139" s="1416">
        <v>0</v>
      </c>
    </row>
    <row r="140" spans="1:12" s="672" customFormat="1" ht="25.5" hidden="1">
      <c r="A140" s="919">
        <v>1173000</v>
      </c>
      <c r="B140" s="779" t="s">
        <v>118</v>
      </c>
      <c r="C140" s="755" t="s">
        <v>338</v>
      </c>
      <c r="D140" s="1417">
        <v>0</v>
      </c>
      <c r="E140" s="1417"/>
      <c r="F140" s="1417">
        <v>0</v>
      </c>
      <c r="G140" s="1133">
        <v>0</v>
      </c>
      <c r="H140" s="1133">
        <v>0</v>
      </c>
      <c r="I140" s="1133">
        <v>0</v>
      </c>
      <c r="J140" s="1416">
        <v>0</v>
      </c>
    </row>
    <row r="141" spans="1:12" s="672" customFormat="1" ht="25.5" hidden="1">
      <c r="A141" s="948">
        <v>1173100</v>
      </c>
      <c r="B141" s="782" t="s">
        <v>119</v>
      </c>
      <c r="C141" s="726" t="s">
        <v>1044</v>
      </c>
      <c r="D141" s="1417"/>
      <c r="E141" s="995"/>
      <c r="F141" s="1417"/>
      <c r="G141" s="1133"/>
      <c r="H141" s="1133"/>
      <c r="I141" s="1133"/>
      <c r="J141" s="1416">
        <v>0</v>
      </c>
    </row>
    <row r="142" spans="1:12" s="672" customFormat="1" ht="38.25" hidden="1">
      <c r="A142" s="948">
        <v>1174000</v>
      </c>
      <c r="B142" s="779" t="s">
        <v>1045</v>
      </c>
      <c r="C142" s="755" t="s">
        <v>338</v>
      </c>
      <c r="D142" s="1417">
        <v>0</v>
      </c>
      <c r="E142" s="1417"/>
      <c r="F142" s="1417">
        <v>0</v>
      </c>
      <c r="G142" s="1133">
        <v>0</v>
      </c>
      <c r="H142" s="1133">
        <v>0</v>
      </c>
      <c r="I142" s="1133">
        <v>0</v>
      </c>
      <c r="J142" s="1416">
        <v>0</v>
      </c>
    </row>
    <row r="143" spans="1:12" s="672" customFormat="1" ht="25.5" hidden="1">
      <c r="A143" s="948">
        <v>1174100</v>
      </c>
      <c r="B143" s="782" t="s">
        <v>1060</v>
      </c>
      <c r="C143" s="726" t="s">
        <v>1046</v>
      </c>
      <c r="D143" s="1417"/>
      <c r="E143" s="1417"/>
      <c r="F143" s="1417"/>
      <c r="G143" s="1133"/>
      <c r="H143" s="1133"/>
      <c r="I143" s="1133"/>
      <c r="J143" s="1416">
        <v>0</v>
      </c>
    </row>
    <row r="144" spans="1:12" s="672" customFormat="1" ht="25.5" hidden="1">
      <c r="A144" s="948">
        <v>1174200</v>
      </c>
      <c r="B144" s="781" t="s">
        <v>1636</v>
      </c>
      <c r="C144" s="726" t="s">
        <v>425</v>
      </c>
      <c r="D144" s="1417"/>
      <c r="E144" s="1417"/>
      <c r="F144" s="1417"/>
      <c r="G144" s="1133"/>
      <c r="H144" s="1133"/>
      <c r="I144" s="1133"/>
      <c r="J144" s="1416">
        <v>0</v>
      </c>
    </row>
    <row r="145" spans="1:11" s="672" customFormat="1" ht="51" hidden="1">
      <c r="A145" s="948">
        <v>1175000</v>
      </c>
      <c r="B145" s="779" t="s">
        <v>535</v>
      </c>
      <c r="C145" s="755" t="s">
        <v>338</v>
      </c>
      <c r="D145" s="1417">
        <v>0</v>
      </c>
      <c r="E145" s="1417"/>
      <c r="F145" s="1417">
        <v>0</v>
      </c>
      <c r="G145" s="1133">
        <v>0</v>
      </c>
      <c r="H145" s="1133">
        <v>0</v>
      </c>
      <c r="I145" s="1133">
        <v>0</v>
      </c>
      <c r="J145" s="1416">
        <v>0</v>
      </c>
    </row>
    <row r="146" spans="1:11" s="672" customFormat="1" ht="38.25" hidden="1">
      <c r="A146" s="948">
        <v>1175100</v>
      </c>
      <c r="B146" s="781" t="s">
        <v>1637</v>
      </c>
      <c r="C146" s="726" t="s">
        <v>212</v>
      </c>
      <c r="D146" s="1417"/>
      <c r="E146" s="1417"/>
      <c r="F146" s="1417"/>
      <c r="G146" s="1133"/>
      <c r="H146" s="1133"/>
      <c r="I146" s="1133"/>
      <c r="J146" s="1416">
        <v>0</v>
      </c>
    </row>
    <row r="147" spans="1:11" s="672" customFormat="1" hidden="1">
      <c r="A147" s="948">
        <v>1176000</v>
      </c>
      <c r="B147" s="779" t="s">
        <v>213</v>
      </c>
      <c r="C147" s="755" t="s">
        <v>338</v>
      </c>
      <c r="D147" s="1417">
        <v>0</v>
      </c>
      <c r="E147" s="1417"/>
      <c r="F147" s="1417">
        <v>0</v>
      </c>
      <c r="G147" s="1133">
        <v>0</v>
      </c>
      <c r="H147" s="1133">
        <v>0</v>
      </c>
      <c r="I147" s="1133">
        <v>0</v>
      </c>
      <c r="J147" s="1416">
        <v>0</v>
      </c>
    </row>
    <row r="148" spans="1:11" s="672" customFormat="1" ht="13.5" hidden="1" thickBot="1">
      <c r="A148" s="948">
        <v>1176100</v>
      </c>
      <c r="B148" s="781" t="s">
        <v>1638</v>
      </c>
      <c r="C148" s="726" t="s">
        <v>8</v>
      </c>
      <c r="D148" s="1417"/>
      <c r="E148" s="995"/>
      <c r="F148" s="1417"/>
      <c r="G148" s="1133"/>
      <c r="H148" s="1133"/>
      <c r="I148" s="1133"/>
      <c r="J148" s="1416">
        <v>0</v>
      </c>
    </row>
    <row r="149" spans="1:11" s="672" customFormat="1" ht="13.5" hidden="1" thickBot="1">
      <c r="A149" s="948">
        <v>1177000</v>
      </c>
      <c r="B149" s="779" t="s">
        <v>564</v>
      </c>
      <c r="C149" s="755" t="s">
        <v>338</v>
      </c>
      <c r="D149" s="1417">
        <v>0</v>
      </c>
      <c r="E149" s="1417"/>
      <c r="F149" s="1417">
        <v>0</v>
      </c>
      <c r="G149" s="1133">
        <v>0</v>
      </c>
      <c r="H149" s="1133">
        <v>0</v>
      </c>
      <c r="I149" s="1133">
        <v>0</v>
      </c>
      <c r="J149" s="1416">
        <v>0</v>
      </c>
    </row>
    <row r="150" spans="1:11" s="672" customFormat="1" ht="13.5" hidden="1" thickBot="1">
      <c r="A150" s="949">
        <v>1177100</v>
      </c>
      <c r="B150" s="783" t="s">
        <v>1639</v>
      </c>
      <c r="C150" s="730" t="s">
        <v>244</v>
      </c>
      <c r="D150" s="1004"/>
      <c r="E150" s="1004"/>
      <c r="F150" s="1004"/>
      <c r="G150" s="992"/>
      <c r="H150" s="992"/>
      <c r="I150" s="992"/>
      <c r="J150" s="1416">
        <v>0</v>
      </c>
    </row>
    <row r="151" spans="1:11" s="672" customFormat="1" ht="26.25" thickBot="1">
      <c r="A151" s="952" t="s">
        <v>247</v>
      </c>
      <c r="B151" s="790" t="s">
        <v>618</v>
      </c>
      <c r="C151" s="791" t="s">
        <v>338</v>
      </c>
      <c r="D151" s="1421">
        <f t="shared" ref="D151:J151" si="2">D152</f>
        <v>26500</v>
      </c>
      <c r="E151" s="1421">
        <f t="shared" si="2"/>
        <v>0</v>
      </c>
      <c r="F151" s="1421">
        <f t="shared" si="2"/>
        <v>17500</v>
      </c>
      <c r="G151" s="1143">
        <f t="shared" si="2"/>
        <v>0</v>
      </c>
      <c r="H151" s="1143">
        <f t="shared" si="2"/>
        <v>0</v>
      </c>
      <c r="I151" s="1143">
        <f t="shared" si="2"/>
        <v>0</v>
      </c>
      <c r="J151" s="1416">
        <f t="shared" si="2"/>
        <v>17500</v>
      </c>
    </row>
    <row r="152" spans="1:11" s="672" customFormat="1" ht="21" customHeight="1">
      <c r="A152" s="950" t="s">
        <v>620</v>
      </c>
      <c r="B152" s="799" t="s">
        <v>621</v>
      </c>
      <c r="C152" s="718" t="s">
        <v>338</v>
      </c>
      <c r="D152" s="1005">
        <f>SUM(D153:D159)</f>
        <v>26500</v>
      </c>
      <c r="E152" s="1005">
        <f>E156+E157+E158+E155</f>
        <v>0</v>
      </c>
      <c r="F152" s="1005">
        <f>SUM(F153:F158)</f>
        <v>17500</v>
      </c>
      <c r="G152" s="994">
        <f>SUM(G153:G158)</f>
        <v>0</v>
      </c>
      <c r="H152" s="994">
        <f>+SUM(H153:H158)</f>
        <v>0</v>
      </c>
      <c r="I152" s="994">
        <f>SUM(I153:I158)</f>
        <v>0</v>
      </c>
      <c r="J152" s="1416">
        <f t="shared" ref="J152:J159" si="3">F152</f>
        <v>17500</v>
      </c>
    </row>
    <row r="153" spans="1:11" s="672" customFormat="1">
      <c r="A153" s="948" t="s">
        <v>622</v>
      </c>
      <c r="B153" s="781" t="s">
        <v>1640</v>
      </c>
      <c r="C153" s="955" t="s">
        <v>945</v>
      </c>
      <c r="D153" s="1417"/>
      <c r="E153" s="995"/>
      <c r="F153" s="1417"/>
      <c r="G153" s="1133"/>
      <c r="H153" s="1133"/>
      <c r="I153" s="1133"/>
      <c r="J153" s="1416">
        <f t="shared" si="3"/>
        <v>0</v>
      </c>
    </row>
    <row r="154" spans="1:11" s="672" customFormat="1">
      <c r="A154" s="948" t="s">
        <v>946</v>
      </c>
      <c r="B154" s="781" t="s">
        <v>1641</v>
      </c>
      <c r="C154" s="955" t="s">
        <v>923</v>
      </c>
      <c r="D154" s="1417">
        <v>0</v>
      </c>
      <c r="E154" s="995"/>
      <c r="F154" s="1417">
        <f t="shared" ref="F154:F159" si="4">D154+E154</f>
        <v>0</v>
      </c>
      <c r="G154" s="1133">
        <v>0</v>
      </c>
      <c r="H154" s="1133">
        <v>0</v>
      </c>
      <c r="I154" s="1133">
        <v>0</v>
      </c>
      <c r="J154" s="1416">
        <f t="shared" si="3"/>
        <v>0</v>
      </c>
    </row>
    <row r="155" spans="1:11" s="672" customFormat="1" ht="25.5">
      <c r="A155" s="948" t="s">
        <v>924</v>
      </c>
      <c r="B155" s="781" t="s">
        <v>1642</v>
      </c>
      <c r="C155" s="955" t="s">
        <v>926</v>
      </c>
      <c r="D155" s="1422">
        <v>0</v>
      </c>
      <c r="E155" s="1462">
        <v>0</v>
      </c>
      <c r="F155" s="1422">
        <f t="shared" si="4"/>
        <v>0</v>
      </c>
      <c r="G155" s="1423">
        <v>0</v>
      </c>
      <c r="H155" s="1424">
        <v>0</v>
      </c>
      <c r="I155" s="1424">
        <v>0</v>
      </c>
      <c r="J155" s="1425">
        <f t="shared" si="3"/>
        <v>0</v>
      </c>
    </row>
    <row r="156" spans="1:11" s="672" customFormat="1" ht="24" customHeight="1">
      <c r="A156" s="957" t="s">
        <v>927</v>
      </c>
      <c r="B156" s="781" t="s">
        <v>1643</v>
      </c>
      <c r="C156" s="955" t="s">
        <v>1055</v>
      </c>
      <c r="D156" s="1417">
        <v>15000</v>
      </c>
      <c r="E156" s="995">
        <v>0</v>
      </c>
      <c r="F156" s="1417">
        <f t="shared" si="4"/>
        <v>15000</v>
      </c>
      <c r="G156" s="1133">
        <v>0</v>
      </c>
      <c r="H156" s="1133">
        <v>0</v>
      </c>
      <c r="I156" s="1417">
        <v>0</v>
      </c>
      <c r="J156" s="1416">
        <f t="shared" si="3"/>
        <v>15000</v>
      </c>
    </row>
    <row r="157" spans="1:11" s="672" customFormat="1" ht="18" customHeight="1">
      <c r="A157" s="957" t="s">
        <v>127</v>
      </c>
      <c r="B157" s="782" t="s">
        <v>128</v>
      </c>
      <c r="C157" s="955" t="s">
        <v>129</v>
      </c>
      <c r="D157" s="1417">
        <v>1000</v>
      </c>
      <c r="E157" s="995">
        <v>0</v>
      </c>
      <c r="F157" s="1417">
        <f t="shared" si="4"/>
        <v>1000</v>
      </c>
      <c r="G157" s="1133">
        <v>0</v>
      </c>
      <c r="H157" s="1133">
        <v>0</v>
      </c>
      <c r="I157" s="1133">
        <v>0</v>
      </c>
      <c r="J157" s="1416">
        <f t="shared" si="3"/>
        <v>1000</v>
      </c>
    </row>
    <row r="158" spans="1:11" s="672" customFormat="1" ht="21" customHeight="1">
      <c r="A158" s="957" t="s">
        <v>130</v>
      </c>
      <c r="B158" s="781" t="s">
        <v>1644</v>
      </c>
      <c r="C158" s="955" t="s">
        <v>857</v>
      </c>
      <c r="D158" s="1417">
        <v>1500</v>
      </c>
      <c r="E158" s="995">
        <v>0</v>
      </c>
      <c r="F158" s="1417">
        <f t="shared" si="4"/>
        <v>1500</v>
      </c>
      <c r="G158" s="1133">
        <v>0</v>
      </c>
      <c r="H158" s="1133">
        <v>0</v>
      </c>
      <c r="I158" s="1133">
        <v>0</v>
      </c>
      <c r="J158" s="1416">
        <f t="shared" si="3"/>
        <v>1500</v>
      </c>
    </row>
    <row r="159" spans="1:11" s="672" customFormat="1" ht="24" customHeight="1">
      <c r="A159" s="957" t="s">
        <v>858</v>
      </c>
      <c r="B159" s="781" t="s">
        <v>1645</v>
      </c>
      <c r="C159" s="955" t="s">
        <v>860</v>
      </c>
      <c r="D159" s="1417">
        <v>9000</v>
      </c>
      <c r="E159" s="995">
        <v>0</v>
      </c>
      <c r="F159" s="1417">
        <f t="shared" si="4"/>
        <v>9000</v>
      </c>
      <c r="G159" s="1133">
        <v>0</v>
      </c>
      <c r="H159" s="1133">
        <v>0</v>
      </c>
      <c r="I159" s="1133">
        <v>0</v>
      </c>
      <c r="J159" s="1416">
        <f t="shared" si="3"/>
        <v>9000</v>
      </c>
      <c r="K159" s="985"/>
    </row>
    <row r="160" spans="1:11" s="672" customFormat="1" hidden="1">
      <c r="A160" s="958" t="s">
        <v>765</v>
      </c>
      <c r="B160" s="959" t="s">
        <v>1646</v>
      </c>
      <c r="C160" s="960" t="s">
        <v>627</v>
      </c>
      <c r="D160" s="1417"/>
      <c r="E160" s="995"/>
      <c r="F160" s="1133"/>
      <c r="G160" s="1133"/>
      <c r="H160" s="1133"/>
      <c r="I160" s="1133"/>
      <c r="J160" s="1416">
        <v>0</v>
      </c>
    </row>
    <row r="161" spans="1:10" s="672" customFormat="1" hidden="1">
      <c r="A161" s="924" t="s">
        <v>766</v>
      </c>
      <c r="B161" s="961" t="s">
        <v>1020</v>
      </c>
      <c r="C161" s="928" t="s">
        <v>1021</v>
      </c>
      <c r="D161" s="1417"/>
      <c r="E161" s="995"/>
      <c r="F161" s="1133"/>
      <c r="G161" s="1133"/>
      <c r="H161" s="1133"/>
      <c r="I161" s="1133"/>
      <c r="J161" s="1416">
        <v>0</v>
      </c>
    </row>
    <row r="162" spans="1:10" s="672" customFormat="1" hidden="1">
      <c r="A162" s="924" t="s">
        <v>1022</v>
      </c>
      <c r="B162" s="961" t="s">
        <v>1023</v>
      </c>
      <c r="C162" s="928" t="s">
        <v>1024</v>
      </c>
      <c r="D162" s="1417"/>
      <c r="E162" s="995"/>
      <c r="F162" s="1133"/>
      <c r="G162" s="1133"/>
      <c r="H162" s="1133"/>
      <c r="I162" s="1133"/>
      <c r="J162" s="1416">
        <v>0</v>
      </c>
    </row>
    <row r="163" spans="1:10" s="672" customFormat="1" hidden="1">
      <c r="A163" s="962" t="s">
        <v>628</v>
      </c>
      <c r="B163" s="963" t="s">
        <v>629</v>
      </c>
      <c r="C163" s="964" t="s">
        <v>338</v>
      </c>
      <c r="D163" s="1417">
        <v>0</v>
      </c>
      <c r="E163" s="1417"/>
      <c r="F163" s="1133">
        <v>0</v>
      </c>
      <c r="G163" s="1133">
        <v>0</v>
      </c>
      <c r="H163" s="1133">
        <v>0</v>
      </c>
      <c r="I163" s="1133">
        <v>0</v>
      </c>
      <c r="J163" s="1416">
        <v>0</v>
      </c>
    </row>
    <row r="164" spans="1:10" hidden="1">
      <c r="A164" s="957" t="s">
        <v>630</v>
      </c>
      <c r="B164" s="782" t="s">
        <v>631</v>
      </c>
      <c r="C164" s="955" t="s">
        <v>632</v>
      </c>
      <c r="D164" s="1417"/>
      <c r="E164" s="995"/>
      <c r="F164" s="1133"/>
      <c r="G164" s="1133"/>
      <c r="H164" s="1133"/>
      <c r="I164" s="1133"/>
      <c r="J164" s="1416">
        <v>0</v>
      </c>
    </row>
    <row r="165" spans="1:10" hidden="1">
      <c r="A165" s="957" t="s">
        <v>633</v>
      </c>
      <c r="B165" s="782" t="s">
        <v>634</v>
      </c>
      <c r="C165" s="955" t="s">
        <v>635</v>
      </c>
      <c r="D165" s="1417"/>
      <c r="E165" s="995"/>
      <c r="F165" s="1133"/>
      <c r="G165" s="1133"/>
      <c r="H165" s="1133"/>
      <c r="I165" s="1133"/>
      <c r="J165" s="1416">
        <v>0</v>
      </c>
    </row>
    <row r="166" spans="1:10" ht="25.5" hidden="1">
      <c r="A166" s="957" t="s">
        <v>636</v>
      </c>
      <c r="B166" s="781" t="s">
        <v>1647</v>
      </c>
      <c r="C166" s="955" t="s">
        <v>294</v>
      </c>
      <c r="D166" s="1417"/>
      <c r="E166" s="995"/>
      <c r="F166" s="1133"/>
      <c r="G166" s="1133"/>
      <c r="H166" s="1133"/>
      <c r="I166" s="1133"/>
      <c r="J166" s="1416">
        <v>0</v>
      </c>
    </row>
    <row r="167" spans="1:10" hidden="1">
      <c r="A167" s="957" t="s">
        <v>295</v>
      </c>
      <c r="B167" s="781" t="s">
        <v>1648</v>
      </c>
      <c r="C167" s="955" t="s">
        <v>297</v>
      </c>
      <c r="D167" s="1417"/>
      <c r="E167" s="995"/>
      <c r="F167" s="1133"/>
      <c r="G167" s="1133"/>
      <c r="H167" s="1133"/>
      <c r="I167" s="1133"/>
      <c r="J167" s="1416">
        <v>0</v>
      </c>
    </row>
    <row r="168" spans="1:10" hidden="1">
      <c r="A168" s="957" t="s">
        <v>298</v>
      </c>
      <c r="B168" s="779" t="s">
        <v>299</v>
      </c>
      <c r="C168" s="767" t="s">
        <v>338</v>
      </c>
      <c r="D168" s="1417">
        <v>0</v>
      </c>
      <c r="E168" s="1417"/>
      <c r="F168" s="1133">
        <v>0</v>
      </c>
      <c r="G168" s="1133">
        <v>0</v>
      </c>
      <c r="H168" s="1133">
        <v>0</v>
      </c>
      <c r="I168" s="1133">
        <v>0</v>
      </c>
      <c r="J168" s="1416">
        <v>0</v>
      </c>
    </row>
    <row r="169" spans="1:10" hidden="1">
      <c r="A169" s="957" t="s">
        <v>300</v>
      </c>
      <c r="B169" s="782" t="s">
        <v>1061</v>
      </c>
      <c r="C169" s="955" t="s">
        <v>301</v>
      </c>
      <c r="D169" s="1417"/>
      <c r="E169" s="995"/>
      <c r="F169" s="1133"/>
      <c r="G169" s="1133"/>
      <c r="H169" s="1133"/>
      <c r="I169" s="1133"/>
      <c r="J169" s="1416">
        <v>0</v>
      </c>
    </row>
    <row r="170" spans="1:10" hidden="1">
      <c r="A170" s="965" t="s">
        <v>302</v>
      </c>
      <c r="B170" s="806" t="s">
        <v>1025</v>
      </c>
      <c r="C170" s="767" t="s">
        <v>338</v>
      </c>
      <c r="D170" s="1417">
        <v>0</v>
      </c>
      <c r="E170" s="1417"/>
      <c r="F170" s="1133">
        <v>0</v>
      </c>
      <c r="G170" s="1133">
        <v>0</v>
      </c>
      <c r="H170" s="1133">
        <v>0</v>
      </c>
      <c r="I170" s="1133">
        <v>0</v>
      </c>
      <c r="J170" s="1416">
        <v>0</v>
      </c>
    </row>
    <row r="171" spans="1:10" hidden="1">
      <c r="A171" s="957" t="s">
        <v>304</v>
      </c>
      <c r="B171" s="782" t="s">
        <v>1062</v>
      </c>
      <c r="C171" s="955" t="s">
        <v>305</v>
      </c>
      <c r="D171" s="1133"/>
      <c r="E171" s="1417"/>
      <c r="F171" s="1133"/>
      <c r="G171" s="1133"/>
      <c r="H171" s="1133"/>
      <c r="I171" s="1133"/>
      <c r="J171" s="1416">
        <v>0</v>
      </c>
    </row>
    <row r="172" spans="1:10" hidden="1">
      <c r="A172" s="957" t="s">
        <v>306</v>
      </c>
      <c r="B172" s="782" t="s">
        <v>1063</v>
      </c>
      <c r="C172" s="955" t="s">
        <v>307</v>
      </c>
      <c r="D172" s="1133"/>
      <c r="E172" s="1417"/>
      <c r="F172" s="1133"/>
      <c r="G172" s="1133"/>
      <c r="H172" s="1133"/>
      <c r="I172" s="1133"/>
      <c r="J172" s="1133"/>
    </row>
    <row r="173" spans="1:10" hidden="1">
      <c r="A173" s="957" t="s">
        <v>308</v>
      </c>
      <c r="B173" s="781" t="s">
        <v>1649</v>
      </c>
      <c r="C173" s="955" t="s">
        <v>310</v>
      </c>
      <c r="D173" s="1133"/>
      <c r="E173" s="1417"/>
      <c r="F173" s="1133"/>
      <c r="G173" s="1133"/>
      <c r="H173" s="1133"/>
      <c r="I173" s="1133"/>
      <c r="J173" s="1133"/>
    </row>
    <row r="174" spans="1:10" ht="18.75" customHeight="1" thickBot="1">
      <c r="A174" s="966">
        <v>1244000</v>
      </c>
      <c r="B174" s="967" t="s">
        <v>1661</v>
      </c>
      <c r="C174" s="960" t="s">
        <v>1089</v>
      </c>
      <c r="D174" s="1134"/>
      <c r="E174" s="1418"/>
      <c r="F174" s="1134"/>
      <c r="G174" s="1134"/>
      <c r="H174" s="1134"/>
      <c r="I174" s="1134"/>
      <c r="J174" s="1134"/>
    </row>
    <row r="175" spans="1:10" ht="13.5" thickBot="1">
      <c r="A175" s="968">
        <v>1000000</v>
      </c>
      <c r="B175" s="969" t="s">
        <v>328</v>
      </c>
      <c r="C175" s="970" t="s">
        <v>338</v>
      </c>
      <c r="D175" s="1143">
        <f>D32+D151</f>
        <v>149000</v>
      </c>
      <c r="E175" s="1421">
        <f t="shared" ref="E175:J175" si="5">E32+E151</f>
        <v>0</v>
      </c>
      <c r="F175" s="1143">
        <f t="shared" si="5"/>
        <v>140000</v>
      </c>
      <c r="G175" s="1143">
        <f t="shared" si="5"/>
        <v>41702</v>
      </c>
      <c r="H175" s="1143">
        <f t="shared" si="5"/>
        <v>76702</v>
      </c>
      <c r="I175" s="1143">
        <f t="shared" si="5"/>
        <v>111702</v>
      </c>
      <c r="J175" s="1421">
        <f t="shared" si="5"/>
        <v>140000</v>
      </c>
    </row>
    <row r="176" spans="1:10" ht="14.25">
      <c r="A176" s="2443"/>
      <c r="B176" s="2443"/>
      <c r="C176" s="2443"/>
      <c r="D176" s="2443"/>
      <c r="E176" s="2443"/>
      <c r="F176" s="2443"/>
      <c r="G176" s="2443"/>
      <c r="H176" s="2443"/>
      <c r="I176" s="2443"/>
      <c r="J176" s="2443"/>
    </row>
    <row r="177" spans="1:10">
      <c r="A177" s="2422" t="s">
        <v>2127</v>
      </c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>
      <c r="A178" s="2459" t="s">
        <v>1070</v>
      </c>
      <c r="B178" s="2459"/>
      <c r="C178" s="2459"/>
      <c r="D178" s="2459"/>
      <c r="E178" s="2459"/>
      <c r="F178" s="2459"/>
      <c r="G178" s="2459"/>
      <c r="H178" s="2459"/>
      <c r="I178" s="2459"/>
      <c r="J178" s="2459"/>
    </row>
    <row r="179" spans="1:10" ht="14.25">
      <c r="A179" s="2422" t="s">
        <v>1670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>
      <c r="A180" s="2461" t="s">
        <v>950</v>
      </c>
      <c r="B180" s="2461"/>
      <c r="C180" s="2461"/>
      <c r="D180" s="2461"/>
      <c r="E180" s="2461"/>
      <c r="F180" s="2461"/>
      <c r="G180" s="2461"/>
      <c r="H180" s="2461"/>
      <c r="I180" s="2461"/>
      <c r="J180" s="2461"/>
    </row>
    <row r="181" spans="1:10" ht="14.25">
      <c r="A181" s="2466"/>
      <c r="B181" s="2466"/>
      <c r="C181" s="2466"/>
      <c r="D181" s="2466"/>
      <c r="E181" s="2466"/>
      <c r="F181" s="2466"/>
      <c r="G181" s="2466"/>
      <c r="H181" s="2466"/>
      <c r="I181" s="2466"/>
      <c r="J181" s="2466"/>
    </row>
    <row r="182" spans="1:10">
      <c r="A182" s="2422" t="s">
        <v>951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 s="626" customFormat="1" ht="14.25">
      <c r="A183" s="816" t="s">
        <v>2011</v>
      </c>
      <c r="B183" s="816"/>
      <c r="C183" s="817"/>
      <c r="D183" s="816"/>
      <c r="E183" s="1613"/>
      <c r="F183" s="816"/>
      <c r="G183" s="816" t="s">
        <v>1102</v>
      </c>
      <c r="H183" s="816"/>
      <c r="I183" s="816"/>
      <c r="J183" s="816"/>
    </row>
    <row r="184" spans="1:10" s="626" customFormat="1" ht="14.25">
      <c r="A184" s="818" t="s">
        <v>1655</v>
      </c>
      <c r="B184" s="817" t="s">
        <v>612</v>
      </c>
      <c r="C184" s="820"/>
      <c r="D184" s="662"/>
      <c r="E184" s="1614" t="s">
        <v>289</v>
      </c>
      <c r="F184" s="662"/>
      <c r="G184" s="661" t="s">
        <v>290</v>
      </c>
      <c r="H184" s="662"/>
      <c r="I184" s="662"/>
      <c r="J184" s="818"/>
    </row>
    <row r="185" spans="1:10">
      <c r="A185" s="2455"/>
      <c r="B185" s="2455"/>
      <c r="C185" s="2455"/>
      <c r="D185" s="2455"/>
      <c r="E185" s="2455"/>
      <c r="F185" s="2455"/>
      <c r="G185" s="2455"/>
      <c r="H185" s="2455"/>
      <c r="I185" s="2455"/>
      <c r="J185" s="2455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464"/>
      <c r="B196" s="2464"/>
      <c r="C196" s="2464"/>
      <c r="D196" s="2464"/>
      <c r="E196" s="2464"/>
      <c r="F196" s="2464"/>
      <c r="G196" s="2464"/>
      <c r="H196" s="2464"/>
      <c r="I196" s="2464"/>
      <c r="J196" s="2464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464"/>
      <c r="B198" s="2464"/>
      <c r="C198" s="2464"/>
      <c r="D198" s="2464"/>
      <c r="E198" s="2464"/>
      <c r="F198" s="2464"/>
      <c r="G198" s="2464"/>
      <c r="H198" s="2464"/>
      <c r="I198" s="2464"/>
      <c r="J198" s="2464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464"/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464" t="s">
        <v>49</v>
      </c>
      <c r="B202" s="2464"/>
      <c r="C202" s="2464"/>
      <c r="D202" s="2464"/>
      <c r="E202" s="2464"/>
      <c r="F202" s="2464"/>
      <c r="G202" s="2464"/>
      <c r="H202" s="2464"/>
      <c r="I202" s="2464"/>
      <c r="J202" s="2464"/>
    </row>
    <row r="203" spans="1:10">
      <c r="A203" s="2463" t="s">
        <v>1664</v>
      </c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2463" t="s">
        <v>1665</v>
      </c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2463" t="s">
        <v>1666</v>
      </c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971" t="s">
        <v>890</v>
      </c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463" t="s">
        <v>1667</v>
      </c>
      <c r="B207" s="2463"/>
      <c r="C207" s="2463"/>
      <c r="D207" s="2463"/>
      <c r="E207" s="2463"/>
      <c r="F207" s="2463"/>
      <c r="G207" s="2463"/>
      <c r="H207" s="2463"/>
      <c r="I207" s="2463"/>
      <c r="J207" s="2463"/>
    </row>
    <row r="208" spans="1:10">
      <c r="A208" s="2422" t="s">
        <v>645</v>
      </c>
      <c r="B208" s="2422"/>
      <c r="C208" s="2422"/>
      <c r="D208" s="2422"/>
      <c r="E208" s="2422"/>
      <c r="F208" s="2422"/>
      <c r="G208" s="2422"/>
      <c r="H208" s="2422"/>
      <c r="I208" s="2422"/>
      <c r="J208" s="2422"/>
    </row>
    <row r="209" spans="1:10">
      <c r="A209" s="2459" t="s">
        <v>1070</v>
      </c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 ht="14.25">
      <c r="A210" s="2459" t="s">
        <v>1668</v>
      </c>
      <c r="B210" s="2459"/>
      <c r="C210" s="2459"/>
      <c r="D210" s="2459"/>
      <c r="E210" s="2459"/>
      <c r="F210" s="2459"/>
      <c r="G210" s="2459"/>
      <c r="H210" s="2459"/>
      <c r="I210" s="2459"/>
      <c r="J210" s="2459"/>
    </row>
    <row r="211" spans="1:10">
      <c r="A211" s="2461" t="s">
        <v>950</v>
      </c>
      <c r="B211" s="2461"/>
      <c r="C211" s="2461"/>
      <c r="D211" s="2461"/>
      <c r="E211" s="2461"/>
      <c r="F211" s="2461"/>
      <c r="G211" s="2461"/>
      <c r="H211" s="2461"/>
      <c r="I211" s="2461"/>
      <c r="J211" s="2461"/>
    </row>
    <row r="212" spans="1:10" ht="14.25">
      <c r="A212" s="2462" t="s">
        <v>1669</v>
      </c>
      <c r="B212" s="2462"/>
      <c r="C212" s="2462"/>
      <c r="D212" s="2462"/>
      <c r="E212" s="2462"/>
      <c r="F212" s="2462"/>
      <c r="G212" s="2462"/>
      <c r="H212" s="2462"/>
      <c r="I212" s="2462"/>
      <c r="J212" s="2462"/>
    </row>
    <row r="213" spans="1:10">
      <c r="A213" s="2459" t="s">
        <v>951</v>
      </c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>
      <c r="A214" s="2459" t="s">
        <v>952</v>
      </c>
      <c r="B214" s="2459"/>
      <c r="C214" s="2459"/>
      <c r="D214" s="2459"/>
      <c r="E214" s="2459"/>
      <c r="F214" s="2459"/>
      <c r="G214" s="2459"/>
      <c r="H214" s="2459"/>
      <c r="I214" s="2459"/>
      <c r="J214" s="2459"/>
    </row>
    <row r="215" spans="1:10" ht="14.25">
      <c r="A215" s="2460" t="s">
        <v>1663</v>
      </c>
      <c r="B215" s="2460"/>
      <c r="C215" s="2460"/>
      <c r="D215" s="2460"/>
      <c r="E215" s="2460"/>
      <c r="F215" s="2460"/>
      <c r="G215" s="2460"/>
      <c r="H215" s="2460"/>
      <c r="I215" s="2460"/>
      <c r="J215" s="2460"/>
    </row>
    <row r="216" spans="1:10">
      <c r="A216" s="2455"/>
      <c r="B216" s="2455"/>
      <c r="C216" s="2455"/>
      <c r="D216" s="2455"/>
      <c r="E216" s="2455"/>
      <c r="F216" s="2455"/>
      <c r="G216" s="2455"/>
      <c r="H216" s="2455"/>
      <c r="I216" s="2455"/>
      <c r="J216" s="2455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M216"/>
  <sheetViews>
    <sheetView topLeftCell="A24" workbookViewId="0">
      <selection activeCell="A177" sqref="A177:XFD177"/>
    </sheetView>
  </sheetViews>
  <sheetFormatPr defaultRowHeight="12.75"/>
  <cols>
    <col min="1" max="1" width="7.140625" style="672" customWidth="1"/>
    <col min="2" max="2" width="40.140625" style="663" customWidth="1"/>
    <col min="3" max="3" width="8.7109375" style="673" customWidth="1"/>
    <col min="4" max="4" width="13.140625" style="662" customWidth="1"/>
    <col min="5" max="5" width="10.85546875" style="841" customWidth="1"/>
    <col min="6" max="6" width="11.42578125" style="662" customWidth="1"/>
    <col min="7" max="7" width="9.85546875" style="662" customWidth="1"/>
    <col min="8" max="8" width="9.140625" style="662" customWidth="1"/>
    <col min="9" max="9" width="9" style="662" customWidth="1"/>
    <col min="10" max="10" width="15.42578125" style="662" customWidth="1"/>
    <col min="11" max="16384" width="9.140625" style="662"/>
  </cols>
  <sheetData>
    <row r="1" spans="1:10">
      <c r="I1" s="868" t="s">
        <v>889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848</v>
      </c>
    </row>
    <row r="4" spans="1:10">
      <c r="G4" s="869" t="s">
        <v>982</v>
      </c>
    </row>
    <row r="5" spans="1:10" ht="14.25">
      <c r="B5" s="2022"/>
      <c r="H5" s="669" t="s">
        <v>162</v>
      </c>
    </row>
    <row r="6" spans="1:10" ht="14.25" customHeight="1">
      <c r="B6" s="2011" t="s">
        <v>31</v>
      </c>
      <c r="C6" s="872"/>
      <c r="D6" s="871"/>
      <c r="E6" s="1381"/>
      <c r="G6" s="873" t="s">
        <v>971</v>
      </c>
      <c r="H6" s="820"/>
    </row>
    <row r="7" spans="1:10">
      <c r="B7" s="662"/>
      <c r="C7" s="874"/>
    </row>
    <row r="8" spans="1:10" ht="12" customHeight="1">
      <c r="A8" s="672" t="s">
        <v>2288</v>
      </c>
      <c r="F8" s="665"/>
      <c r="G8" s="665"/>
    </row>
    <row r="9" spans="1:10" s="672" customFormat="1" ht="9.75" customHeight="1">
      <c r="A9" s="2455" t="s">
        <v>1073</v>
      </c>
      <c r="B9" s="2455"/>
      <c r="C9" s="2455"/>
      <c r="D9" s="2455"/>
      <c r="E9" s="2455"/>
    </row>
    <row r="10" spans="1:10">
      <c r="A10" s="672" t="s">
        <v>451</v>
      </c>
      <c r="B10" s="875"/>
      <c r="C10" s="876"/>
      <c r="D10" s="824"/>
      <c r="E10" s="1382"/>
    </row>
    <row r="11" spans="1:10" ht="14.25" customHeight="1">
      <c r="B11" s="877"/>
      <c r="C11" s="878"/>
      <c r="D11" s="877"/>
      <c r="E11" s="1383"/>
      <c r="F11" s="877"/>
      <c r="G11" s="877"/>
      <c r="H11" s="879"/>
    </row>
    <row r="12" spans="1:10" ht="10.5" customHeight="1">
      <c r="A12" s="880" t="s">
        <v>452</v>
      </c>
      <c r="B12" s="873" t="s">
        <v>1100</v>
      </c>
      <c r="C12" s="874"/>
      <c r="D12" s="873"/>
      <c r="E12" s="1384"/>
      <c r="F12" s="873"/>
      <c r="G12" s="820"/>
      <c r="H12" s="881" t="s">
        <v>193</v>
      </c>
    </row>
    <row r="13" spans="1:10" ht="30" customHeight="1">
      <c r="A13" s="882" t="s">
        <v>587</v>
      </c>
      <c r="B13" s="882"/>
      <c r="C13" s="878"/>
      <c r="D13" s="882"/>
      <c r="E13" s="1385"/>
      <c r="F13" s="882"/>
      <c r="G13" s="883"/>
    </row>
    <row r="14" spans="1:10" s="841" customFormat="1">
      <c r="A14" s="2445" t="s">
        <v>2269</v>
      </c>
      <c r="B14" s="2446"/>
      <c r="C14" s="1460"/>
      <c r="F14" s="1461"/>
      <c r="G14" s="1461"/>
    </row>
    <row r="15" spans="1:10" ht="21.75" customHeight="1">
      <c r="A15" s="884"/>
      <c r="B15" s="2511" t="s">
        <v>588</v>
      </c>
      <c r="C15" s="2511"/>
      <c r="D15" s="2511"/>
      <c r="E15" s="2511"/>
      <c r="F15" s="884"/>
      <c r="G15" s="884"/>
      <c r="H15" s="884"/>
      <c r="I15" s="884"/>
      <c r="J15" s="884"/>
    </row>
    <row r="16" spans="1:10" ht="14.25" customHeight="1">
      <c r="A16" s="662"/>
      <c r="B16" s="2470" t="s">
        <v>243</v>
      </c>
      <c r="C16" s="2470"/>
      <c r="D16" s="2470"/>
      <c r="E16" s="2470"/>
      <c r="F16" s="2470"/>
      <c r="G16" s="1282"/>
      <c r="H16" s="2021"/>
      <c r="I16" s="2021"/>
      <c r="J16" s="2021"/>
    </row>
    <row r="17" spans="1:12" s="626" customFormat="1" ht="14.25" customHeight="1">
      <c r="A17" s="2467" t="s">
        <v>2202</v>
      </c>
      <c r="B17" s="2467"/>
      <c r="C17" s="2467"/>
      <c r="D17" s="2467"/>
      <c r="E17" s="2467"/>
      <c r="F17" s="2467"/>
      <c r="G17" s="2467"/>
      <c r="H17" s="2467"/>
      <c r="I17" s="2467"/>
      <c r="J17" s="2467"/>
      <c r="K17" s="672"/>
      <c r="L17" s="672"/>
    </row>
    <row r="18" spans="1:12" s="672" customFormat="1" ht="1.5" customHeight="1">
      <c r="A18" s="2467"/>
      <c r="B18" s="2467"/>
      <c r="C18" s="2467"/>
      <c r="D18" s="2467"/>
      <c r="E18" s="2467"/>
      <c r="F18" s="2467"/>
      <c r="G18" s="2467"/>
      <c r="H18" s="2467"/>
      <c r="I18" s="2467"/>
      <c r="J18" s="2467"/>
    </row>
    <row r="19" spans="1:12" s="667" customFormat="1" thickBot="1">
      <c r="A19" s="677" t="s">
        <v>396</v>
      </c>
      <c r="B19" s="888"/>
      <c r="C19" s="889"/>
      <c r="D19" s="669"/>
      <c r="E19" s="1386"/>
      <c r="G19" s="890" t="s">
        <v>1161</v>
      </c>
      <c r="H19" s="891"/>
      <c r="I19" s="891"/>
      <c r="J19" s="891"/>
    </row>
    <row r="20" spans="1:12" s="869" customFormat="1" ht="15.75" customHeight="1" thickBot="1">
      <c r="A20" s="677" t="s">
        <v>84</v>
      </c>
      <c r="B20" s="892"/>
      <c r="C20" s="889"/>
      <c r="E20" s="1387"/>
      <c r="G20" s="892" t="s">
        <v>313</v>
      </c>
      <c r="H20" s="893">
        <v>6</v>
      </c>
      <c r="I20" s="894">
        <v>6</v>
      </c>
      <c r="J20" s="895" t="s">
        <v>703</v>
      </c>
    </row>
    <row r="21" spans="1:12" s="892" customFormat="1" ht="15" customHeight="1" thickBot="1">
      <c r="A21" s="677" t="s">
        <v>600</v>
      </c>
      <c r="C21" s="889"/>
      <c r="E21" s="1388"/>
      <c r="G21" s="892" t="s">
        <v>1135</v>
      </c>
    </row>
    <row r="22" spans="1:12" s="892" customFormat="1" ht="9.75" customHeight="1" thickBot="1">
      <c r="A22" s="677" t="s">
        <v>531</v>
      </c>
      <c r="C22" s="896"/>
      <c r="D22" s="897"/>
      <c r="E22" s="1388"/>
      <c r="G22" s="892" t="s">
        <v>532</v>
      </c>
    </row>
    <row r="23" spans="1:12" s="869" customFormat="1" ht="15.75" customHeight="1" thickBot="1">
      <c r="A23" s="677" t="s">
        <v>693</v>
      </c>
      <c r="B23" s="892"/>
      <c r="C23" s="889"/>
      <c r="E23" s="1387"/>
      <c r="G23" s="892" t="s">
        <v>902</v>
      </c>
      <c r="I23" s="898"/>
    </row>
    <row r="24" spans="1:12" s="869" customFormat="1" ht="12.75" customHeight="1">
      <c r="A24" s="677" t="s">
        <v>202</v>
      </c>
      <c r="B24" s="899"/>
      <c r="C24" s="900"/>
      <c r="E24" s="1387"/>
      <c r="F24" s="901"/>
      <c r="G24" s="892" t="s">
        <v>904</v>
      </c>
    </row>
    <row r="25" spans="1:12" s="869" customFormat="1" ht="15.75" customHeight="1" thickBot="1">
      <c r="A25" s="679" t="s">
        <v>286</v>
      </c>
      <c r="B25" s="890"/>
      <c r="C25" s="900"/>
      <c r="D25" s="902"/>
      <c r="E25" s="1389"/>
      <c r="G25" s="892" t="s">
        <v>218</v>
      </c>
      <c r="I25" s="901"/>
    </row>
    <row r="26" spans="1:12" s="901" customFormat="1" ht="15.75" customHeight="1" thickBot="1">
      <c r="A26" s="677" t="s">
        <v>110</v>
      </c>
      <c r="B26" s="892"/>
      <c r="C26" s="900"/>
      <c r="D26" s="903"/>
      <c r="E26" s="1387"/>
      <c r="G26" s="901" t="s">
        <v>1658</v>
      </c>
      <c r="H26" s="904"/>
      <c r="I26" s="905"/>
      <c r="J26" s="906"/>
    </row>
    <row r="27" spans="1:12" s="901" customFormat="1" ht="16.5" customHeight="1" thickBot="1">
      <c r="A27" s="677" t="s">
        <v>608</v>
      </c>
      <c r="B27" s="892"/>
      <c r="C27" s="900"/>
      <c r="E27" s="1390" t="s">
        <v>704</v>
      </c>
      <c r="G27" s="892" t="s">
        <v>398</v>
      </c>
      <c r="I27" s="869"/>
      <c r="J27" s="869"/>
    </row>
    <row r="28" spans="1:12" s="901" customFormat="1" ht="16.5" customHeight="1" thickBot="1">
      <c r="A28" s="680"/>
      <c r="B28" s="869"/>
      <c r="C28" s="908"/>
      <c r="E28" s="1391"/>
      <c r="F28" s="869"/>
      <c r="G28" s="869"/>
      <c r="H28" s="2469">
        <v>900272000580</v>
      </c>
      <c r="I28" s="2469"/>
      <c r="J28" s="2469"/>
    </row>
    <row r="29" spans="1:12" s="672" customFormat="1" ht="35.25" customHeight="1" thickBot="1">
      <c r="A29" s="695" t="s">
        <v>385</v>
      </c>
      <c r="B29" s="696" t="s">
        <v>609</v>
      </c>
      <c r="C29" s="697"/>
      <c r="D29" s="696" t="s">
        <v>401</v>
      </c>
      <c r="E29" s="1392"/>
      <c r="F29" s="2438" t="s">
        <v>342</v>
      </c>
      <c r="G29" s="2440" t="s">
        <v>343</v>
      </c>
      <c r="H29" s="2441"/>
      <c r="I29" s="2441"/>
      <c r="J29" s="2442"/>
    </row>
    <row r="30" spans="1:12" s="672" customFormat="1" ht="96.75" customHeight="1" thickBot="1">
      <c r="A30" s="699"/>
      <c r="B30" s="700" t="s">
        <v>329</v>
      </c>
      <c r="C30" s="701" t="s">
        <v>641</v>
      </c>
      <c r="D30" s="702" t="s">
        <v>761</v>
      </c>
      <c r="E30" s="139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2" s="910" customFormat="1" ht="21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1394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2" s="813" customFormat="1" ht="20.25" customHeight="1" thickBot="1">
      <c r="A32" s="911">
        <v>1100000</v>
      </c>
      <c r="B32" s="711" t="s">
        <v>1659</v>
      </c>
      <c r="C32" s="712" t="s">
        <v>338</v>
      </c>
      <c r="D32" s="987">
        <f>D105+D33+D43+D69</f>
        <v>190000</v>
      </c>
      <c r="E32" s="1638">
        <f>E35+E41+E73+E77+E67+E45+E76+E63+E105</f>
        <v>0</v>
      </c>
      <c r="F32" s="987">
        <f>D32+E32</f>
        <v>190000</v>
      </c>
      <c r="G32" s="987">
        <f>G33+G42+G131+G105</f>
        <v>35000</v>
      </c>
      <c r="H32" s="987">
        <f>H33+H42+H131+H105</f>
        <v>60000</v>
      </c>
      <c r="I32" s="987">
        <f>I33+I42+I131+I99+I105</f>
        <v>90000</v>
      </c>
      <c r="J32" s="987">
        <f>F32</f>
        <v>190000</v>
      </c>
    </row>
    <row r="33" spans="1:11" s="672" customFormat="1" ht="38.25" customHeight="1" thickBot="1">
      <c r="A33" s="911">
        <v>1110000</v>
      </c>
      <c r="B33" s="714" t="s">
        <v>1617</v>
      </c>
      <c r="C33" s="712" t="s">
        <v>338</v>
      </c>
      <c r="D33" s="988">
        <f>D34</f>
        <v>0</v>
      </c>
      <c r="E33" s="1639"/>
      <c r="F33" s="988">
        <f>F34</f>
        <v>0</v>
      </c>
      <c r="G33" s="988">
        <f>G34</f>
        <v>0</v>
      </c>
      <c r="H33" s="988">
        <f>H34</f>
        <v>0</v>
      </c>
      <c r="I33" s="988">
        <f>I34</f>
        <v>0</v>
      </c>
      <c r="J33" s="988">
        <f>J34</f>
        <v>0</v>
      </c>
    </row>
    <row r="34" spans="1:11" s="672" customFormat="1" ht="14.25" hidden="1">
      <c r="A34" s="912">
        <v>1110000</v>
      </c>
      <c r="B34" s="717" t="s">
        <v>768</v>
      </c>
      <c r="C34" s="718" t="s">
        <v>338</v>
      </c>
      <c r="D34" s="989">
        <f>SUM(D35:D41)</f>
        <v>0</v>
      </c>
      <c r="E34" s="1640"/>
      <c r="F34" s="989">
        <f>SUM(F35:F41)</f>
        <v>0</v>
      </c>
      <c r="G34" s="989">
        <f>SUM(G35:G41)</f>
        <v>0</v>
      </c>
      <c r="H34" s="989">
        <f>SUM(H35:H41)</f>
        <v>0</v>
      </c>
      <c r="I34" s="989">
        <f>SUM(I35:I41)</f>
        <v>0</v>
      </c>
      <c r="J34" s="989">
        <f>SUM(J35:J41)</f>
        <v>0</v>
      </c>
    </row>
    <row r="35" spans="1:11" s="672" customFormat="1" ht="25.5" hidden="1">
      <c r="A35" s="913">
        <v>1111000</v>
      </c>
      <c r="B35" s="1589" t="s">
        <v>643</v>
      </c>
      <c r="C35" s="722" t="s">
        <v>769</v>
      </c>
      <c r="D35" s="1002">
        <v>0</v>
      </c>
      <c r="E35" s="1005">
        <v>0</v>
      </c>
      <c r="F35" s="1002">
        <f>D35+E35</f>
        <v>0</v>
      </c>
      <c r="G35" s="1002">
        <v>0</v>
      </c>
      <c r="H35" s="1002">
        <v>0</v>
      </c>
      <c r="I35" s="1002">
        <v>0</v>
      </c>
      <c r="J35" s="1002">
        <f>F35</f>
        <v>0</v>
      </c>
      <c r="K35" s="985"/>
    </row>
    <row r="36" spans="1:11" s="672" customFormat="1" ht="24" hidden="1" customHeight="1">
      <c r="A36" s="914">
        <v>1112000</v>
      </c>
      <c r="B36" s="737" t="s">
        <v>255</v>
      </c>
      <c r="C36" s="726" t="s">
        <v>770</v>
      </c>
      <c r="D36" s="997">
        <v>0</v>
      </c>
      <c r="E36" s="997">
        <v>0</v>
      </c>
      <c r="F36" s="997">
        <f>D36+E36</f>
        <v>0</v>
      </c>
      <c r="G36" s="997">
        <v>0</v>
      </c>
      <c r="H36" s="997">
        <v>0</v>
      </c>
      <c r="I36" s="997">
        <v>0</v>
      </c>
      <c r="J36" s="997">
        <f>F36</f>
        <v>0</v>
      </c>
    </row>
    <row r="37" spans="1:11" s="672" customFormat="1" ht="38.25" hidden="1">
      <c r="A37" s="914">
        <v>1113000</v>
      </c>
      <c r="B37" s="725" t="s">
        <v>771</v>
      </c>
      <c r="C37" s="726" t="s">
        <v>772</v>
      </c>
      <c r="D37" s="997"/>
      <c r="E37" s="997"/>
      <c r="F37" s="997"/>
      <c r="G37" s="997"/>
      <c r="H37" s="997"/>
      <c r="I37" s="997"/>
      <c r="J37" s="1413">
        <v>0</v>
      </c>
    </row>
    <row r="38" spans="1:11" s="672" customFormat="1" ht="51" hidden="1">
      <c r="A38" s="914">
        <v>1114000</v>
      </c>
      <c r="B38" s="725" t="s">
        <v>377</v>
      </c>
      <c r="C38" s="726" t="s">
        <v>378</v>
      </c>
      <c r="D38" s="997"/>
      <c r="E38" s="997"/>
      <c r="F38" s="997"/>
      <c r="G38" s="997"/>
      <c r="H38" s="997"/>
      <c r="I38" s="997"/>
      <c r="J38" s="1413">
        <v>0</v>
      </c>
    </row>
    <row r="39" spans="1:11" s="672" customFormat="1" hidden="1">
      <c r="A39" s="914">
        <v>1115000</v>
      </c>
      <c r="B39" s="725" t="s">
        <v>591</v>
      </c>
      <c r="C39" s="726" t="s">
        <v>367</v>
      </c>
      <c r="D39" s="997"/>
      <c r="E39" s="997"/>
      <c r="F39" s="997"/>
      <c r="G39" s="997"/>
      <c r="H39" s="997"/>
      <c r="I39" s="997"/>
      <c r="J39" s="1413">
        <v>0</v>
      </c>
    </row>
    <row r="40" spans="1:11" s="672" customFormat="1" ht="25.5" hidden="1">
      <c r="A40" s="914">
        <v>1116000</v>
      </c>
      <c r="B40" s="725" t="s">
        <v>981</v>
      </c>
      <c r="C40" s="726" t="s">
        <v>368</v>
      </c>
      <c r="D40" s="997"/>
      <c r="E40" s="997"/>
      <c r="F40" s="997"/>
      <c r="G40" s="997"/>
      <c r="H40" s="997"/>
      <c r="I40" s="997"/>
      <c r="J40" s="1413">
        <v>0</v>
      </c>
    </row>
    <row r="41" spans="1:11" s="672" customFormat="1" ht="26.25" hidden="1" thickBot="1">
      <c r="A41" s="916">
        <v>1117000</v>
      </c>
      <c r="B41" s="729" t="s">
        <v>610</v>
      </c>
      <c r="C41" s="730" t="s">
        <v>19</v>
      </c>
      <c r="D41" s="999">
        <v>0</v>
      </c>
      <c r="E41" s="999">
        <v>0</v>
      </c>
      <c r="F41" s="999">
        <f>D41</f>
        <v>0</v>
      </c>
      <c r="G41" s="999">
        <v>0</v>
      </c>
      <c r="H41" s="999">
        <v>0</v>
      </c>
      <c r="I41" s="999">
        <v>0</v>
      </c>
      <c r="J41" s="1413">
        <f>F41</f>
        <v>0</v>
      </c>
    </row>
    <row r="42" spans="1:11" s="672" customFormat="1" ht="29.25" hidden="1" thickBot="1">
      <c r="A42" s="917">
        <v>1120000</v>
      </c>
      <c r="B42" s="733" t="s">
        <v>20</v>
      </c>
      <c r="C42" s="712" t="s">
        <v>338</v>
      </c>
      <c r="D42" s="1367">
        <f>D43+D55+D66+D69+D51+D64</f>
        <v>0</v>
      </c>
      <c r="E42" s="1367"/>
      <c r="F42" s="1367">
        <f>F43+F55+F66+F69+F51+F64</f>
        <v>0</v>
      </c>
      <c r="G42" s="1367">
        <f>G43+G51+G55+G64+G66+G69</f>
        <v>0</v>
      </c>
      <c r="H42" s="1367">
        <f>H43+H51+H55+H64+H66+H69</f>
        <v>0</v>
      </c>
      <c r="I42" s="1367">
        <f>I43+I51+I55+I64+I66+I69</f>
        <v>0</v>
      </c>
      <c r="J42" s="1414">
        <f>F42</f>
        <v>0</v>
      </c>
    </row>
    <row r="43" spans="1:11" s="672" customFormat="1" ht="12.75" hidden="1" customHeight="1">
      <c r="A43" s="912">
        <v>1121000</v>
      </c>
      <c r="B43" s="735" t="s">
        <v>21</v>
      </c>
      <c r="C43" s="736"/>
      <c r="D43" s="1415">
        <f>SUM(D44:D49)</f>
        <v>0</v>
      </c>
      <c r="E43" s="1415"/>
      <c r="F43" s="1415">
        <f>SUM(F44:F49)</f>
        <v>0</v>
      </c>
      <c r="G43" s="1415">
        <f>SUM(G44:G49)</f>
        <v>0</v>
      </c>
      <c r="H43" s="1415">
        <f>SUM(H44:H49)</f>
        <v>0</v>
      </c>
      <c r="I43" s="1415">
        <f>SUM(I44:I49)</f>
        <v>0</v>
      </c>
      <c r="J43" s="1414">
        <f>SUM(J44:J49)</f>
        <v>0</v>
      </c>
    </row>
    <row r="44" spans="1:11" s="672" customFormat="1" ht="25.5" hidden="1">
      <c r="A44" s="914">
        <v>1121100</v>
      </c>
      <c r="B44" s="737" t="s">
        <v>359</v>
      </c>
      <c r="C44" s="726" t="s">
        <v>360</v>
      </c>
      <c r="D44" s="995"/>
      <c r="E44" s="995"/>
      <c r="F44" s="995"/>
      <c r="G44" s="995"/>
      <c r="H44" s="995"/>
      <c r="I44" s="995"/>
      <c r="J44" s="1414">
        <v>0</v>
      </c>
    </row>
    <row r="45" spans="1:11" s="672" customFormat="1" ht="24.75" hidden="1" customHeight="1">
      <c r="A45" s="914">
        <v>1121200</v>
      </c>
      <c r="B45" s="738" t="s">
        <v>1618</v>
      </c>
      <c r="C45" s="726" t="s">
        <v>362</v>
      </c>
      <c r="D45" s="995">
        <v>0</v>
      </c>
      <c r="E45" s="995">
        <v>0</v>
      </c>
      <c r="F45" s="995">
        <v>0</v>
      </c>
      <c r="G45" s="995">
        <v>0</v>
      </c>
      <c r="H45" s="995">
        <v>0</v>
      </c>
      <c r="I45" s="995">
        <v>0</v>
      </c>
      <c r="J45" s="1414">
        <f>F45</f>
        <v>0</v>
      </c>
    </row>
    <row r="46" spans="1:11" s="672" customFormat="1" hidden="1">
      <c r="A46" s="914">
        <v>1121300</v>
      </c>
      <c r="B46" s="737" t="s">
        <v>734</v>
      </c>
      <c r="C46" s="726" t="s">
        <v>363</v>
      </c>
      <c r="D46" s="995">
        <v>0</v>
      </c>
      <c r="E46" s="995">
        <v>0</v>
      </c>
      <c r="F46" s="995">
        <f>D46+E46</f>
        <v>0</v>
      </c>
      <c r="G46" s="995">
        <v>0</v>
      </c>
      <c r="H46" s="995">
        <v>0</v>
      </c>
      <c r="I46" s="995">
        <v>0</v>
      </c>
      <c r="J46" s="1414">
        <f>F46</f>
        <v>0</v>
      </c>
    </row>
    <row r="47" spans="1:11" s="672" customFormat="1" hidden="1">
      <c r="A47" s="914">
        <v>1121400</v>
      </c>
      <c r="B47" s="737" t="s">
        <v>735</v>
      </c>
      <c r="C47" s="726" t="s">
        <v>364</v>
      </c>
      <c r="D47" s="995">
        <v>0</v>
      </c>
      <c r="E47" s="995"/>
      <c r="F47" s="995">
        <v>0</v>
      </c>
      <c r="G47" s="995">
        <v>0</v>
      </c>
      <c r="H47" s="995">
        <v>0</v>
      </c>
      <c r="I47" s="995">
        <v>0</v>
      </c>
      <c r="J47" s="1414">
        <f>F47</f>
        <v>0</v>
      </c>
    </row>
    <row r="48" spans="1:11" s="672" customFormat="1" hidden="1">
      <c r="A48" s="914">
        <v>1121500</v>
      </c>
      <c r="B48" s="737" t="s">
        <v>65</v>
      </c>
      <c r="C48" s="726" t="s">
        <v>365</v>
      </c>
      <c r="D48" s="1415">
        <v>0</v>
      </c>
      <c r="E48" s="995">
        <v>0</v>
      </c>
      <c r="F48" s="1415">
        <f>D48+E48</f>
        <v>0</v>
      </c>
      <c r="G48" s="1415">
        <v>0</v>
      </c>
      <c r="H48" s="1415">
        <v>0</v>
      </c>
      <c r="I48" s="1415">
        <v>0</v>
      </c>
      <c r="J48" s="1414">
        <f>F48</f>
        <v>0</v>
      </c>
    </row>
    <row r="49" spans="1:10" s="672" customFormat="1" ht="25.5" hidden="1">
      <c r="A49" s="914">
        <v>1121600</v>
      </c>
      <c r="B49" s="737" t="s">
        <v>66</v>
      </c>
      <c r="C49" s="726" t="s">
        <v>366</v>
      </c>
      <c r="D49" s="995">
        <v>0</v>
      </c>
      <c r="E49" s="995">
        <v>0</v>
      </c>
      <c r="F49" s="995">
        <f>D49+E49</f>
        <v>0</v>
      </c>
      <c r="G49" s="995">
        <v>0</v>
      </c>
      <c r="H49" s="995">
        <v>0</v>
      </c>
      <c r="I49" s="995">
        <v>0</v>
      </c>
      <c r="J49" s="1414">
        <f>F49</f>
        <v>0</v>
      </c>
    </row>
    <row r="50" spans="1:10" s="672" customFormat="1" ht="12.75" hidden="1" customHeight="1" thickBot="1">
      <c r="A50" s="918">
        <v>1121700</v>
      </c>
      <c r="B50" s="741" t="s">
        <v>67</v>
      </c>
      <c r="C50" s="730" t="s">
        <v>731</v>
      </c>
      <c r="D50" s="1004"/>
      <c r="E50" s="1004"/>
      <c r="F50" s="1004"/>
      <c r="G50" s="1004"/>
      <c r="H50" s="1004"/>
      <c r="I50" s="1004"/>
      <c r="J50" s="1414">
        <v>0</v>
      </c>
    </row>
    <row r="51" spans="1:10" s="672" customFormat="1" ht="28.5" hidden="1">
      <c r="A51" s="912">
        <v>1122000</v>
      </c>
      <c r="B51" s="742" t="s">
        <v>732</v>
      </c>
      <c r="C51" s="718" t="s">
        <v>338</v>
      </c>
      <c r="D51" s="1005">
        <f>D52</f>
        <v>0</v>
      </c>
      <c r="E51" s="1005"/>
      <c r="F51" s="1005">
        <f>F52</f>
        <v>0</v>
      </c>
      <c r="G51" s="1005">
        <f>G52</f>
        <v>0</v>
      </c>
      <c r="H51" s="1005">
        <f>H52</f>
        <v>0</v>
      </c>
      <c r="I51" s="1005">
        <f>I52</f>
        <v>0</v>
      </c>
      <c r="J51" s="1414">
        <f>J52</f>
        <v>0</v>
      </c>
    </row>
    <row r="52" spans="1:10" s="672" customFormat="1" hidden="1">
      <c r="A52" s="919">
        <v>1122100</v>
      </c>
      <c r="B52" s="737" t="s">
        <v>68</v>
      </c>
      <c r="C52" s="722" t="s">
        <v>733</v>
      </c>
      <c r="D52" s="995">
        <v>0</v>
      </c>
      <c r="E52" s="995"/>
      <c r="F52" s="995">
        <f>D52+E52</f>
        <v>0</v>
      </c>
      <c r="G52" s="995">
        <v>0</v>
      </c>
      <c r="H52" s="995">
        <v>0</v>
      </c>
      <c r="I52" s="995">
        <v>0</v>
      </c>
      <c r="J52" s="1414">
        <f>F52</f>
        <v>0</v>
      </c>
    </row>
    <row r="53" spans="1:10" s="672" customFormat="1" ht="25.5" hidden="1">
      <c r="A53" s="919">
        <v>1122200</v>
      </c>
      <c r="B53" s="737" t="s">
        <v>465</v>
      </c>
      <c r="C53" s="726" t="s">
        <v>978</v>
      </c>
      <c r="D53" s="995"/>
      <c r="E53" s="995"/>
      <c r="F53" s="995"/>
      <c r="G53" s="995"/>
      <c r="H53" s="995"/>
      <c r="I53" s="995"/>
      <c r="J53" s="1414">
        <v>0</v>
      </c>
    </row>
    <row r="54" spans="1:10" s="672" customFormat="1" ht="13.5" hidden="1" thickBot="1">
      <c r="A54" s="917">
        <v>1122300</v>
      </c>
      <c r="B54" s="741" t="s">
        <v>136</v>
      </c>
      <c r="C54" s="730" t="s">
        <v>979</v>
      </c>
      <c r="D54" s="1004"/>
      <c r="E54" s="1004"/>
      <c r="F54" s="1004"/>
      <c r="G54" s="1004"/>
      <c r="H54" s="1004"/>
      <c r="I54" s="1004"/>
      <c r="J54" s="1414">
        <v>0</v>
      </c>
    </row>
    <row r="55" spans="1:10" s="672" customFormat="1" ht="28.5" hidden="1">
      <c r="A55" s="912">
        <v>1123000</v>
      </c>
      <c r="B55" s="742" t="s">
        <v>52</v>
      </c>
      <c r="C55" s="718" t="s">
        <v>338</v>
      </c>
      <c r="D55" s="1005">
        <f>SUM(D56:D63)</f>
        <v>0</v>
      </c>
      <c r="E55" s="1005"/>
      <c r="F55" s="1005">
        <f>SUM(F56:F63)</f>
        <v>0</v>
      </c>
      <c r="G55" s="1005">
        <f>SUM(G56:G63)</f>
        <v>0</v>
      </c>
      <c r="H55" s="1005">
        <f>SUM(H56:H63)</f>
        <v>0</v>
      </c>
      <c r="I55" s="1005">
        <f>SUM(I56:I63)</f>
        <v>0</v>
      </c>
      <c r="J55" s="1414">
        <f>F55</f>
        <v>0</v>
      </c>
    </row>
    <row r="56" spans="1:10" s="672" customFormat="1" hidden="1">
      <c r="A56" s="919">
        <v>1123100</v>
      </c>
      <c r="B56" s="737" t="s">
        <v>137</v>
      </c>
      <c r="C56" s="722" t="s">
        <v>345</v>
      </c>
      <c r="D56" s="995"/>
      <c r="E56" s="995"/>
      <c r="F56" s="995"/>
      <c r="G56" s="995"/>
      <c r="H56" s="995"/>
      <c r="I56" s="995"/>
      <c r="J56" s="1414">
        <f>F56</f>
        <v>0</v>
      </c>
    </row>
    <row r="57" spans="1:10" s="672" customFormat="1" hidden="1">
      <c r="A57" s="919">
        <v>1123200</v>
      </c>
      <c r="B57" s="737" t="s">
        <v>138</v>
      </c>
      <c r="C57" s="726" t="s">
        <v>346</v>
      </c>
      <c r="D57" s="995">
        <v>0</v>
      </c>
      <c r="E57" s="995"/>
      <c r="F57" s="995">
        <v>0</v>
      </c>
      <c r="G57" s="995">
        <v>0</v>
      </c>
      <c r="H57" s="995">
        <v>0</v>
      </c>
      <c r="I57" s="995">
        <v>0</v>
      </c>
      <c r="J57" s="1414">
        <f>F57</f>
        <v>0</v>
      </c>
    </row>
    <row r="58" spans="1:10" s="672" customFormat="1" ht="25.5" hidden="1">
      <c r="A58" s="919">
        <v>1123300</v>
      </c>
      <c r="B58" s="737" t="s">
        <v>139</v>
      </c>
      <c r="C58" s="726" t="s">
        <v>347</v>
      </c>
      <c r="D58" s="995"/>
      <c r="E58" s="995"/>
      <c r="F58" s="995"/>
      <c r="G58" s="995"/>
      <c r="H58" s="995"/>
      <c r="I58" s="995"/>
      <c r="J58" s="1414"/>
    </row>
    <row r="59" spans="1:10" s="672" customFormat="1" hidden="1">
      <c r="A59" s="919">
        <v>1123400</v>
      </c>
      <c r="B59" s="737" t="s">
        <v>533</v>
      </c>
      <c r="C59" s="726" t="s">
        <v>348</v>
      </c>
      <c r="D59" s="995">
        <v>0</v>
      </c>
      <c r="E59" s="995"/>
      <c r="F59" s="995">
        <v>0</v>
      </c>
      <c r="G59" s="995">
        <v>0</v>
      </c>
      <c r="H59" s="995">
        <v>0</v>
      </c>
      <c r="I59" s="995">
        <v>0</v>
      </c>
      <c r="J59" s="1414">
        <f t="shared" ref="J59:J65" si="0">F59</f>
        <v>0</v>
      </c>
    </row>
    <row r="60" spans="1:10" s="672" customFormat="1" hidden="1">
      <c r="A60" s="919">
        <v>1123500</v>
      </c>
      <c r="B60" s="745" t="s">
        <v>534</v>
      </c>
      <c r="C60" s="746">
        <v>423500</v>
      </c>
      <c r="D60" s="995"/>
      <c r="E60" s="995"/>
      <c r="F60" s="995"/>
      <c r="G60" s="995"/>
      <c r="H60" s="995"/>
      <c r="I60" s="995"/>
      <c r="J60" s="1414">
        <f t="shared" si="0"/>
        <v>0</v>
      </c>
    </row>
    <row r="61" spans="1:10" s="672" customFormat="1" ht="25.5" hidden="1">
      <c r="A61" s="919">
        <v>1123600</v>
      </c>
      <c r="B61" s="737" t="s">
        <v>174</v>
      </c>
      <c r="C61" s="726" t="s">
        <v>349</v>
      </c>
      <c r="D61" s="995"/>
      <c r="E61" s="995"/>
      <c r="F61" s="995"/>
      <c r="G61" s="995"/>
      <c r="H61" s="995"/>
      <c r="I61" s="995"/>
      <c r="J61" s="1414">
        <f t="shared" si="0"/>
        <v>0</v>
      </c>
    </row>
    <row r="62" spans="1:10" s="672" customFormat="1" hidden="1">
      <c r="A62" s="919">
        <v>1123700</v>
      </c>
      <c r="B62" s="737" t="s">
        <v>175</v>
      </c>
      <c r="C62" s="726" t="s">
        <v>350</v>
      </c>
      <c r="D62" s="995">
        <v>0</v>
      </c>
      <c r="E62" s="995"/>
      <c r="F62" s="995">
        <v>0</v>
      </c>
      <c r="G62" s="995">
        <v>0</v>
      </c>
      <c r="H62" s="995">
        <v>0</v>
      </c>
      <c r="I62" s="995">
        <v>0</v>
      </c>
      <c r="J62" s="1414">
        <f t="shared" si="0"/>
        <v>0</v>
      </c>
    </row>
    <row r="63" spans="1:10" s="672" customFormat="1" ht="13.5" hidden="1" thickBot="1">
      <c r="A63" s="917">
        <v>1123800</v>
      </c>
      <c r="B63" s="741" t="s">
        <v>176</v>
      </c>
      <c r="C63" s="730" t="s">
        <v>351</v>
      </c>
      <c r="D63" s="1004">
        <v>0</v>
      </c>
      <c r="E63" s="1004">
        <v>0</v>
      </c>
      <c r="F63" s="1004">
        <f>D63+E63</f>
        <v>0</v>
      </c>
      <c r="G63" s="1004">
        <v>0</v>
      </c>
      <c r="H63" s="1004">
        <v>0</v>
      </c>
      <c r="I63" s="1004">
        <v>0</v>
      </c>
      <c r="J63" s="1414">
        <f t="shared" si="0"/>
        <v>0</v>
      </c>
    </row>
    <row r="64" spans="1:10" s="672" customFormat="1" ht="28.5" hidden="1">
      <c r="A64" s="912">
        <v>1124000</v>
      </c>
      <c r="B64" s="742" t="s">
        <v>198</v>
      </c>
      <c r="C64" s="718" t="s">
        <v>338</v>
      </c>
      <c r="D64" s="1005">
        <f>D65</f>
        <v>0</v>
      </c>
      <c r="E64" s="1005"/>
      <c r="F64" s="1005">
        <f>F65</f>
        <v>0</v>
      </c>
      <c r="G64" s="1005">
        <f>G65</f>
        <v>0</v>
      </c>
      <c r="H64" s="1005">
        <f>H65</f>
        <v>0</v>
      </c>
      <c r="I64" s="1005">
        <f>I65</f>
        <v>0</v>
      </c>
      <c r="J64" s="1414">
        <f t="shared" si="0"/>
        <v>0</v>
      </c>
    </row>
    <row r="65" spans="1:13" s="672" customFormat="1" ht="13.5" hidden="1" thickBot="1">
      <c r="A65" s="917">
        <v>1124100</v>
      </c>
      <c r="B65" s="741" t="s">
        <v>177</v>
      </c>
      <c r="C65" s="730" t="s">
        <v>199</v>
      </c>
      <c r="D65" s="1004"/>
      <c r="E65" s="1004"/>
      <c r="F65" s="1004"/>
      <c r="G65" s="1004"/>
      <c r="H65" s="1004"/>
      <c r="I65" s="1004"/>
      <c r="J65" s="1414">
        <f t="shared" si="0"/>
        <v>0</v>
      </c>
    </row>
    <row r="66" spans="1:13" s="672" customFormat="1" ht="42.75" hidden="1">
      <c r="A66" s="912">
        <v>1125000</v>
      </c>
      <c r="B66" s="742" t="s">
        <v>878</v>
      </c>
      <c r="C66" s="718" t="s">
        <v>338</v>
      </c>
      <c r="D66" s="1005">
        <f>D67+D68</f>
        <v>0</v>
      </c>
      <c r="E66" s="1005"/>
      <c r="F66" s="1005">
        <f>F67+F68</f>
        <v>0</v>
      </c>
      <c r="G66" s="1005">
        <f>G67+G68</f>
        <v>0</v>
      </c>
      <c r="H66" s="1005">
        <f>H67+H68</f>
        <v>0</v>
      </c>
      <c r="I66" s="1005">
        <f>I67+I68</f>
        <v>0</v>
      </c>
      <c r="J66" s="1414">
        <f>J67+J68</f>
        <v>0</v>
      </c>
    </row>
    <row r="67" spans="1:13" s="672" customFormat="1" ht="25.5" hidden="1">
      <c r="A67" s="919">
        <v>1125100</v>
      </c>
      <c r="B67" s="737" t="s">
        <v>178</v>
      </c>
      <c r="C67" s="722" t="s">
        <v>879</v>
      </c>
      <c r="D67" s="995">
        <v>0</v>
      </c>
      <c r="E67" s="995">
        <v>0</v>
      </c>
      <c r="F67" s="995">
        <f>D67+E67</f>
        <v>0</v>
      </c>
      <c r="G67" s="995">
        <v>0</v>
      </c>
      <c r="H67" s="995">
        <v>0</v>
      </c>
      <c r="I67" s="995">
        <v>0</v>
      </c>
      <c r="J67" s="1414">
        <f t="shared" ref="J67:J73" si="1">F67</f>
        <v>0</v>
      </c>
    </row>
    <row r="68" spans="1:13" s="672" customFormat="1" ht="26.25" hidden="1" thickBot="1">
      <c r="A68" s="917">
        <v>1125200</v>
      </c>
      <c r="B68" s="741" t="s">
        <v>669</v>
      </c>
      <c r="C68" s="730" t="s">
        <v>988</v>
      </c>
      <c r="D68" s="1004">
        <v>0</v>
      </c>
      <c r="E68" s="1004">
        <v>0</v>
      </c>
      <c r="F68" s="1004">
        <f>D68+E68</f>
        <v>0</v>
      </c>
      <c r="G68" s="1004">
        <v>0</v>
      </c>
      <c r="H68" s="1004">
        <v>0</v>
      </c>
      <c r="I68" s="1004">
        <v>0</v>
      </c>
      <c r="J68" s="1414">
        <f t="shared" si="1"/>
        <v>0</v>
      </c>
    </row>
    <row r="69" spans="1:13" s="672" customFormat="1" ht="24.75" hidden="1" customHeight="1">
      <c r="A69" s="912">
        <v>1126000</v>
      </c>
      <c r="B69" s="742" t="s">
        <v>989</v>
      </c>
      <c r="C69" s="718" t="s">
        <v>338</v>
      </c>
      <c r="D69" s="1005">
        <f>SUM(D70:D77)</f>
        <v>0</v>
      </c>
      <c r="E69" s="1005"/>
      <c r="F69" s="1005">
        <f>SUM(F70:F77)</f>
        <v>0</v>
      </c>
      <c r="G69" s="1005">
        <f>SUM(G70:G77)</f>
        <v>0</v>
      </c>
      <c r="H69" s="1005">
        <f>SUM(H70:H77)</f>
        <v>0</v>
      </c>
      <c r="I69" s="1005">
        <f>SUM(I70:I77)</f>
        <v>0</v>
      </c>
      <c r="J69" s="1414">
        <f t="shared" si="1"/>
        <v>0</v>
      </c>
    </row>
    <row r="70" spans="1:13" s="672" customFormat="1" hidden="1">
      <c r="A70" s="912">
        <v>1126100</v>
      </c>
      <c r="B70" s="737" t="s">
        <v>941</v>
      </c>
      <c r="C70" s="722" t="s">
        <v>990</v>
      </c>
      <c r="D70" s="995">
        <v>0</v>
      </c>
      <c r="E70" s="995"/>
      <c r="F70" s="995">
        <f>D70+E70</f>
        <v>0</v>
      </c>
      <c r="G70" s="995">
        <v>0</v>
      </c>
      <c r="H70" s="995">
        <v>0</v>
      </c>
      <c r="I70" s="995">
        <v>0</v>
      </c>
      <c r="J70" s="1414">
        <f t="shared" si="1"/>
        <v>0</v>
      </c>
    </row>
    <row r="71" spans="1:13" s="672" customFormat="1" hidden="1">
      <c r="A71" s="912">
        <v>1126200</v>
      </c>
      <c r="B71" s="737" t="s">
        <v>942</v>
      </c>
      <c r="C71" s="726" t="s">
        <v>991</v>
      </c>
      <c r="D71" s="995"/>
      <c r="E71" s="995"/>
      <c r="F71" s="995"/>
      <c r="G71" s="995"/>
      <c r="H71" s="995"/>
      <c r="I71" s="995"/>
      <c r="J71" s="1414">
        <f t="shared" si="1"/>
        <v>0</v>
      </c>
    </row>
    <row r="72" spans="1:13" s="672" customFormat="1" hidden="1">
      <c r="A72" s="912">
        <v>1126300</v>
      </c>
      <c r="B72" s="737" t="s">
        <v>369</v>
      </c>
      <c r="C72" s="726" t="s">
        <v>370</v>
      </c>
      <c r="D72" s="995"/>
      <c r="E72" s="995"/>
      <c r="F72" s="995"/>
      <c r="G72" s="995"/>
      <c r="H72" s="995"/>
      <c r="I72" s="995"/>
      <c r="J72" s="1414">
        <f t="shared" si="1"/>
        <v>0</v>
      </c>
    </row>
    <row r="73" spans="1:13" s="672" customFormat="1" ht="21.75" hidden="1" customHeight="1">
      <c r="A73" s="919">
        <v>1126400</v>
      </c>
      <c r="B73" s="747" t="s">
        <v>943</v>
      </c>
      <c r="C73" s="726" t="s">
        <v>371</v>
      </c>
      <c r="D73" s="995">
        <v>0</v>
      </c>
      <c r="E73" s="995">
        <v>0</v>
      </c>
      <c r="F73" s="995">
        <f>D73+E73</f>
        <v>0</v>
      </c>
      <c r="G73" s="995">
        <v>0</v>
      </c>
      <c r="H73" s="995">
        <v>0</v>
      </c>
      <c r="I73" s="995">
        <v>0</v>
      </c>
      <c r="J73" s="1414">
        <f t="shared" si="1"/>
        <v>0</v>
      </c>
      <c r="K73" s="1524"/>
      <c r="L73" s="985"/>
      <c r="M73" s="985"/>
    </row>
    <row r="74" spans="1:13" s="672" customFormat="1" ht="25.5" hidden="1">
      <c r="A74" s="916">
        <v>1126500</v>
      </c>
      <c r="B74" s="748" t="s">
        <v>901</v>
      </c>
      <c r="C74" s="726" t="s">
        <v>372</v>
      </c>
      <c r="D74" s="995"/>
      <c r="E74" s="995"/>
      <c r="F74" s="995"/>
      <c r="G74" s="995"/>
      <c r="H74" s="995"/>
      <c r="I74" s="995"/>
      <c r="J74" s="1414">
        <v>0</v>
      </c>
    </row>
    <row r="75" spans="1:13" s="672" customFormat="1" hidden="1">
      <c r="A75" s="914">
        <v>1126600</v>
      </c>
      <c r="B75" s="747" t="s">
        <v>214</v>
      </c>
      <c r="C75" s="726" t="s">
        <v>373</v>
      </c>
      <c r="D75" s="995"/>
      <c r="E75" s="995"/>
      <c r="F75" s="995"/>
      <c r="G75" s="995"/>
      <c r="H75" s="995"/>
      <c r="I75" s="995"/>
      <c r="J75" s="1414">
        <f>F75</f>
        <v>0</v>
      </c>
    </row>
    <row r="76" spans="1:13" s="672" customFormat="1" hidden="1">
      <c r="A76" s="916">
        <v>1126700</v>
      </c>
      <c r="B76" s="747" t="s">
        <v>215</v>
      </c>
      <c r="C76" s="726" t="s">
        <v>374</v>
      </c>
      <c r="D76" s="995">
        <v>0</v>
      </c>
      <c r="E76" s="995">
        <v>0</v>
      </c>
      <c r="F76" s="995">
        <f>D76+E76</f>
        <v>0</v>
      </c>
      <c r="G76" s="991">
        <v>0</v>
      </c>
      <c r="H76" s="991">
        <v>0</v>
      </c>
      <c r="I76" s="991">
        <v>0</v>
      </c>
      <c r="J76" s="1416">
        <f>F76</f>
        <v>0</v>
      </c>
    </row>
    <row r="77" spans="1:13" s="672" customFormat="1" ht="33" hidden="1" customHeight="1" thickBot="1">
      <c r="A77" s="986">
        <v>1126800</v>
      </c>
      <c r="B77" s="1795" t="s">
        <v>458</v>
      </c>
      <c r="C77" s="730" t="s">
        <v>375</v>
      </c>
      <c r="D77" s="1004">
        <v>0</v>
      </c>
      <c r="E77" s="1004">
        <v>0</v>
      </c>
      <c r="F77" s="1004">
        <f>D77+E77</f>
        <v>0</v>
      </c>
      <c r="G77" s="992">
        <v>0</v>
      </c>
      <c r="H77" s="992">
        <v>0</v>
      </c>
      <c r="I77" s="992">
        <v>0</v>
      </c>
      <c r="J77" s="1416">
        <f>F77</f>
        <v>0</v>
      </c>
    </row>
    <row r="78" spans="1:13" s="672" customFormat="1" ht="14.25" hidden="1">
      <c r="A78" s="920">
        <v>1130000</v>
      </c>
      <c r="B78" s="751" t="s">
        <v>274</v>
      </c>
      <c r="C78" s="718" t="s">
        <v>338</v>
      </c>
      <c r="D78" s="1005">
        <v>0</v>
      </c>
      <c r="E78" s="1005"/>
      <c r="F78" s="1005">
        <v>0</v>
      </c>
      <c r="G78" s="994">
        <v>0</v>
      </c>
      <c r="H78" s="994">
        <v>0</v>
      </c>
      <c r="I78" s="994">
        <v>0</v>
      </c>
      <c r="J78" s="1416">
        <v>0</v>
      </c>
    </row>
    <row r="79" spans="1:13" s="672" customFormat="1" ht="12" hidden="1" customHeight="1">
      <c r="A79" s="920">
        <v>1130100</v>
      </c>
      <c r="B79" s="747" t="s">
        <v>459</v>
      </c>
      <c r="C79" s="722" t="s">
        <v>275</v>
      </c>
      <c r="D79" s="995"/>
      <c r="E79" s="995"/>
      <c r="F79" s="995"/>
      <c r="G79" s="991"/>
      <c r="H79" s="991"/>
      <c r="I79" s="991"/>
      <c r="J79" s="1416">
        <v>0</v>
      </c>
    </row>
    <row r="80" spans="1:13" s="672" customFormat="1" hidden="1">
      <c r="A80" s="920">
        <v>1130200</v>
      </c>
      <c r="B80" s="747" t="s">
        <v>460</v>
      </c>
      <c r="C80" s="726" t="s">
        <v>276</v>
      </c>
      <c r="D80" s="995"/>
      <c r="E80" s="995"/>
      <c r="F80" s="995"/>
      <c r="G80" s="991"/>
      <c r="H80" s="991"/>
      <c r="I80" s="991"/>
      <c r="J80" s="1416">
        <v>0</v>
      </c>
    </row>
    <row r="81" spans="1:10" s="672" customFormat="1" ht="25.5" hidden="1">
      <c r="A81" s="920">
        <v>1130300</v>
      </c>
      <c r="B81" s="747" t="s">
        <v>461</v>
      </c>
      <c r="C81" s="726" t="s">
        <v>277</v>
      </c>
      <c r="D81" s="995"/>
      <c r="E81" s="995"/>
      <c r="F81" s="995"/>
      <c r="G81" s="991"/>
      <c r="H81" s="991"/>
      <c r="I81" s="991"/>
      <c r="J81" s="1416">
        <v>0</v>
      </c>
    </row>
    <row r="82" spans="1:10" s="672" customFormat="1" ht="25.5" hidden="1">
      <c r="A82" s="920">
        <v>1130400</v>
      </c>
      <c r="B82" s="752" t="s">
        <v>462</v>
      </c>
      <c r="C82" s="753" t="s">
        <v>278</v>
      </c>
      <c r="D82" s="1415"/>
      <c r="E82" s="1415"/>
      <c r="F82" s="1415"/>
      <c r="G82" s="990"/>
      <c r="H82" s="990"/>
      <c r="I82" s="990"/>
      <c r="J82" s="1416">
        <v>0</v>
      </c>
    </row>
    <row r="83" spans="1:10" s="672" customFormat="1" ht="28.5" hidden="1">
      <c r="A83" s="914">
        <v>1131000</v>
      </c>
      <c r="B83" s="754" t="s">
        <v>279</v>
      </c>
      <c r="C83" s="755" t="s">
        <v>338</v>
      </c>
      <c r="D83" s="995"/>
      <c r="E83" s="995"/>
      <c r="F83" s="995"/>
      <c r="G83" s="991"/>
      <c r="H83" s="991"/>
      <c r="I83" s="991"/>
      <c r="J83" s="1416">
        <v>0</v>
      </c>
    </row>
    <row r="84" spans="1:10" s="672" customFormat="1" ht="25.5" hidden="1">
      <c r="A84" s="914">
        <v>1131100</v>
      </c>
      <c r="B84" s="747" t="s">
        <v>565</v>
      </c>
      <c r="C84" s="722" t="s">
        <v>280</v>
      </c>
      <c r="D84" s="995"/>
      <c r="E84" s="995"/>
      <c r="F84" s="995"/>
      <c r="G84" s="991"/>
      <c r="H84" s="991"/>
      <c r="I84" s="991"/>
      <c r="J84" s="1416">
        <v>0</v>
      </c>
    </row>
    <row r="85" spans="1:10" s="672" customFormat="1" hidden="1">
      <c r="A85" s="914">
        <v>1131200</v>
      </c>
      <c r="B85" s="747" t="s">
        <v>566</v>
      </c>
      <c r="C85" s="726" t="s">
        <v>281</v>
      </c>
      <c r="D85" s="995"/>
      <c r="E85" s="995"/>
      <c r="F85" s="995"/>
      <c r="G85" s="991"/>
      <c r="H85" s="991"/>
      <c r="I85" s="991"/>
      <c r="J85" s="1416">
        <v>0</v>
      </c>
    </row>
    <row r="86" spans="1:10" s="672" customFormat="1" ht="13.5" hidden="1" thickBot="1">
      <c r="A86" s="914">
        <v>1131300</v>
      </c>
      <c r="B86" s="749" t="s">
        <v>567</v>
      </c>
      <c r="C86" s="730" t="s">
        <v>282</v>
      </c>
      <c r="D86" s="1004"/>
      <c r="E86" s="1004"/>
      <c r="F86" s="1004"/>
      <c r="G86" s="992"/>
      <c r="H86" s="992"/>
      <c r="I86" s="992"/>
      <c r="J86" s="1416">
        <v>0</v>
      </c>
    </row>
    <row r="87" spans="1:10" s="672" customFormat="1" ht="14.25" hidden="1">
      <c r="A87" s="921">
        <v>1140000</v>
      </c>
      <c r="B87" s="751" t="s">
        <v>283</v>
      </c>
      <c r="C87" s="718" t="s">
        <v>338</v>
      </c>
      <c r="D87" s="1005">
        <v>0</v>
      </c>
      <c r="E87" s="1005"/>
      <c r="F87" s="1005">
        <v>0</v>
      </c>
      <c r="G87" s="994">
        <v>0</v>
      </c>
      <c r="H87" s="994">
        <v>0</v>
      </c>
      <c r="I87" s="994">
        <v>0</v>
      </c>
      <c r="J87" s="1416">
        <v>0</v>
      </c>
    </row>
    <row r="88" spans="1:10" s="672" customFormat="1" ht="25.5" hidden="1">
      <c r="A88" s="921">
        <v>1141000</v>
      </c>
      <c r="B88" s="747" t="s">
        <v>284</v>
      </c>
      <c r="C88" s="722" t="s">
        <v>960</v>
      </c>
      <c r="D88" s="995"/>
      <c r="E88" s="995"/>
      <c r="F88" s="995"/>
      <c r="G88" s="991"/>
      <c r="H88" s="991"/>
      <c r="I88" s="991"/>
      <c r="J88" s="1416">
        <v>0</v>
      </c>
    </row>
    <row r="89" spans="1:10" s="672" customFormat="1" ht="25.5" hidden="1">
      <c r="A89" s="921">
        <v>1142000</v>
      </c>
      <c r="B89" s="747" t="s">
        <v>38</v>
      </c>
      <c r="C89" s="726" t="s">
        <v>39</v>
      </c>
      <c r="D89" s="995"/>
      <c r="E89" s="995"/>
      <c r="F89" s="995"/>
      <c r="G89" s="991"/>
      <c r="H89" s="991"/>
      <c r="I89" s="991"/>
      <c r="J89" s="1416">
        <v>0</v>
      </c>
    </row>
    <row r="90" spans="1:10" s="672" customFormat="1" ht="25.5" hidden="1">
      <c r="A90" s="921">
        <v>1143000</v>
      </c>
      <c r="B90" s="747" t="s">
        <v>40</v>
      </c>
      <c r="C90" s="726" t="s">
        <v>41</v>
      </c>
      <c r="D90" s="995"/>
      <c r="E90" s="995"/>
      <c r="F90" s="995"/>
      <c r="G90" s="991"/>
      <c r="H90" s="991"/>
      <c r="I90" s="991"/>
      <c r="J90" s="1416">
        <v>0</v>
      </c>
    </row>
    <row r="91" spans="1:10" s="672" customFormat="1" ht="26.25" hidden="1" thickBot="1">
      <c r="A91" s="917">
        <v>1144000</v>
      </c>
      <c r="B91" s="749" t="s">
        <v>42</v>
      </c>
      <c r="C91" s="730" t="s">
        <v>418</v>
      </c>
      <c r="D91" s="1004"/>
      <c r="E91" s="1004"/>
      <c r="F91" s="1004"/>
      <c r="G91" s="992"/>
      <c r="H91" s="992"/>
      <c r="I91" s="992"/>
      <c r="J91" s="1416">
        <v>0</v>
      </c>
    </row>
    <row r="92" spans="1:10" s="672" customFormat="1" ht="14.25" hidden="1">
      <c r="A92" s="922">
        <v>1150000</v>
      </c>
      <c r="B92" s="923" t="s">
        <v>694</v>
      </c>
      <c r="C92" s="718" t="s">
        <v>338</v>
      </c>
      <c r="D92" s="1005">
        <v>0</v>
      </c>
      <c r="E92" s="1005"/>
      <c r="F92" s="1005">
        <v>0</v>
      </c>
      <c r="G92" s="994">
        <v>0</v>
      </c>
      <c r="H92" s="994">
        <v>0</v>
      </c>
      <c r="I92" s="994">
        <v>0</v>
      </c>
      <c r="J92" s="1416">
        <v>0</v>
      </c>
    </row>
    <row r="93" spans="1:10" s="672" customFormat="1" ht="25.5">
      <c r="A93" s="924">
        <v>1151000</v>
      </c>
      <c r="B93" s="925" t="s">
        <v>649</v>
      </c>
      <c r="C93" s="718" t="s">
        <v>338</v>
      </c>
      <c r="D93" s="1417">
        <v>0</v>
      </c>
      <c r="E93" s="1417"/>
      <c r="F93" s="1417">
        <v>0</v>
      </c>
      <c r="G93" s="1133">
        <v>0</v>
      </c>
      <c r="H93" s="1133">
        <v>0</v>
      </c>
      <c r="I93" s="1133">
        <v>0</v>
      </c>
      <c r="J93" s="1416">
        <v>0</v>
      </c>
    </row>
    <row r="94" spans="1:10" s="672" customFormat="1" ht="25.5" hidden="1">
      <c r="A94" s="924">
        <v>1151100</v>
      </c>
      <c r="B94" s="927" t="s">
        <v>250</v>
      </c>
      <c r="C94" s="928">
        <v>461100</v>
      </c>
      <c r="D94" s="1417"/>
      <c r="E94" s="1417"/>
      <c r="F94" s="1417"/>
      <c r="G94" s="1133"/>
      <c r="H94" s="1133"/>
      <c r="I94" s="1133"/>
      <c r="J94" s="1416">
        <v>0</v>
      </c>
    </row>
    <row r="95" spans="1:10" s="672" customFormat="1" ht="25.5" hidden="1">
      <c r="A95" s="924">
        <v>1151200</v>
      </c>
      <c r="B95" s="927" t="s">
        <v>607</v>
      </c>
      <c r="C95" s="928">
        <v>461200</v>
      </c>
      <c r="D95" s="1417"/>
      <c r="E95" s="1417"/>
      <c r="F95" s="1417"/>
      <c r="G95" s="1133"/>
      <c r="H95" s="1133"/>
      <c r="I95" s="1133"/>
      <c r="J95" s="1416">
        <v>0</v>
      </c>
    </row>
    <row r="96" spans="1:10" s="672" customFormat="1" ht="25.5" hidden="1">
      <c r="A96" s="924">
        <v>1152000</v>
      </c>
      <c r="B96" s="929" t="s">
        <v>495</v>
      </c>
      <c r="C96" s="930" t="s">
        <v>338</v>
      </c>
      <c r="D96" s="1418">
        <v>0</v>
      </c>
      <c r="E96" s="1418"/>
      <c r="F96" s="1418">
        <v>0</v>
      </c>
      <c r="G96" s="1134">
        <v>0</v>
      </c>
      <c r="H96" s="1134">
        <v>0</v>
      </c>
      <c r="I96" s="1134">
        <v>0</v>
      </c>
      <c r="J96" s="1416">
        <v>0</v>
      </c>
    </row>
    <row r="97" spans="1:10" s="672" customFormat="1" ht="25.5" hidden="1">
      <c r="A97" s="924">
        <v>1152100</v>
      </c>
      <c r="B97" s="932" t="s">
        <v>518</v>
      </c>
      <c r="C97" s="928">
        <v>462100</v>
      </c>
      <c r="D97" s="995"/>
      <c r="E97" s="995"/>
      <c r="F97" s="995"/>
      <c r="G97" s="991"/>
      <c r="H97" s="991"/>
      <c r="I97" s="991"/>
      <c r="J97" s="1416">
        <v>0</v>
      </c>
    </row>
    <row r="98" spans="1:10" s="672" customFormat="1" ht="26.25" hidden="1" thickBot="1">
      <c r="A98" s="934">
        <v>1152200</v>
      </c>
      <c r="B98" s="935" t="s">
        <v>723</v>
      </c>
      <c r="C98" s="936">
        <v>462200</v>
      </c>
      <c r="D98" s="1004"/>
      <c r="E98" s="1004"/>
      <c r="F98" s="1004"/>
      <c r="G98" s="992"/>
      <c r="H98" s="992"/>
      <c r="I98" s="992"/>
      <c r="J98" s="1416">
        <v>0</v>
      </c>
    </row>
    <row r="99" spans="1:10" s="672" customFormat="1" ht="25.5" hidden="1">
      <c r="A99" s="922">
        <v>1153000</v>
      </c>
      <c r="B99" s="938" t="s">
        <v>724</v>
      </c>
      <c r="C99" s="939" t="s">
        <v>338</v>
      </c>
      <c r="D99" s="1419">
        <v>0</v>
      </c>
      <c r="E99" s="1419"/>
      <c r="F99" s="1419">
        <f>F107</f>
        <v>0</v>
      </c>
      <c r="G99" s="1137">
        <v>0</v>
      </c>
      <c r="H99" s="1137">
        <v>0</v>
      </c>
      <c r="I99" s="1137">
        <f>I107</f>
        <v>0</v>
      </c>
      <c r="J99" s="1416">
        <f>F99</f>
        <v>0</v>
      </c>
    </row>
    <row r="100" spans="1:10" s="672" customFormat="1" ht="25.5" hidden="1">
      <c r="A100" s="924">
        <v>1153100</v>
      </c>
      <c r="B100" s="932" t="s">
        <v>725</v>
      </c>
      <c r="C100" s="928">
        <v>463100</v>
      </c>
      <c r="D100" s="1418"/>
      <c r="E100" s="1418"/>
      <c r="F100" s="1418"/>
      <c r="G100" s="1134"/>
      <c r="H100" s="1134"/>
      <c r="I100" s="1134"/>
      <c r="J100" s="1416">
        <v>0</v>
      </c>
    </row>
    <row r="101" spans="1:10" s="672" customFormat="1" hidden="1">
      <c r="A101" s="924">
        <v>1153200</v>
      </c>
      <c r="B101" s="932" t="s">
        <v>95</v>
      </c>
      <c r="C101" s="928">
        <v>463200</v>
      </c>
      <c r="D101" s="1418"/>
      <c r="E101" s="1418"/>
      <c r="F101" s="1418"/>
      <c r="G101" s="1134"/>
      <c r="H101" s="1134"/>
      <c r="I101" s="1134"/>
      <c r="J101" s="1416">
        <v>0</v>
      </c>
    </row>
    <row r="102" spans="1:10" s="672" customFormat="1" ht="51" hidden="1">
      <c r="A102" s="924">
        <v>1153300</v>
      </c>
      <c r="B102" s="932" t="s">
        <v>479</v>
      </c>
      <c r="C102" s="928">
        <v>463300</v>
      </c>
      <c r="D102" s="1418"/>
      <c r="E102" s="1418"/>
      <c r="F102" s="1418"/>
      <c r="G102" s="1134"/>
      <c r="H102" s="1134"/>
      <c r="I102" s="1134"/>
      <c r="J102" s="1416">
        <v>0</v>
      </c>
    </row>
    <row r="103" spans="1:10" s="672" customFormat="1" ht="38.25" hidden="1">
      <c r="A103" s="924">
        <v>1153400</v>
      </c>
      <c r="B103" s="932" t="s">
        <v>480</v>
      </c>
      <c r="C103" s="928">
        <v>463400</v>
      </c>
      <c r="D103" s="1418"/>
      <c r="E103" s="1418"/>
      <c r="F103" s="1418"/>
      <c r="G103" s="1134"/>
      <c r="H103" s="1134"/>
      <c r="I103" s="1134"/>
      <c r="J103" s="1416">
        <v>0</v>
      </c>
    </row>
    <row r="104" spans="1:10" s="672" customFormat="1" ht="21" customHeight="1">
      <c r="A104" s="924">
        <v>1153500</v>
      </c>
      <c r="B104" s="941" t="s">
        <v>481</v>
      </c>
      <c r="C104" s="928">
        <v>463500</v>
      </c>
      <c r="D104" s="1418"/>
      <c r="E104" s="1418"/>
      <c r="F104" s="1418"/>
      <c r="G104" s="1134"/>
      <c r="H104" s="1134"/>
      <c r="I104" s="1134"/>
      <c r="J104" s="1416">
        <v>0</v>
      </c>
    </row>
    <row r="105" spans="1:10" s="672" customFormat="1" ht="38.25">
      <c r="A105" s="924">
        <v>1153700</v>
      </c>
      <c r="B105" s="941" t="s">
        <v>482</v>
      </c>
      <c r="C105" s="746">
        <v>463700</v>
      </c>
      <c r="D105" s="1418">
        <v>190000</v>
      </c>
      <c r="E105" s="1418">
        <v>0</v>
      </c>
      <c r="F105" s="1418">
        <f>D105+E105</f>
        <v>190000</v>
      </c>
      <c r="G105" s="1134">
        <v>35000</v>
      </c>
      <c r="H105" s="1134">
        <v>60000</v>
      </c>
      <c r="I105" s="1134">
        <v>90000</v>
      </c>
      <c r="J105" s="1416">
        <f>F105</f>
        <v>190000</v>
      </c>
    </row>
    <row r="106" spans="1:10" s="672" customFormat="1" ht="0.75" customHeight="1" thickBot="1">
      <c r="A106" s="924">
        <v>1153800</v>
      </c>
      <c r="B106" s="941" t="s">
        <v>953</v>
      </c>
      <c r="C106" s="928">
        <v>463800</v>
      </c>
      <c r="D106" s="1418"/>
      <c r="E106" s="1418"/>
      <c r="F106" s="1418"/>
      <c r="G106" s="1134"/>
      <c r="H106" s="1134"/>
      <c r="I106" s="1134"/>
      <c r="J106" s="1416">
        <v>0</v>
      </c>
    </row>
    <row r="107" spans="1:10" s="672" customFormat="1" ht="0.75" hidden="1" customHeight="1" thickBot="1">
      <c r="A107" s="924">
        <v>1153900</v>
      </c>
      <c r="B107" s="941" t="s">
        <v>954</v>
      </c>
      <c r="C107" s="928">
        <v>463900</v>
      </c>
      <c r="D107" s="1418"/>
      <c r="E107" s="1418">
        <v>0</v>
      </c>
      <c r="F107" s="1418">
        <f>D107+E107</f>
        <v>0</v>
      </c>
      <c r="G107" s="1134"/>
      <c r="H107" s="1134"/>
      <c r="I107" s="1134">
        <v>0</v>
      </c>
      <c r="J107" s="1416">
        <f>F107</f>
        <v>0</v>
      </c>
    </row>
    <row r="108" spans="1:10" s="672" customFormat="1" ht="26.25" hidden="1" thickBot="1">
      <c r="A108" s="924">
        <v>1154000</v>
      </c>
      <c r="B108" s="942" t="s">
        <v>955</v>
      </c>
      <c r="C108" s="930" t="s">
        <v>338</v>
      </c>
      <c r="D108" s="1418">
        <v>0</v>
      </c>
      <c r="E108" s="1418"/>
      <c r="F108" s="1418">
        <v>0</v>
      </c>
      <c r="G108" s="1134">
        <v>0</v>
      </c>
      <c r="H108" s="1134">
        <v>0</v>
      </c>
      <c r="I108" s="1134">
        <v>0</v>
      </c>
      <c r="J108" s="1416">
        <v>0</v>
      </c>
    </row>
    <row r="109" spans="1:10" s="672" customFormat="1" ht="26.25" hidden="1" thickBot="1">
      <c r="A109" s="924">
        <v>1154100</v>
      </c>
      <c r="B109" s="941" t="s">
        <v>195</v>
      </c>
      <c r="C109" s="928">
        <v>465100</v>
      </c>
      <c r="D109" s="1420"/>
      <c r="E109" s="1420"/>
      <c r="F109" s="1420"/>
      <c r="G109" s="1138"/>
      <c r="H109" s="1138"/>
      <c r="I109" s="1138"/>
      <c r="J109" s="1416">
        <v>0</v>
      </c>
    </row>
    <row r="110" spans="1:10" s="672" customFormat="1" ht="13.5" hidden="1" thickBot="1">
      <c r="A110" s="924">
        <v>1154200</v>
      </c>
      <c r="B110" s="941" t="s">
        <v>196</v>
      </c>
      <c r="C110" s="928">
        <v>465200</v>
      </c>
      <c r="D110" s="1420"/>
      <c r="E110" s="1420"/>
      <c r="F110" s="1420"/>
      <c r="G110" s="1138"/>
      <c r="H110" s="1138"/>
      <c r="I110" s="1138"/>
      <c r="J110" s="1416">
        <v>0</v>
      </c>
    </row>
    <row r="111" spans="1:10" s="672" customFormat="1" ht="26.25" hidden="1" thickBot="1">
      <c r="A111" s="924">
        <v>1154300</v>
      </c>
      <c r="B111" s="941" t="s">
        <v>197</v>
      </c>
      <c r="C111" s="928">
        <v>465300</v>
      </c>
      <c r="D111" s="1420"/>
      <c r="E111" s="1420"/>
      <c r="F111" s="1420"/>
      <c r="G111" s="1138"/>
      <c r="H111" s="1138"/>
      <c r="I111" s="1138"/>
      <c r="J111" s="1416">
        <v>0</v>
      </c>
    </row>
    <row r="112" spans="1:10" s="672" customFormat="1" ht="39" hidden="1" thickBot="1">
      <c r="A112" s="924">
        <v>1154500</v>
      </c>
      <c r="B112" s="941" t="s">
        <v>63</v>
      </c>
      <c r="C112" s="928">
        <v>465500</v>
      </c>
      <c r="D112" s="1420"/>
      <c r="E112" s="1420"/>
      <c r="F112" s="1420"/>
      <c r="G112" s="1138"/>
      <c r="H112" s="1138"/>
      <c r="I112" s="1138"/>
      <c r="J112" s="1416">
        <v>0</v>
      </c>
    </row>
    <row r="113" spans="1:10" s="672" customFormat="1" ht="39" hidden="1" thickBot="1">
      <c r="A113" s="924">
        <v>1154600</v>
      </c>
      <c r="B113" s="941" t="s">
        <v>64</v>
      </c>
      <c r="C113" s="928">
        <v>465600</v>
      </c>
      <c r="D113" s="995"/>
      <c r="E113" s="995"/>
      <c r="F113" s="995"/>
      <c r="G113" s="991"/>
      <c r="H113" s="991"/>
      <c r="I113" s="991"/>
      <c r="J113" s="1416">
        <v>0</v>
      </c>
    </row>
    <row r="114" spans="1:10" s="672" customFormat="1" ht="26.25" hidden="1" customHeight="1" thickBot="1">
      <c r="A114" s="934">
        <v>1154700</v>
      </c>
      <c r="B114" s="946" t="s">
        <v>74</v>
      </c>
      <c r="C114" s="730" t="s">
        <v>75</v>
      </c>
      <c r="D114" s="1004">
        <v>0</v>
      </c>
      <c r="E114" s="1004">
        <v>0</v>
      </c>
      <c r="F114" s="1004">
        <f>D114+E114</f>
        <v>0</v>
      </c>
      <c r="G114" s="992">
        <v>0</v>
      </c>
      <c r="H114" s="992">
        <v>0</v>
      </c>
      <c r="I114" s="992">
        <v>0</v>
      </c>
      <c r="J114" s="1416">
        <f>F114</f>
        <v>0</v>
      </c>
    </row>
    <row r="115" spans="1:10" s="672" customFormat="1" ht="26.25" hidden="1" thickBot="1">
      <c r="A115" s="947">
        <v>1160000</v>
      </c>
      <c r="B115" s="764" t="s">
        <v>76</v>
      </c>
      <c r="C115" s="718" t="s">
        <v>338</v>
      </c>
      <c r="D115" s="1005">
        <v>0</v>
      </c>
      <c r="E115" s="1005"/>
      <c r="F115" s="1005">
        <v>0</v>
      </c>
      <c r="G115" s="994">
        <v>0</v>
      </c>
      <c r="H115" s="994">
        <v>0</v>
      </c>
      <c r="I115" s="994">
        <v>0</v>
      </c>
      <c r="J115" s="1416">
        <v>0</v>
      </c>
    </row>
    <row r="116" spans="1:10" s="672" customFormat="1" ht="26.25" hidden="1" thickBot="1">
      <c r="A116" s="919">
        <v>1161000</v>
      </c>
      <c r="B116" s="766" t="s">
        <v>77</v>
      </c>
      <c r="C116" s="767" t="s">
        <v>338</v>
      </c>
      <c r="D116" s="995">
        <v>0</v>
      </c>
      <c r="E116" s="995"/>
      <c r="F116" s="995">
        <v>0</v>
      </c>
      <c r="G116" s="991">
        <v>0</v>
      </c>
      <c r="H116" s="991">
        <v>0</v>
      </c>
      <c r="I116" s="991">
        <v>0</v>
      </c>
      <c r="J116" s="1416">
        <v>0</v>
      </c>
    </row>
    <row r="117" spans="1:10" s="672" customFormat="1" ht="0.75" hidden="1" customHeight="1" thickBot="1">
      <c r="A117" s="919">
        <v>1161100</v>
      </c>
      <c r="B117" s="725" t="s">
        <v>1660</v>
      </c>
      <c r="C117" s="746">
        <v>471100</v>
      </c>
      <c r="D117" s="995"/>
      <c r="E117" s="995"/>
      <c r="F117" s="995"/>
      <c r="G117" s="991"/>
      <c r="H117" s="991"/>
      <c r="I117" s="991"/>
      <c r="J117" s="1416">
        <v>0</v>
      </c>
    </row>
    <row r="118" spans="1:10" s="672" customFormat="1" ht="39" hidden="1" thickBot="1">
      <c r="A118" s="919">
        <v>1161200</v>
      </c>
      <c r="B118" s="760" t="s">
        <v>1622</v>
      </c>
      <c r="C118" s="746">
        <v>471200</v>
      </c>
      <c r="D118" s="995"/>
      <c r="E118" s="995"/>
      <c r="F118" s="995"/>
      <c r="G118" s="991"/>
      <c r="H118" s="991"/>
      <c r="I118" s="991"/>
      <c r="J118" s="1416">
        <v>0</v>
      </c>
    </row>
    <row r="119" spans="1:10" s="672" customFormat="1" ht="39" hidden="1" thickBot="1">
      <c r="A119" s="919">
        <v>1162000</v>
      </c>
      <c r="B119" s="766" t="s">
        <v>1080</v>
      </c>
      <c r="C119" s="767" t="s">
        <v>338</v>
      </c>
      <c r="D119" s="995">
        <v>0</v>
      </c>
      <c r="E119" s="995"/>
      <c r="F119" s="995">
        <v>0</v>
      </c>
      <c r="G119" s="991">
        <v>0</v>
      </c>
      <c r="H119" s="991">
        <v>0</v>
      </c>
      <c r="I119" s="991">
        <v>0</v>
      </c>
      <c r="J119" s="1416">
        <v>0</v>
      </c>
    </row>
    <row r="120" spans="1:10" s="672" customFormat="1" ht="26.25" hidden="1" thickBot="1">
      <c r="A120" s="919">
        <v>1162100</v>
      </c>
      <c r="B120" s="760" t="s">
        <v>1623</v>
      </c>
      <c r="C120" s="726" t="s">
        <v>122</v>
      </c>
      <c r="D120" s="995"/>
      <c r="E120" s="995"/>
      <c r="F120" s="995"/>
      <c r="G120" s="991"/>
      <c r="H120" s="991"/>
      <c r="I120" s="991"/>
      <c r="J120" s="1416">
        <v>0</v>
      </c>
    </row>
    <row r="121" spans="1:10" s="672" customFormat="1" ht="13.5" hidden="1" thickBot="1">
      <c r="A121" s="919">
        <v>1162200</v>
      </c>
      <c r="B121" s="760" t="s">
        <v>1624</v>
      </c>
      <c r="C121" s="726" t="s">
        <v>23</v>
      </c>
      <c r="D121" s="995"/>
      <c r="E121" s="995"/>
      <c r="F121" s="995"/>
      <c r="G121" s="991"/>
      <c r="H121" s="991"/>
      <c r="I121" s="991"/>
      <c r="J121" s="1416">
        <v>0</v>
      </c>
    </row>
    <row r="122" spans="1:10" s="672" customFormat="1" ht="26.25" hidden="1" thickBot="1">
      <c r="A122" s="919">
        <v>1162300</v>
      </c>
      <c r="B122" s="760" t="s">
        <v>1625</v>
      </c>
      <c r="C122" s="726" t="s">
        <v>25</v>
      </c>
      <c r="D122" s="995"/>
      <c r="E122" s="995"/>
      <c r="F122" s="995"/>
      <c r="G122" s="991"/>
      <c r="H122" s="991"/>
      <c r="I122" s="991"/>
      <c r="J122" s="1416">
        <v>0</v>
      </c>
    </row>
    <row r="123" spans="1:10" s="672" customFormat="1" ht="13.5" hidden="1" thickBot="1">
      <c r="A123" s="919">
        <v>1162400</v>
      </c>
      <c r="B123" s="760" t="s">
        <v>1626</v>
      </c>
      <c r="C123" s="726" t="s">
        <v>795</v>
      </c>
      <c r="D123" s="995"/>
      <c r="E123" s="995"/>
      <c r="F123" s="995"/>
      <c r="G123" s="991"/>
      <c r="H123" s="991"/>
      <c r="I123" s="991"/>
      <c r="J123" s="1416">
        <v>0</v>
      </c>
    </row>
    <row r="124" spans="1:10" s="672" customFormat="1" ht="26.25" hidden="1" thickBot="1">
      <c r="A124" s="919">
        <v>1162500</v>
      </c>
      <c r="B124" s="760" t="s">
        <v>1627</v>
      </c>
      <c r="C124" s="726" t="s">
        <v>797</v>
      </c>
      <c r="D124" s="995"/>
      <c r="E124" s="995"/>
      <c r="F124" s="995"/>
      <c r="G124" s="991"/>
      <c r="H124" s="991"/>
      <c r="I124" s="991"/>
      <c r="J124" s="1416">
        <v>0</v>
      </c>
    </row>
    <row r="125" spans="1:10" s="672" customFormat="1" ht="13.5" hidden="1" thickBot="1">
      <c r="A125" s="919">
        <v>1162600</v>
      </c>
      <c r="B125" s="760" t="s">
        <v>1628</v>
      </c>
      <c r="C125" s="726" t="s">
        <v>489</v>
      </c>
      <c r="D125" s="995"/>
      <c r="E125" s="995"/>
      <c r="F125" s="995"/>
      <c r="G125" s="991"/>
      <c r="H125" s="991"/>
      <c r="I125" s="991"/>
      <c r="J125" s="1416">
        <v>0</v>
      </c>
    </row>
    <row r="126" spans="1:10" s="672" customFormat="1" ht="26.25" hidden="1" thickBot="1">
      <c r="A126" s="919">
        <v>1162700</v>
      </c>
      <c r="B126" s="725" t="s">
        <v>1629</v>
      </c>
      <c r="C126" s="726" t="s">
        <v>491</v>
      </c>
      <c r="D126" s="995"/>
      <c r="E126" s="995"/>
      <c r="F126" s="995"/>
      <c r="G126" s="991"/>
      <c r="H126" s="991"/>
      <c r="I126" s="991"/>
      <c r="J126" s="1416">
        <v>0</v>
      </c>
    </row>
    <row r="127" spans="1:10" s="672" customFormat="1" ht="13.5" hidden="1" thickBot="1">
      <c r="A127" s="919">
        <v>1162800</v>
      </c>
      <c r="B127" s="760" t="s">
        <v>1630</v>
      </c>
      <c r="C127" s="726" t="s">
        <v>833</v>
      </c>
      <c r="D127" s="995"/>
      <c r="E127" s="995"/>
      <c r="F127" s="995"/>
      <c r="G127" s="991"/>
      <c r="H127" s="991"/>
      <c r="I127" s="991"/>
      <c r="J127" s="1416">
        <v>0</v>
      </c>
    </row>
    <row r="128" spans="1:10" s="672" customFormat="1" ht="13.5" hidden="1" thickBot="1">
      <c r="A128" s="948">
        <v>1162900</v>
      </c>
      <c r="B128" s="760" t="s">
        <v>1631</v>
      </c>
      <c r="C128" s="726" t="s">
        <v>835</v>
      </c>
      <c r="D128" s="995"/>
      <c r="E128" s="995"/>
      <c r="F128" s="995"/>
      <c r="G128" s="991"/>
      <c r="H128" s="991"/>
      <c r="I128" s="991"/>
      <c r="J128" s="1416">
        <v>0</v>
      </c>
    </row>
    <row r="129" spans="1:12" s="672" customFormat="1" ht="13.5" hidden="1" thickBot="1">
      <c r="A129" s="948">
        <v>1163000</v>
      </c>
      <c r="B129" s="766" t="s">
        <v>54</v>
      </c>
      <c r="C129" s="755" t="s">
        <v>338</v>
      </c>
      <c r="D129" s="995">
        <v>0</v>
      </c>
      <c r="E129" s="995"/>
      <c r="F129" s="995">
        <v>0</v>
      </c>
      <c r="G129" s="991">
        <v>0</v>
      </c>
      <c r="H129" s="991">
        <v>0</v>
      </c>
      <c r="I129" s="991">
        <v>0</v>
      </c>
      <c r="J129" s="1416">
        <v>0</v>
      </c>
    </row>
    <row r="130" spans="1:12" s="672" customFormat="1" ht="13.5" hidden="1" thickBot="1">
      <c r="A130" s="949">
        <v>1163100</v>
      </c>
      <c r="B130" s="749" t="s">
        <v>763</v>
      </c>
      <c r="C130" s="730" t="s">
        <v>764</v>
      </c>
      <c r="D130" s="1004"/>
      <c r="E130" s="1004"/>
      <c r="F130" s="1004"/>
      <c r="G130" s="992"/>
      <c r="H130" s="992"/>
      <c r="I130" s="992"/>
      <c r="J130" s="1416">
        <v>0</v>
      </c>
    </row>
    <row r="131" spans="1:12" s="672" customFormat="1" ht="17.25" hidden="1" customHeight="1" thickBot="1">
      <c r="A131" s="950">
        <v>1170000</v>
      </c>
      <c r="B131" s="772" t="s">
        <v>836</v>
      </c>
      <c r="C131" s="718" t="s">
        <v>338</v>
      </c>
      <c r="D131" s="1005">
        <f>D138+D137</f>
        <v>0</v>
      </c>
      <c r="E131" s="1005">
        <v>0</v>
      </c>
      <c r="F131" s="1005">
        <f>F138+F137</f>
        <v>0</v>
      </c>
      <c r="G131" s="994">
        <f>G135</f>
        <v>0</v>
      </c>
      <c r="H131" s="994">
        <f>H135</f>
        <v>0</v>
      </c>
      <c r="I131" s="994">
        <f>I135</f>
        <v>0</v>
      </c>
      <c r="J131" s="1416">
        <f>J138+J137</f>
        <v>0</v>
      </c>
    </row>
    <row r="132" spans="1:12" s="672" customFormat="1" ht="0.75" hidden="1" customHeight="1" thickBot="1">
      <c r="A132" s="948">
        <v>1171000</v>
      </c>
      <c r="B132" s="776" t="s">
        <v>200</v>
      </c>
      <c r="C132" s="718" t="s">
        <v>338</v>
      </c>
      <c r="D132" s="1417">
        <v>0</v>
      </c>
      <c r="E132" s="1417"/>
      <c r="F132" s="1417">
        <v>0</v>
      </c>
      <c r="G132" s="1133">
        <v>0</v>
      </c>
      <c r="H132" s="1133">
        <v>0</v>
      </c>
      <c r="I132" s="1133">
        <v>0</v>
      </c>
      <c r="J132" s="1416">
        <v>0</v>
      </c>
    </row>
    <row r="133" spans="1:12" s="672" customFormat="1" ht="51.75" hidden="1" thickBot="1">
      <c r="A133" s="948">
        <v>1171100</v>
      </c>
      <c r="B133" s="725" t="s">
        <v>1632</v>
      </c>
      <c r="C133" s="722" t="s">
        <v>457</v>
      </c>
      <c r="D133" s="995"/>
      <c r="E133" s="995"/>
      <c r="F133" s="995"/>
      <c r="G133" s="991"/>
      <c r="H133" s="991"/>
      <c r="I133" s="991"/>
      <c r="J133" s="1416">
        <v>0</v>
      </c>
    </row>
    <row r="134" spans="1:12" s="672" customFormat="1" ht="26.25" hidden="1" thickBot="1">
      <c r="A134" s="948">
        <v>1171200</v>
      </c>
      <c r="B134" s="760" t="s">
        <v>1633</v>
      </c>
      <c r="C134" s="778" t="s">
        <v>332</v>
      </c>
      <c r="D134" s="995"/>
      <c r="E134" s="995"/>
      <c r="F134" s="995"/>
      <c r="G134" s="991"/>
      <c r="H134" s="991"/>
      <c r="I134" s="991"/>
      <c r="J134" s="1416">
        <v>0</v>
      </c>
    </row>
    <row r="135" spans="1:12" s="672" customFormat="1" ht="29.25" hidden="1" customHeight="1" thickBot="1">
      <c r="A135" s="919">
        <v>1172000</v>
      </c>
      <c r="B135" s="779" t="s">
        <v>974</v>
      </c>
      <c r="C135" s="755" t="s">
        <v>338</v>
      </c>
      <c r="D135" s="1005">
        <f>D138+D137</f>
        <v>0</v>
      </c>
      <c r="E135" s="1005">
        <v>0</v>
      </c>
      <c r="F135" s="1005">
        <f>F138+F137</f>
        <v>0</v>
      </c>
      <c r="G135" s="994">
        <f>G138+G137</f>
        <v>0</v>
      </c>
      <c r="H135" s="994">
        <f>H138+H137</f>
        <v>0</v>
      </c>
      <c r="I135" s="994">
        <f>I138+I137</f>
        <v>0</v>
      </c>
      <c r="J135" s="1416">
        <f>F135</f>
        <v>0</v>
      </c>
    </row>
    <row r="136" spans="1:12" s="672" customFormat="1" ht="13.5" hidden="1" thickBot="1">
      <c r="A136" s="919">
        <v>1172100</v>
      </c>
      <c r="B136" s="747" t="s">
        <v>1058</v>
      </c>
      <c r="C136" s="722" t="s">
        <v>975</v>
      </c>
      <c r="D136" s="995"/>
      <c r="E136" s="995"/>
      <c r="F136" s="995"/>
      <c r="G136" s="991"/>
      <c r="H136" s="991"/>
      <c r="I136" s="991"/>
      <c r="J136" s="1416">
        <v>0</v>
      </c>
    </row>
    <row r="137" spans="1:12" s="672" customFormat="1" ht="18.75" hidden="1" customHeight="1" thickBot="1">
      <c r="A137" s="919">
        <v>1172200</v>
      </c>
      <c r="B137" s="747" t="s">
        <v>1059</v>
      </c>
      <c r="C137" s="780">
        <v>482200</v>
      </c>
      <c r="D137" s="995">
        <v>0</v>
      </c>
      <c r="E137" s="995">
        <v>0</v>
      </c>
      <c r="F137" s="995">
        <f>D137+E137</f>
        <v>0</v>
      </c>
      <c r="G137" s="991">
        <v>0</v>
      </c>
      <c r="H137" s="991">
        <v>0</v>
      </c>
      <c r="I137" s="991">
        <v>0</v>
      </c>
      <c r="J137" s="1416">
        <f>F137</f>
        <v>0</v>
      </c>
    </row>
    <row r="138" spans="1:12" s="672" customFormat="1" ht="21.75" hidden="1" customHeight="1" thickBot="1">
      <c r="A138" s="919">
        <v>1172300</v>
      </c>
      <c r="B138" s="760" t="s">
        <v>1634</v>
      </c>
      <c r="C138" s="726" t="s">
        <v>977</v>
      </c>
      <c r="D138" s="995">
        <v>0</v>
      </c>
      <c r="E138" s="995">
        <v>0</v>
      </c>
      <c r="F138" s="995">
        <f>D138+E138</f>
        <v>0</v>
      </c>
      <c r="G138" s="991">
        <v>0</v>
      </c>
      <c r="H138" s="991">
        <v>0</v>
      </c>
      <c r="I138" s="991">
        <v>0</v>
      </c>
      <c r="J138" s="1416">
        <f>F138</f>
        <v>0</v>
      </c>
      <c r="L138" s="672">
        <v>0</v>
      </c>
    </row>
    <row r="139" spans="1:12" s="672" customFormat="1" ht="0.75" hidden="1" customHeight="1" thickBot="1">
      <c r="A139" s="919">
        <v>1172400</v>
      </c>
      <c r="B139" s="781" t="s">
        <v>1635</v>
      </c>
      <c r="C139" s="726" t="s">
        <v>117</v>
      </c>
      <c r="D139" s="1417"/>
      <c r="E139" s="995"/>
      <c r="F139" s="1417"/>
      <c r="G139" s="1133"/>
      <c r="H139" s="1133"/>
      <c r="I139" s="1133"/>
      <c r="J139" s="1416">
        <v>0</v>
      </c>
    </row>
    <row r="140" spans="1:12" s="672" customFormat="1" ht="27" hidden="1" customHeight="1">
      <c r="A140" s="919">
        <v>1173000</v>
      </c>
      <c r="B140" s="779" t="s">
        <v>118</v>
      </c>
      <c r="C140" s="755" t="s">
        <v>338</v>
      </c>
      <c r="D140" s="1417">
        <v>0</v>
      </c>
      <c r="E140" s="1417"/>
      <c r="F140" s="1417">
        <v>0</v>
      </c>
      <c r="G140" s="1133">
        <v>0</v>
      </c>
      <c r="H140" s="1133">
        <v>0</v>
      </c>
      <c r="I140" s="1133">
        <v>0</v>
      </c>
      <c r="J140" s="1416">
        <v>0</v>
      </c>
    </row>
    <row r="141" spans="1:12" s="672" customFormat="1" ht="24.75" hidden="1" customHeight="1">
      <c r="A141" s="948">
        <v>1173100</v>
      </c>
      <c r="B141" s="782" t="s">
        <v>119</v>
      </c>
      <c r="C141" s="726" t="s">
        <v>1044</v>
      </c>
      <c r="D141" s="1417"/>
      <c r="E141" s="995"/>
      <c r="F141" s="1417"/>
      <c r="G141" s="1133"/>
      <c r="H141" s="1133"/>
      <c r="I141" s="1133"/>
      <c r="J141" s="1416">
        <v>0</v>
      </c>
    </row>
    <row r="142" spans="1:12" s="672" customFormat="1" ht="42" hidden="1" customHeight="1">
      <c r="A142" s="948">
        <v>1174000</v>
      </c>
      <c r="B142" s="779" t="s">
        <v>1045</v>
      </c>
      <c r="C142" s="755" t="s">
        <v>338</v>
      </c>
      <c r="D142" s="1417">
        <v>0</v>
      </c>
      <c r="E142" s="1417"/>
      <c r="F142" s="1417">
        <v>0</v>
      </c>
      <c r="G142" s="1133">
        <v>0</v>
      </c>
      <c r="H142" s="1133">
        <v>0</v>
      </c>
      <c r="I142" s="1133">
        <v>0</v>
      </c>
      <c r="J142" s="1416">
        <v>0</v>
      </c>
    </row>
    <row r="143" spans="1:12" s="672" customFormat="1" ht="29.25" hidden="1" customHeight="1">
      <c r="A143" s="948">
        <v>1174100</v>
      </c>
      <c r="B143" s="782" t="s">
        <v>1060</v>
      </c>
      <c r="C143" s="726" t="s">
        <v>1046</v>
      </c>
      <c r="D143" s="1417"/>
      <c r="E143" s="1417"/>
      <c r="F143" s="1417"/>
      <c r="G143" s="1133"/>
      <c r="H143" s="1133"/>
      <c r="I143" s="1133"/>
      <c r="J143" s="1416">
        <v>0</v>
      </c>
    </row>
    <row r="144" spans="1:12" s="672" customFormat="1" ht="27.75" hidden="1" customHeight="1">
      <c r="A144" s="948">
        <v>1174200</v>
      </c>
      <c r="B144" s="781" t="s">
        <v>1636</v>
      </c>
      <c r="C144" s="726" t="s">
        <v>425</v>
      </c>
      <c r="D144" s="1417"/>
      <c r="E144" s="1417"/>
      <c r="F144" s="1417"/>
      <c r="G144" s="1133"/>
      <c r="H144" s="1133"/>
      <c r="I144" s="1133"/>
      <c r="J144" s="1416">
        <v>0</v>
      </c>
    </row>
    <row r="145" spans="1:11" s="672" customFormat="1" ht="42" hidden="1" customHeight="1">
      <c r="A145" s="948">
        <v>1175000</v>
      </c>
      <c r="B145" s="779" t="s">
        <v>535</v>
      </c>
      <c r="C145" s="755" t="s">
        <v>338</v>
      </c>
      <c r="D145" s="1417">
        <v>0</v>
      </c>
      <c r="E145" s="1417"/>
      <c r="F145" s="1417">
        <v>0</v>
      </c>
      <c r="G145" s="1133">
        <v>0</v>
      </c>
      <c r="H145" s="1133">
        <v>0</v>
      </c>
      <c r="I145" s="1133">
        <v>0</v>
      </c>
      <c r="J145" s="1416">
        <v>0</v>
      </c>
    </row>
    <row r="146" spans="1:11" s="672" customFormat="1" ht="42" hidden="1" customHeight="1">
      <c r="A146" s="948">
        <v>1175100</v>
      </c>
      <c r="B146" s="781" t="s">
        <v>1637</v>
      </c>
      <c r="C146" s="726" t="s">
        <v>212</v>
      </c>
      <c r="D146" s="1417"/>
      <c r="E146" s="1417"/>
      <c r="F146" s="1417"/>
      <c r="G146" s="1133"/>
      <c r="H146" s="1133"/>
      <c r="I146" s="1133"/>
      <c r="J146" s="1416">
        <v>0</v>
      </c>
    </row>
    <row r="147" spans="1:11" s="672" customFormat="1" ht="21" hidden="1" customHeight="1">
      <c r="A147" s="948">
        <v>1176000</v>
      </c>
      <c r="B147" s="779" t="s">
        <v>213</v>
      </c>
      <c r="C147" s="755" t="s">
        <v>338</v>
      </c>
      <c r="D147" s="1417">
        <v>0</v>
      </c>
      <c r="E147" s="1417"/>
      <c r="F147" s="1417">
        <v>0</v>
      </c>
      <c r="G147" s="1133">
        <v>0</v>
      </c>
      <c r="H147" s="1133">
        <v>0</v>
      </c>
      <c r="I147" s="1133">
        <v>0</v>
      </c>
      <c r="J147" s="1416">
        <v>0</v>
      </c>
    </row>
    <row r="148" spans="1:11" s="672" customFormat="1" ht="3.75" hidden="1" customHeight="1">
      <c r="A148" s="948">
        <v>1176100</v>
      </c>
      <c r="B148" s="781" t="s">
        <v>1638</v>
      </c>
      <c r="C148" s="726" t="s">
        <v>8</v>
      </c>
      <c r="D148" s="1417"/>
      <c r="E148" s="995"/>
      <c r="F148" s="1417"/>
      <c r="G148" s="1133"/>
      <c r="H148" s="1133"/>
      <c r="I148" s="1133"/>
      <c r="J148" s="1416">
        <v>0</v>
      </c>
    </row>
    <row r="149" spans="1:11" s="672" customFormat="1" ht="0.75" hidden="1" customHeight="1" thickBot="1">
      <c r="A149" s="948">
        <v>1177000</v>
      </c>
      <c r="B149" s="779" t="s">
        <v>564</v>
      </c>
      <c r="C149" s="755" t="s">
        <v>338</v>
      </c>
      <c r="D149" s="1417">
        <v>0</v>
      </c>
      <c r="E149" s="1417"/>
      <c r="F149" s="1417">
        <v>0</v>
      </c>
      <c r="G149" s="1133">
        <v>0</v>
      </c>
      <c r="H149" s="1133">
        <v>0</v>
      </c>
      <c r="I149" s="1133">
        <v>0</v>
      </c>
      <c r="J149" s="1416">
        <v>0</v>
      </c>
    </row>
    <row r="150" spans="1:11" s="672" customFormat="1" ht="42" hidden="1" customHeight="1">
      <c r="A150" s="949">
        <v>1177100</v>
      </c>
      <c r="B150" s="783" t="s">
        <v>1639</v>
      </c>
      <c r="C150" s="730" t="s">
        <v>244</v>
      </c>
      <c r="D150" s="1004"/>
      <c r="E150" s="1004"/>
      <c r="F150" s="1004"/>
      <c r="G150" s="992"/>
      <c r="H150" s="992"/>
      <c r="I150" s="992"/>
      <c r="J150" s="1416">
        <v>0</v>
      </c>
    </row>
    <row r="151" spans="1:11" s="672" customFormat="1" ht="32.25" customHeight="1" thickBot="1">
      <c r="A151" s="952" t="s">
        <v>247</v>
      </c>
      <c r="B151" s="790" t="s">
        <v>618</v>
      </c>
      <c r="C151" s="791" t="s">
        <v>338</v>
      </c>
      <c r="D151" s="1421">
        <f t="shared" ref="D151:J151" si="2">D152</f>
        <v>0</v>
      </c>
      <c r="E151" s="1421">
        <f t="shared" si="2"/>
        <v>0</v>
      </c>
      <c r="F151" s="1421">
        <f t="shared" si="2"/>
        <v>0</v>
      </c>
      <c r="G151" s="1143">
        <f t="shared" si="2"/>
        <v>0</v>
      </c>
      <c r="H151" s="1143">
        <f t="shared" si="2"/>
        <v>0</v>
      </c>
      <c r="I151" s="1143">
        <f t="shared" si="2"/>
        <v>0</v>
      </c>
      <c r="J151" s="1416">
        <f t="shared" si="2"/>
        <v>0</v>
      </c>
    </row>
    <row r="152" spans="1:11" s="672" customFormat="1" ht="13.5" customHeight="1">
      <c r="A152" s="950" t="s">
        <v>620</v>
      </c>
      <c r="B152" s="799" t="s">
        <v>621</v>
      </c>
      <c r="C152" s="718" t="s">
        <v>338</v>
      </c>
      <c r="D152" s="1005">
        <f>SUM(D153:D158)</f>
        <v>0</v>
      </c>
      <c r="E152" s="1005">
        <f>E156+E157+E158+E155</f>
        <v>0</v>
      </c>
      <c r="F152" s="1005">
        <f>SUM(F153:F158)</f>
        <v>0</v>
      </c>
      <c r="G152" s="994">
        <f>SUM(G153:G158)</f>
        <v>0</v>
      </c>
      <c r="H152" s="994">
        <f>+SUM(H153:H158)</f>
        <v>0</v>
      </c>
      <c r="I152" s="994">
        <f>SUM(I153:I158)</f>
        <v>0</v>
      </c>
      <c r="J152" s="1416">
        <f t="shared" ref="J152:J159" si="3">F152</f>
        <v>0</v>
      </c>
    </row>
    <row r="153" spans="1:11" s="672" customFormat="1" ht="21.75" hidden="1" customHeight="1">
      <c r="A153" s="948" t="s">
        <v>622</v>
      </c>
      <c r="B153" s="781" t="s">
        <v>1640</v>
      </c>
      <c r="C153" s="955" t="s">
        <v>945</v>
      </c>
      <c r="D153" s="1417"/>
      <c r="E153" s="995"/>
      <c r="F153" s="1417"/>
      <c r="G153" s="1133"/>
      <c r="H153" s="1133"/>
      <c r="I153" s="1133"/>
      <c r="J153" s="1416">
        <f t="shared" si="3"/>
        <v>0</v>
      </c>
    </row>
    <row r="154" spans="1:11" s="672" customFormat="1" ht="24" hidden="1" customHeight="1">
      <c r="A154" s="948" t="s">
        <v>946</v>
      </c>
      <c r="B154" s="781" t="s">
        <v>1641</v>
      </c>
      <c r="C154" s="955" t="s">
        <v>923</v>
      </c>
      <c r="D154" s="1417">
        <v>0</v>
      </c>
      <c r="E154" s="995"/>
      <c r="F154" s="1417">
        <f t="shared" ref="F154:F159" si="4">D154+E154</f>
        <v>0</v>
      </c>
      <c r="G154" s="1133">
        <v>0</v>
      </c>
      <c r="H154" s="1133">
        <v>0</v>
      </c>
      <c r="I154" s="1133">
        <v>0</v>
      </c>
      <c r="J154" s="1416">
        <f t="shared" si="3"/>
        <v>0</v>
      </c>
    </row>
    <row r="155" spans="1:11" s="672" customFormat="1" ht="25.5" hidden="1">
      <c r="A155" s="948" t="s">
        <v>924</v>
      </c>
      <c r="B155" s="781" t="s">
        <v>1642</v>
      </c>
      <c r="C155" s="955" t="s">
        <v>926</v>
      </c>
      <c r="D155" s="1422">
        <v>0</v>
      </c>
      <c r="E155" s="1462">
        <v>0</v>
      </c>
      <c r="F155" s="1422">
        <f t="shared" si="4"/>
        <v>0</v>
      </c>
      <c r="G155" s="1423">
        <v>0</v>
      </c>
      <c r="H155" s="1424">
        <v>0</v>
      </c>
      <c r="I155" s="1424">
        <v>0</v>
      </c>
      <c r="J155" s="1425">
        <f t="shared" si="3"/>
        <v>0</v>
      </c>
    </row>
    <row r="156" spans="1:11" s="672" customFormat="1" ht="27" hidden="1" customHeight="1">
      <c r="A156" s="957" t="s">
        <v>927</v>
      </c>
      <c r="B156" s="781" t="s">
        <v>1643</v>
      </c>
      <c r="C156" s="955" t="s">
        <v>1055</v>
      </c>
      <c r="D156" s="1417">
        <v>0</v>
      </c>
      <c r="E156" s="995">
        <v>0</v>
      </c>
      <c r="F156" s="1417">
        <f t="shared" si="4"/>
        <v>0</v>
      </c>
      <c r="G156" s="1133">
        <v>0</v>
      </c>
      <c r="H156" s="1133">
        <v>0</v>
      </c>
      <c r="I156" s="1417">
        <v>0</v>
      </c>
      <c r="J156" s="1416">
        <f t="shared" si="3"/>
        <v>0</v>
      </c>
    </row>
    <row r="157" spans="1:11" s="672" customFormat="1" ht="25.5" hidden="1" customHeight="1">
      <c r="A157" s="957" t="s">
        <v>127</v>
      </c>
      <c r="B157" s="782" t="s">
        <v>128</v>
      </c>
      <c r="C157" s="955" t="s">
        <v>129</v>
      </c>
      <c r="D157" s="1417">
        <v>0</v>
      </c>
      <c r="E157" s="995">
        <v>0</v>
      </c>
      <c r="F157" s="1417">
        <f t="shared" si="4"/>
        <v>0</v>
      </c>
      <c r="G157" s="1133">
        <v>0</v>
      </c>
      <c r="H157" s="1133">
        <v>0</v>
      </c>
      <c r="I157" s="1133">
        <v>0</v>
      </c>
      <c r="J157" s="1416">
        <f t="shared" si="3"/>
        <v>0</v>
      </c>
    </row>
    <row r="158" spans="1:11" s="672" customFormat="1" ht="19.5" hidden="1" customHeight="1">
      <c r="A158" s="957" t="s">
        <v>130</v>
      </c>
      <c r="B158" s="781" t="s">
        <v>1644</v>
      </c>
      <c r="C158" s="955" t="s">
        <v>857</v>
      </c>
      <c r="D158" s="1417">
        <v>0</v>
      </c>
      <c r="E158" s="995">
        <v>0</v>
      </c>
      <c r="F158" s="1417">
        <f t="shared" si="4"/>
        <v>0</v>
      </c>
      <c r="G158" s="1133">
        <v>0</v>
      </c>
      <c r="H158" s="1133">
        <v>0</v>
      </c>
      <c r="I158" s="1133">
        <v>0</v>
      </c>
      <c r="J158" s="1416">
        <f t="shared" si="3"/>
        <v>0</v>
      </c>
    </row>
    <row r="159" spans="1:11" s="672" customFormat="1" hidden="1">
      <c r="A159" s="957" t="s">
        <v>858</v>
      </c>
      <c r="B159" s="781" t="s">
        <v>1645</v>
      </c>
      <c r="C159" s="955" t="s">
        <v>860</v>
      </c>
      <c r="D159" s="1417">
        <v>0</v>
      </c>
      <c r="E159" s="995">
        <v>0</v>
      </c>
      <c r="F159" s="1417">
        <f t="shared" si="4"/>
        <v>0</v>
      </c>
      <c r="G159" s="1133">
        <v>0</v>
      </c>
      <c r="H159" s="1133">
        <v>0</v>
      </c>
      <c r="I159" s="1133">
        <v>0</v>
      </c>
      <c r="J159" s="1416">
        <f t="shared" si="3"/>
        <v>0</v>
      </c>
      <c r="K159" s="985"/>
    </row>
    <row r="160" spans="1:11" s="672" customFormat="1" hidden="1">
      <c r="A160" s="958" t="s">
        <v>765</v>
      </c>
      <c r="B160" s="959" t="s">
        <v>1646</v>
      </c>
      <c r="C160" s="960" t="s">
        <v>627</v>
      </c>
      <c r="D160" s="1417"/>
      <c r="E160" s="995"/>
      <c r="F160" s="1133"/>
      <c r="G160" s="1133"/>
      <c r="H160" s="1133"/>
      <c r="I160" s="1133"/>
      <c r="J160" s="1416">
        <v>0</v>
      </c>
    </row>
    <row r="161" spans="1:10" s="672" customFormat="1" hidden="1">
      <c r="A161" s="924" t="s">
        <v>766</v>
      </c>
      <c r="B161" s="961" t="s">
        <v>1020</v>
      </c>
      <c r="C161" s="928" t="s">
        <v>1021</v>
      </c>
      <c r="D161" s="1417"/>
      <c r="E161" s="995"/>
      <c r="F161" s="1133"/>
      <c r="G161" s="1133"/>
      <c r="H161" s="1133"/>
      <c r="I161" s="1133"/>
      <c r="J161" s="1416">
        <v>0</v>
      </c>
    </row>
    <row r="162" spans="1:10" s="672" customFormat="1" hidden="1">
      <c r="A162" s="924" t="s">
        <v>1022</v>
      </c>
      <c r="B162" s="961" t="s">
        <v>1023</v>
      </c>
      <c r="C162" s="928" t="s">
        <v>1024</v>
      </c>
      <c r="D162" s="1417"/>
      <c r="E162" s="995"/>
      <c r="F162" s="1133"/>
      <c r="G162" s="1133"/>
      <c r="H162" s="1133"/>
      <c r="I162" s="1133"/>
      <c r="J162" s="1416">
        <v>0</v>
      </c>
    </row>
    <row r="163" spans="1:10" s="672" customFormat="1" hidden="1">
      <c r="A163" s="962" t="s">
        <v>628</v>
      </c>
      <c r="B163" s="963" t="s">
        <v>629</v>
      </c>
      <c r="C163" s="964" t="s">
        <v>338</v>
      </c>
      <c r="D163" s="1417">
        <v>0</v>
      </c>
      <c r="E163" s="1417"/>
      <c r="F163" s="1133">
        <v>0</v>
      </c>
      <c r="G163" s="1133">
        <v>0</v>
      </c>
      <c r="H163" s="1133">
        <v>0</v>
      </c>
      <c r="I163" s="1133">
        <v>0</v>
      </c>
      <c r="J163" s="1416">
        <v>0</v>
      </c>
    </row>
    <row r="164" spans="1:10" hidden="1">
      <c r="A164" s="957" t="s">
        <v>630</v>
      </c>
      <c r="B164" s="782" t="s">
        <v>631</v>
      </c>
      <c r="C164" s="955" t="s">
        <v>632</v>
      </c>
      <c r="D164" s="1417"/>
      <c r="E164" s="995"/>
      <c r="F164" s="1133"/>
      <c r="G164" s="1133"/>
      <c r="H164" s="1133"/>
      <c r="I164" s="1133"/>
      <c r="J164" s="1416">
        <v>0</v>
      </c>
    </row>
    <row r="165" spans="1:10" hidden="1">
      <c r="A165" s="957" t="s">
        <v>633</v>
      </c>
      <c r="B165" s="782" t="s">
        <v>634</v>
      </c>
      <c r="C165" s="955" t="s">
        <v>635</v>
      </c>
      <c r="D165" s="1417"/>
      <c r="E165" s="995"/>
      <c r="F165" s="1133"/>
      <c r="G165" s="1133"/>
      <c r="H165" s="1133"/>
      <c r="I165" s="1133"/>
      <c r="J165" s="1416">
        <v>0</v>
      </c>
    </row>
    <row r="166" spans="1:10" ht="25.5" hidden="1">
      <c r="A166" s="957" t="s">
        <v>636</v>
      </c>
      <c r="B166" s="781" t="s">
        <v>1647</v>
      </c>
      <c r="C166" s="955" t="s">
        <v>294</v>
      </c>
      <c r="D166" s="1417"/>
      <c r="E166" s="995"/>
      <c r="F166" s="1133"/>
      <c r="G166" s="1133"/>
      <c r="H166" s="1133"/>
      <c r="I166" s="1133"/>
      <c r="J166" s="1416">
        <v>0</v>
      </c>
    </row>
    <row r="167" spans="1:10" ht="25.5" hidden="1">
      <c r="A167" s="957" t="s">
        <v>295</v>
      </c>
      <c r="B167" s="781" t="s">
        <v>1648</v>
      </c>
      <c r="C167" s="955" t="s">
        <v>297</v>
      </c>
      <c r="D167" s="1417"/>
      <c r="E167" s="995"/>
      <c r="F167" s="1133"/>
      <c r="G167" s="1133"/>
      <c r="H167" s="1133"/>
      <c r="I167" s="1133"/>
      <c r="J167" s="1416">
        <v>0</v>
      </c>
    </row>
    <row r="168" spans="1:10" hidden="1">
      <c r="A168" s="957" t="s">
        <v>298</v>
      </c>
      <c r="B168" s="779" t="s">
        <v>299</v>
      </c>
      <c r="C168" s="767" t="s">
        <v>338</v>
      </c>
      <c r="D168" s="1417">
        <v>0</v>
      </c>
      <c r="E168" s="1417"/>
      <c r="F168" s="1133">
        <v>0</v>
      </c>
      <c r="G168" s="1133">
        <v>0</v>
      </c>
      <c r="H168" s="1133">
        <v>0</v>
      </c>
      <c r="I168" s="1133">
        <v>0</v>
      </c>
      <c r="J168" s="1416">
        <v>0</v>
      </c>
    </row>
    <row r="169" spans="1:10" hidden="1">
      <c r="A169" s="957" t="s">
        <v>300</v>
      </c>
      <c r="B169" s="782" t="s">
        <v>1061</v>
      </c>
      <c r="C169" s="955" t="s">
        <v>301</v>
      </c>
      <c r="D169" s="1417"/>
      <c r="E169" s="995"/>
      <c r="F169" s="1133"/>
      <c r="G169" s="1133"/>
      <c r="H169" s="1133"/>
      <c r="I169" s="1133"/>
      <c r="J169" s="1416">
        <v>0</v>
      </c>
    </row>
    <row r="170" spans="1:10" ht="15.75" customHeight="1">
      <c r="A170" s="965" t="s">
        <v>302</v>
      </c>
      <c r="B170" s="806" t="s">
        <v>1025</v>
      </c>
      <c r="C170" s="767" t="s">
        <v>338</v>
      </c>
      <c r="D170" s="1417">
        <v>0</v>
      </c>
      <c r="E170" s="1417"/>
      <c r="F170" s="1133">
        <v>0</v>
      </c>
      <c r="G170" s="1133">
        <v>0</v>
      </c>
      <c r="H170" s="1133">
        <v>0</v>
      </c>
      <c r="I170" s="1133">
        <v>0</v>
      </c>
      <c r="J170" s="1416">
        <v>0</v>
      </c>
    </row>
    <row r="171" spans="1:10" ht="2.25" customHeight="1" thickBot="1">
      <c r="A171" s="957" t="s">
        <v>304</v>
      </c>
      <c r="B171" s="782" t="s">
        <v>1062</v>
      </c>
      <c r="C171" s="955" t="s">
        <v>305</v>
      </c>
      <c r="D171" s="1133"/>
      <c r="E171" s="1417"/>
      <c r="F171" s="1133"/>
      <c r="G171" s="1133"/>
      <c r="H171" s="1133"/>
      <c r="I171" s="1133"/>
      <c r="J171" s="1416">
        <v>0</v>
      </c>
    </row>
    <row r="172" spans="1:10" ht="13.5" hidden="1" thickBot="1">
      <c r="A172" s="957" t="s">
        <v>306</v>
      </c>
      <c r="B172" s="782" t="s">
        <v>1063</v>
      </c>
      <c r="C172" s="955" t="s">
        <v>307</v>
      </c>
      <c r="D172" s="1133"/>
      <c r="E172" s="1417"/>
      <c r="F172" s="1133"/>
      <c r="G172" s="1133"/>
      <c r="H172" s="1133"/>
      <c r="I172" s="1133"/>
      <c r="J172" s="1133"/>
    </row>
    <row r="173" spans="1:10" ht="13.5" hidden="1" thickBot="1">
      <c r="A173" s="957" t="s">
        <v>308</v>
      </c>
      <c r="B173" s="781" t="s">
        <v>1649</v>
      </c>
      <c r="C173" s="955" t="s">
        <v>310</v>
      </c>
      <c r="D173" s="1133"/>
      <c r="E173" s="1417"/>
      <c r="F173" s="1133"/>
      <c r="G173" s="1133"/>
      <c r="H173" s="1133"/>
      <c r="I173" s="1133"/>
      <c r="J173" s="1133"/>
    </row>
    <row r="174" spans="1:10" ht="13.5" hidden="1" thickBot="1">
      <c r="A174" s="966">
        <v>1244000</v>
      </c>
      <c r="B174" s="967" t="s">
        <v>1661</v>
      </c>
      <c r="C174" s="960" t="s">
        <v>1089</v>
      </c>
      <c r="D174" s="1134"/>
      <c r="E174" s="1418"/>
      <c r="F174" s="1134"/>
      <c r="G174" s="1134"/>
      <c r="H174" s="1134"/>
      <c r="I174" s="1134"/>
      <c r="J174" s="1134"/>
    </row>
    <row r="175" spans="1:10" ht="23.25" customHeight="1" thickBot="1">
      <c r="A175" s="968">
        <v>1000000</v>
      </c>
      <c r="B175" s="969" t="s">
        <v>328</v>
      </c>
      <c r="C175" s="970" t="s">
        <v>338</v>
      </c>
      <c r="D175" s="1143">
        <f>D32+D151</f>
        <v>190000</v>
      </c>
      <c r="E175" s="1421">
        <f t="shared" ref="E175:J175" si="5">E32+E151</f>
        <v>0</v>
      </c>
      <c r="F175" s="1143">
        <f t="shared" si="5"/>
        <v>190000</v>
      </c>
      <c r="G175" s="1143">
        <f t="shared" si="5"/>
        <v>35000</v>
      </c>
      <c r="H175" s="1143">
        <f t="shared" si="5"/>
        <v>60000</v>
      </c>
      <c r="I175" s="1143">
        <f t="shared" si="5"/>
        <v>90000</v>
      </c>
      <c r="J175" s="1421">
        <f t="shared" si="5"/>
        <v>190000</v>
      </c>
    </row>
    <row r="176" spans="1:10" ht="18" hidden="1" customHeight="1">
      <c r="A176" s="2443"/>
      <c r="B176" s="2443"/>
      <c r="C176" s="2443"/>
      <c r="D176" s="2443"/>
      <c r="E176" s="2443"/>
      <c r="F176" s="2443"/>
      <c r="G176" s="2443"/>
      <c r="H176" s="2443"/>
      <c r="I176" s="2443"/>
      <c r="J176" s="2443"/>
    </row>
    <row r="177" spans="1:10" ht="15.75" customHeight="1">
      <c r="A177" s="2422" t="s">
        <v>2264</v>
      </c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>
      <c r="A178" s="2459" t="s">
        <v>1070</v>
      </c>
      <c r="B178" s="2459"/>
      <c r="C178" s="2459"/>
      <c r="D178" s="2459"/>
      <c r="E178" s="2459"/>
      <c r="F178" s="2459"/>
      <c r="G178" s="2459"/>
      <c r="H178" s="2459"/>
      <c r="I178" s="2459"/>
      <c r="J178" s="2459"/>
    </row>
    <row r="179" spans="1:10" ht="14.25">
      <c r="A179" s="2422" t="s">
        <v>1670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>
      <c r="A180" s="2461" t="s">
        <v>950</v>
      </c>
      <c r="B180" s="2461"/>
      <c r="C180" s="2461"/>
      <c r="D180" s="2461"/>
      <c r="E180" s="2461"/>
      <c r="F180" s="2461"/>
      <c r="G180" s="2461"/>
      <c r="H180" s="2461"/>
      <c r="I180" s="2461"/>
      <c r="J180" s="2461"/>
    </row>
    <row r="181" spans="1:10" ht="14.25">
      <c r="A181" s="2466"/>
      <c r="B181" s="2466"/>
      <c r="C181" s="2466"/>
      <c r="D181" s="2466"/>
      <c r="E181" s="2466"/>
      <c r="F181" s="2466"/>
      <c r="G181" s="2466"/>
      <c r="H181" s="2466"/>
      <c r="I181" s="2466"/>
      <c r="J181" s="2466"/>
    </row>
    <row r="182" spans="1:10">
      <c r="A182" s="2422" t="s">
        <v>951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 s="626" customFormat="1" ht="14.25">
      <c r="A183" s="816" t="s">
        <v>2011</v>
      </c>
      <c r="B183" s="816"/>
      <c r="C183" s="817"/>
      <c r="D183" s="816"/>
      <c r="E183" s="1613"/>
      <c r="F183" s="816"/>
      <c r="G183" s="816" t="s">
        <v>1102</v>
      </c>
      <c r="H183" s="816"/>
      <c r="I183" s="816"/>
      <c r="J183" s="816"/>
    </row>
    <row r="184" spans="1:10" s="626" customFormat="1" ht="14.25">
      <c r="A184" s="818" t="s">
        <v>1655</v>
      </c>
      <c r="B184" s="817" t="s">
        <v>612</v>
      </c>
      <c r="C184" s="820"/>
      <c r="D184" s="662"/>
      <c r="E184" s="1614" t="s">
        <v>289</v>
      </c>
      <c r="F184" s="662"/>
      <c r="G184" s="661" t="s">
        <v>290</v>
      </c>
      <c r="H184" s="662"/>
      <c r="I184" s="662"/>
      <c r="J184" s="818"/>
    </row>
    <row r="185" spans="1:10">
      <c r="A185" s="2455"/>
      <c r="B185" s="2455"/>
      <c r="C185" s="2455"/>
      <c r="D185" s="2455"/>
      <c r="E185" s="2455"/>
      <c r="F185" s="2455"/>
      <c r="G185" s="2455"/>
      <c r="H185" s="2455"/>
      <c r="I185" s="2455"/>
      <c r="J185" s="2455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464"/>
      <c r="B196" s="2464"/>
      <c r="C196" s="2464"/>
      <c r="D196" s="2464"/>
      <c r="E196" s="2464"/>
      <c r="F196" s="2464"/>
      <c r="G196" s="2464"/>
      <c r="H196" s="2464"/>
      <c r="I196" s="2464"/>
      <c r="J196" s="2464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464"/>
      <c r="B198" s="2464"/>
      <c r="C198" s="2464"/>
      <c r="D198" s="2464"/>
      <c r="E198" s="2464"/>
      <c r="F198" s="2464"/>
      <c r="G198" s="2464"/>
      <c r="H198" s="2464"/>
      <c r="I198" s="2464"/>
      <c r="J198" s="2464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464"/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464" t="s">
        <v>49</v>
      </c>
      <c r="B202" s="2464"/>
      <c r="C202" s="2464"/>
      <c r="D202" s="2464"/>
      <c r="E202" s="2464"/>
      <c r="F202" s="2464"/>
      <c r="G202" s="2464"/>
      <c r="H202" s="2464"/>
      <c r="I202" s="2464"/>
      <c r="J202" s="2464"/>
    </row>
    <row r="203" spans="1:10">
      <c r="A203" s="2463" t="s">
        <v>1664</v>
      </c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2463" t="s">
        <v>1665</v>
      </c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2463" t="s">
        <v>1666</v>
      </c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971" t="s">
        <v>890</v>
      </c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463" t="s">
        <v>1667</v>
      </c>
      <c r="B207" s="2463"/>
      <c r="C207" s="2463"/>
      <c r="D207" s="2463"/>
      <c r="E207" s="2463"/>
      <c r="F207" s="2463"/>
      <c r="G207" s="2463"/>
      <c r="H207" s="2463"/>
      <c r="I207" s="2463"/>
      <c r="J207" s="2463"/>
    </row>
    <row r="208" spans="1:10">
      <c r="A208" s="2422" t="s">
        <v>645</v>
      </c>
      <c r="B208" s="2422"/>
      <c r="C208" s="2422"/>
      <c r="D208" s="2422"/>
      <c r="E208" s="2422"/>
      <c r="F208" s="2422"/>
      <c r="G208" s="2422"/>
      <c r="H208" s="2422"/>
      <c r="I208" s="2422"/>
      <c r="J208" s="2422"/>
    </row>
    <row r="209" spans="1:10">
      <c r="A209" s="2459" t="s">
        <v>1070</v>
      </c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 ht="14.25">
      <c r="A210" s="2459" t="s">
        <v>1668</v>
      </c>
      <c r="B210" s="2459"/>
      <c r="C210" s="2459"/>
      <c r="D210" s="2459"/>
      <c r="E210" s="2459"/>
      <c r="F210" s="2459"/>
      <c r="G210" s="2459"/>
      <c r="H210" s="2459"/>
      <c r="I210" s="2459"/>
      <c r="J210" s="2459"/>
    </row>
    <row r="211" spans="1:10">
      <c r="A211" s="2461" t="s">
        <v>950</v>
      </c>
      <c r="B211" s="2461"/>
      <c r="C211" s="2461"/>
      <c r="D211" s="2461"/>
      <c r="E211" s="2461"/>
      <c r="F211" s="2461"/>
      <c r="G211" s="2461"/>
      <c r="H211" s="2461"/>
      <c r="I211" s="2461"/>
      <c r="J211" s="2461"/>
    </row>
    <row r="212" spans="1:10" ht="14.25">
      <c r="A212" s="2462" t="s">
        <v>1669</v>
      </c>
      <c r="B212" s="2462"/>
      <c r="C212" s="2462"/>
      <c r="D212" s="2462"/>
      <c r="E212" s="2462"/>
      <c r="F212" s="2462"/>
      <c r="G212" s="2462"/>
      <c r="H212" s="2462"/>
      <c r="I212" s="2462"/>
      <c r="J212" s="2462"/>
    </row>
    <row r="213" spans="1:10">
      <c r="A213" s="2459" t="s">
        <v>951</v>
      </c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>
      <c r="A214" s="2459" t="s">
        <v>952</v>
      </c>
      <c r="B214" s="2459"/>
      <c r="C214" s="2459"/>
      <c r="D214" s="2459"/>
      <c r="E214" s="2459"/>
      <c r="F214" s="2459"/>
      <c r="G214" s="2459"/>
      <c r="H214" s="2459"/>
      <c r="I214" s="2459"/>
      <c r="J214" s="2459"/>
    </row>
    <row r="215" spans="1:10" ht="14.25">
      <c r="A215" s="2460" t="s">
        <v>1663</v>
      </c>
      <c r="B215" s="2460"/>
      <c r="C215" s="2460"/>
      <c r="D215" s="2460"/>
      <c r="E215" s="2460"/>
      <c r="F215" s="2460"/>
      <c r="G215" s="2460"/>
      <c r="H215" s="2460"/>
      <c r="I215" s="2460"/>
      <c r="J215" s="2460"/>
    </row>
    <row r="216" spans="1:10">
      <c r="A216" s="2455"/>
      <c r="B216" s="2455"/>
      <c r="C216" s="2455"/>
      <c r="D216" s="2455"/>
      <c r="E216" s="2455"/>
      <c r="F216" s="2455"/>
      <c r="G216" s="2455"/>
      <c r="H216" s="2455"/>
      <c r="I216" s="2455"/>
      <c r="J216" s="2455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AC34"/>
  <sheetViews>
    <sheetView workbookViewId="0">
      <selection activeCell="X23" sqref="X23"/>
    </sheetView>
  </sheetViews>
  <sheetFormatPr defaultRowHeight="12.75"/>
  <cols>
    <col min="1" max="1" width="2.140625" style="626" customWidth="1"/>
    <col min="2" max="2" width="14.85546875" style="626" customWidth="1"/>
    <col min="3" max="3" width="10.7109375" style="626" customWidth="1"/>
    <col min="4" max="4" width="11.42578125" style="626" customWidth="1"/>
    <col min="5" max="5" width="10.140625" style="626" customWidth="1"/>
    <col min="6" max="7" width="9.140625" style="626"/>
    <col min="8" max="8" width="0.140625" style="626" customWidth="1"/>
    <col min="9" max="9" width="9.140625" style="626" hidden="1" customWidth="1"/>
    <col min="10" max="10" width="12" style="626" hidden="1" customWidth="1"/>
    <col min="11" max="18" width="9.140625" style="626" hidden="1" customWidth="1"/>
    <col min="19" max="22" width="9.140625" style="626"/>
    <col min="23" max="23" width="9.140625" style="626" customWidth="1"/>
    <col min="24" max="16384" width="9.140625" style="626"/>
  </cols>
  <sheetData>
    <row r="4" spans="2:29" ht="111" customHeight="1">
      <c r="B4" s="1201"/>
      <c r="C4" s="1201"/>
      <c r="D4" s="630" t="s">
        <v>912</v>
      </c>
      <c r="E4" s="1202" t="s">
        <v>995</v>
      </c>
      <c r="F4" s="1203" t="s">
        <v>996</v>
      </c>
      <c r="G4" s="1204" t="s">
        <v>569</v>
      </c>
      <c r="H4" s="1205" t="s">
        <v>1193</v>
      </c>
      <c r="I4" s="630" t="s">
        <v>1194</v>
      </c>
      <c r="J4" s="630" t="s">
        <v>681</v>
      </c>
      <c r="K4" s="630" t="s">
        <v>472</v>
      </c>
      <c r="L4" s="630" t="s">
        <v>270</v>
      </c>
      <c r="M4" s="630" t="s">
        <v>32</v>
      </c>
      <c r="N4" s="630" t="s">
        <v>973</v>
      </c>
      <c r="O4" s="1206" t="s">
        <v>496</v>
      </c>
      <c r="P4" s="630" t="s">
        <v>1084</v>
      </c>
      <c r="Q4" s="630" t="s">
        <v>817</v>
      </c>
      <c r="R4" s="1207" t="s">
        <v>1203</v>
      </c>
      <c r="S4" s="1202" t="s">
        <v>529</v>
      </c>
      <c r="T4" s="1208" t="s">
        <v>964</v>
      </c>
      <c r="U4" s="1207" t="s">
        <v>947</v>
      </c>
      <c r="V4" s="1201" t="s">
        <v>1195</v>
      </c>
      <c r="W4" s="1201" t="s">
        <v>1196</v>
      </c>
      <c r="X4" s="1201" t="s">
        <v>1200</v>
      </c>
      <c r="Y4" s="1209" t="s">
        <v>1201</v>
      </c>
      <c r="Z4" s="1210" t="s">
        <v>1198</v>
      </c>
      <c r="AA4" s="1206" t="s">
        <v>992</v>
      </c>
      <c r="AB4" s="1207" t="s">
        <v>1199</v>
      </c>
      <c r="AC4" s="1211" t="s">
        <v>46</v>
      </c>
    </row>
    <row r="5" spans="2:29" ht="26.25" customHeight="1">
      <c r="B5" s="1212" t="s">
        <v>1185</v>
      </c>
      <c r="C5" s="1213">
        <f>D5+E5+F5+G5+O5+U5+AA5+R5+Z5+AB5+Y5</f>
        <v>253675.5</v>
      </c>
      <c r="D5" s="631">
        <v>1580</v>
      </c>
      <c r="E5" s="631">
        <v>4673</v>
      </c>
      <c r="F5" s="631">
        <v>18671.599999999999</v>
      </c>
      <c r="G5" s="1214">
        <f t="shared" ref="G5:G12" si="0">H5+I5+J5+K5+L5+M5+N5</f>
        <v>3785</v>
      </c>
      <c r="H5" s="631">
        <v>200</v>
      </c>
      <c r="I5" s="631">
        <v>20</v>
      </c>
      <c r="J5" s="631">
        <v>1800</v>
      </c>
      <c r="K5" s="631">
        <v>265</v>
      </c>
      <c r="L5" s="631">
        <v>1000</v>
      </c>
      <c r="M5" s="631">
        <v>400</v>
      </c>
      <c r="N5" s="631">
        <v>100</v>
      </c>
      <c r="O5" s="1215">
        <f>P5+Q5</f>
        <v>5000</v>
      </c>
      <c r="P5" s="631">
        <v>2500</v>
      </c>
      <c r="Q5" s="631">
        <v>2500</v>
      </c>
      <c r="R5" s="1215">
        <f>S5+T5</f>
        <v>17357.8</v>
      </c>
      <c r="S5" s="631">
        <v>17011.8</v>
      </c>
      <c r="T5" s="1216">
        <v>346</v>
      </c>
      <c r="U5" s="1215">
        <f t="shared" ref="U5:U13" si="1">V5+W5+X5</f>
        <v>22100</v>
      </c>
      <c r="V5" s="631">
        <v>6344</v>
      </c>
      <c r="W5" s="631">
        <v>756</v>
      </c>
      <c r="X5" s="631">
        <v>15000</v>
      </c>
      <c r="Y5" s="631">
        <v>50</v>
      </c>
      <c r="Z5" s="1215">
        <v>3416.7</v>
      </c>
      <c r="AA5" s="1215">
        <v>148573.79999999999</v>
      </c>
      <c r="AB5" s="1215">
        <v>28467.599999999999</v>
      </c>
      <c r="AC5" s="631"/>
    </row>
    <row r="6" spans="2:29" ht="21.75" customHeight="1">
      <c r="B6" s="1212" t="s">
        <v>1186</v>
      </c>
      <c r="C6" s="1213">
        <f t="shared" ref="C6:C13" si="2">D6+E6+F6+G6+O6+U6+AA6+R6</f>
        <v>7160.3490000000002</v>
      </c>
      <c r="D6" s="631"/>
      <c r="E6" s="631">
        <v>1766.1</v>
      </c>
      <c r="F6" s="631">
        <v>482.24900000000002</v>
      </c>
      <c r="G6" s="1214">
        <f t="shared" si="0"/>
        <v>12</v>
      </c>
      <c r="H6" s="631"/>
      <c r="I6" s="631"/>
      <c r="J6" s="631">
        <v>12</v>
      </c>
      <c r="K6" s="631"/>
      <c r="L6" s="631"/>
      <c r="M6" s="631"/>
      <c r="N6" s="631"/>
      <c r="O6" s="1215">
        <f t="shared" ref="O6:O13" si="3">P6+Q6</f>
        <v>0</v>
      </c>
      <c r="P6" s="631"/>
      <c r="Q6" s="631"/>
      <c r="R6" s="1215">
        <f t="shared" ref="R6:R13" si="4">S6+T6</f>
        <v>1400</v>
      </c>
      <c r="S6" s="631">
        <v>1400</v>
      </c>
      <c r="T6" s="1217"/>
      <c r="U6" s="1215">
        <f t="shared" si="1"/>
        <v>0</v>
      </c>
      <c r="V6" s="631"/>
      <c r="W6" s="631"/>
      <c r="X6" s="631"/>
      <c r="Y6" s="631"/>
      <c r="Z6" s="1215"/>
      <c r="AA6" s="1215">
        <v>3500</v>
      </c>
      <c r="AB6" s="1215"/>
      <c r="AC6" s="631"/>
    </row>
    <row r="7" spans="2:29" s="841" customFormat="1" ht="19.5" customHeight="1">
      <c r="B7" s="1218" t="s">
        <v>1187</v>
      </c>
      <c r="C7" s="1213">
        <f t="shared" si="2"/>
        <v>28561.4</v>
      </c>
      <c r="D7" s="1219"/>
      <c r="E7" s="1219">
        <v>255.3</v>
      </c>
      <c r="F7" s="1219">
        <v>1567.7</v>
      </c>
      <c r="G7" s="1214">
        <f t="shared" si="0"/>
        <v>50</v>
      </c>
      <c r="H7" s="1219"/>
      <c r="I7" s="1219"/>
      <c r="J7" s="1219">
        <v>50</v>
      </c>
      <c r="K7" s="1219"/>
      <c r="L7" s="1219"/>
      <c r="M7" s="1219"/>
      <c r="N7" s="1219"/>
      <c r="O7" s="1215">
        <f t="shared" si="3"/>
        <v>0</v>
      </c>
      <c r="P7" s="1219"/>
      <c r="Q7" s="1219"/>
      <c r="R7" s="1215">
        <f t="shared" si="4"/>
        <v>4915</v>
      </c>
      <c r="S7" s="1219">
        <v>4915</v>
      </c>
      <c r="T7" s="1217"/>
      <c r="U7" s="1215">
        <f t="shared" si="1"/>
        <v>0</v>
      </c>
      <c r="V7" s="1219"/>
      <c r="W7" s="1219"/>
      <c r="X7" s="1219"/>
      <c r="Y7" s="1219"/>
      <c r="Z7" s="1215"/>
      <c r="AA7" s="1215">
        <v>21773.4</v>
      </c>
      <c r="AB7" s="1215"/>
      <c r="AC7" s="1219">
        <v>2400</v>
      </c>
    </row>
    <row r="8" spans="2:29" s="841" customFormat="1" ht="15.75" customHeight="1">
      <c r="B8" s="1218" t="s">
        <v>1188</v>
      </c>
      <c r="C8" s="1213">
        <f t="shared" si="2"/>
        <v>10345.800000000001</v>
      </c>
      <c r="D8" s="1219">
        <v>20.3</v>
      </c>
      <c r="E8" s="1219">
        <v>3177.5</v>
      </c>
      <c r="F8" s="1219">
        <v>1377.4</v>
      </c>
      <c r="G8" s="1214">
        <f t="shared" si="0"/>
        <v>40</v>
      </c>
      <c r="H8" s="1219"/>
      <c r="I8" s="1219"/>
      <c r="J8" s="1219">
        <v>40</v>
      </c>
      <c r="K8" s="1219"/>
      <c r="L8" s="1219"/>
      <c r="M8" s="1219"/>
      <c r="N8" s="1219"/>
      <c r="O8" s="1215">
        <f t="shared" si="3"/>
        <v>0</v>
      </c>
      <c r="P8" s="1219"/>
      <c r="Q8" s="1219"/>
      <c r="R8" s="1215">
        <f t="shared" si="4"/>
        <v>1400</v>
      </c>
      <c r="S8" s="1219">
        <v>1400</v>
      </c>
      <c r="T8" s="1217"/>
      <c r="U8" s="1215">
        <f t="shared" si="1"/>
        <v>0</v>
      </c>
      <c r="V8" s="1219"/>
      <c r="W8" s="1219"/>
      <c r="X8" s="1219"/>
      <c r="Y8" s="1219"/>
      <c r="Z8" s="1215"/>
      <c r="AA8" s="1215">
        <v>4330.6000000000004</v>
      </c>
      <c r="AB8" s="1215"/>
      <c r="AC8" s="1219">
        <v>350</v>
      </c>
    </row>
    <row r="9" spans="2:29" s="841" customFormat="1" ht="20.25" customHeight="1">
      <c r="B9" s="1218" t="s">
        <v>1190</v>
      </c>
      <c r="C9" s="1213">
        <f t="shared" si="2"/>
        <v>11742.5</v>
      </c>
      <c r="D9" s="1219">
        <v>15.6</v>
      </c>
      <c r="E9" s="1219">
        <v>4649.8</v>
      </c>
      <c r="F9" s="1219">
        <v>793.9</v>
      </c>
      <c r="G9" s="1214">
        <f t="shared" si="0"/>
        <v>12</v>
      </c>
      <c r="H9" s="1219"/>
      <c r="I9" s="1219"/>
      <c r="J9" s="1219">
        <v>12</v>
      </c>
      <c r="K9" s="1219"/>
      <c r="L9" s="1219"/>
      <c r="M9" s="1219"/>
      <c r="N9" s="1219"/>
      <c r="O9" s="1215">
        <f t="shared" si="3"/>
        <v>0</v>
      </c>
      <c r="P9" s="1219"/>
      <c r="Q9" s="1219"/>
      <c r="R9" s="1215">
        <f t="shared" si="4"/>
        <v>2750.3</v>
      </c>
      <c r="S9" s="1219">
        <v>2750.3</v>
      </c>
      <c r="T9" s="1217"/>
      <c r="U9" s="1215">
        <v>20</v>
      </c>
      <c r="V9" s="1219"/>
      <c r="W9" s="1219"/>
      <c r="X9" s="1219"/>
      <c r="Y9" s="1219"/>
      <c r="Z9" s="1215"/>
      <c r="AA9" s="1215">
        <v>3500.9</v>
      </c>
      <c r="AB9" s="1215"/>
      <c r="AC9" s="1219">
        <v>1390</v>
      </c>
    </row>
    <row r="10" spans="2:29" s="841" customFormat="1" ht="18.75" customHeight="1">
      <c r="B10" s="1218" t="s">
        <v>1202</v>
      </c>
      <c r="C10" s="1213">
        <f t="shared" si="2"/>
        <v>7581.9120000000003</v>
      </c>
      <c r="D10" s="1219">
        <v>11.612</v>
      </c>
      <c r="E10" s="1219">
        <v>2359.6999999999998</v>
      </c>
      <c r="F10" s="1219">
        <v>710.6</v>
      </c>
      <c r="G10" s="1214">
        <f t="shared" si="0"/>
        <v>0</v>
      </c>
      <c r="H10" s="1219"/>
      <c r="I10" s="1219"/>
      <c r="J10" s="1219"/>
      <c r="K10" s="1219"/>
      <c r="L10" s="1219"/>
      <c r="M10" s="1219"/>
      <c r="N10" s="1219"/>
      <c r="O10" s="1215">
        <f t="shared" si="3"/>
        <v>0</v>
      </c>
      <c r="P10" s="1219"/>
      <c r="Q10" s="1219"/>
      <c r="R10" s="1215">
        <f t="shared" si="4"/>
        <v>1000</v>
      </c>
      <c r="S10" s="1219">
        <v>1000</v>
      </c>
      <c r="T10" s="1217"/>
      <c r="U10" s="1215">
        <f t="shared" si="1"/>
        <v>0</v>
      </c>
      <c r="V10" s="1219"/>
      <c r="W10" s="1219"/>
      <c r="X10" s="1219"/>
      <c r="Y10" s="1219"/>
      <c r="Z10" s="1215"/>
      <c r="AA10" s="1215">
        <v>3500</v>
      </c>
      <c r="AB10" s="1215"/>
      <c r="AC10" s="1219">
        <v>400</v>
      </c>
    </row>
    <row r="11" spans="2:29" s="841" customFormat="1" ht="18.75" customHeight="1">
      <c r="B11" s="1218" t="s">
        <v>1189</v>
      </c>
      <c r="C11" s="1213">
        <f t="shared" si="2"/>
        <v>8055.8879999999999</v>
      </c>
      <c r="D11" s="1219">
        <v>9.9879999999999995</v>
      </c>
      <c r="E11" s="1215">
        <v>1860.9</v>
      </c>
      <c r="F11" s="1219">
        <v>585</v>
      </c>
      <c r="G11" s="1214">
        <f t="shared" si="0"/>
        <v>0</v>
      </c>
      <c r="H11" s="1219"/>
      <c r="I11" s="1219"/>
      <c r="J11" s="1219"/>
      <c r="K11" s="1219"/>
      <c r="L11" s="1219"/>
      <c r="M11" s="1219"/>
      <c r="N11" s="1219"/>
      <c r="O11" s="1215">
        <f t="shared" si="3"/>
        <v>0</v>
      </c>
      <c r="P11" s="1219"/>
      <c r="Q11" s="1219"/>
      <c r="R11" s="1215">
        <f t="shared" si="4"/>
        <v>2100</v>
      </c>
      <c r="S11" s="1219">
        <v>2100</v>
      </c>
      <c r="T11" s="1217"/>
      <c r="U11" s="1215">
        <f t="shared" si="1"/>
        <v>0</v>
      </c>
      <c r="V11" s="1219"/>
      <c r="W11" s="1219"/>
      <c r="X11" s="1219"/>
      <c r="Y11" s="1219"/>
      <c r="Z11" s="1215"/>
      <c r="AA11" s="1215">
        <v>3500</v>
      </c>
      <c r="AB11" s="1215"/>
      <c r="AC11" s="1219">
        <v>700</v>
      </c>
    </row>
    <row r="12" spans="2:29" s="841" customFormat="1" ht="21.75" customHeight="1">
      <c r="B12" s="1218" t="s">
        <v>1191</v>
      </c>
      <c r="C12" s="1213">
        <f t="shared" si="2"/>
        <v>7103.1</v>
      </c>
      <c r="D12" s="1219"/>
      <c r="E12" s="1219">
        <v>1790</v>
      </c>
      <c r="F12" s="1219">
        <v>307.5</v>
      </c>
      <c r="G12" s="1214">
        <f t="shared" si="0"/>
        <v>15</v>
      </c>
      <c r="H12" s="1219"/>
      <c r="I12" s="1219"/>
      <c r="J12" s="1219">
        <v>15</v>
      </c>
      <c r="K12" s="1219"/>
      <c r="L12" s="1219"/>
      <c r="M12" s="1219"/>
      <c r="N12" s="1219"/>
      <c r="O12" s="1215">
        <f t="shared" si="3"/>
        <v>0</v>
      </c>
      <c r="P12" s="1219"/>
      <c r="Q12" s="1219"/>
      <c r="R12" s="1215">
        <f t="shared" si="4"/>
        <v>1490.6</v>
      </c>
      <c r="S12" s="1219">
        <v>1490.6</v>
      </c>
      <c r="T12" s="1217">
        <v>0</v>
      </c>
      <c r="U12" s="1215">
        <f t="shared" si="1"/>
        <v>0</v>
      </c>
      <c r="V12" s="1219"/>
      <c r="W12" s="1219"/>
      <c r="X12" s="1219"/>
      <c r="Y12" s="1219"/>
      <c r="Z12" s="1215"/>
      <c r="AA12" s="1215">
        <v>3500</v>
      </c>
      <c r="AB12" s="1215"/>
      <c r="AC12" s="1219"/>
    </row>
    <row r="13" spans="2:29" s="841" customFormat="1" ht="19.5" customHeight="1">
      <c r="B13" s="1220" t="s">
        <v>1192</v>
      </c>
      <c r="C13" s="1213">
        <f t="shared" si="2"/>
        <v>23896.1</v>
      </c>
      <c r="D13" s="1219">
        <v>27.9</v>
      </c>
      <c r="E13" s="1219">
        <v>5654.8</v>
      </c>
      <c r="F13" s="1219">
        <v>5293.6</v>
      </c>
      <c r="G13" s="1214">
        <f>H13+I13+J13+K13+L13+M13+N13</f>
        <v>200</v>
      </c>
      <c r="H13" s="1221"/>
      <c r="I13" s="1221"/>
      <c r="J13" s="1221">
        <v>200</v>
      </c>
      <c r="K13" s="1221"/>
      <c r="L13" s="1221"/>
      <c r="M13" s="1221"/>
      <c r="N13" s="1221"/>
      <c r="O13" s="1215">
        <f t="shared" si="3"/>
        <v>0</v>
      </c>
      <c r="P13" s="1221"/>
      <c r="Q13" s="1221"/>
      <c r="R13" s="1215">
        <f t="shared" si="4"/>
        <v>350</v>
      </c>
      <c r="S13" s="1221">
        <v>350</v>
      </c>
      <c r="T13" s="1222">
        <v>0</v>
      </c>
      <c r="U13" s="1215">
        <f t="shared" si="1"/>
        <v>0</v>
      </c>
      <c r="V13" s="1221"/>
      <c r="W13" s="1221"/>
      <c r="X13" s="1221"/>
      <c r="Y13" s="1221"/>
      <c r="Z13" s="1214"/>
      <c r="AA13" s="1215">
        <v>12369.8</v>
      </c>
      <c r="AB13" s="1215"/>
      <c r="AC13" s="1219"/>
    </row>
    <row r="14" spans="2:29" s="1225" customFormat="1" ht="28.5" customHeight="1">
      <c r="B14" s="1223" t="s">
        <v>1197</v>
      </c>
      <c r="C14" s="1214">
        <f t="shared" ref="C14:O14" si="5">SUM(C5:C13)</f>
        <v>358122.54899999994</v>
      </c>
      <c r="D14" s="1215">
        <f t="shared" si="5"/>
        <v>1665.4</v>
      </c>
      <c r="E14" s="1215">
        <f t="shared" si="5"/>
        <v>26187.100000000002</v>
      </c>
      <c r="F14" s="1215">
        <f t="shared" si="5"/>
        <v>29789.548999999999</v>
      </c>
      <c r="G14" s="1215">
        <f t="shared" si="5"/>
        <v>4114</v>
      </c>
      <c r="H14" s="1215">
        <f t="shared" si="5"/>
        <v>200</v>
      </c>
      <c r="I14" s="1215">
        <f t="shared" si="5"/>
        <v>20</v>
      </c>
      <c r="J14" s="1215">
        <f t="shared" si="5"/>
        <v>2129</v>
      </c>
      <c r="K14" s="1215">
        <f t="shared" si="5"/>
        <v>265</v>
      </c>
      <c r="L14" s="1215">
        <f t="shared" si="5"/>
        <v>1000</v>
      </c>
      <c r="M14" s="1215">
        <f t="shared" si="5"/>
        <v>400</v>
      </c>
      <c r="N14" s="1215">
        <f t="shared" si="5"/>
        <v>100</v>
      </c>
      <c r="O14" s="1215">
        <f t="shared" si="5"/>
        <v>5000</v>
      </c>
      <c r="P14" s="1215"/>
      <c r="Q14" s="1215"/>
      <c r="R14" s="1215">
        <f t="shared" ref="R14:AC14" si="6">SUM(R5:R13)</f>
        <v>32763.699999999997</v>
      </c>
      <c r="S14" s="1215">
        <f t="shared" si="6"/>
        <v>32417.699999999997</v>
      </c>
      <c r="T14" s="1224">
        <f t="shared" si="6"/>
        <v>346</v>
      </c>
      <c r="U14" s="1215">
        <f t="shared" si="6"/>
        <v>22120</v>
      </c>
      <c r="V14" s="1215">
        <f t="shared" si="6"/>
        <v>6344</v>
      </c>
      <c r="W14" s="1215">
        <f t="shared" si="6"/>
        <v>756</v>
      </c>
      <c r="X14" s="1215">
        <f t="shared" si="6"/>
        <v>15000</v>
      </c>
      <c r="Y14" s="1215">
        <f t="shared" si="6"/>
        <v>50</v>
      </c>
      <c r="Z14" s="1215">
        <f t="shared" si="6"/>
        <v>3416.7</v>
      </c>
      <c r="AA14" s="1215">
        <f t="shared" si="6"/>
        <v>204548.49999999997</v>
      </c>
      <c r="AB14" s="1215">
        <f t="shared" si="6"/>
        <v>28467.599999999999</v>
      </c>
      <c r="AC14" s="1215">
        <f t="shared" si="6"/>
        <v>5240</v>
      </c>
    </row>
    <row r="15" spans="2:29">
      <c r="B15" s="1201"/>
      <c r="C15" s="631"/>
      <c r="D15" s="631"/>
      <c r="E15" s="631"/>
      <c r="F15" s="631"/>
      <c r="G15" s="631"/>
      <c r="H15" s="631"/>
      <c r="I15" s="631"/>
      <c r="J15" s="631"/>
      <c r="K15" s="631"/>
      <c r="L15" s="631"/>
      <c r="M15" s="631"/>
      <c r="N15" s="631"/>
      <c r="O15" s="631"/>
      <c r="P15" s="631"/>
      <c r="Q15" s="631"/>
      <c r="R15" s="631"/>
      <c r="S15" s="631"/>
      <c r="T15" s="1216"/>
      <c r="U15" s="631"/>
      <c r="V15" s="631"/>
      <c r="W15" s="631"/>
      <c r="X15" s="631"/>
      <c r="Y15" s="631"/>
      <c r="Z15" s="631"/>
      <c r="AA15" s="631"/>
      <c r="AB15" s="631"/>
      <c r="AC15" s="631"/>
    </row>
    <row r="16" spans="2:29" ht="29.25" customHeight="1">
      <c r="B16" s="1201"/>
      <c r="C16" s="631">
        <f>D16+E16+H16+I16+J16+K16+L16+M16+N16+P16+Q16+S16+T16+Y16+Z16+AA16+AB16+F16+U16</f>
        <v>359801.81399999995</v>
      </c>
      <c r="D16" s="631">
        <v>1665.414</v>
      </c>
      <c r="E16" s="631">
        <v>27996.9</v>
      </c>
      <c r="F16" s="631">
        <v>29925.3</v>
      </c>
      <c r="G16" s="631">
        <v>4114</v>
      </c>
      <c r="H16" s="631">
        <v>200</v>
      </c>
      <c r="I16" s="631">
        <v>20</v>
      </c>
      <c r="J16" s="631">
        <v>2129</v>
      </c>
      <c r="K16" s="631">
        <v>765</v>
      </c>
      <c r="L16" s="631">
        <v>600</v>
      </c>
      <c r="M16" s="631">
        <v>400</v>
      </c>
      <c r="N16" s="631">
        <v>0</v>
      </c>
      <c r="O16" s="631">
        <v>5000</v>
      </c>
      <c r="P16" s="631">
        <v>2500</v>
      </c>
      <c r="Q16" s="631">
        <v>2500</v>
      </c>
      <c r="R16" s="631">
        <f>S16+T16</f>
        <v>32498.1</v>
      </c>
      <c r="S16" s="631">
        <v>31802.1</v>
      </c>
      <c r="T16" s="1216">
        <v>696</v>
      </c>
      <c r="U16" s="631">
        <v>22120</v>
      </c>
      <c r="V16" s="631"/>
      <c r="W16" s="631"/>
      <c r="X16" s="631"/>
      <c r="Y16" s="631">
        <v>50</v>
      </c>
      <c r="Z16" s="631">
        <v>3416</v>
      </c>
      <c r="AA16" s="631">
        <v>204548.5</v>
      </c>
      <c r="AB16" s="631">
        <v>28467.599999999999</v>
      </c>
      <c r="AC16" s="631">
        <v>4016.3139999999999</v>
      </c>
    </row>
    <row r="17" spans="2:29">
      <c r="B17" s="1201"/>
      <c r="C17" s="1201"/>
      <c r="D17" s="1201"/>
      <c r="E17" s="1201"/>
      <c r="F17" s="1201"/>
      <c r="G17" s="1201"/>
      <c r="H17" s="1201"/>
      <c r="I17" s="1201"/>
      <c r="J17" s="1201"/>
      <c r="K17" s="1201"/>
      <c r="L17" s="1201"/>
      <c r="M17" s="1201"/>
      <c r="N17" s="1201"/>
      <c r="O17" s="1201"/>
      <c r="P17" s="1201"/>
      <c r="Q17" s="1201"/>
      <c r="R17" s="1201"/>
      <c r="S17" s="1201"/>
      <c r="T17" s="1226"/>
      <c r="U17" s="1201"/>
      <c r="V17" s="1201"/>
      <c r="W17" s="1201"/>
      <c r="X17" s="1201"/>
      <c r="Y17" s="1201"/>
      <c r="Z17" s="1201"/>
      <c r="AA17" s="1201"/>
      <c r="AB17" s="1201"/>
      <c r="AC17" s="1201"/>
    </row>
    <row r="18" spans="2:29">
      <c r="B18" s="1201"/>
      <c r="C18" s="1201"/>
      <c r="D18" s="1201"/>
      <c r="E18" s="1201"/>
      <c r="F18" s="1201"/>
      <c r="G18" s="1201"/>
      <c r="H18" s="1201"/>
      <c r="I18" s="1201"/>
      <c r="J18" s="1201"/>
      <c r="K18" s="1201"/>
      <c r="L18" s="1201"/>
      <c r="M18" s="1201"/>
      <c r="N18" s="1201"/>
      <c r="O18" s="1201"/>
      <c r="P18" s="1201"/>
      <c r="Q18" s="1201"/>
      <c r="R18" s="1201"/>
      <c r="S18" s="1201"/>
      <c r="T18" s="1226"/>
      <c r="U18" s="1201"/>
      <c r="V18" s="1201"/>
      <c r="W18" s="1201"/>
      <c r="X18" s="1201"/>
      <c r="Y18" s="1201"/>
      <c r="Z18" s="1201"/>
      <c r="AA18" s="1201"/>
      <c r="AB18" s="1201"/>
      <c r="AC18" s="1201"/>
    </row>
    <row r="19" spans="2:29">
      <c r="B19" s="1201"/>
      <c r="C19" s="1201"/>
      <c r="D19" s="1201"/>
      <c r="E19" s="1201"/>
      <c r="F19" s="1201"/>
      <c r="G19" s="1201"/>
      <c r="H19" s="1201"/>
      <c r="I19" s="1201"/>
      <c r="J19" s="1201"/>
      <c r="K19" s="1201"/>
      <c r="L19" s="1201"/>
      <c r="M19" s="1201"/>
      <c r="N19" s="1201"/>
      <c r="O19" s="1201"/>
      <c r="P19" s="1201"/>
      <c r="Q19" s="1201"/>
      <c r="R19" s="1201"/>
      <c r="S19" s="1201"/>
      <c r="T19" s="1226"/>
      <c r="U19" s="1201"/>
      <c r="V19" s="1201"/>
      <c r="W19" s="1201"/>
      <c r="X19" s="1201"/>
      <c r="Y19" s="1201"/>
      <c r="Z19" s="1201"/>
      <c r="AA19" s="1201"/>
      <c r="AB19" s="1201"/>
      <c r="AC19" s="1201"/>
    </row>
    <row r="20" spans="2:29">
      <c r="B20" s="1201"/>
      <c r="C20" s="1201"/>
      <c r="D20" s="1201"/>
      <c r="E20" s="1201"/>
      <c r="F20" s="1201"/>
      <c r="G20" s="1201"/>
      <c r="H20" s="1201"/>
      <c r="I20" s="1201"/>
      <c r="J20" s="1201"/>
      <c r="K20" s="1201"/>
      <c r="L20" s="1201"/>
      <c r="M20" s="1201"/>
      <c r="N20" s="1201"/>
      <c r="O20" s="1201"/>
      <c r="P20" s="1201"/>
      <c r="Q20" s="1201"/>
      <c r="R20" s="1201"/>
      <c r="S20" s="1201"/>
      <c r="T20" s="1226"/>
      <c r="U20" s="1201"/>
      <c r="V20" s="1201"/>
      <c r="W20" s="1201"/>
      <c r="X20" s="1201"/>
      <c r="Y20" s="1201"/>
      <c r="Z20" s="1201"/>
      <c r="AA20" s="1201"/>
      <c r="AB20" s="1201"/>
      <c r="AC20" s="1201"/>
    </row>
    <row r="21" spans="2:29">
      <c r="B21" s="1201"/>
      <c r="C21" s="1201"/>
      <c r="D21" s="1201"/>
      <c r="E21" s="1201"/>
      <c r="F21" s="1201"/>
      <c r="G21" s="1201"/>
      <c r="H21" s="1201"/>
      <c r="I21" s="1201"/>
      <c r="J21" s="1201"/>
      <c r="K21" s="1201"/>
      <c r="L21" s="1201"/>
      <c r="M21" s="1201"/>
      <c r="N21" s="1201"/>
      <c r="O21" s="1201"/>
      <c r="P21" s="1201"/>
      <c r="Q21" s="1201"/>
      <c r="R21" s="1201"/>
      <c r="S21" s="1201"/>
      <c r="T21" s="1226"/>
      <c r="U21" s="1201"/>
      <c r="V21" s="1201"/>
      <c r="W21" s="1201"/>
      <c r="X21" s="1201"/>
      <c r="Y21" s="1201"/>
      <c r="Z21" s="1201"/>
      <c r="AA21" s="1201"/>
      <c r="AB21" s="1201"/>
      <c r="AC21" s="1201"/>
    </row>
    <row r="22" spans="2:29">
      <c r="B22" s="1201"/>
      <c r="C22" s="1201"/>
      <c r="D22" s="1201"/>
      <c r="E22" s="1201"/>
      <c r="F22" s="1201"/>
      <c r="G22" s="1201"/>
      <c r="H22" s="1201"/>
      <c r="I22" s="1201"/>
      <c r="J22" s="1201"/>
      <c r="K22" s="1201"/>
      <c r="L22" s="1201"/>
      <c r="M22" s="1201"/>
      <c r="N22" s="1201"/>
      <c r="O22" s="1201"/>
      <c r="P22" s="1201"/>
      <c r="Q22" s="1201"/>
      <c r="R22" s="1201"/>
      <c r="S22" s="1201"/>
      <c r="T22" s="1226"/>
      <c r="U22" s="1201"/>
      <c r="V22" s="1201"/>
      <c r="W22" s="1201"/>
      <c r="X22" s="1201"/>
      <c r="Y22" s="1201"/>
      <c r="Z22" s="1201"/>
      <c r="AA22" s="1201"/>
      <c r="AB22" s="1201"/>
      <c r="AC22" s="1201"/>
    </row>
    <row r="23" spans="2:29">
      <c r="B23" s="1201"/>
      <c r="C23" s="1201"/>
      <c r="D23" s="1201"/>
      <c r="E23" s="1201"/>
      <c r="F23" s="1201"/>
      <c r="G23" s="1201"/>
      <c r="H23" s="1201"/>
      <c r="I23" s="1201"/>
      <c r="J23" s="1201"/>
      <c r="K23" s="1201"/>
      <c r="L23" s="1201"/>
      <c r="M23" s="1201"/>
      <c r="N23" s="1201"/>
      <c r="O23" s="1201"/>
      <c r="P23" s="1201"/>
      <c r="Q23" s="1201"/>
      <c r="R23" s="1201"/>
      <c r="S23" s="1201"/>
      <c r="T23" s="1226"/>
      <c r="U23" s="1201"/>
      <c r="V23" s="1201"/>
      <c r="W23" s="1201"/>
      <c r="X23" s="1201"/>
      <c r="Y23" s="1201"/>
      <c r="Z23" s="1201"/>
      <c r="AA23" s="1201"/>
      <c r="AB23" s="1201"/>
      <c r="AC23" s="1201"/>
    </row>
    <row r="24" spans="2:29">
      <c r="B24" s="1201"/>
      <c r="C24" s="1201"/>
      <c r="D24" s="1201"/>
      <c r="E24" s="1201"/>
      <c r="F24" s="1201"/>
      <c r="G24" s="1201"/>
      <c r="H24" s="1201"/>
      <c r="I24" s="1201"/>
      <c r="J24" s="1201"/>
      <c r="K24" s="1201"/>
      <c r="L24" s="1201"/>
      <c r="M24" s="1201"/>
      <c r="N24" s="1201"/>
      <c r="O24" s="1201"/>
      <c r="P24" s="1201"/>
      <c r="Q24" s="1201"/>
      <c r="R24" s="1201"/>
      <c r="S24" s="1201"/>
      <c r="T24" s="1226"/>
      <c r="U24" s="1201"/>
      <c r="V24" s="1201"/>
      <c r="W24" s="1201"/>
      <c r="X24" s="1201"/>
      <c r="Y24" s="1201"/>
      <c r="Z24" s="1201"/>
      <c r="AA24" s="1201"/>
      <c r="AB24" s="1201"/>
      <c r="AC24" s="1201"/>
    </row>
    <row r="25" spans="2:29">
      <c r="B25" s="1201"/>
      <c r="C25" s="1201"/>
      <c r="D25" s="1201"/>
      <c r="E25" s="1201"/>
      <c r="F25" s="1201"/>
      <c r="G25" s="1201"/>
      <c r="H25" s="1201"/>
      <c r="I25" s="1201"/>
      <c r="J25" s="1201"/>
      <c r="K25" s="1201"/>
      <c r="L25" s="1201"/>
      <c r="M25" s="1201"/>
      <c r="N25" s="1201"/>
      <c r="O25" s="1201"/>
      <c r="P25" s="1201"/>
      <c r="Q25" s="1201"/>
      <c r="R25" s="1201"/>
      <c r="S25" s="1201"/>
      <c r="T25" s="1226"/>
      <c r="U25" s="1201"/>
      <c r="V25" s="1201"/>
      <c r="W25" s="1201"/>
      <c r="X25" s="1201"/>
    </row>
    <row r="26" spans="2:29">
      <c r="B26" s="1201"/>
      <c r="C26" s="1201"/>
      <c r="D26" s="1201"/>
      <c r="E26" s="1201"/>
      <c r="F26" s="1201"/>
      <c r="G26" s="1201"/>
      <c r="H26" s="1201"/>
      <c r="I26" s="1201"/>
      <c r="J26" s="1201"/>
      <c r="K26" s="1201"/>
      <c r="L26" s="1201"/>
      <c r="M26" s="1201"/>
      <c r="N26" s="1201"/>
      <c r="O26" s="1201"/>
      <c r="P26" s="1227"/>
      <c r="U26" s="1201"/>
      <c r="V26" s="1201"/>
      <c r="W26" s="1201"/>
      <c r="X26" s="1201"/>
    </row>
    <row r="27" spans="2:29">
      <c r="B27" s="1201"/>
      <c r="C27" s="1201"/>
      <c r="D27" s="1201"/>
      <c r="E27" s="1201"/>
      <c r="F27" s="1201"/>
      <c r="G27" s="1201"/>
      <c r="H27" s="1201"/>
      <c r="I27" s="1201"/>
      <c r="J27" s="1201"/>
      <c r="K27" s="1201"/>
      <c r="L27" s="1201"/>
      <c r="M27" s="1201"/>
      <c r="N27" s="1201"/>
      <c r="O27" s="1201"/>
      <c r="P27" s="1201"/>
    </row>
    <row r="28" spans="2:29">
      <c r="B28" s="1201"/>
      <c r="C28" s="1201"/>
      <c r="D28" s="1201"/>
      <c r="E28" s="1201"/>
      <c r="F28" s="1201"/>
      <c r="G28" s="1201"/>
      <c r="H28" s="1201"/>
      <c r="I28" s="1201"/>
      <c r="J28" s="1201"/>
      <c r="K28" s="1201"/>
      <c r="L28" s="1201"/>
      <c r="M28" s="1201"/>
      <c r="N28" s="1201"/>
      <c r="O28" s="1201"/>
      <c r="P28" s="1201"/>
    </row>
    <row r="29" spans="2:29">
      <c r="B29" s="1201"/>
      <c r="C29" s="1201"/>
      <c r="D29" s="1201"/>
      <c r="E29" s="1201"/>
      <c r="F29" s="1201"/>
      <c r="G29" s="1201"/>
      <c r="H29" s="1201"/>
      <c r="I29" s="1201"/>
      <c r="J29" s="1201"/>
      <c r="K29" s="1201"/>
      <c r="L29" s="1201"/>
      <c r="M29" s="1201"/>
      <c r="N29" s="1201"/>
      <c r="O29" s="1201"/>
      <c r="P29" s="1201"/>
    </row>
    <row r="30" spans="2:29">
      <c r="B30" s="1201"/>
      <c r="C30" s="1201"/>
      <c r="D30" s="1201"/>
      <c r="E30" s="1201"/>
      <c r="F30" s="1201"/>
      <c r="G30" s="1201"/>
      <c r="H30" s="1201"/>
      <c r="I30" s="1201"/>
      <c r="J30" s="1201"/>
      <c r="K30" s="1201"/>
      <c r="L30" s="1201"/>
      <c r="M30" s="1201"/>
      <c r="N30" s="1201"/>
      <c r="O30" s="1201"/>
      <c r="P30" s="1201"/>
    </row>
    <row r="31" spans="2:29">
      <c r="B31" s="1201"/>
      <c r="C31" s="1201"/>
      <c r="D31" s="1201"/>
      <c r="E31" s="1201"/>
      <c r="F31" s="1201"/>
      <c r="G31" s="1201"/>
      <c r="H31" s="1201"/>
      <c r="I31" s="1201"/>
      <c r="J31" s="1201"/>
      <c r="K31" s="1201"/>
      <c r="L31" s="1201"/>
      <c r="M31" s="1201"/>
      <c r="N31" s="1201"/>
      <c r="O31" s="1201"/>
      <c r="P31" s="1201"/>
    </row>
    <row r="32" spans="2:29">
      <c r="B32" s="1201"/>
      <c r="C32" s="1201"/>
      <c r="D32" s="1201"/>
      <c r="E32" s="1201"/>
      <c r="F32" s="1201"/>
      <c r="G32" s="1201"/>
      <c r="H32" s="1201"/>
      <c r="I32" s="1201"/>
      <c r="J32" s="1201"/>
      <c r="K32" s="1201"/>
      <c r="L32" s="1201"/>
      <c r="M32" s="1201"/>
      <c r="N32" s="1201"/>
      <c r="O32" s="1201"/>
      <c r="P32" s="1201"/>
    </row>
    <row r="33" spans="2:16">
      <c r="B33" s="1201"/>
      <c r="C33" s="1201"/>
      <c r="D33" s="1201"/>
      <c r="E33" s="1201"/>
      <c r="F33" s="1201"/>
      <c r="G33" s="1201"/>
      <c r="H33" s="1201"/>
      <c r="I33" s="1201"/>
      <c r="J33" s="1201"/>
      <c r="K33" s="1201"/>
      <c r="L33" s="1201"/>
      <c r="M33" s="1201"/>
      <c r="N33" s="1201"/>
      <c r="O33" s="1201"/>
      <c r="P33" s="1201"/>
    </row>
    <row r="34" spans="2:16">
      <c r="B34" s="1201"/>
      <c r="C34" s="1201"/>
      <c r="D34" s="1201"/>
      <c r="E34" s="1201"/>
      <c r="F34" s="1201"/>
      <c r="G34" s="1201"/>
      <c r="H34" s="1201"/>
      <c r="I34" s="1201"/>
      <c r="J34" s="1201"/>
      <c r="K34" s="1201"/>
      <c r="L34" s="1201"/>
      <c r="M34" s="1201"/>
      <c r="N34" s="1201"/>
      <c r="O34" s="1201"/>
      <c r="P34" s="1201"/>
    </row>
  </sheetData>
  <pageMargins left="0.24" right="0.26" top="0.2" bottom="0.74803149606299213" header="0.2" footer="0.31496062992125984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216"/>
  <sheetViews>
    <sheetView topLeftCell="A33" workbookViewId="0">
      <selection activeCell="G30" sqref="G30"/>
    </sheetView>
  </sheetViews>
  <sheetFormatPr defaultRowHeight="12.75"/>
  <cols>
    <col min="1" max="1" width="7.14062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8.7109375" style="841" customWidth="1"/>
    <col min="6" max="6" width="9.42578125" style="662" customWidth="1"/>
    <col min="7" max="7" width="9.85546875" style="662" customWidth="1"/>
    <col min="8" max="8" width="9.140625" style="662" customWidth="1"/>
    <col min="9" max="9" width="9" style="662" customWidth="1"/>
    <col min="10" max="10" width="15.42578125" style="662" customWidth="1"/>
    <col min="11" max="16384" width="9.140625" style="662"/>
  </cols>
  <sheetData>
    <row r="1" spans="1:10">
      <c r="I1" s="868" t="s">
        <v>889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4.25" customHeight="1">
      <c r="B6" s="871" t="s">
        <v>31</v>
      </c>
      <c r="C6" s="872"/>
      <c r="D6" s="871"/>
      <c r="E6" s="1381"/>
      <c r="G6" s="873" t="s">
        <v>971</v>
      </c>
      <c r="H6" s="820"/>
    </row>
    <row r="7" spans="1:10">
      <c r="B7" s="662"/>
      <c r="C7" s="874"/>
    </row>
    <row r="8" spans="1:10" ht="12" customHeight="1">
      <c r="A8" s="672" t="s">
        <v>2141</v>
      </c>
      <c r="F8" s="665"/>
      <c r="G8" s="665"/>
    </row>
    <row r="9" spans="1:10" s="672" customFormat="1" ht="9.75" customHeight="1">
      <c r="A9" s="2455" t="s">
        <v>1073</v>
      </c>
      <c r="B9" s="2455"/>
      <c r="C9" s="2455"/>
      <c r="D9" s="2455"/>
      <c r="E9" s="2455"/>
    </row>
    <row r="10" spans="1:10">
      <c r="A10" s="672" t="s">
        <v>451</v>
      </c>
      <c r="B10" s="875"/>
      <c r="C10" s="876"/>
      <c r="D10" s="824"/>
      <c r="E10" s="1382"/>
    </row>
    <row r="11" spans="1:10" ht="14.25" customHeight="1">
      <c r="B11" s="877"/>
      <c r="C11" s="878"/>
      <c r="D11" s="877"/>
      <c r="E11" s="1383"/>
      <c r="F11" s="877"/>
      <c r="G11" s="877"/>
      <c r="H11" s="879"/>
    </row>
    <row r="12" spans="1:10" ht="10.5" customHeight="1">
      <c r="A12" s="880" t="s">
        <v>452</v>
      </c>
      <c r="B12" s="873" t="s">
        <v>1100</v>
      </c>
      <c r="C12" s="874"/>
      <c r="D12" s="873"/>
      <c r="E12" s="1384"/>
      <c r="F12" s="873"/>
      <c r="G12" s="820"/>
      <c r="H12" s="881" t="s">
        <v>193</v>
      </c>
    </row>
    <row r="13" spans="1:10" ht="30" customHeight="1">
      <c r="A13" s="882" t="s">
        <v>587</v>
      </c>
      <c r="B13" s="882"/>
      <c r="C13" s="878"/>
      <c r="D13" s="882"/>
      <c r="E13" s="1385"/>
      <c r="F13" s="882"/>
      <c r="G13" s="883"/>
    </row>
    <row r="14" spans="1:10" s="841" customFormat="1">
      <c r="A14" s="2445" t="s">
        <v>2138</v>
      </c>
      <c r="B14" s="2446"/>
      <c r="C14" s="1460"/>
      <c r="F14" s="1461"/>
      <c r="G14" s="1461"/>
    </row>
    <row r="15" spans="1:10" ht="21.75" customHeight="1">
      <c r="A15" s="884"/>
      <c r="B15" s="2447" t="s">
        <v>588</v>
      </c>
      <c r="C15" s="2447"/>
      <c r="D15" s="2447"/>
      <c r="E15" s="2447"/>
      <c r="F15" s="885"/>
      <c r="G15" s="885"/>
      <c r="H15" s="885"/>
      <c r="I15" s="885"/>
      <c r="J15" s="885"/>
    </row>
    <row r="16" spans="1:10" ht="14.25" customHeight="1">
      <c r="A16" s="662"/>
      <c r="B16" s="2449" t="s">
        <v>243</v>
      </c>
      <c r="C16" s="2449"/>
      <c r="D16" s="2449"/>
      <c r="E16" s="2449"/>
      <c r="F16" s="2449"/>
      <c r="G16" s="675"/>
      <c r="H16" s="886"/>
      <c r="I16" s="886"/>
      <c r="J16" s="886"/>
    </row>
    <row r="17" spans="1:12" s="626" customFormat="1" ht="14.25" customHeight="1">
      <c r="A17" s="2451" t="s">
        <v>2126</v>
      </c>
      <c r="B17" s="2451"/>
      <c r="C17" s="2451"/>
      <c r="D17" s="2451"/>
      <c r="E17" s="2451"/>
      <c r="F17" s="2451"/>
      <c r="G17" s="2451"/>
      <c r="H17" s="2451"/>
      <c r="I17" s="2451"/>
      <c r="J17" s="2451"/>
      <c r="K17" s="672"/>
      <c r="L17" s="672"/>
    </row>
    <row r="18" spans="1:12" s="672" customFormat="1" ht="1.5" customHeight="1">
      <c r="A18" s="2451"/>
      <c r="B18" s="2451"/>
      <c r="C18" s="2451"/>
      <c r="D18" s="2451"/>
      <c r="E18" s="2451"/>
      <c r="F18" s="2451"/>
      <c r="G18" s="2451"/>
      <c r="H18" s="2451"/>
      <c r="I18" s="2451"/>
      <c r="J18" s="2451"/>
    </row>
    <row r="19" spans="1:12" s="667" customFormat="1" thickBot="1">
      <c r="A19" s="677" t="s">
        <v>396</v>
      </c>
      <c r="B19" s="888"/>
      <c r="C19" s="889"/>
      <c r="D19" s="669"/>
      <c r="E19" s="1386"/>
      <c r="G19" s="890" t="s">
        <v>1161</v>
      </c>
      <c r="H19" s="891"/>
      <c r="I19" s="891"/>
      <c r="J19" s="891"/>
    </row>
    <row r="20" spans="1:12" s="869" customFormat="1" ht="15.75" customHeight="1" thickBot="1">
      <c r="A20" s="677" t="s">
        <v>84</v>
      </c>
      <c r="B20" s="892"/>
      <c r="C20" s="889"/>
      <c r="E20" s="1387"/>
      <c r="G20" s="892" t="s">
        <v>313</v>
      </c>
      <c r="H20" s="893">
        <v>6</v>
      </c>
      <c r="I20" s="894">
        <v>6</v>
      </c>
      <c r="J20" s="895" t="s">
        <v>703</v>
      </c>
    </row>
    <row r="21" spans="1:12" s="892" customFormat="1" ht="15" customHeight="1" thickBot="1">
      <c r="A21" s="677" t="s">
        <v>600</v>
      </c>
      <c r="C21" s="889"/>
      <c r="E21" s="1388"/>
      <c r="G21" s="892" t="s">
        <v>1135</v>
      </c>
    </row>
    <row r="22" spans="1:12" s="892" customFormat="1" ht="9.75" customHeight="1" thickBot="1">
      <c r="A22" s="677" t="s">
        <v>531</v>
      </c>
      <c r="C22" s="896"/>
      <c r="D22" s="897"/>
      <c r="E22" s="1388"/>
      <c r="G22" s="892" t="s">
        <v>532</v>
      </c>
    </row>
    <row r="23" spans="1:12" s="869" customFormat="1" ht="15.75" customHeight="1" thickBot="1">
      <c r="A23" s="677" t="s">
        <v>693</v>
      </c>
      <c r="B23" s="892"/>
      <c r="C23" s="889"/>
      <c r="E23" s="1387"/>
      <c r="G23" s="892" t="s">
        <v>902</v>
      </c>
      <c r="I23" s="898"/>
    </row>
    <row r="24" spans="1:12" s="869" customFormat="1" ht="12.75" customHeight="1">
      <c r="A24" s="677" t="s">
        <v>202</v>
      </c>
      <c r="B24" s="899"/>
      <c r="C24" s="900"/>
      <c r="E24" s="1387"/>
      <c r="F24" s="901"/>
      <c r="G24" s="892" t="s">
        <v>904</v>
      </c>
    </row>
    <row r="25" spans="1:12" s="869" customFormat="1" ht="15.75" customHeight="1" thickBot="1">
      <c r="A25" s="679" t="s">
        <v>286</v>
      </c>
      <c r="B25" s="890"/>
      <c r="C25" s="900"/>
      <c r="D25" s="902"/>
      <c r="E25" s="1389"/>
      <c r="G25" s="892" t="s">
        <v>218</v>
      </c>
      <c r="I25" s="901"/>
    </row>
    <row r="26" spans="1:12" s="901" customFormat="1" ht="15.75" customHeight="1" thickBot="1">
      <c r="A26" s="677" t="s">
        <v>110</v>
      </c>
      <c r="B26" s="892"/>
      <c r="C26" s="900"/>
      <c r="D26" s="903"/>
      <c r="E26" s="1387"/>
      <c r="G26" s="901" t="s">
        <v>1658</v>
      </c>
      <c r="H26" s="904"/>
      <c r="I26" s="905"/>
      <c r="J26" s="906"/>
    </row>
    <row r="27" spans="1:12" s="901" customFormat="1" ht="16.5" customHeight="1" thickBot="1">
      <c r="A27" s="677" t="s">
        <v>608</v>
      </c>
      <c r="B27" s="892"/>
      <c r="C27" s="900"/>
      <c r="E27" s="1390" t="s">
        <v>704</v>
      </c>
      <c r="G27" s="892" t="s">
        <v>398</v>
      </c>
      <c r="I27" s="869"/>
      <c r="J27" s="869"/>
    </row>
    <row r="28" spans="1:12" s="901" customFormat="1" ht="16.5" customHeight="1" thickBot="1">
      <c r="A28" s="680"/>
      <c r="B28" s="869"/>
      <c r="C28" s="908"/>
      <c r="E28" s="1391"/>
      <c r="F28" s="869"/>
      <c r="G28" s="869"/>
      <c r="H28" s="2469">
        <v>900272383028</v>
      </c>
      <c r="I28" s="2469"/>
      <c r="J28" s="2469"/>
    </row>
    <row r="29" spans="1:12" s="672" customFormat="1" ht="35.25" customHeight="1" thickBot="1">
      <c r="A29" s="695" t="s">
        <v>385</v>
      </c>
      <c r="B29" s="696" t="s">
        <v>609</v>
      </c>
      <c r="C29" s="697"/>
      <c r="D29" s="696" t="s">
        <v>401</v>
      </c>
      <c r="E29" s="1392"/>
      <c r="F29" s="2438" t="s">
        <v>342</v>
      </c>
      <c r="G29" s="2440" t="s">
        <v>343</v>
      </c>
      <c r="H29" s="2441"/>
      <c r="I29" s="2441"/>
      <c r="J29" s="2442"/>
    </row>
    <row r="30" spans="1:12" s="672" customFormat="1" ht="96.75" customHeight="1" thickBot="1">
      <c r="A30" s="699"/>
      <c r="B30" s="700" t="s">
        <v>329</v>
      </c>
      <c r="C30" s="701" t="s">
        <v>641</v>
      </c>
      <c r="D30" s="702" t="s">
        <v>761</v>
      </c>
      <c r="E30" s="139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2" s="910" customFormat="1" ht="21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1394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2" s="813" customFormat="1" ht="20.25" customHeight="1" thickBot="1">
      <c r="A32" s="911">
        <v>1100000</v>
      </c>
      <c r="B32" s="711" t="s">
        <v>1659</v>
      </c>
      <c r="C32" s="712" t="s">
        <v>338</v>
      </c>
      <c r="D32" s="987">
        <f>D105+D33+D43+D69</f>
        <v>0</v>
      </c>
      <c r="E32" s="1638">
        <f>E35+E41+E73+E77+E67+E45+E76+E63+E105</f>
        <v>0</v>
      </c>
      <c r="F32" s="987">
        <f>D32+E32</f>
        <v>0</v>
      </c>
      <c r="G32" s="987">
        <f>G33+G42+G131+G105</f>
        <v>0</v>
      </c>
      <c r="H32" s="987">
        <f>H33+H42+H131+H105</f>
        <v>0</v>
      </c>
      <c r="I32" s="987">
        <f>I33+I42+I131+I99+I105</f>
        <v>0</v>
      </c>
      <c r="J32" s="987">
        <f>F32</f>
        <v>0</v>
      </c>
    </row>
    <row r="33" spans="1:11" s="672" customFormat="1" ht="39.75" customHeight="1" thickBot="1">
      <c r="A33" s="911">
        <v>1110000</v>
      </c>
      <c r="B33" s="714" t="s">
        <v>1617</v>
      </c>
      <c r="C33" s="712" t="s">
        <v>338</v>
      </c>
      <c r="D33" s="988">
        <f>D34</f>
        <v>0</v>
      </c>
      <c r="E33" s="1639"/>
      <c r="F33" s="988">
        <f>F34</f>
        <v>0</v>
      </c>
      <c r="G33" s="988">
        <f>G34</f>
        <v>0</v>
      </c>
      <c r="H33" s="988">
        <f>H34</f>
        <v>0</v>
      </c>
      <c r="I33" s="988">
        <f>I34</f>
        <v>0</v>
      </c>
      <c r="J33" s="988">
        <f>J34</f>
        <v>0</v>
      </c>
    </row>
    <row r="34" spans="1:11" s="672" customFormat="1" ht="22.5" customHeight="1">
      <c r="A34" s="912">
        <v>1110000</v>
      </c>
      <c r="B34" s="717" t="s">
        <v>768</v>
      </c>
      <c r="C34" s="718" t="s">
        <v>338</v>
      </c>
      <c r="D34" s="989">
        <f>SUM(D35:D41)</f>
        <v>0</v>
      </c>
      <c r="E34" s="1640"/>
      <c r="F34" s="989">
        <f>SUM(F35:F41)</f>
        <v>0</v>
      </c>
      <c r="G34" s="989">
        <f>SUM(G35:G41)</f>
        <v>0</v>
      </c>
      <c r="H34" s="989">
        <f>SUM(H35:H41)</f>
        <v>0</v>
      </c>
      <c r="I34" s="989">
        <f>SUM(I35:I41)</f>
        <v>0</v>
      </c>
      <c r="J34" s="989">
        <f>SUM(J35:J41)</f>
        <v>0</v>
      </c>
    </row>
    <row r="35" spans="1:11" s="672" customFormat="1" ht="25.5">
      <c r="A35" s="913">
        <v>1111000</v>
      </c>
      <c r="B35" s="1589" t="s">
        <v>643</v>
      </c>
      <c r="C35" s="722" t="s">
        <v>769</v>
      </c>
      <c r="D35" s="1002">
        <v>0</v>
      </c>
      <c r="E35" s="1005">
        <v>0</v>
      </c>
      <c r="F35" s="1415">
        <f>D35+E35</f>
        <v>0</v>
      </c>
      <c r="G35" s="1415">
        <v>0</v>
      </c>
      <c r="H35" s="1415">
        <v>0</v>
      </c>
      <c r="I35" s="1415">
        <v>0</v>
      </c>
      <c r="J35" s="1415">
        <f>F35</f>
        <v>0</v>
      </c>
      <c r="K35" s="985"/>
    </row>
    <row r="36" spans="1:11" s="672" customFormat="1" ht="24" customHeight="1">
      <c r="A36" s="914">
        <v>1112000</v>
      </c>
      <c r="B36" s="737" t="s">
        <v>255</v>
      </c>
      <c r="C36" s="726" t="s">
        <v>770</v>
      </c>
      <c r="D36" s="997">
        <v>0</v>
      </c>
      <c r="E36" s="997">
        <v>0</v>
      </c>
      <c r="F36" s="997">
        <f>D36+E36</f>
        <v>0</v>
      </c>
      <c r="G36" s="997">
        <v>0</v>
      </c>
      <c r="H36" s="997">
        <v>0</v>
      </c>
      <c r="I36" s="997">
        <v>0</v>
      </c>
      <c r="J36" s="997">
        <f>F36</f>
        <v>0</v>
      </c>
    </row>
    <row r="37" spans="1:11" s="672" customFormat="1" ht="25.5" hidden="1">
      <c r="A37" s="914">
        <v>1113000</v>
      </c>
      <c r="B37" s="725" t="s">
        <v>771</v>
      </c>
      <c r="C37" s="726" t="s">
        <v>772</v>
      </c>
      <c r="D37" s="997"/>
      <c r="E37" s="997"/>
      <c r="F37" s="997"/>
      <c r="G37" s="997"/>
      <c r="H37" s="997"/>
      <c r="I37" s="997"/>
      <c r="J37" s="1413">
        <v>0</v>
      </c>
    </row>
    <row r="38" spans="1:11" s="672" customFormat="1" ht="38.25" hidden="1">
      <c r="A38" s="914">
        <v>1114000</v>
      </c>
      <c r="B38" s="725" t="s">
        <v>377</v>
      </c>
      <c r="C38" s="726" t="s">
        <v>378</v>
      </c>
      <c r="D38" s="997"/>
      <c r="E38" s="997"/>
      <c r="F38" s="997"/>
      <c r="G38" s="997"/>
      <c r="H38" s="997"/>
      <c r="I38" s="997"/>
      <c r="J38" s="1413">
        <v>0</v>
      </c>
    </row>
    <row r="39" spans="1:11" s="672" customFormat="1" hidden="1">
      <c r="A39" s="914">
        <v>1115000</v>
      </c>
      <c r="B39" s="725" t="s">
        <v>591</v>
      </c>
      <c r="C39" s="726" t="s">
        <v>367</v>
      </c>
      <c r="D39" s="997"/>
      <c r="E39" s="997"/>
      <c r="F39" s="997"/>
      <c r="G39" s="997"/>
      <c r="H39" s="997"/>
      <c r="I39" s="997"/>
      <c r="J39" s="1413">
        <v>0</v>
      </c>
    </row>
    <row r="40" spans="1:11" s="672" customFormat="1" ht="25.5" hidden="1">
      <c r="A40" s="914">
        <v>1116000</v>
      </c>
      <c r="B40" s="725" t="s">
        <v>981</v>
      </c>
      <c r="C40" s="726" t="s">
        <v>368</v>
      </c>
      <c r="D40" s="997"/>
      <c r="E40" s="997"/>
      <c r="F40" s="997"/>
      <c r="G40" s="997"/>
      <c r="H40" s="997"/>
      <c r="I40" s="997"/>
      <c r="J40" s="1413">
        <v>0</v>
      </c>
    </row>
    <row r="41" spans="1:11" s="672" customFormat="1" ht="13.5" hidden="1" thickBot="1">
      <c r="A41" s="916">
        <v>1117000</v>
      </c>
      <c r="B41" s="729" t="s">
        <v>610</v>
      </c>
      <c r="C41" s="730" t="s">
        <v>19</v>
      </c>
      <c r="D41" s="999">
        <v>0</v>
      </c>
      <c r="E41" s="999">
        <v>0</v>
      </c>
      <c r="F41" s="999">
        <f>D41</f>
        <v>0</v>
      </c>
      <c r="G41" s="999">
        <v>0</v>
      </c>
      <c r="H41" s="999">
        <v>0</v>
      </c>
      <c r="I41" s="999">
        <v>0</v>
      </c>
      <c r="J41" s="1413">
        <f>F41</f>
        <v>0</v>
      </c>
    </row>
    <row r="42" spans="1:11" s="672" customFormat="1" ht="29.25" hidden="1" thickBot="1">
      <c r="A42" s="917">
        <v>1120000</v>
      </c>
      <c r="B42" s="733" t="s">
        <v>20</v>
      </c>
      <c r="C42" s="712" t="s">
        <v>338</v>
      </c>
      <c r="D42" s="1367">
        <f>D43+D55+D66+D69+D51+D64</f>
        <v>0</v>
      </c>
      <c r="E42" s="1367"/>
      <c r="F42" s="1367">
        <f>F43+F55+F66+F69+F51+F64</f>
        <v>0</v>
      </c>
      <c r="G42" s="1367">
        <f>G43+G51+G55+G64+G66+G69</f>
        <v>0</v>
      </c>
      <c r="H42" s="1367">
        <f>H43+H51+H55+H64+H66+H69</f>
        <v>0</v>
      </c>
      <c r="I42" s="1367">
        <f>I43+I51+I55+I64+I66+I69</f>
        <v>0</v>
      </c>
      <c r="J42" s="1414">
        <f>F42</f>
        <v>0</v>
      </c>
    </row>
    <row r="43" spans="1:11" s="672" customFormat="1" ht="27" customHeight="1">
      <c r="A43" s="912">
        <v>1121000</v>
      </c>
      <c r="B43" s="735" t="s">
        <v>21</v>
      </c>
      <c r="C43" s="736"/>
      <c r="D43" s="1415">
        <f>SUM(D44:D49)</f>
        <v>0</v>
      </c>
      <c r="E43" s="1415"/>
      <c r="F43" s="1415">
        <f>SUM(F44:F49)</f>
        <v>0</v>
      </c>
      <c r="G43" s="1415">
        <f>SUM(G44:G49)</f>
        <v>0</v>
      </c>
      <c r="H43" s="1415">
        <f>SUM(H44:H49)</f>
        <v>0</v>
      </c>
      <c r="I43" s="1415">
        <f>SUM(I44:I49)</f>
        <v>0</v>
      </c>
      <c r="J43" s="1414">
        <f>SUM(J44:J49)</f>
        <v>0</v>
      </c>
    </row>
    <row r="44" spans="1:11" s="672" customFormat="1" ht="25.5" hidden="1">
      <c r="A44" s="914">
        <v>1121100</v>
      </c>
      <c r="B44" s="737" t="s">
        <v>359</v>
      </c>
      <c r="C44" s="726" t="s">
        <v>360</v>
      </c>
      <c r="D44" s="995"/>
      <c r="E44" s="995"/>
      <c r="F44" s="995"/>
      <c r="G44" s="995"/>
      <c r="H44" s="995"/>
      <c r="I44" s="995"/>
      <c r="J44" s="1414">
        <v>0</v>
      </c>
    </row>
    <row r="45" spans="1:11" s="672" customFormat="1" ht="0.75" customHeight="1">
      <c r="A45" s="914">
        <v>1121200</v>
      </c>
      <c r="B45" s="738" t="s">
        <v>1618</v>
      </c>
      <c r="C45" s="726" t="s">
        <v>362</v>
      </c>
      <c r="D45" s="995">
        <v>0</v>
      </c>
      <c r="E45" s="995">
        <v>0</v>
      </c>
      <c r="F45" s="995">
        <f>D45+E45</f>
        <v>0</v>
      </c>
      <c r="G45" s="995">
        <v>0</v>
      </c>
      <c r="H45" s="995">
        <v>0</v>
      </c>
      <c r="I45" s="995">
        <v>0</v>
      </c>
      <c r="J45" s="1414">
        <f>F45</f>
        <v>0</v>
      </c>
    </row>
    <row r="46" spans="1:11" s="672" customFormat="1" hidden="1">
      <c r="A46" s="914">
        <v>1121300</v>
      </c>
      <c r="B46" s="737" t="s">
        <v>734</v>
      </c>
      <c r="C46" s="726" t="s">
        <v>363</v>
      </c>
      <c r="D46" s="995">
        <v>0</v>
      </c>
      <c r="E46" s="995">
        <v>0</v>
      </c>
      <c r="F46" s="995">
        <f>D46+E46</f>
        <v>0</v>
      </c>
      <c r="G46" s="995">
        <v>0</v>
      </c>
      <c r="H46" s="995">
        <v>0</v>
      </c>
      <c r="I46" s="995">
        <v>0</v>
      </c>
      <c r="J46" s="1414">
        <f>F46</f>
        <v>0</v>
      </c>
    </row>
    <row r="47" spans="1:11" s="672" customFormat="1" hidden="1">
      <c r="A47" s="914">
        <v>1121400</v>
      </c>
      <c r="B47" s="737" t="s">
        <v>735</v>
      </c>
      <c r="C47" s="726" t="s">
        <v>364</v>
      </c>
      <c r="D47" s="995">
        <v>0</v>
      </c>
      <c r="E47" s="995"/>
      <c r="F47" s="995">
        <v>0</v>
      </c>
      <c r="G47" s="995">
        <v>0</v>
      </c>
      <c r="H47" s="995">
        <v>0</v>
      </c>
      <c r="I47" s="995">
        <v>0</v>
      </c>
      <c r="J47" s="1414">
        <f>F47</f>
        <v>0</v>
      </c>
    </row>
    <row r="48" spans="1:11" s="672" customFormat="1" hidden="1">
      <c r="A48" s="914">
        <v>1121500</v>
      </c>
      <c r="B48" s="737" t="s">
        <v>65</v>
      </c>
      <c r="C48" s="726" t="s">
        <v>365</v>
      </c>
      <c r="D48" s="1415">
        <v>0</v>
      </c>
      <c r="E48" s="995">
        <v>0</v>
      </c>
      <c r="F48" s="1415">
        <f>D48+E48</f>
        <v>0</v>
      </c>
      <c r="G48" s="1415">
        <v>0</v>
      </c>
      <c r="H48" s="1415">
        <v>0</v>
      </c>
      <c r="I48" s="1415">
        <v>0</v>
      </c>
      <c r="J48" s="1414">
        <f>F48</f>
        <v>0</v>
      </c>
    </row>
    <row r="49" spans="1:10" s="672" customFormat="1" hidden="1">
      <c r="A49" s="914">
        <v>1121600</v>
      </c>
      <c r="B49" s="737" t="s">
        <v>66</v>
      </c>
      <c r="C49" s="726" t="s">
        <v>366</v>
      </c>
      <c r="D49" s="995">
        <v>0</v>
      </c>
      <c r="E49" s="995">
        <v>0</v>
      </c>
      <c r="F49" s="995">
        <f>D49+E49</f>
        <v>0</v>
      </c>
      <c r="G49" s="995">
        <v>0</v>
      </c>
      <c r="H49" s="995">
        <v>0</v>
      </c>
      <c r="I49" s="995">
        <v>0</v>
      </c>
      <c r="J49" s="1414">
        <f>F49</f>
        <v>0</v>
      </c>
    </row>
    <row r="50" spans="1:10" s="672" customFormat="1" ht="12.75" hidden="1" customHeight="1" thickBot="1">
      <c r="A50" s="918">
        <v>1121700</v>
      </c>
      <c r="B50" s="741" t="s">
        <v>67</v>
      </c>
      <c r="C50" s="730" t="s">
        <v>731</v>
      </c>
      <c r="D50" s="1004"/>
      <c r="E50" s="1004"/>
      <c r="F50" s="1004"/>
      <c r="G50" s="1004"/>
      <c r="H50" s="1004"/>
      <c r="I50" s="1004"/>
      <c r="J50" s="1414">
        <v>0</v>
      </c>
    </row>
    <row r="51" spans="1:10" s="672" customFormat="1" ht="28.5" hidden="1">
      <c r="A51" s="912">
        <v>1122000</v>
      </c>
      <c r="B51" s="742" t="s">
        <v>732</v>
      </c>
      <c r="C51" s="718" t="s">
        <v>338</v>
      </c>
      <c r="D51" s="1005">
        <f>D52</f>
        <v>0</v>
      </c>
      <c r="E51" s="1005"/>
      <c r="F51" s="1005">
        <f>F52</f>
        <v>0</v>
      </c>
      <c r="G51" s="1005">
        <f>G52</f>
        <v>0</v>
      </c>
      <c r="H51" s="1005">
        <f>H52</f>
        <v>0</v>
      </c>
      <c r="I51" s="1005">
        <f>I52</f>
        <v>0</v>
      </c>
      <c r="J51" s="1414">
        <f>J52</f>
        <v>0</v>
      </c>
    </row>
    <row r="52" spans="1:10" s="672" customFormat="1" hidden="1">
      <c r="A52" s="919">
        <v>1122100</v>
      </c>
      <c r="B52" s="737" t="s">
        <v>68</v>
      </c>
      <c r="C52" s="722" t="s">
        <v>733</v>
      </c>
      <c r="D52" s="995">
        <v>0</v>
      </c>
      <c r="E52" s="995"/>
      <c r="F52" s="995">
        <f>D52+E52</f>
        <v>0</v>
      </c>
      <c r="G52" s="995">
        <v>0</v>
      </c>
      <c r="H52" s="995">
        <v>0</v>
      </c>
      <c r="I52" s="995">
        <v>0</v>
      </c>
      <c r="J52" s="1414">
        <f>F52</f>
        <v>0</v>
      </c>
    </row>
    <row r="53" spans="1:10" s="672" customFormat="1" hidden="1">
      <c r="A53" s="919">
        <v>1122200</v>
      </c>
      <c r="B53" s="737" t="s">
        <v>465</v>
      </c>
      <c r="C53" s="726" t="s">
        <v>978</v>
      </c>
      <c r="D53" s="995"/>
      <c r="E53" s="995"/>
      <c r="F53" s="995"/>
      <c r="G53" s="995"/>
      <c r="H53" s="995"/>
      <c r="I53" s="995"/>
      <c r="J53" s="1414">
        <v>0</v>
      </c>
    </row>
    <row r="54" spans="1:10" s="672" customFormat="1" ht="13.5" hidden="1" thickBot="1">
      <c r="A54" s="917">
        <v>1122300</v>
      </c>
      <c r="B54" s="741" t="s">
        <v>136</v>
      </c>
      <c r="C54" s="730" t="s">
        <v>979</v>
      </c>
      <c r="D54" s="1004"/>
      <c r="E54" s="1004"/>
      <c r="F54" s="1004"/>
      <c r="G54" s="1004"/>
      <c r="H54" s="1004"/>
      <c r="I54" s="1004"/>
      <c r="J54" s="1414">
        <v>0</v>
      </c>
    </row>
    <row r="55" spans="1:10" s="672" customFormat="1" ht="28.5" hidden="1">
      <c r="A55" s="912">
        <v>1123000</v>
      </c>
      <c r="B55" s="742" t="s">
        <v>52</v>
      </c>
      <c r="C55" s="718" t="s">
        <v>338</v>
      </c>
      <c r="D55" s="1005">
        <f>SUM(D56:D63)</f>
        <v>0</v>
      </c>
      <c r="E55" s="1005"/>
      <c r="F55" s="1005">
        <f>SUM(F56:F63)</f>
        <v>0</v>
      </c>
      <c r="G55" s="1005">
        <f>SUM(G56:G63)</f>
        <v>0</v>
      </c>
      <c r="H55" s="1005">
        <f>SUM(H56:H63)</f>
        <v>0</v>
      </c>
      <c r="I55" s="1005">
        <f>SUM(I56:I63)</f>
        <v>0</v>
      </c>
      <c r="J55" s="1414">
        <f>F55</f>
        <v>0</v>
      </c>
    </row>
    <row r="56" spans="1:10" s="672" customFormat="1" hidden="1">
      <c r="A56" s="919">
        <v>1123100</v>
      </c>
      <c r="B56" s="737" t="s">
        <v>137</v>
      </c>
      <c r="C56" s="722" t="s">
        <v>345</v>
      </c>
      <c r="D56" s="995"/>
      <c r="E56" s="995"/>
      <c r="F56" s="995"/>
      <c r="G56" s="995"/>
      <c r="H56" s="995"/>
      <c r="I56" s="995"/>
      <c r="J56" s="1414">
        <f>F56</f>
        <v>0</v>
      </c>
    </row>
    <row r="57" spans="1:10" s="672" customFormat="1" hidden="1">
      <c r="A57" s="919">
        <v>1123200</v>
      </c>
      <c r="B57" s="737" t="s">
        <v>138</v>
      </c>
      <c r="C57" s="726" t="s">
        <v>346</v>
      </c>
      <c r="D57" s="995">
        <v>0</v>
      </c>
      <c r="E57" s="995"/>
      <c r="F57" s="995">
        <v>0</v>
      </c>
      <c r="G57" s="995">
        <v>0</v>
      </c>
      <c r="H57" s="995">
        <v>0</v>
      </c>
      <c r="I57" s="995">
        <v>0</v>
      </c>
      <c r="J57" s="1414">
        <f>F57</f>
        <v>0</v>
      </c>
    </row>
    <row r="58" spans="1:10" s="672" customFormat="1" ht="25.5" hidden="1">
      <c r="A58" s="919">
        <v>1123300</v>
      </c>
      <c r="B58" s="737" t="s">
        <v>139</v>
      </c>
      <c r="C58" s="726" t="s">
        <v>347</v>
      </c>
      <c r="D58" s="995"/>
      <c r="E58" s="995"/>
      <c r="F58" s="995"/>
      <c r="G58" s="995"/>
      <c r="H58" s="995"/>
      <c r="I58" s="995"/>
      <c r="J58" s="1414"/>
    </row>
    <row r="59" spans="1:10" s="672" customFormat="1" hidden="1">
      <c r="A59" s="919">
        <v>1123400</v>
      </c>
      <c r="B59" s="737" t="s">
        <v>533</v>
      </c>
      <c r="C59" s="726" t="s">
        <v>348</v>
      </c>
      <c r="D59" s="995">
        <v>0</v>
      </c>
      <c r="E59" s="995"/>
      <c r="F59" s="995">
        <v>0</v>
      </c>
      <c r="G59" s="995">
        <v>0</v>
      </c>
      <c r="H59" s="995">
        <v>0</v>
      </c>
      <c r="I59" s="995">
        <v>0</v>
      </c>
      <c r="J59" s="1414">
        <f t="shared" ref="J59:J65" si="0">F59</f>
        <v>0</v>
      </c>
    </row>
    <row r="60" spans="1:10" s="672" customFormat="1" hidden="1">
      <c r="A60" s="919">
        <v>1123500</v>
      </c>
      <c r="B60" s="745" t="s">
        <v>534</v>
      </c>
      <c r="C60" s="746">
        <v>423500</v>
      </c>
      <c r="D60" s="995"/>
      <c r="E60" s="995"/>
      <c r="F60" s="995"/>
      <c r="G60" s="995"/>
      <c r="H60" s="995"/>
      <c r="I60" s="995"/>
      <c r="J60" s="1414">
        <f t="shared" si="0"/>
        <v>0</v>
      </c>
    </row>
    <row r="61" spans="1:10" s="672" customFormat="1" hidden="1">
      <c r="A61" s="919">
        <v>1123600</v>
      </c>
      <c r="B61" s="737" t="s">
        <v>174</v>
      </c>
      <c r="C61" s="726" t="s">
        <v>349</v>
      </c>
      <c r="D61" s="995"/>
      <c r="E61" s="995"/>
      <c r="F61" s="995"/>
      <c r="G61" s="995"/>
      <c r="H61" s="995"/>
      <c r="I61" s="995"/>
      <c r="J61" s="1414">
        <f t="shared" si="0"/>
        <v>0</v>
      </c>
    </row>
    <row r="62" spans="1:10" s="672" customFormat="1" hidden="1">
      <c r="A62" s="919">
        <v>1123700</v>
      </c>
      <c r="B62" s="737" t="s">
        <v>175</v>
      </c>
      <c r="C62" s="726" t="s">
        <v>350</v>
      </c>
      <c r="D62" s="995">
        <v>0</v>
      </c>
      <c r="E62" s="995"/>
      <c r="F62" s="995">
        <v>0</v>
      </c>
      <c r="G62" s="995">
        <v>0</v>
      </c>
      <c r="H62" s="995">
        <v>0</v>
      </c>
      <c r="I62" s="995">
        <v>0</v>
      </c>
      <c r="J62" s="1414">
        <f t="shared" si="0"/>
        <v>0</v>
      </c>
    </row>
    <row r="63" spans="1:10" s="672" customFormat="1" ht="13.5" hidden="1" thickBot="1">
      <c r="A63" s="917">
        <v>1123800</v>
      </c>
      <c r="B63" s="741" t="s">
        <v>176</v>
      </c>
      <c r="C63" s="730" t="s">
        <v>351</v>
      </c>
      <c r="D63" s="1004">
        <v>0</v>
      </c>
      <c r="E63" s="1004">
        <v>0</v>
      </c>
      <c r="F63" s="1004">
        <f>D63+E63</f>
        <v>0</v>
      </c>
      <c r="G63" s="1004">
        <v>0</v>
      </c>
      <c r="H63" s="1004">
        <v>0</v>
      </c>
      <c r="I63" s="1004">
        <v>0</v>
      </c>
      <c r="J63" s="1414">
        <f t="shared" si="0"/>
        <v>0</v>
      </c>
    </row>
    <row r="64" spans="1:10" s="672" customFormat="1" ht="28.5" hidden="1">
      <c r="A64" s="912">
        <v>1124000</v>
      </c>
      <c r="B64" s="742" t="s">
        <v>198</v>
      </c>
      <c r="C64" s="718" t="s">
        <v>338</v>
      </c>
      <c r="D64" s="1005">
        <f>D65</f>
        <v>0</v>
      </c>
      <c r="E64" s="1005"/>
      <c r="F64" s="1005">
        <f>F65</f>
        <v>0</v>
      </c>
      <c r="G64" s="1005">
        <f>G65</f>
        <v>0</v>
      </c>
      <c r="H64" s="1005">
        <f>H65</f>
        <v>0</v>
      </c>
      <c r="I64" s="1005">
        <f>I65</f>
        <v>0</v>
      </c>
      <c r="J64" s="1414">
        <f t="shared" si="0"/>
        <v>0</v>
      </c>
    </row>
    <row r="65" spans="1:13" s="672" customFormat="1" ht="13.5" hidden="1" thickBot="1">
      <c r="A65" s="917">
        <v>1124100</v>
      </c>
      <c r="B65" s="741" t="s">
        <v>177</v>
      </c>
      <c r="C65" s="730" t="s">
        <v>199</v>
      </c>
      <c r="D65" s="1004"/>
      <c r="E65" s="1004"/>
      <c r="F65" s="1004"/>
      <c r="G65" s="1004"/>
      <c r="H65" s="1004"/>
      <c r="I65" s="1004"/>
      <c r="J65" s="1414">
        <f t="shared" si="0"/>
        <v>0</v>
      </c>
    </row>
    <row r="66" spans="1:13" s="672" customFormat="1" ht="28.5" hidden="1">
      <c r="A66" s="912">
        <v>1125000</v>
      </c>
      <c r="B66" s="742" t="s">
        <v>878</v>
      </c>
      <c r="C66" s="718" t="s">
        <v>338</v>
      </c>
      <c r="D66" s="1005">
        <f>D67+D68</f>
        <v>0</v>
      </c>
      <c r="E66" s="1005"/>
      <c r="F66" s="1005">
        <f>F67+F68</f>
        <v>0</v>
      </c>
      <c r="G66" s="1005">
        <f>G67+G68</f>
        <v>0</v>
      </c>
      <c r="H66" s="1005">
        <f>H67+H68</f>
        <v>0</v>
      </c>
      <c r="I66" s="1005">
        <f>I67+I68</f>
        <v>0</v>
      </c>
      <c r="J66" s="1414">
        <f>J67+J68</f>
        <v>0</v>
      </c>
    </row>
    <row r="67" spans="1:13" s="672" customFormat="1" ht="25.5" hidden="1">
      <c r="A67" s="919">
        <v>1125100</v>
      </c>
      <c r="B67" s="737" t="s">
        <v>178</v>
      </c>
      <c r="C67" s="722" t="s">
        <v>879</v>
      </c>
      <c r="D67" s="995">
        <v>0</v>
      </c>
      <c r="E67" s="995">
        <v>0</v>
      </c>
      <c r="F67" s="995">
        <f>D67+E67</f>
        <v>0</v>
      </c>
      <c r="G67" s="995">
        <v>0</v>
      </c>
      <c r="H67" s="995">
        <v>0</v>
      </c>
      <c r="I67" s="995">
        <v>0</v>
      </c>
      <c r="J67" s="1414">
        <f t="shared" ref="J67:J73" si="1">F67</f>
        <v>0</v>
      </c>
    </row>
    <row r="68" spans="1:13" s="672" customFormat="1" ht="26.25" hidden="1" thickBot="1">
      <c r="A68" s="917">
        <v>1125200</v>
      </c>
      <c r="B68" s="741" t="s">
        <v>669</v>
      </c>
      <c r="C68" s="730" t="s">
        <v>988</v>
      </c>
      <c r="D68" s="1004">
        <v>0</v>
      </c>
      <c r="E68" s="1004">
        <v>0</v>
      </c>
      <c r="F68" s="1004">
        <f>D68+E68</f>
        <v>0</v>
      </c>
      <c r="G68" s="1004">
        <v>0</v>
      </c>
      <c r="H68" s="1004">
        <v>0</v>
      </c>
      <c r="I68" s="1004">
        <v>0</v>
      </c>
      <c r="J68" s="1414">
        <f t="shared" si="1"/>
        <v>0</v>
      </c>
    </row>
    <row r="69" spans="1:13" s="672" customFormat="1" ht="24.75" hidden="1" customHeight="1">
      <c r="A69" s="912">
        <v>1126000</v>
      </c>
      <c r="B69" s="742" t="s">
        <v>989</v>
      </c>
      <c r="C69" s="718" t="s">
        <v>338</v>
      </c>
      <c r="D69" s="1005">
        <f>SUM(D70:D77)</f>
        <v>0</v>
      </c>
      <c r="E69" s="1005"/>
      <c r="F69" s="1005">
        <f>SUM(F70:F77)</f>
        <v>0</v>
      </c>
      <c r="G69" s="1005">
        <f>SUM(G70:G77)</f>
        <v>0</v>
      </c>
      <c r="H69" s="1005">
        <f>SUM(H70:H77)</f>
        <v>0</v>
      </c>
      <c r="I69" s="1005">
        <f>SUM(I70:I77)</f>
        <v>0</v>
      </c>
      <c r="J69" s="1414">
        <f t="shared" si="1"/>
        <v>0</v>
      </c>
    </row>
    <row r="70" spans="1:13" s="672" customFormat="1" ht="21" hidden="1" customHeight="1">
      <c r="A70" s="912">
        <v>1126100</v>
      </c>
      <c r="B70" s="737" t="s">
        <v>941</v>
      </c>
      <c r="C70" s="722" t="s">
        <v>990</v>
      </c>
      <c r="D70" s="995">
        <v>0</v>
      </c>
      <c r="E70" s="995"/>
      <c r="F70" s="995">
        <f>D70+E70</f>
        <v>0</v>
      </c>
      <c r="G70" s="995">
        <v>0</v>
      </c>
      <c r="H70" s="995">
        <v>0</v>
      </c>
      <c r="I70" s="995">
        <v>0</v>
      </c>
      <c r="J70" s="1414">
        <f t="shared" si="1"/>
        <v>0</v>
      </c>
    </row>
    <row r="71" spans="1:13" s="672" customFormat="1" hidden="1">
      <c r="A71" s="912">
        <v>1126200</v>
      </c>
      <c r="B71" s="737" t="s">
        <v>942</v>
      </c>
      <c r="C71" s="726" t="s">
        <v>991</v>
      </c>
      <c r="D71" s="995"/>
      <c r="E71" s="995"/>
      <c r="F71" s="995"/>
      <c r="G71" s="995"/>
      <c r="H71" s="995"/>
      <c r="I71" s="995"/>
      <c r="J71" s="1414">
        <f t="shared" si="1"/>
        <v>0</v>
      </c>
    </row>
    <row r="72" spans="1:13" s="672" customFormat="1" hidden="1">
      <c r="A72" s="912">
        <v>1126300</v>
      </c>
      <c r="B72" s="737" t="s">
        <v>369</v>
      </c>
      <c r="C72" s="726" t="s">
        <v>370</v>
      </c>
      <c r="D72" s="995"/>
      <c r="E72" s="995"/>
      <c r="F72" s="995"/>
      <c r="G72" s="995"/>
      <c r="H72" s="995"/>
      <c r="I72" s="995"/>
      <c r="J72" s="1414">
        <f t="shared" si="1"/>
        <v>0</v>
      </c>
    </row>
    <row r="73" spans="1:13" s="672" customFormat="1" ht="21.75" hidden="1" customHeight="1">
      <c r="A73" s="919">
        <v>1126400</v>
      </c>
      <c r="B73" s="747" t="s">
        <v>943</v>
      </c>
      <c r="C73" s="726" t="s">
        <v>371</v>
      </c>
      <c r="D73" s="995">
        <v>0</v>
      </c>
      <c r="E73" s="995">
        <v>0</v>
      </c>
      <c r="F73" s="995">
        <f>D73+E73</f>
        <v>0</v>
      </c>
      <c r="G73" s="995">
        <v>0</v>
      </c>
      <c r="H73" s="995">
        <v>0</v>
      </c>
      <c r="I73" s="995">
        <v>0</v>
      </c>
      <c r="J73" s="1414">
        <f t="shared" si="1"/>
        <v>0</v>
      </c>
      <c r="K73" s="1524"/>
      <c r="L73" s="985"/>
      <c r="M73" s="985"/>
    </row>
    <row r="74" spans="1:13" s="672" customFormat="1" ht="25.5" hidden="1">
      <c r="A74" s="916">
        <v>1126500</v>
      </c>
      <c r="B74" s="748" t="s">
        <v>901</v>
      </c>
      <c r="C74" s="726" t="s">
        <v>372</v>
      </c>
      <c r="D74" s="995"/>
      <c r="E74" s="995"/>
      <c r="F74" s="995"/>
      <c r="G74" s="995"/>
      <c r="H74" s="995">
        <v>0</v>
      </c>
      <c r="I74" s="995"/>
      <c r="J74" s="1414">
        <v>0</v>
      </c>
    </row>
    <row r="75" spans="1:13" s="672" customFormat="1" hidden="1">
      <c r="A75" s="914">
        <v>1126600</v>
      </c>
      <c r="B75" s="747" t="s">
        <v>214</v>
      </c>
      <c r="C75" s="726" t="s">
        <v>373</v>
      </c>
      <c r="D75" s="995"/>
      <c r="E75" s="995"/>
      <c r="F75" s="995"/>
      <c r="G75" s="995"/>
      <c r="H75" s="995"/>
      <c r="I75" s="995"/>
      <c r="J75" s="1414">
        <f>F75</f>
        <v>0</v>
      </c>
    </row>
    <row r="76" spans="1:13" s="672" customFormat="1" hidden="1">
      <c r="A76" s="916">
        <v>1126700</v>
      </c>
      <c r="B76" s="747" t="s">
        <v>215</v>
      </c>
      <c r="C76" s="726" t="s">
        <v>374</v>
      </c>
      <c r="D76" s="995">
        <v>0</v>
      </c>
      <c r="E76" s="995">
        <v>0</v>
      </c>
      <c r="F76" s="995">
        <f>D76+E76</f>
        <v>0</v>
      </c>
      <c r="G76" s="991">
        <v>0</v>
      </c>
      <c r="H76" s="991">
        <v>0</v>
      </c>
      <c r="I76" s="991">
        <v>0</v>
      </c>
      <c r="J76" s="1416">
        <f>F76</f>
        <v>0</v>
      </c>
    </row>
    <row r="77" spans="1:13" s="672" customFormat="1" ht="33" hidden="1" customHeight="1" thickBot="1">
      <c r="A77" s="986">
        <v>1126800</v>
      </c>
      <c r="B77" s="749" t="s">
        <v>458</v>
      </c>
      <c r="C77" s="730" t="s">
        <v>375</v>
      </c>
      <c r="D77" s="1004">
        <v>0</v>
      </c>
      <c r="E77" s="1004">
        <v>0</v>
      </c>
      <c r="F77" s="1004">
        <f>D77+E77</f>
        <v>0</v>
      </c>
      <c r="G77" s="992">
        <v>0</v>
      </c>
      <c r="H77" s="992">
        <v>0</v>
      </c>
      <c r="I77" s="992">
        <v>0</v>
      </c>
      <c r="J77" s="1416">
        <f>F77</f>
        <v>0</v>
      </c>
    </row>
    <row r="78" spans="1:13" s="672" customFormat="1" ht="14.25" hidden="1">
      <c r="A78" s="920">
        <v>1130000</v>
      </c>
      <c r="B78" s="751" t="s">
        <v>274</v>
      </c>
      <c r="C78" s="718" t="s">
        <v>338</v>
      </c>
      <c r="D78" s="1005">
        <v>0</v>
      </c>
      <c r="E78" s="1005"/>
      <c r="F78" s="1005">
        <v>0</v>
      </c>
      <c r="G78" s="994">
        <v>0</v>
      </c>
      <c r="H78" s="994">
        <v>0</v>
      </c>
      <c r="I78" s="994">
        <v>0</v>
      </c>
      <c r="J78" s="1416">
        <v>0</v>
      </c>
    </row>
    <row r="79" spans="1:13" s="672" customFormat="1" ht="12" hidden="1" customHeight="1">
      <c r="A79" s="920">
        <v>1130100</v>
      </c>
      <c r="B79" s="747" t="s">
        <v>459</v>
      </c>
      <c r="C79" s="722" t="s">
        <v>275</v>
      </c>
      <c r="D79" s="995"/>
      <c r="E79" s="995"/>
      <c r="F79" s="995"/>
      <c r="G79" s="991"/>
      <c r="H79" s="991"/>
      <c r="I79" s="991"/>
      <c r="J79" s="1416">
        <v>0</v>
      </c>
    </row>
    <row r="80" spans="1:13" s="672" customFormat="1" hidden="1">
      <c r="A80" s="920">
        <v>1130200</v>
      </c>
      <c r="B80" s="747" t="s">
        <v>460</v>
      </c>
      <c r="C80" s="726" t="s">
        <v>276</v>
      </c>
      <c r="D80" s="995"/>
      <c r="E80" s="995"/>
      <c r="F80" s="995"/>
      <c r="G80" s="991"/>
      <c r="H80" s="991"/>
      <c r="I80" s="991"/>
      <c r="J80" s="1416">
        <v>0</v>
      </c>
    </row>
    <row r="81" spans="1:10" s="672" customFormat="1" hidden="1">
      <c r="A81" s="920">
        <v>1130300</v>
      </c>
      <c r="B81" s="747" t="s">
        <v>461</v>
      </c>
      <c r="C81" s="726" t="s">
        <v>277</v>
      </c>
      <c r="D81" s="995"/>
      <c r="E81" s="995"/>
      <c r="F81" s="995"/>
      <c r="G81" s="991"/>
      <c r="H81" s="991"/>
      <c r="I81" s="991"/>
      <c r="J81" s="1416">
        <v>0</v>
      </c>
    </row>
    <row r="82" spans="1:10" s="672" customFormat="1" hidden="1">
      <c r="A82" s="920">
        <v>1130400</v>
      </c>
      <c r="B82" s="752" t="s">
        <v>462</v>
      </c>
      <c r="C82" s="753" t="s">
        <v>278</v>
      </c>
      <c r="D82" s="1415"/>
      <c r="E82" s="1415"/>
      <c r="F82" s="1415"/>
      <c r="G82" s="990"/>
      <c r="H82" s="990"/>
      <c r="I82" s="990"/>
      <c r="J82" s="1416">
        <v>0</v>
      </c>
    </row>
    <row r="83" spans="1:10" s="672" customFormat="1" ht="14.25" hidden="1">
      <c r="A83" s="914">
        <v>1131000</v>
      </c>
      <c r="B83" s="754" t="s">
        <v>279</v>
      </c>
      <c r="C83" s="755" t="s">
        <v>338</v>
      </c>
      <c r="D83" s="995"/>
      <c r="E83" s="995"/>
      <c r="F83" s="995"/>
      <c r="G83" s="991"/>
      <c r="H83" s="991"/>
      <c r="I83" s="991"/>
      <c r="J83" s="1416">
        <v>0</v>
      </c>
    </row>
    <row r="84" spans="1:10" s="672" customFormat="1" ht="25.5" hidden="1">
      <c r="A84" s="914">
        <v>1131100</v>
      </c>
      <c r="B84" s="747" t="s">
        <v>565</v>
      </c>
      <c r="C84" s="722" t="s">
        <v>280</v>
      </c>
      <c r="D84" s="995"/>
      <c r="E84" s="995"/>
      <c r="F84" s="995"/>
      <c r="G84" s="991"/>
      <c r="H84" s="991"/>
      <c r="I84" s="991"/>
      <c r="J84" s="1416">
        <v>0</v>
      </c>
    </row>
    <row r="85" spans="1:10" s="672" customFormat="1" hidden="1">
      <c r="A85" s="914">
        <v>1131200</v>
      </c>
      <c r="B85" s="747" t="s">
        <v>566</v>
      </c>
      <c r="C85" s="726" t="s">
        <v>281</v>
      </c>
      <c r="D85" s="995"/>
      <c r="E85" s="995"/>
      <c r="F85" s="995"/>
      <c r="G85" s="991"/>
      <c r="H85" s="991"/>
      <c r="I85" s="991"/>
      <c r="J85" s="1416">
        <v>0</v>
      </c>
    </row>
    <row r="86" spans="1:10" s="672" customFormat="1" ht="13.5" hidden="1" thickBot="1">
      <c r="A86" s="914">
        <v>1131300</v>
      </c>
      <c r="B86" s="749" t="s">
        <v>567</v>
      </c>
      <c r="C86" s="730" t="s">
        <v>282</v>
      </c>
      <c r="D86" s="1004"/>
      <c r="E86" s="1004"/>
      <c r="F86" s="1004"/>
      <c r="G86" s="992"/>
      <c r="H86" s="992"/>
      <c r="I86" s="992"/>
      <c r="J86" s="1416">
        <v>0</v>
      </c>
    </row>
    <row r="87" spans="1:10" s="672" customFormat="1" ht="14.25" hidden="1">
      <c r="A87" s="921">
        <v>1140000</v>
      </c>
      <c r="B87" s="751" t="s">
        <v>283</v>
      </c>
      <c r="C87" s="718" t="s">
        <v>338</v>
      </c>
      <c r="D87" s="1005">
        <v>0</v>
      </c>
      <c r="E87" s="1005"/>
      <c r="F87" s="1005">
        <v>0</v>
      </c>
      <c r="G87" s="994">
        <v>0</v>
      </c>
      <c r="H87" s="994">
        <v>0</v>
      </c>
      <c r="I87" s="994">
        <v>0</v>
      </c>
      <c r="J87" s="1416">
        <v>0</v>
      </c>
    </row>
    <row r="88" spans="1:10" s="672" customFormat="1" ht="25.5" hidden="1">
      <c r="A88" s="921">
        <v>1141000</v>
      </c>
      <c r="B88" s="747" t="s">
        <v>284</v>
      </c>
      <c r="C88" s="722" t="s">
        <v>960</v>
      </c>
      <c r="D88" s="995"/>
      <c r="E88" s="995"/>
      <c r="F88" s="995"/>
      <c r="G88" s="991"/>
      <c r="H88" s="991"/>
      <c r="I88" s="991"/>
      <c r="J88" s="1416">
        <v>0</v>
      </c>
    </row>
    <row r="89" spans="1:10" s="672" customFormat="1" ht="25.5" hidden="1">
      <c r="A89" s="921">
        <v>1142000</v>
      </c>
      <c r="B89" s="747" t="s">
        <v>38</v>
      </c>
      <c r="C89" s="726" t="s">
        <v>39</v>
      </c>
      <c r="D89" s="995"/>
      <c r="E89" s="995"/>
      <c r="F89" s="995"/>
      <c r="G89" s="991"/>
      <c r="H89" s="991"/>
      <c r="I89" s="991"/>
      <c r="J89" s="1416">
        <v>0</v>
      </c>
    </row>
    <row r="90" spans="1:10" s="672" customFormat="1" ht="25.5" hidden="1">
      <c r="A90" s="921">
        <v>1143000</v>
      </c>
      <c r="B90" s="747" t="s">
        <v>40</v>
      </c>
      <c r="C90" s="726" t="s">
        <v>41</v>
      </c>
      <c r="D90" s="995"/>
      <c r="E90" s="995"/>
      <c r="F90" s="995"/>
      <c r="G90" s="991"/>
      <c r="H90" s="991"/>
      <c r="I90" s="991"/>
      <c r="J90" s="1416">
        <v>0</v>
      </c>
    </row>
    <row r="91" spans="1:10" s="672" customFormat="1" ht="26.25" hidden="1" thickBot="1">
      <c r="A91" s="917">
        <v>1144000</v>
      </c>
      <c r="B91" s="749" t="s">
        <v>42</v>
      </c>
      <c r="C91" s="730" t="s">
        <v>418</v>
      </c>
      <c r="D91" s="1004"/>
      <c r="E91" s="1004"/>
      <c r="F91" s="1004"/>
      <c r="G91" s="992"/>
      <c r="H91" s="992"/>
      <c r="I91" s="992"/>
      <c r="J91" s="1416">
        <v>0</v>
      </c>
    </row>
    <row r="92" spans="1:10" s="672" customFormat="1" ht="14.25" hidden="1">
      <c r="A92" s="922">
        <v>1150000</v>
      </c>
      <c r="B92" s="923" t="s">
        <v>694</v>
      </c>
      <c r="C92" s="718" t="s">
        <v>338</v>
      </c>
      <c r="D92" s="1005">
        <v>0</v>
      </c>
      <c r="E92" s="1005"/>
      <c r="F92" s="1005">
        <v>0</v>
      </c>
      <c r="G92" s="994">
        <v>0</v>
      </c>
      <c r="H92" s="994">
        <v>0</v>
      </c>
      <c r="I92" s="994">
        <v>0</v>
      </c>
      <c r="J92" s="1416">
        <v>0</v>
      </c>
    </row>
    <row r="93" spans="1:10" s="672" customFormat="1" ht="25.5" hidden="1">
      <c r="A93" s="924">
        <v>1151000</v>
      </c>
      <c r="B93" s="925" t="s">
        <v>649</v>
      </c>
      <c r="C93" s="718" t="s">
        <v>338</v>
      </c>
      <c r="D93" s="1417">
        <v>0</v>
      </c>
      <c r="E93" s="1417"/>
      <c r="F93" s="1417">
        <v>0</v>
      </c>
      <c r="G93" s="1133">
        <v>0</v>
      </c>
      <c r="H93" s="1133">
        <v>0</v>
      </c>
      <c r="I93" s="1133">
        <v>0</v>
      </c>
      <c r="J93" s="1416">
        <v>0</v>
      </c>
    </row>
    <row r="94" spans="1:10" s="672" customFormat="1" ht="25.5" hidden="1">
      <c r="A94" s="924">
        <v>1151100</v>
      </c>
      <c r="B94" s="927" t="s">
        <v>250</v>
      </c>
      <c r="C94" s="928">
        <v>461100</v>
      </c>
      <c r="D94" s="1417"/>
      <c r="E94" s="1417"/>
      <c r="F94" s="1417"/>
      <c r="G94" s="1133"/>
      <c r="H94" s="1133"/>
      <c r="I94" s="1133"/>
      <c r="J94" s="1416">
        <v>0</v>
      </c>
    </row>
    <row r="95" spans="1:10" s="672" customFormat="1" ht="25.5" hidden="1">
      <c r="A95" s="924">
        <v>1151200</v>
      </c>
      <c r="B95" s="927" t="s">
        <v>607</v>
      </c>
      <c r="C95" s="928">
        <v>461200</v>
      </c>
      <c r="D95" s="1417"/>
      <c r="E95" s="1417"/>
      <c r="F95" s="1417"/>
      <c r="G95" s="1133"/>
      <c r="H95" s="1133"/>
      <c r="I95" s="1133"/>
      <c r="J95" s="1416">
        <v>0</v>
      </c>
    </row>
    <row r="96" spans="1:10" s="672" customFormat="1" ht="25.5" hidden="1">
      <c r="A96" s="924">
        <v>1152000</v>
      </c>
      <c r="B96" s="929" t="s">
        <v>495</v>
      </c>
      <c r="C96" s="930" t="s">
        <v>338</v>
      </c>
      <c r="D96" s="1418">
        <v>0</v>
      </c>
      <c r="E96" s="1418"/>
      <c r="F96" s="1418">
        <v>0</v>
      </c>
      <c r="G96" s="1134">
        <v>0</v>
      </c>
      <c r="H96" s="1134">
        <v>0</v>
      </c>
      <c r="I96" s="1134">
        <v>0</v>
      </c>
      <c r="J96" s="1416">
        <v>0</v>
      </c>
    </row>
    <row r="97" spans="1:10" s="672" customFormat="1" ht="25.5" hidden="1">
      <c r="A97" s="924">
        <v>1152100</v>
      </c>
      <c r="B97" s="932" t="s">
        <v>518</v>
      </c>
      <c r="C97" s="928">
        <v>462100</v>
      </c>
      <c r="D97" s="995"/>
      <c r="E97" s="995"/>
      <c r="F97" s="995"/>
      <c r="G97" s="991"/>
      <c r="H97" s="991"/>
      <c r="I97" s="991"/>
      <c r="J97" s="1416">
        <v>0</v>
      </c>
    </row>
    <row r="98" spans="1:10" s="672" customFormat="1" ht="26.25" hidden="1" thickBot="1">
      <c r="A98" s="934">
        <v>1152200</v>
      </c>
      <c r="B98" s="935" t="s">
        <v>723</v>
      </c>
      <c r="C98" s="936">
        <v>462200</v>
      </c>
      <c r="D98" s="1004"/>
      <c r="E98" s="1004"/>
      <c r="F98" s="1004"/>
      <c r="G98" s="992"/>
      <c r="H98" s="992"/>
      <c r="I98" s="992"/>
      <c r="J98" s="1416">
        <v>0</v>
      </c>
    </row>
    <row r="99" spans="1:10" s="672" customFormat="1" ht="25.5" hidden="1">
      <c r="A99" s="922">
        <v>1153000</v>
      </c>
      <c r="B99" s="938" t="s">
        <v>724</v>
      </c>
      <c r="C99" s="939" t="s">
        <v>338</v>
      </c>
      <c r="D99" s="1419">
        <v>0</v>
      </c>
      <c r="E99" s="1419"/>
      <c r="F99" s="1419">
        <f>F107</f>
        <v>0</v>
      </c>
      <c r="G99" s="1137">
        <v>0</v>
      </c>
      <c r="H99" s="1137">
        <v>0</v>
      </c>
      <c r="I99" s="1137">
        <f>I107</f>
        <v>0</v>
      </c>
      <c r="J99" s="1416">
        <f>F99</f>
        <v>0</v>
      </c>
    </row>
    <row r="100" spans="1:10" s="672" customFormat="1" ht="25.5" hidden="1">
      <c r="A100" s="924">
        <v>1153100</v>
      </c>
      <c r="B100" s="932" t="s">
        <v>725</v>
      </c>
      <c r="C100" s="928">
        <v>463100</v>
      </c>
      <c r="D100" s="1418"/>
      <c r="E100" s="1418"/>
      <c r="F100" s="1418"/>
      <c r="G100" s="1134"/>
      <c r="H100" s="1134"/>
      <c r="I100" s="1134"/>
      <c r="J100" s="1416">
        <v>0</v>
      </c>
    </row>
    <row r="101" spans="1:10" s="672" customFormat="1" hidden="1">
      <c r="A101" s="924">
        <v>1153200</v>
      </c>
      <c r="B101" s="932" t="s">
        <v>95</v>
      </c>
      <c r="C101" s="928">
        <v>463200</v>
      </c>
      <c r="D101" s="1418"/>
      <c r="E101" s="1418"/>
      <c r="F101" s="1418"/>
      <c r="G101" s="1134"/>
      <c r="H101" s="1134"/>
      <c r="I101" s="1134"/>
      <c r="J101" s="1416">
        <v>0</v>
      </c>
    </row>
    <row r="102" spans="1:10" s="672" customFormat="1" ht="38.25" hidden="1">
      <c r="A102" s="924">
        <v>1153300</v>
      </c>
      <c r="B102" s="932" t="s">
        <v>479</v>
      </c>
      <c r="C102" s="928">
        <v>463300</v>
      </c>
      <c r="D102" s="1418"/>
      <c r="E102" s="1418"/>
      <c r="F102" s="1418"/>
      <c r="G102" s="1134"/>
      <c r="H102" s="1134"/>
      <c r="I102" s="1134"/>
      <c r="J102" s="1416">
        <v>0</v>
      </c>
    </row>
    <row r="103" spans="1:10" s="672" customFormat="1" ht="38.25" hidden="1">
      <c r="A103" s="924">
        <v>1153400</v>
      </c>
      <c r="B103" s="932" t="s">
        <v>480</v>
      </c>
      <c r="C103" s="928">
        <v>463400</v>
      </c>
      <c r="D103" s="1418"/>
      <c r="E103" s="1418"/>
      <c r="F103" s="1418"/>
      <c r="G103" s="1134"/>
      <c r="H103" s="1134"/>
      <c r="I103" s="1134"/>
      <c r="J103" s="1416">
        <v>0</v>
      </c>
    </row>
    <row r="104" spans="1:10" s="672" customFormat="1" ht="21" hidden="1" customHeight="1">
      <c r="A104" s="924">
        <v>1153500</v>
      </c>
      <c r="B104" s="941" t="s">
        <v>481</v>
      </c>
      <c r="C104" s="928">
        <v>463500</v>
      </c>
      <c r="D104" s="1418"/>
      <c r="E104" s="1418"/>
      <c r="F104" s="1418"/>
      <c r="G104" s="1134"/>
      <c r="H104" s="1134"/>
      <c r="I104" s="1134"/>
      <c r="J104" s="1416">
        <v>0</v>
      </c>
    </row>
    <row r="105" spans="1:10" s="672" customFormat="1" ht="38.25" hidden="1">
      <c r="A105" s="924">
        <v>1153700</v>
      </c>
      <c r="B105" s="941" t="s">
        <v>482</v>
      </c>
      <c r="C105" s="746">
        <v>463700</v>
      </c>
      <c r="D105" s="1418">
        <v>0</v>
      </c>
      <c r="E105" s="1418">
        <v>0</v>
      </c>
      <c r="F105" s="1418">
        <f>D105+E105</f>
        <v>0</v>
      </c>
      <c r="G105" s="1134">
        <v>0</v>
      </c>
      <c r="H105" s="1134">
        <v>0</v>
      </c>
      <c r="I105" s="1134">
        <v>0</v>
      </c>
      <c r="J105" s="1416">
        <f>F105</f>
        <v>0</v>
      </c>
    </row>
    <row r="106" spans="1:10" s="672" customFormat="1" ht="0.75" customHeight="1" thickBot="1">
      <c r="A106" s="924">
        <v>1153800</v>
      </c>
      <c r="B106" s="941" t="s">
        <v>953</v>
      </c>
      <c r="C106" s="928">
        <v>463800</v>
      </c>
      <c r="D106" s="1418"/>
      <c r="E106" s="1418"/>
      <c r="F106" s="1418"/>
      <c r="G106" s="1134"/>
      <c r="H106" s="1134"/>
      <c r="I106" s="1134"/>
      <c r="J106" s="1416">
        <v>0</v>
      </c>
    </row>
    <row r="107" spans="1:10" s="672" customFormat="1" ht="0.75" hidden="1" customHeight="1" thickBot="1">
      <c r="A107" s="924">
        <v>1153900</v>
      </c>
      <c r="B107" s="941" t="s">
        <v>954</v>
      </c>
      <c r="C107" s="928">
        <v>463900</v>
      </c>
      <c r="D107" s="1418"/>
      <c r="E107" s="1418">
        <v>0</v>
      </c>
      <c r="F107" s="1418">
        <f>D107+E107</f>
        <v>0</v>
      </c>
      <c r="G107" s="1134"/>
      <c r="H107" s="1134"/>
      <c r="I107" s="1134">
        <v>0</v>
      </c>
      <c r="J107" s="1416">
        <f>F107</f>
        <v>0</v>
      </c>
    </row>
    <row r="108" spans="1:10" s="672" customFormat="1" ht="25.5" hidden="1">
      <c r="A108" s="924">
        <v>1154000</v>
      </c>
      <c r="B108" s="942" t="s">
        <v>955</v>
      </c>
      <c r="C108" s="930" t="s">
        <v>338</v>
      </c>
      <c r="D108" s="1418">
        <v>0</v>
      </c>
      <c r="E108" s="1418"/>
      <c r="F108" s="1418">
        <v>0</v>
      </c>
      <c r="G108" s="1134">
        <v>0</v>
      </c>
      <c r="H108" s="1134">
        <v>0</v>
      </c>
      <c r="I108" s="1134">
        <v>0</v>
      </c>
      <c r="J108" s="1416">
        <v>0</v>
      </c>
    </row>
    <row r="109" spans="1:10" s="672" customFormat="1" ht="25.5" hidden="1">
      <c r="A109" s="924">
        <v>1154100</v>
      </c>
      <c r="B109" s="941" t="s">
        <v>195</v>
      </c>
      <c r="C109" s="928">
        <v>465100</v>
      </c>
      <c r="D109" s="1420"/>
      <c r="E109" s="1420"/>
      <c r="F109" s="1420"/>
      <c r="G109" s="1138"/>
      <c r="H109" s="1138"/>
      <c r="I109" s="1138"/>
      <c r="J109" s="1416">
        <v>0</v>
      </c>
    </row>
    <row r="110" spans="1:10" s="672" customFormat="1" hidden="1">
      <c r="A110" s="924">
        <v>1154200</v>
      </c>
      <c r="B110" s="941" t="s">
        <v>196</v>
      </c>
      <c r="C110" s="928">
        <v>465200</v>
      </c>
      <c r="D110" s="1420"/>
      <c r="E110" s="1420"/>
      <c r="F110" s="1420"/>
      <c r="G110" s="1138"/>
      <c r="H110" s="1138"/>
      <c r="I110" s="1138"/>
      <c r="J110" s="1416">
        <v>0</v>
      </c>
    </row>
    <row r="111" spans="1:10" s="672" customFormat="1" hidden="1">
      <c r="A111" s="924">
        <v>1154300</v>
      </c>
      <c r="B111" s="941" t="s">
        <v>197</v>
      </c>
      <c r="C111" s="928">
        <v>465300</v>
      </c>
      <c r="D111" s="1420"/>
      <c r="E111" s="1420"/>
      <c r="F111" s="1420"/>
      <c r="G111" s="1138"/>
      <c r="H111" s="1138"/>
      <c r="I111" s="1138"/>
      <c r="J111" s="1416">
        <v>0</v>
      </c>
    </row>
    <row r="112" spans="1:10" s="672" customFormat="1" ht="38.25" hidden="1">
      <c r="A112" s="924">
        <v>1154500</v>
      </c>
      <c r="B112" s="941" t="s">
        <v>63</v>
      </c>
      <c r="C112" s="928">
        <v>465500</v>
      </c>
      <c r="D112" s="1420"/>
      <c r="E112" s="1420"/>
      <c r="F112" s="1420"/>
      <c r="G112" s="1138"/>
      <c r="H112" s="1138"/>
      <c r="I112" s="1138"/>
      <c r="J112" s="1416">
        <v>0</v>
      </c>
    </row>
    <row r="113" spans="1:10" s="672" customFormat="1" ht="38.25" hidden="1">
      <c r="A113" s="924">
        <v>1154600</v>
      </c>
      <c r="B113" s="941" t="s">
        <v>64</v>
      </c>
      <c r="C113" s="928">
        <v>465600</v>
      </c>
      <c r="D113" s="995"/>
      <c r="E113" s="995"/>
      <c r="F113" s="995"/>
      <c r="G113" s="991"/>
      <c r="H113" s="991"/>
      <c r="I113" s="991"/>
      <c r="J113" s="1416">
        <v>0</v>
      </c>
    </row>
    <row r="114" spans="1:10" s="672" customFormat="1" ht="26.25" hidden="1" customHeight="1" thickBot="1">
      <c r="A114" s="934">
        <v>1154700</v>
      </c>
      <c r="B114" s="946" t="s">
        <v>74</v>
      </c>
      <c r="C114" s="730" t="s">
        <v>75</v>
      </c>
      <c r="D114" s="1004">
        <v>0</v>
      </c>
      <c r="E114" s="1004">
        <v>0</v>
      </c>
      <c r="F114" s="1004">
        <f>D114+E114</f>
        <v>0</v>
      </c>
      <c r="G114" s="992">
        <v>0</v>
      </c>
      <c r="H114" s="992">
        <v>0</v>
      </c>
      <c r="I114" s="992">
        <v>0</v>
      </c>
      <c r="J114" s="1416">
        <f>F114</f>
        <v>0</v>
      </c>
    </row>
    <row r="115" spans="1:10" s="672" customFormat="1" ht="26.25" hidden="1" thickBot="1">
      <c r="A115" s="947">
        <v>1160000</v>
      </c>
      <c r="B115" s="764" t="s">
        <v>76</v>
      </c>
      <c r="C115" s="718" t="s">
        <v>338</v>
      </c>
      <c r="D115" s="1005">
        <v>0</v>
      </c>
      <c r="E115" s="1005"/>
      <c r="F115" s="1005">
        <v>0</v>
      </c>
      <c r="G115" s="994">
        <v>0</v>
      </c>
      <c r="H115" s="994">
        <v>0</v>
      </c>
      <c r="I115" s="994">
        <v>0</v>
      </c>
      <c r="J115" s="1416">
        <v>0</v>
      </c>
    </row>
    <row r="116" spans="1:10" s="672" customFormat="1" ht="13.5" hidden="1" thickBot="1">
      <c r="A116" s="919">
        <v>1161000</v>
      </c>
      <c r="B116" s="766" t="s">
        <v>77</v>
      </c>
      <c r="C116" s="767" t="s">
        <v>338</v>
      </c>
      <c r="D116" s="995">
        <v>0</v>
      </c>
      <c r="E116" s="995"/>
      <c r="F116" s="995">
        <v>0</v>
      </c>
      <c r="G116" s="991">
        <v>0</v>
      </c>
      <c r="H116" s="991">
        <v>0</v>
      </c>
      <c r="I116" s="991">
        <v>0</v>
      </c>
      <c r="J116" s="1416">
        <v>0</v>
      </c>
    </row>
    <row r="117" spans="1:10" s="672" customFormat="1" ht="0.75" hidden="1" customHeight="1" thickBot="1">
      <c r="A117" s="919">
        <v>1161100</v>
      </c>
      <c r="B117" s="725" t="s">
        <v>1660</v>
      </c>
      <c r="C117" s="746">
        <v>471100</v>
      </c>
      <c r="D117" s="995"/>
      <c r="E117" s="995"/>
      <c r="F117" s="995"/>
      <c r="G117" s="991"/>
      <c r="H117" s="991"/>
      <c r="I117" s="991"/>
      <c r="J117" s="1416">
        <v>0</v>
      </c>
    </row>
    <row r="118" spans="1:10" s="672" customFormat="1" ht="25.5" hidden="1">
      <c r="A118" s="919">
        <v>1161200</v>
      </c>
      <c r="B118" s="760" t="s">
        <v>1622</v>
      </c>
      <c r="C118" s="746">
        <v>471200</v>
      </c>
      <c r="D118" s="995"/>
      <c r="E118" s="995"/>
      <c r="F118" s="995"/>
      <c r="G118" s="991"/>
      <c r="H118" s="991"/>
      <c r="I118" s="991"/>
      <c r="J118" s="1416">
        <v>0</v>
      </c>
    </row>
    <row r="119" spans="1:10" s="672" customFormat="1" ht="25.5" hidden="1">
      <c r="A119" s="919">
        <v>1162000</v>
      </c>
      <c r="B119" s="766" t="s">
        <v>1080</v>
      </c>
      <c r="C119" s="767" t="s">
        <v>338</v>
      </c>
      <c r="D119" s="995">
        <v>0</v>
      </c>
      <c r="E119" s="995"/>
      <c r="F119" s="995">
        <v>0</v>
      </c>
      <c r="G119" s="991">
        <v>0</v>
      </c>
      <c r="H119" s="991">
        <v>0</v>
      </c>
      <c r="I119" s="991">
        <v>0</v>
      </c>
      <c r="J119" s="1416">
        <v>0</v>
      </c>
    </row>
    <row r="120" spans="1:10" s="672" customFormat="1" ht="25.5" hidden="1">
      <c r="A120" s="919">
        <v>1162100</v>
      </c>
      <c r="B120" s="760" t="s">
        <v>1623</v>
      </c>
      <c r="C120" s="726" t="s">
        <v>122</v>
      </c>
      <c r="D120" s="995"/>
      <c r="E120" s="995"/>
      <c r="F120" s="995"/>
      <c r="G120" s="991"/>
      <c r="H120" s="991"/>
      <c r="I120" s="991"/>
      <c r="J120" s="1416">
        <v>0</v>
      </c>
    </row>
    <row r="121" spans="1:10" s="672" customFormat="1" hidden="1">
      <c r="A121" s="919">
        <v>1162200</v>
      </c>
      <c r="B121" s="760" t="s">
        <v>1624</v>
      </c>
      <c r="C121" s="726" t="s">
        <v>23</v>
      </c>
      <c r="D121" s="995"/>
      <c r="E121" s="995"/>
      <c r="F121" s="995"/>
      <c r="G121" s="991"/>
      <c r="H121" s="991"/>
      <c r="I121" s="991"/>
      <c r="J121" s="1416">
        <v>0</v>
      </c>
    </row>
    <row r="122" spans="1:10" s="672" customFormat="1" ht="25.5" hidden="1">
      <c r="A122" s="919">
        <v>1162300</v>
      </c>
      <c r="B122" s="760" t="s">
        <v>1625</v>
      </c>
      <c r="C122" s="726" t="s">
        <v>25</v>
      </c>
      <c r="D122" s="995"/>
      <c r="E122" s="995"/>
      <c r="F122" s="995"/>
      <c r="G122" s="991"/>
      <c r="H122" s="991"/>
      <c r="I122" s="991"/>
      <c r="J122" s="1416">
        <v>0</v>
      </c>
    </row>
    <row r="123" spans="1:10" s="672" customFormat="1" hidden="1">
      <c r="A123" s="919">
        <v>1162400</v>
      </c>
      <c r="B123" s="760" t="s">
        <v>1626</v>
      </c>
      <c r="C123" s="726" t="s">
        <v>795</v>
      </c>
      <c r="D123" s="995"/>
      <c r="E123" s="995"/>
      <c r="F123" s="995"/>
      <c r="G123" s="991"/>
      <c r="H123" s="991"/>
      <c r="I123" s="991"/>
      <c r="J123" s="1416">
        <v>0</v>
      </c>
    </row>
    <row r="124" spans="1:10" s="672" customFormat="1" ht="25.5" hidden="1">
      <c r="A124" s="919">
        <v>1162500</v>
      </c>
      <c r="B124" s="760" t="s">
        <v>1627</v>
      </c>
      <c r="C124" s="726" t="s">
        <v>797</v>
      </c>
      <c r="D124" s="995"/>
      <c r="E124" s="995"/>
      <c r="F124" s="995"/>
      <c r="G124" s="991"/>
      <c r="H124" s="991"/>
      <c r="I124" s="991"/>
      <c r="J124" s="1416">
        <v>0</v>
      </c>
    </row>
    <row r="125" spans="1:10" s="672" customFormat="1" hidden="1">
      <c r="A125" s="919">
        <v>1162600</v>
      </c>
      <c r="B125" s="760" t="s">
        <v>1628</v>
      </c>
      <c r="C125" s="726" t="s">
        <v>489</v>
      </c>
      <c r="D125" s="995"/>
      <c r="E125" s="995"/>
      <c r="F125" s="995"/>
      <c r="G125" s="991"/>
      <c r="H125" s="991"/>
      <c r="I125" s="991"/>
      <c r="J125" s="1416">
        <v>0</v>
      </c>
    </row>
    <row r="126" spans="1:10" s="672" customFormat="1" ht="25.5" hidden="1">
      <c r="A126" s="919">
        <v>1162700</v>
      </c>
      <c r="B126" s="725" t="s">
        <v>1629</v>
      </c>
      <c r="C126" s="726" t="s">
        <v>491</v>
      </c>
      <c r="D126" s="995"/>
      <c r="E126" s="995"/>
      <c r="F126" s="995"/>
      <c r="G126" s="991"/>
      <c r="H126" s="991"/>
      <c r="I126" s="991"/>
      <c r="J126" s="1416">
        <v>0</v>
      </c>
    </row>
    <row r="127" spans="1:10" s="672" customFormat="1" hidden="1">
      <c r="A127" s="919">
        <v>1162800</v>
      </c>
      <c r="B127" s="760" t="s">
        <v>1630</v>
      </c>
      <c r="C127" s="726" t="s">
        <v>833</v>
      </c>
      <c r="D127" s="995"/>
      <c r="E127" s="995"/>
      <c r="F127" s="995"/>
      <c r="G127" s="991"/>
      <c r="H127" s="991"/>
      <c r="I127" s="991"/>
      <c r="J127" s="1416">
        <v>0</v>
      </c>
    </row>
    <row r="128" spans="1:10" s="672" customFormat="1" hidden="1">
      <c r="A128" s="948">
        <v>1162900</v>
      </c>
      <c r="B128" s="760" t="s">
        <v>1631</v>
      </c>
      <c r="C128" s="726" t="s">
        <v>835</v>
      </c>
      <c r="D128" s="995"/>
      <c r="E128" s="995"/>
      <c r="F128" s="995"/>
      <c r="G128" s="991"/>
      <c r="H128" s="991"/>
      <c r="I128" s="991"/>
      <c r="J128" s="1416">
        <v>0</v>
      </c>
    </row>
    <row r="129" spans="1:12" s="672" customFormat="1" hidden="1">
      <c r="A129" s="948">
        <v>1163000</v>
      </c>
      <c r="B129" s="766" t="s">
        <v>54</v>
      </c>
      <c r="C129" s="755" t="s">
        <v>338</v>
      </c>
      <c r="D129" s="995">
        <v>0</v>
      </c>
      <c r="E129" s="995"/>
      <c r="F129" s="995">
        <v>0</v>
      </c>
      <c r="G129" s="991">
        <v>0</v>
      </c>
      <c r="H129" s="991">
        <v>0</v>
      </c>
      <c r="I129" s="991">
        <v>0</v>
      </c>
      <c r="J129" s="1416">
        <v>0</v>
      </c>
    </row>
    <row r="130" spans="1:12" s="672" customFormat="1" ht="13.5" hidden="1" thickBot="1">
      <c r="A130" s="949">
        <v>1163100</v>
      </c>
      <c r="B130" s="749" t="s">
        <v>763</v>
      </c>
      <c r="C130" s="730" t="s">
        <v>764</v>
      </c>
      <c r="D130" s="1004"/>
      <c r="E130" s="1004"/>
      <c r="F130" s="1004"/>
      <c r="G130" s="992"/>
      <c r="H130" s="992"/>
      <c r="I130" s="992"/>
      <c r="J130" s="1416">
        <v>0</v>
      </c>
    </row>
    <row r="131" spans="1:12" s="672" customFormat="1" ht="17.25" hidden="1" customHeight="1" thickBot="1">
      <c r="A131" s="950">
        <v>1170000</v>
      </c>
      <c r="B131" s="772" t="s">
        <v>836</v>
      </c>
      <c r="C131" s="718" t="s">
        <v>338</v>
      </c>
      <c r="D131" s="1005">
        <f>D138+D137</f>
        <v>0</v>
      </c>
      <c r="E131" s="1005">
        <v>0</v>
      </c>
      <c r="F131" s="1005">
        <f>F138+F137</f>
        <v>0</v>
      </c>
      <c r="G131" s="994">
        <f>G135</f>
        <v>0</v>
      </c>
      <c r="H131" s="994">
        <f>H135</f>
        <v>0</v>
      </c>
      <c r="I131" s="994">
        <f>I135</f>
        <v>0</v>
      </c>
      <c r="J131" s="1416">
        <f>J138+J137</f>
        <v>0</v>
      </c>
    </row>
    <row r="132" spans="1:12" s="672" customFormat="1" ht="0.75" hidden="1" customHeight="1" thickBot="1">
      <c r="A132" s="948">
        <v>1171000</v>
      </c>
      <c r="B132" s="776" t="s">
        <v>200</v>
      </c>
      <c r="C132" s="718" t="s">
        <v>338</v>
      </c>
      <c r="D132" s="1417">
        <v>0</v>
      </c>
      <c r="E132" s="1417"/>
      <c r="F132" s="1417">
        <v>0</v>
      </c>
      <c r="G132" s="1133">
        <v>0</v>
      </c>
      <c r="H132" s="1133">
        <v>0</v>
      </c>
      <c r="I132" s="1133">
        <v>0</v>
      </c>
      <c r="J132" s="1416">
        <v>0</v>
      </c>
    </row>
    <row r="133" spans="1:12" s="672" customFormat="1" ht="38.25" hidden="1">
      <c r="A133" s="948">
        <v>1171100</v>
      </c>
      <c r="B133" s="725" t="s">
        <v>1632</v>
      </c>
      <c r="C133" s="722" t="s">
        <v>457</v>
      </c>
      <c r="D133" s="995"/>
      <c r="E133" s="995"/>
      <c r="F133" s="995"/>
      <c r="G133" s="991"/>
      <c r="H133" s="991"/>
      <c r="I133" s="991"/>
      <c r="J133" s="1416">
        <v>0</v>
      </c>
    </row>
    <row r="134" spans="1:12" s="672" customFormat="1" ht="25.5" hidden="1">
      <c r="A134" s="948">
        <v>1171200</v>
      </c>
      <c r="B134" s="760" t="s">
        <v>1633</v>
      </c>
      <c r="C134" s="778" t="s">
        <v>332</v>
      </c>
      <c r="D134" s="995"/>
      <c r="E134" s="995"/>
      <c r="F134" s="995"/>
      <c r="G134" s="991"/>
      <c r="H134" s="991"/>
      <c r="I134" s="991"/>
      <c r="J134" s="1416">
        <v>0</v>
      </c>
    </row>
    <row r="135" spans="1:12" s="672" customFormat="1" ht="29.25" hidden="1" customHeight="1" thickBot="1">
      <c r="A135" s="919">
        <v>1172000</v>
      </c>
      <c r="B135" s="779" t="s">
        <v>974</v>
      </c>
      <c r="C135" s="755" t="s">
        <v>338</v>
      </c>
      <c r="D135" s="1005">
        <f>D138+D137</f>
        <v>0</v>
      </c>
      <c r="E135" s="1005">
        <v>0</v>
      </c>
      <c r="F135" s="1005">
        <f>F138+F137</f>
        <v>0</v>
      </c>
      <c r="G135" s="994">
        <f>G138+G137</f>
        <v>0</v>
      </c>
      <c r="H135" s="994">
        <f>H138+H137</f>
        <v>0</v>
      </c>
      <c r="I135" s="994">
        <f>I138+I137</f>
        <v>0</v>
      </c>
      <c r="J135" s="1416">
        <f>F135</f>
        <v>0</v>
      </c>
    </row>
    <row r="136" spans="1:12" s="672" customFormat="1" hidden="1">
      <c r="A136" s="919">
        <v>1172100</v>
      </c>
      <c r="B136" s="747" t="s">
        <v>1058</v>
      </c>
      <c r="C136" s="722" t="s">
        <v>975</v>
      </c>
      <c r="D136" s="995"/>
      <c r="E136" s="995"/>
      <c r="F136" s="995"/>
      <c r="G136" s="991"/>
      <c r="H136" s="991"/>
      <c r="I136" s="991"/>
      <c r="J136" s="1416">
        <v>0</v>
      </c>
    </row>
    <row r="137" spans="1:12" s="672" customFormat="1" ht="18.75" hidden="1" customHeight="1" thickBot="1">
      <c r="A137" s="919">
        <v>1172200</v>
      </c>
      <c r="B137" s="747" t="s">
        <v>1059</v>
      </c>
      <c r="C137" s="780">
        <v>482200</v>
      </c>
      <c r="D137" s="995">
        <v>0</v>
      </c>
      <c r="E137" s="995">
        <v>0</v>
      </c>
      <c r="F137" s="995">
        <f>D137+E137</f>
        <v>0</v>
      </c>
      <c r="G137" s="991">
        <v>0</v>
      </c>
      <c r="H137" s="991">
        <v>0</v>
      </c>
      <c r="I137" s="991">
        <v>0</v>
      </c>
      <c r="J137" s="1416">
        <f>F137</f>
        <v>0</v>
      </c>
    </row>
    <row r="138" spans="1:12" s="672" customFormat="1" ht="21.75" hidden="1" customHeight="1" thickBot="1">
      <c r="A138" s="919">
        <v>1172300</v>
      </c>
      <c r="B138" s="760" t="s">
        <v>1634</v>
      </c>
      <c r="C138" s="726" t="s">
        <v>977</v>
      </c>
      <c r="D138" s="995">
        <v>0</v>
      </c>
      <c r="E138" s="995">
        <v>0</v>
      </c>
      <c r="F138" s="995">
        <f>D138+E138</f>
        <v>0</v>
      </c>
      <c r="G138" s="991">
        <v>0</v>
      </c>
      <c r="H138" s="991">
        <v>0</v>
      </c>
      <c r="I138" s="991">
        <v>0</v>
      </c>
      <c r="J138" s="1416">
        <f>F138</f>
        <v>0</v>
      </c>
      <c r="L138" s="672">
        <v>0</v>
      </c>
    </row>
    <row r="139" spans="1:12" s="672" customFormat="1" ht="0.75" hidden="1" customHeight="1" thickBot="1">
      <c r="A139" s="919">
        <v>1172400</v>
      </c>
      <c r="B139" s="781" t="s">
        <v>1635</v>
      </c>
      <c r="C139" s="726" t="s">
        <v>117</v>
      </c>
      <c r="D139" s="1417"/>
      <c r="E139" s="995"/>
      <c r="F139" s="1417"/>
      <c r="G139" s="1133"/>
      <c r="H139" s="1133"/>
      <c r="I139" s="1133"/>
      <c r="J139" s="1416">
        <v>0</v>
      </c>
    </row>
    <row r="140" spans="1:12" s="672" customFormat="1" ht="27" hidden="1" customHeight="1">
      <c r="A140" s="919">
        <v>1173000</v>
      </c>
      <c r="B140" s="779" t="s">
        <v>118</v>
      </c>
      <c r="C140" s="755" t="s">
        <v>338</v>
      </c>
      <c r="D140" s="1417">
        <v>0</v>
      </c>
      <c r="E140" s="1417"/>
      <c r="F140" s="1417">
        <v>0</v>
      </c>
      <c r="G140" s="1133">
        <v>0</v>
      </c>
      <c r="H140" s="1133">
        <v>0</v>
      </c>
      <c r="I140" s="1133">
        <v>0</v>
      </c>
      <c r="J140" s="1416">
        <v>0</v>
      </c>
    </row>
    <row r="141" spans="1:12" s="672" customFormat="1" ht="24.75" hidden="1" customHeight="1">
      <c r="A141" s="948">
        <v>1173100</v>
      </c>
      <c r="B141" s="782" t="s">
        <v>119</v>
      </c>
      <c r="C141" s="726" t="s">
        <v>1044</v>
      </c>
      <c r="D141" s="1417"/>
      <c r="E141" s="995"/>
      <c r="F141" s="1417"/>
      <c r="G141" s="1133"/>
      <c r="H141" s="1133"/>
      <c r="I141" s="1133"/>
      <c r="J141" s="1416">
        <v>0</v>
      </c>
    </row>
    <row r="142" spans="1:12" s="672" customFormat="1" ht="42" hidden="1" customHeight="1">
      <c r="A142" s="948">
        <v>1174000</v>
      </c>
      <c r="B142" s="779" t="s">
        <v>1045</v>
      </c>
      <c r="C142" s="755" t="s">
        <v>338</v>
      </c>
      <c r="D142" s="1417">
        <v>0</v>
      </c>
      <c r="E142" s="1417"/>
      <c r="F142" s="1417">
        <v>0</v>
      </c>
      <c r="G142" s="1133">
        <v>0</v>
      </c>
      <c r="H142" s="1133">
        <v>0</v>
      </c>
      <c r="I142" s="1133">
        <v>0</v>
      </c>
      <c r="J142" s="1416">
        <v>0</v>
      </c>
    </row>
    <row r="143" spans="1:12" s="672" customFormat="1" ht="29.25" hidden="1" customHeight="1">
      <c r="A143" s="948">
        <v>1174100</v>
      </c>
      <c r="B143" s="782" t="s">
        <v>1060</v>
      </c>
      <c r="C143" s="726" t="s">
        <v>1046</v>
      </c>
      <c r="D143" s="1417"/>
      <c r="E143" s="1417"/>
      <c r="F143" s="1417"/>
      <c r="G143" s="1133"/>
      <c r="H143" s="1133"/>
      <c r="I143" s="1133"/>
      <c r="J143" s="1416">
        <v>0</v>
      </c>
    </row>
    <row r="144" spans="1:12" s="672" customFormat="1" ht="27.75" hidden="1" customHeight="1">
      <c r="A144" s="948">
        <v>1174200</v>
      </c>
      <c r="B144" s="781" t="s">
        <v>1636</v>
      </c>
      <c r="C144" s="726" t="s">
        <v>425</v>
      </c>
      <c r="D144" s="1417"/>
      <c r="E144" s="1417"/>
      <c r="F144" s="1417"/>
      <c r="G144" s="1133"/>
      <c r="H144" s="1133"/>
      <c r="I144" s="1133"/>
      <c r="J144" s="1416">
        <v>0</v>
      </c>
    </row>
    <row r="145" spans="1:11" s="672" customFormat="1" ht="42" hidden="1" customHeight="1">
      <c r="A145" s="948">
        <v>1175000</v>
      </c>
      <c r="B145" s="779" t="s">
        <v>535</v>
      </c>
      <c r="C145" s="755" t="s">
        <v>338</v>
      </c>
      <c r="D145" s="1417">
        <v>0</v>
      </c>
      <c r="E145" s="1417"/>
      <c r="F145" s="1417">
        <v>0</v>
      </c>
      <c r="G145" s="1133">
        <v>0</v>
      </c>
      <c r="H145" s="1133">
        <v>0</v>
      </c>
      <c r="I145" s="1133">
        <v>0</v>
      </c>
      <c r="J145" s="1416">
        <v>0</v>
      </c>
    </row>
    <row r="146" spans="1:11" s="672" customFormat="1" ht="42" hidden="1" customHeight="1">
      <c r="A146" s="948">
        <v>1175100</v>
      </c>
      <c r="B146" s="781" t="s">
        <v>1637</v>
      </c>
      <c r="C146" s="726" t="s">
        <v>212</v>
      </c>
      <c r="D146" s="1417"/>
      <c r="E146" s="1417"/>
      <c r="F146" s="1417"/>
      <c r="G146" s="1133"/>
      <c r="H146" s="1133"/>
      <c r="I146" s="1133"/>
      <c r="J146" s="1416">
        <v>0</v>
      </c>
    </row>
    <row r="147" spans="1:11" s="672" customFormat="1" ht="21" hidden="1" customHeight="1">
      <c r="A147" s="948">
        <v>1176000</v>
      </c>
      <c r="B147" s="779" t="s">
        <v>213</v>
      </c>
      <c r="C147" s="755" t="s">
        <v>338</v>
      </c>
      <c r="D147" s="1417">
        <v>0</v>
      </c>
      <c r="E147" s="1417"/>
      <c r="F147" s="1417">
        <v>0</v>
      </c>
      <c r="G147" s="1133">
        <v>0</v>
      </c>
      <c r="H147" s="1133">
        <v>0</v>
      </c>
      <c r="I147" s="1133">
        <v>0</v>
      </c>
      <c r="J147" s="1416">
        <v>0</v>
      </c>
    </row>
    <row r="148" spans="1:11" s="672" customFormat="1" ht="3.75" hidden="1" customHeight="1">
      <c r="A148" s="948">
        <v>1176100</v>
      </c>
      <c r="B148" s="781" t="s">
        <v>1638</v>
      </c>
      <c r="C148" s="726" t="s">
        <v>8</v>
      </c>
      <c r="D148" s="1417"/>
      <c r="E148" s="995"/>
      <c r="F148" s="1417"/>
      <c r="G148" s="1133"/>
      <c r="H148" s="1133"/>
      <c r="I148" s="1133"/>
      <c r="J148" s="1416">
        <v>0</v>
      </c>
    </row>
    <row r="149" spans="1:11" s="672" customFormat="1" ht="0.75" hidden="1" customHeight="1" thickBot="1">
      <c r="A149" s="948">
        <v>1177000</v>
      </c>
      <c r="B149" s="779" t="s">
        <v>564</v>
      </c>
      <c r="C149" s="755" t="s">
        <v>338</v>
      </c>
      <c r="D149" s="1417">
        <v>0</v>
      </c>
      <c r="E149" s="1417"/>
      <c r="F149" s="1417">
        <v>0</v>
      </c>
      <c r="G149" s="1133">
        <v>0</v>
      </c>
      <c r="H149" s="1133">
        <v>0</v>
      </c>
      <c r="I149" s="1133">
        <v>0</v>
      </c>
      <c r="J149" s="1416">
        <v>0</v>
      </c>
    </row>
    <row r="150" spans="1:11" s="672" customFormat="1" ht="42" hidden="1" customHeight="1">
      <c r="A150" s="949">
        <v>1177100</v>
      </c>
      <c r="B150" s="783" t="s">
        <v>1639</v>
      </c>
      <c r="C150" s="730" t="s">
        <v>244</v>
      </c>
      <c r="D150" s="1004"/>
      <c r="E150" s="1004"/>
      <c r="F150" s="1004"/>
      <c r="G150" s="992"/>
      <c r="H150" s="992"/>
      <c r="I150" s="992"/>
      <c r="J150" s="1416">
        <v>0</v>
      </c>
    </row>
    <row r="151" spans="1:11" s="672" customFormat="1" ht="23.25" customHeight="1" thickBot="1">
      <c r="A151" s="952" t="s">
        <v>247</v>
      </c>
      <c r="B151" s="790" t="s">
        <v>618</v>
      </c>
      <c r="C151" s="791" t="s">
        <v>338</v>
      </c>
      <c r="D151" s="1421">
        <f t="shared" ref="D151:J151" si="2">D152</f>
        <v>0</v>
      </c>
      <c r="E151" s="1421">
        <f t="shared" si="2"/>
        <v>0</v>
      </c>
      <c r="F151" s="1421">
        <f t="shared" si="2"/>
        <v>0</v>
      </c>
      <c r="G151" s="1143">
        <f t="shared" si="2"/>
        <v>0</v>
      </c>
      <c r="H151" s="1143">
        <f t="shared" si="2"/>
        <v>0</v>
      </c>
      <c r="I151" s="1143">
        <f t="shared" si="2"/>
        <v>0</v>
      </c>
      <c r="J151" s="1416">
        <f t="shared" si="2"/>
        <v>0</v>
      </c>
    </row>
    <row r="152" spans="1:11" s="672" customFormat="1" ht="13.5" customHeight="1">
      <c r="A152" s="950" t="s">
        <v>620</v>
      </c>
      <c r="B152" s="799" t="s">
        <v>621</v>
      </c>
      <c r="C152" s="718" t="s">
        <v>338</v>
      </c>
      <c r="D152" s="1005">
        <f>SUM(D153:D158)</f>
        <v>0</v>
      </c>
      <c r="E152" s="1005">
        <f>E156+E157+E158+E155</f>
        <v>0</v>
      </c>
      <c r="F152" s="1005">
        <f>SUM(F153:F158)</f>
        <v>0</v>
      </c>
      <c r="G152" s="994">
        <f>SUM(G153:G158)</f>
        <v>0</v>
      </c>
      <c r="H152" s="994">
        <f>+SUM(H153:H158)</f>
        <v>0</v>
      </c>
      <c r="I152" s="994">
        <f>SUM(I153:I158)</f>
        <v>0</v>
      </c>
      <c r="J152" s="1416">
        <f t="shared" ref="J152:J159" si="3">F152</f>
        <v>0</v>
      </c>
    </row>
    <row r="153" spans="1:11" s="672" customFormat="1" ht="21.75" hidden="1" customHeight="1">
      <c r="A153" s="948" t="s">
        <v>622</v>
      </c>
      <c r="B153" s="781" t="s">
        <v>1640</v>
      </c>
      <c r="C153" s="955" t="s">
        <v>945</v>
      </c>
      <c r="D153" s="1417"/>
      <c r="E153" s="995"/>
      <c r="F153" s="1417"/>
      <c r="G153" s="1133"/>
      <c r="H153" s="1133"/>
      <c r="I153" s="1133"/>
      <c r="J153" s="1416">
        <f t="shared" si="3"/>
        <v>0</v>
      </c>
    </row>
    <row r="154" spans="1:11" s="672" customFormat="1" ht="24" hidden="1" customHeight="1">
      <c r="A154" s="948" t="s">
        <v>946</v>
      </c>
      <c r="B154" s="781" t="s">
        <v>1641</v>
      </c>
      <c r="C154" s="955" t="s">
        <v>923</v>
      </c>
      <c r="D154" s="1417">
        <v>0</v>
      </c>
      <c r="E154" s="995"/>
      <c r="F154" s="1417">
        <f t="shared" ref="F154:F159" si="4">D154+E154</f>
        <v>0</v>
      </c>
      <c r="G154" s="1133">
        <v>0</v>
      </c>
      <c r="H154" s="1133">
        <v>0</v>
      </c>
      <c r="I154" s="1133">
        <v>0</v>
      </c>
      <c r="J154" s="1416">
        <f t="shared" si="3"/>
        <v>0</v>
      </c>
    </row>
    <row r="155" spans="1:11" s="672" customFormat="1" ht="25.5" hidden="1">
      <c r="A155" s="948" t="s">
        <v>924</v>
      </c>
      <c r="B155" s="781" t="s">
        <v>1642</v>
      </c>
      <c r="C155" s="955" t="s">
        <v>926</v>
      </c>
      <c r="D155" s="1422">
        <v>0</v>
      </c>
      <c r="E155" s="1462">
        <v>0</v>
      </c>
      <c r="F155" s="1422">
        <f t="shared" si="4"/>
        <v>0</v>
      </c>
      <c r="G155" s="1423">
        <v>0</v>
      </c>
      <c r="H155" s="1424">
        <v>0</v>
      </c>
      <c r="I155" s="1424">
        <v>0</v>
      </c>
      <c r="J155" s="1425">
        <f t="shared" si="3"/>
        <v>0</v>
      </c>
    </row>
    <row r="156" spans="1:11" s="672" customFormat="1" ht="27" hidden="1" customHeight="1">
      <c r="A156" s="957" t="s">
        <v>927</v>
      </c>
      <c r="B156" s="781" t="s">
        <v>1643</v>
      </c>
      <c r="C156" s="955" t="s">
        <v>1055</v>
      </c>
      <c r="D156" s="1417">
        <v>0</v>
      </c>
      <c r="E156" s="995">
        <v>0</v>
      </c>
      <c r="F156" s="1417">
        <f t="shared" si="4"/>
        <v>0</v>
      </c>
      <c r="G156" s="1133">
        <v>0</v>
      </c>
      <c r="H156" s="1133">
        <v>0</v>
      </c>
      <c r="I156" s="1417">
        <v>0</v>
      </c>
      <c r="J156" s="1416">
        <f t="shared" si="3"/>
        <v>0</v>
      </c>
    </row>
    <row r="157" spans="1:11" s="672" customFormat="1" ht="25.5" hidden="1" customHeight="1">
      <c r="A157" s="957" t="s">
        <v>127</v>
      </c>
      <c r="B157" s="782" t="s">
        <v>128</v>
      </c>
      <c r="C157" s="955" t="s">
        <v>129</v>
      </c>
      <c r="D157" s="1417">
        <v>0</v>
      </c>
      <c r="E157" s="995">
        <v>0</v>
      </c>
      <c r="F157" s="1417">
        <f t="shared" si="4"/>
        <v>0</v>
      </c>
      <c r="G157" s="1133">
        <v>0</v>
      </c>
      <c r="H157" s="1133">
        <v>0</v>
      </c>
      <c r="I157" s="1133">
        <v>0</v>
      </c>
      <c r="J157" s="1416">
        <f t="shared" si="3"/>
        <v>0</v>
      </c>
    </row>
    <row r="158" spans="1:11" s="672" customFormat="1" ht="19.5" hidden="1" customHeight="1">
      <c r="A158" s="957" t="s">
        <v>130</v>
      </c>
      <c r="B158" s="781" t="s">
        <v>1644</v>
      </c>
      <c r="C158" s="955" t="s">
        <v>857</v>
      </c>
      <c r="D158" s="1417">
        <v>0</v>
      </c>
      <c r="E158" s="995">
        <v>0</v>
      </c>
      <c r="F158" s="1417">
        <f t="shared" si="4"/>
        <v>0</v>
      </c>
      <c r="G158" s="1133">
        <v>0</v>
      </c>
      <c r="H158" s="1133">
        <v>0</v>
      </c>
      <c r="I158" s="1133">
        <v>0</v>
      </c>
      <c r="J158" s="1416">
        <f t="shared" si="3"/>
        <v>0</v>
      </c>
    </row>
    <row r="159" spans="1:11" s="672" customFormat="1" hidden="1">
      <c r="A159" s="957" t="s">
        <v>858</v>
      </c>
      <c r="B159" s="781" t="s">
        <v>1645</v>
      </c>
      <c r="C159" s="955" t="s">
        <v>860</v>
      </c>
      <c r="D159" s="1417">
        <v>0</v>
      </c>
      <c r="E159" s="995">
        <v>0</v>
      </c>
      <c r="F159" s="1417">
        <f t="shared" si="4"/>
        <v>0</v>
      </c>
      <c r="G159" s="1133">
        <v>0</v>
      </c>
      <c r="H159" s="1133">
        <v>0</v>
      </c>
      <c r="I159" s="1133">
        <v>0</v>
      </c>
      <c r="J159" s="1416">
        <f t="shared" si="3"/>
        <v>0</v>
      </c>
      <c r="K159" s="985"/>
    </row>
    <row r="160" spans="1:11" s="672" customFormat="1" hidden="1">
      <c r="A160" s="958" t="s">
        <v>765</v>
      </c>
      <c r="B160" s="959" t="s">
        <v>1646</v>
      </c>
      <c r="C160" s="960" t="s">
        <v>627</v>
      </c>
      <c r="D160" s="1417"/>
      <c r="E160" s="995"/>
      <c r="F160" s="1133"/>
      <c r="G160" s="1133"/>
      <c r="H160" s="1133"/>
      <c r="I160" s="1133"/>
      <c r="J160" s="1416">
        <v>0</v>
      </c>
    </row>
    <row r="161" spans="1:10" s="672" customFormat="1" hidden="1">
      <c r="A161" s="924" t="s">
        <v>766</v>
      </c>
      <c r="B161" s="961" t="s">
        <v>1020</v>
      </c>
      <c r="C161" s="928" t="s">
        <v>1021</v>
      </c>
      <c r="D161" s="1417"/>
      <c r="E161" s="995"/>
      <c r="F161" s="1133"/>
      <c r="G161" s="1133"/>
      <c r="H161" s="1133"/>
      <c r="I161" s="1133"/>
      <c r="J161" s="1416">
        <v>0</v>
      </c>
    </row>
    <row r="162" spans="1:10" s="672" customFormat="1" hidden="1">
      <c r="A162" s="924" t="s">
        <v>1022</v>
      </c>
      <c r="B162" s="961" t="s">
        <v>1023</v>
      </c>
      <c r="C162" s="928" t="s">
        <v>1024</v>
      </c>
      <c r="D162" s="1417"/>
      <c r="E162" s="995"/>
      <c r="F162" s="1133"/>
      <c r="G162" s="1133"/>
      <c r="H162" s="1133"/>
      <c r="I162" s="1133"/>
      <c r="J162" s="1416">
        <v>0</v>
      </c>
    </row>
    <row r="163" spans="1:10" s="672" customFormat="1" hidden="1">
      <c r="A163" s="962" t="s">
        <v>628</v>
      </c>
      <c r="B163" s="963" t="s">
        <v>629</v>
      </c>
      <c r="C163" s="964" t="s">
        <v>338</v>
      </c>
      <c r="D163" s="1417">
        <v>0</v>
      </c>
      <c r="E163" s="1417"/>
      <c r="F163" s="1133">
        <v>0</v>
      </c>
      <c r="G163" s="1133">
        <v>0</v>
      </c>
      <c r="H163" s="1133">
        <v>0</v>
      </c>
      <c r="I163" s="1133">
        <v>0</v>
      </c>
      <c r="J163" s="1416">
        <v>0</v>
      </c>
    </row>
    <row r="164" spans="1:10" hidden="1">
      <c r="A164" s="957" t="s">
        <v>630</v>
      </c>
      <c r="B164" s="782" t="s">
        <v>631</v>
      </c>
      <c r="C164" s="955" t="s">
        <v>632</v>
      </c>
      <c r="D164" s="1417"/>
      <c r="E164" s="995"/>
      <c r="F164" s="1133"/>
      <c r="G164" s="1133"/>
      <c r="H164" s="1133"/>
      <c r="I164" s="1133"/>
      <c r="J164" s="1416">
        <v>0</v>
      </c>
    </row>
    <row r="165" spans="1:10" hidden="1">
      <c r="A165" s="957" t="s">
        <v>633</v>
      </c>
      <c r="B165" s="782" t="s">
        <v>634</v>
      </c>
      <c r="C165" s="955" t="s">
        <v>635</v>
      </c>
      <c r="D165" s="1417"/>
      <c r="E165" s="995"/>
      <c r="F165" s="1133"/>
      <c r="G165" s="1133"/>
      <c r="H165" s="1133"/>
      <c r="I165" s="1133"/>
      <c r="J165" s="1416">
        <v>0</v>
      </c>
    </row>
    <row r="166" spans="1:10" ht="25.5" hidden="1">
      <c r="A166" s="957" t="s">
        <v>636</v>
      </c>
      <c r="B166" s="781" t="s">
        <v>1647</v>
      </c>
      <c r="C166" s="955" t="s">
        <v>294</v>
      </c>
      <c r="D166" s="1417"/>
      <c r="E166" s="995"/>
      <c r="F166" s="1133"/>
      <c r="G166" s="1133"/>
      <c r="H166" s="1133"/>
      <c r="I166" s="1133"/>
      <c r="J166" s="1416">
        <v>0</v>
      </c>
    </row>
    <row r="167" spans="1:10" hidden="1">
      <c r="A167" s="957" t="s">
        <v>295</v>
      </c>
      <c r="B167" s="781" t="s">
        <v>1648</v>
      </c>
      <c r="C167" s="955" t="s">
        <v>297</v>
      </c>
      <c r="D167" s="1417"/>
      <c r="E167" s="995"/>
      <c r="F167" s="1133"/>
      <c r="G167" s="1133"/>
      <c r="H167" s="1133"/>
      <c r="I167" s="1133"/>
      <c r="J167" s="1416">
        <v>0</v>
      </c>
    </row>
    <row r="168" spans="1:10" hidden="1">
      <c r="A168" s="957" t="s">
        <v>298</v>
      </c>
      <c r="B168" s="779" t="s">
        <v>299</v>
      </c>
      <c r="C168" s="767" t="s">
        <v>338</v>
      </c>
      <c r="D168" s="1417">
        <v>0</v>
      </c>
      <c r="E168" s="1417"/>
      <c r="F168" s="1133">
        <v>0</v>
      </c>
      <c r="G168" s="1133">
        <v>0</v>
      </c>
      <c r="H168" s="1133">
        <v>0</v>
      </c>
      <c r="I168" s="1133">
        <v>0</v>
      </c>
      <c r="J168" s="1416">
        <v>0</v>
      </c>
    </row>
    <row r="169" spans="1:10" hidden="1">
      <c r="A169" s="957" t="s">
        <v>300</v>
      </c>
      <c r="B169" s="782" t="s">
        <v>1061</v>
      </c>
      <c r="C169" s="955" t="s">
        <v>301</v>
      </c>
      <c r="D169" s="1417"/>
      <c r="E169" s="995"/>
      <c r="F169" s="1133"/>
      <c r="G169" s="1133"/>
      <c r="H169" s="1133"/>
      <c r="I169" s="1133"/>
      <c r="J169" s="1416">
        <v>0</v>
      </c>
    </row>
    <row r="170" spans="1:10">
      <c r="A170" s="965" t="s">
        <v>302</v>
      </c>
      <c r="B170" s="806" t="s">
        <v>1025</v>
      </c>
      <c r="C170" s="767" t="s">
        <v>338</v>
      </c>
      <c r="D170" s="1417">
        <v>0</v>
      </c>
      <c r="E170" s="1417"/>
      <c r="F170" s="1133">
        <v>0</v>
      </c>
      <c r="G170" s="1133">
        <v>0</v>
      </c>
      <c r="H170" s="1133">
        <v>0</v>
      </c>
      <c r="I170" s="1133">
        <v>0</v>
      </c>
      <c r="J170" s="1416">
        <v>0</v>
      </c>
    </row>
    <row r="171" spans="1:10" ht="2.25" customHeight="1" thickBot="1">
      <c r="A171" s="957" t="s">
        <v>304</v>
      </c>
      <c r="B171" s="782" t="s">
        <v>1062</v>
      </c>
      <c r="C171" s="955" t="s">
        <v>305</v>
      </c>
      <c r="D171" s="1133"/>
      <c r="E171" s="1417"/>
      <c r="F171" s="1133"/>
      <c r="G171" s="1133"/>
      <c r="H171" s="1133"/>
      <c r="I171" s="1133"/>
      <c r="J171" s="1416">
        <v>0</v>
      </c>
    </row>
    <row r="172" spans="1:10" ht="13.5" hidden="1" thickBot="1">
      <c r="A172" s="957" t="s">
        <v>306</v>
      </c>
      <c r="B172" s="782" t="s">
        <v>1063</v>
      </c>
      <c r="C172" s="955" t="s">
        <v>307</v>
      </c>
      <c r="D172" s="1133"/>
      <c r="E172" s="1417"/>
      <c r="F172" s="1133"/>
      <c r="G172" s="1133"/>
      <c r="H172" s="1133"/>
      <c r="I172" s="1133"/>
      <c r="J172" s="1133"/>
    </row>
    <row r="173" spans="1:10" ht="13.5" hidden="1" thickBot="1">
      <c r="A173" s="957" t="s">
        <v>308</v>
      </c>
      <c r="B173" s="781" t="s">
        <v>1649</v>
      </c>
      <c r="C173" s="955" t="s">
        <v>310</v>
      </c>
      <c r="D173" s="1133"/>
      <c r="E173" s="1417"/>
      <c r="F173" s="1133"/>
      <c r="G173" s="1133"/>
      <c r="H173" s="1133"/>
      <c r="I173" s="1133"/>
      <c r="J173" s="1133"/>
    </row>
    <row r="174" spans="1:10" ht="13.5" hidden="1" thickBot="1">
      <c r="A174" s="966">
        <v>1244000</v>
      </c>
      <c r="B174" s="967" t="s">
        <v>1661</v>
      </c>
      <c r="C174" s="960" t="s">
        <v>1089</v>
      </c>
      <c r="D174" s="1134"/>
      <c r="E174" s="1418"/>
      <c r="F174" s="1134"/>
      <c r="G174" s="1134"/>
      <c r="H174" s="1134"/>
      <c r="I174" s="1134"/>
      <c r="J174" s="1134"/>
    </row>
    <row r="175" spans="1:10" ht="23.25" customHeight="1" thickBot="1">
      <c r="A175" s="968">
        <v>1000000</v>
      </c>
      <c r="B175" s="969" t="s">
        <v>328</v>
      </c>
      <c r="C175" s="970" t="s">
        <v>338</v>
      </c>
      <c r="D175" s="1143">
        <f>D32+D151</f>
        <v>0</v>
      </c>
      <c r="E175" s="1421">
        <f t="shared" ref="E175:J175" si="5">E32+E151</f>
        <v>0</v>
      </c>
      <c r="F175" s="1143">
        <f t="shared" si="5"/>
        <v>0</v>
      </c>
      <c r="G175" s="1143">
        <f t="shared" si="5"/>
        <v>0</v>
      </c>
      <c r="H175" s="1143">
        <f t="shared" si="5"/>
        <v>0</v>
      </c>
      <c r="I175" s="1143">
        <f t="shared" si="5"/>
        <v>0</v>
      </c>
      <c r="J175" s="1421">
        <f t="shared" si="5"/>
        <v>0</v>
      </c>
    </row>
    <row r="176" spans="1:10" ht="18" hidden="1" customHeight="1">
      <c r="A176" s="2443"/>
      <c r="B176" s="2443"/>
      <c r="C176" s="2443"/>
      <c r="D176" s="2443"/>
      <c r="E176" s="2443"/>
      <c r="F176" s="2443"/>
      <c r="G176" s="2443"/>
      <c r="H176" s="2443"/>
      <c r="I176" s="2443"/>
      <c r="J176" s="2443"/>
    </row>
    <row r="177" spans="1:10">
      <c r="A177" s="2422" t="s">
        <v>2127</v>
      </c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>
      <c r="A178" s="2459" t="s">
        <v>1070</v>
      </c>
      <c r="B178" s="2459"/>
      <c r="C178" s="2459"/>
      <c r="D178" s="2459"/>
      <c r="E178" s="2459"/>
      <c r="F178" s="2459"/>
      <c r="G178" s="2459"/>
      <c r="H178" s="2459"/>
      <c r="I178" s="2459"/>
      <c r="J178" s="2459"/>
    </row>
    <row r="179" spans="1:10" ht="14.25">
      <c r="A179" s="2422" t="s">
        <v>1670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>
      <c r="A180" s="2461" t="s">
        <v>950</v>
      </c>
      <c r="B180" s="2461"/>
      <c r="C180" s="2461"/>
      <c r="D180" s="2461"/>
      <c r="E180" s="2461"/>
      <c r="F180" s="2461"/>
      <c r="G180" s="2461"/>
      <c r="H180" s="2461"/>
      <c r="I180" s="2461"/>
      <c r="J180" s="2461"/>
    </row>
    <row r="181" spans="1:10" ht="14.25">
      <c r="A181" s="2466"/>
      <c r="B181" s="2466"/>
      <c r="C181" s="2466"/>
      <c r="D181" s="2466"/>
      <c r="E181" s="2466"/>
      <c r="F181" s="2466"/>
      <c r="G181" s="2466"/>
      <c r="H181" s="2466"/>
      <c r="I181" s="2466"/>
      <c r="J181" s="2466"/>
    </row>
    <row r="182" spans="1:10">
      <c r="A182" s="2422" t="s">
        <v>951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 s="626" customFormat="1" ht="14.25">
      <c r="A183" s="816" t="s">
        <v>2011</v>
      </c>
      <c r="B183" s="816"/>
      <c r="C183" s="817"/>
      <c r="D183" s="816"/>
      <c r="E183" s="1613"/>
      <c r="F183" s="816"/>
      <c r="G183" s="816" t="s">
        <v>1102</v>
      </c>
      <c r="H183" s="816"/>
      <c r="I183" s="816"/>
      <c r="J183" s="816"/>
    </row>
    <row r="184" spans="1:10" s="626" customFormat="1" ht="14.25">
      <c r="A184" s="818" t="s">
        <v>1655</v>
      </c>
      <c r="B184" s="817" t="s">
        <v>612</v>
      </c>
      <c r="C184" s="820"/>
      <c r="D184" s="662"/>
      <c r="E184" s="1614" t="s">
        <v>289</v>
      </c>
      <c r="F184" s="662"/>
      <c r="G184" s="661" t="s">
        <v>290</v>
      </c>
      <c r="H184" s="662"/>
      <c r="I184" s="662"/>
      <c r="J184" s="818"/>
    </row>
    <row r="185" spans="1:10">
      <c r="A185" s="2455"/>
      <c r="B185" s="2455"/>
      <c r="C185" s="2455"/>
      <c r="D185" s="2455"/>
      <c r="E185" s="2455"/>
      <c r="F185" s="2455"/>
      <c r="G185" s="2455"/>
      <c r="H185" s="2455"/>
      <c r="I185" s="2455"/>
      <c r="J185" s="2455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464"/>
      <c r="B196" s="2464"/>
      <c r="C196" s="2464"/>
      <c r="D196" s="2464"/>
      <c r="E196" s="2464"/>
      <c r="F196" s="2464"/>
      <c r="G196" s="2464"/>
      <c r="H196" s="2464"/>
      <c r="I196" s="2464"/>
      <c r="J196" s="2464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464"/>
      <c r="B198" s="2464"/>
      <c r="C198" s="2464"/>
      <c r="D198" s="2464"/>
      <c r="E198" s="2464"/>
      <c r="F198" s="2464"/>
      <c r="G198" s="2464"/>
      <c r="H198" s="2464"/>
      <c r="I198" s="2464"/>
      <c r="J198" s="2464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464"/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464" t="s">
        <v>49</v>
      </c>
      <c r="B202" s="2464"/>
      <c r="C202" s="2464"/>
      <c r="D202" s="2464"/>
      <c r="E202" s="2464"/>
      <c r="F202" s="2464"/>
      <c r="G202" s="2464"/>
      <c r="H202" s="2464"/>
      <c r="I202" s="2464"/>
      <c r="J202" s="2464"/>
    </row>
    <row r="203" spans="1:10">
      <c r="A203" s="2463" t="s">
        <v>1664</v>
      </c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2463" t="s">
        <v>1665</v>
      </c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2463" t="s">
        <v>1666</v>
      </c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971" t="s">
        <v>890</v>
      </c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463" t="s">
        <v>1667</v>
      </c>
      <c r="B207" s="2463"/>
      <c r="C207" s="2463"/>
      <c r="D207" s="2463"/>
      <c r="E207" s="2463"/>
      <c r="F207" s="2463"/>
      <c r="G207" s="2463"/>
      <c r="H207" s="2463"/>
      <c r="I207" s="2463"/>
      <c r="J207" s="2463"/>
    </row>
    <row r="208" spans="1:10">
      <c r="A208" s="2422" t="s">
        <v>645</v>
      </c>
      <c r="B208" s="2422"/>
      <c r="C208" s="2422"/>
      <c r="D208" s="2422"/>
      <c r="E208" s="2422"/>
      <c r="F208" s="2422"/>
      <c r="G208" s="2422"/>
      <c r="H208" s="2422"/>
      <c r="I208" s="2422"/>
      <c r="J208" s="2422"/>
    </row>
    <row r="209" spans="1:10">
      <c r="A209" s="2459" t="s">
        <v>1070</v>
      </c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 ht="14.25">
      <c r="A210" s="2459" t="s">
        <v>1668</v>
      </c>
      <c r="B210" s="2459"/>
      <c r="C210" s="2459"/>
      <c r="D210" s="2459"/>
      <c r="E210" s="2459"/>
      <c r="F210" s="2459"/>
      <c r="G210" s="2459"/>
      <c r="H210" s="2459"/>
      <c r="I210" s="2459"/>
      <c r="J210" s="2459"/>
    </row>
    <row r="211" spans="1:10">
      <c r="A211" s="2461" t="s">
        <v>950</v>
      </c>
      <c r="B211" s="2461"/>
      <c r="C211" s="2461"/>
      <c r="D211" s="2461"/>
      <c r="E211" s="2461"/>
      <c r="F211" s="2461"/>
      <c r="G211" s="2461"/>
      <c r="H211" s="2461"/>
      <c r="I211" s="2461"/>
      <c r="J211" s="2461"/>
    </row>
    <row r="212" spans="1:10" ht="14.25">
      <c r="A212" s="2462" t="s">
        <v>1669</v>
      </c>
      <c r="B212" s="2462"/>
      <c r="C212" s="2462"/>
      <c r="D212" s="2462"/>
      <c r="E212" s="2462"/>
      <c r="F212" s="2462"/>
      <c r="G212" s="2462"/>
      <c r="H212" s="2462"/>
      <c r="I212" s="2462"/>
      <c r="J212" s="2462"/>
    </row>
    <row r="213" spans="1:10">
      <c r="A213" s="2459" t="s">
        <v>951</v>
      </c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>
      <c r="A214" s="2459" t="s">
        <v>952</v>
      </c>
      <c r="B214" s="2459"/>
      <c r="C214" s="2459"/>
      <c r="D214" s="2459"/>
      <c r="E214" s="2459"/>
      <c r="F214" s="2459"/>
      <c r="G214" s="2459"/>
      <c r="H214" s="2459"/>
      <c r="I214" s="2459"/>
      <c r="J214" s="2459"/>
    </row>
    <row r="215" spans="1:10" ht="14.25">
      <c r="A215" s="2460" t="s">
        <v>1663</v>
      </c>
      <c r="B215" s="2460"/>
      <c r="C215" s="2460"/>
      <c r="D215" s="2460"/>
      <c r="E215" s="2460"/>
      <c r="F215" s="2460"/>
      <c r="G215" s="2460"/>
      <c r="H215" s="2460"/>
      <c r="I215" s="2460"/>
      <c r="J215" s="2460"/>
    </row>
    <row r="216" spans="1:10">
      <c r="A216" s="2455"/>
      <c r="B216" s="2455"/>
      <c r="C216" s="2455"/>
      <c r="D216" s="2455"/>
      <c r="E216" s="2455"/>
      <c r="F216" s="2455"/>
      <c r="G216" s="2455"/>
      <c r="H216" s="2455"/>
      <c r="I216" s="2455"/>
      <c r="J216" s="2455"/>
    </row>
  </sheetData>
  <mergeCells count="42"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198:J198"/>
    <mergeCell ref="A200:J200"/>
    <mergeCell ref="A202:J202"/>
    <mergeCell ref="A203:J203"/>
    <mergeCell ref="A204:J204"/>
    <mergeCell ref="A191:J191"/>
    <mergeCell ref="A192:J192"/>
    <mergeCell ref="A193:J193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76:J176"/>
    <mergeCell ref="A14:B14"/>
    <mergeCell ref="A177:J177"/>
    <mergeCell ref="A178:J178"/>
    <mergeCell ref="A179:J179"/>
    <mergeCell ref="H28:J28"/>
    <mergeCell ref="A17:E18"/>
    <mergeCell ref="F17:J18"/>
    <mergeCell ref="A9:E9"/>
    <mergeCell ref="B15:E15"/>
    <mergeCell ref="B16:F16"/>
    <mergeCell ref="F29:F30"/>
    <mergeCell ref="G29:J29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216"/>
  <sheetViews>
    <sheetView topLeftCell="A71" workbookViewId="0">
      <selection activeCell="A177" sqref="A177:J177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889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848</v>
      </c>
    </row>
    <row r="4" spans="1:10">
      <c r="G4" s="173" t="s">
        <v>982</v>
      </c>
    </row>
    <row r="5" spans="1:10">
      <c r="H5" s="23" t="s">
        <v>162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971</v>
      </c>
      <c r="H6" s="170"/>
    </row>
    <row r="7" spans="1:10">
      <c r="B7" s="163"/>
      <c r="C7" s="178"/>
    </row>
    <row r="8" spans="1:10" ht="12" customHeight="1">
      <c r="A8" s="28" t="s">
        <v>1175</v>
      </c>
      <c r="F8" s="179"/>
      <c r="G8" s="179"/>
    </row>
    <row r="9" spans="1:10" s="28" customFormat="1" ht="9.75" customHeight="1">
      <c r="A9" s="2482" t="s">
        <v>1073</v>
      </c>
      <c r="B9" s="2482"/>
      <c r="C9" s="2482"/>
      <c r="D9" s="2482"/>
      <c r="E9" s="2482"/>
    </row>
    <row r="10" spans="1:10">
      <c r="A10" s="28" t="s">
        <v>451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452</v>
      </c>
      <c r="B12" s="177" t="s">
        <v>1100</v>
      </c>
      <c r="C12" s="178"/>
      <c r="D12" s="177"/>
      <c r="E12" s="177"/>
      <c r="F12" s="177"/>
      <c r="G12" s="170"/>
      <c r="H12" s="187" t="s">
        <v>193</v>
      </c>
    </row>
    <row r="13" spans="1:10" ht="30" customHeight="1">
      <c r="A13" s="188" t="s">
        <v>587</v>
      </c>
      <c r="B13" s="188"/>
      <c r="C13" s="184"/>
      <c r="D13" s="188"/>
      <c r="E13" s="188"/>
      <c r="F13" s="188"/>
      <c r="G13" s="189"/>
    </row>
    <row r="14" spans="1:10" ht="17.25" customHeight="1">
      <c r="A14" s="2531" t="s">
        <v>1602</v>
      </c>
      <c r="B14" s="2532"/>
      <c r="F14" s="179"/>
      <c r="G14" s="179"/>
    </row>
    <row r="15" spans="1:10" ht="21.75" customHeight="1">
      <c r="A15" s="192"/>
      <c r="B15" s="2493" t="s">
        <v>588</v>
      </c>
      <c r="C15" s="2493"/>
      <c r="D15" s="2493"/>
      <c r="E15" s="2493"/>
      <c r="F15" s="193"/>
      <c r="G15" s="193"/>
      <c r="H15" s="193"/>
      <c r="I15" s="193"/>
      <c r="J15" s="193"/>
    </row>
    <row r="16" spans="1:10" ht="21" customHeight="1">
      <c r="A16" s="163"/>
      <c r="B16" s="2494" t="s">
        <v>243</v>
      </c>
      <c r="C16" s="2494"/>
      <c r="D16" s="2494"/>
      <c r="E16" s="2494"/>
      <c r="F16" s="2494"/>
      <c r="G16" s="194"/>
      <c r="H16" s="194"/>
      <c r="I16" s="194"/>
      <c r="J16" s="194"/>
    </row>
    <row r="17" spans="1:12" s="1" customFormat="1" ht="14.25">
      <c r="A17" s="2494" t="s">
        <v>1169</v>
      </c>
      <c r="B17" s="2494"/>
      <c r="C17" s="2494"/>
      <c r="D17" s="2494"/>
      <c r="E17" s="2494"/>
      <c r="F17" s="2494"/>
      <c r="G17" s="2494"/>
      <c r="H17" s="2494"/>
      <c r="I17" s="2494"/>
      <c r="J17" s="2494"/>
      <c r="K17" s="28"/>
      <c r="L17" s="28"/>
    </row>
    <row r="18" spans="1:12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2" s="201" customFormat="1" thickBot="1">
      <c r="A19" s="38" t="s">
        <v>396</v>
      </c>
      <c r="B19" s="198"/>
      <c r="C19" s="199"/>
      <c r="D19" s="200"/>
      <c r="E19" s="200"/>
      <c r="G19" s="202" t="s">
        <v>617</v>
      </c>
      <c r="H19" s="203"/>
      <c r="I19" s="203"/>
      <c r="J19" s="203"/>
    </row>
    <row r="20" spans="1:12" s="173" customFormat="1" ht="15.75" customHeight="1" thickBot="1">
      <c r="A20" s="38" t="s">
        <v>84</v>
      </c>
      <c r="B20" s="204"/>
      <c r="C20" s="199"/>
      <c r="G20" s="204" t="s">
        <v>313</v>
      </c>
      <c r="H20" s="205">
        <v>6</v>
      </c>
      <c r="I20" s="206">
        <v>6</v>
      </c>
      <c r="J20" s="207" t="s">
        <v>703</v>
      </c>
    </row>
    <row r="21" spans="1:12" s="204" customFormat="1" ht="15" customHeight="1" thickBot="1">
      <c r="A21" s="38" t="s">
        <v>600</v>
      </c>
      <c r="C21" s="199"/>
      <c r="G21" s="204" t="s">
        <v>883</v>
      </c>
    </row>
    <row r="22" spans="1:12" s="204" customFormat="1" ht="9.75" customHeight="1" thickBot="1">
      <c r="A22" s="38" t="s">
        <v>531</v>
      </c>
      <c r="C22" s="208"/>
      <c r="D22" s="209"/>
      <c r="G22" s="204" t="s">
        <v>532</v>
      </c>
    </row>
    <row r="23" spans="1:12" s="173" customFormat="1" ht="15.75" customHeight="1" thickBot="1">
      <c r="A23" s="38" t="s">
        <v>693</v>
      </c>
      <c r="B23" s="204"/>
      <c r="C23" s="199"/>
      <c r="G23" s="204" t="s">
        <v>902</v>
      </c>
      <c r="I23" s="210"/>
    </row>
    <row r="24" spans="1:12" s="173" customFormat="1" ht="12.75" customHeight="1">
      <c r="A24" s="38" t="s">
        <v>47</v>
      </c>
      <c r="B24" s="211"/>
      <c r="C24" s="212"/>
      <c r="F24" s="213"/>
      <c r="G24" s="204" t="s">
        <v>904</v>
      </c>
    </row>
    <row r="25" spans="1:12" s="173" customFormat="1" ht="15.75" customHeigh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2" s="213" customFormat="1" ht="15.75" customHeigh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2" s="213" customFormat="1" ht="16.5" customHeight="1" thickBot="1">
      <c r="A27" s="38" t="s">
        <v>608</v>
      </c>
      <c r="B27" s="204"/>
      <c r="C27" s="212"/>
      <c r="E27" s="219" t="s">
        <v>704</v>
      </c>
      <c r="G27" s="204" t="s">
        <v>398</v>
      </c>
      <c r="I27" s="173"/>
      <c r="J27" s="173"/>
    </row>
    <row r="28" spans="1:12" s="213" customFormat="1" ht="16.5" customHeight="1" thickBot="1">
      <c r="A28" s="41"/>
      <c r="B28" s="173"/>
      <c r="C28" s="220"/>
      <c r="E28" s="221"/>
      <c r="F28" s="173"/>
      <c r="G28" s="173"/>
    </row>
    <row r="29" spans="1:12" s="28" customFormat="1" ht="35.25" customHeight="1" thickBot="1">
      <c r="A29" s="56" t="s">
        <v>385</v>
      </c>
      <c r="B29" s="2" t="s">
        <v>609</v>
      </c>
      <c r="C29" s="57"/>
      <c r="D29" s="2" t="s">
        <v>401</v>
      </c>
      <c r="E29" s="3"/>
      <c r="F29" s="2495" t="s">
        <v>342</v>
      </c>
      <c r="G29" s="2497" t="s">
        <v>343</v>
      </c>
      <c r="H29" s="2498"/>
      <c r="I29" s="2498"/>
      <c r="J29" s="2499"/>
    </row>
    <row r="30" spans="1:12" s="28" customFormat="1" ht="96.75" customHeight="1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96"/>
      <c r="G30" s="15" t="s">
        <v>930</v>
      </c>
      <c r="H30" s="15" t="s">
        <v>931</v>
      </c>
      <c r="I30" s="15" t="s">
        <v>932</v>
      </c>
      <c r="J30" s="15" t="s">
        <v>933</v>
      </c>
    </row>
    <row r="31" spans="1:12" s="222" customFormat="1" ht="21" customHeight="1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2" s="162" customFormat="1" ht="20.25" customHeight="1" thickBot="1">
      <c r="A32" s="259">
        <v>1100000</v>
      </c>
      <c r="B32" s="68" t="s">
        <v>249</v>
      </c>
      <c r="C32" s="69" t="s">
        <v>338</v>
      </c>
      <c r="D32" s="446">
        <f>D33+D42+D138</f>
        <v>0</v>
      </c>
      <c r="E32" s="446"/>
      <c r="F32" s="446">
        <f>F33+F42+F138</f>
        <v>0</v>
      </c>
      <c r="G32" s="446">
        <f>G33+G42+G131</f>
        <v>0</v>
      </c>
      <c r="H32" s="446">
        <f>H33+H42+H131</f>
        <v>0</v>
      </c>
      <c r="I32" s="446">
        <f>I33+I42+I131</f>
        <v>0</v>
      </c>
      <c r="J32" s="446">
        <f>J33+J42+J131</f>
        <v>0</v>
      </c>
    </row>
    <row r="33" spans="1:10" s="28" customFormat="1" ht="38.25" customHeight="1" thickBot="1">
      <c r="A33" s="259">
        <v>1110000</v>
      </c>
      <c r="B33" s="70" t="s">
        <v>767</v>
      </c>
      <c r="C33" s="69" t="s">
        <v>338</v>
      </c>
      <c r="D33" s="447">
        <f>D34</f>
        <v>0</v>
      </c>
      <c r="E33" s="447"/>
      <c r="F33" s="447">
        <f>F34</f>
        <v>0</v>
      </c>
      <c r="G33" s="447">
        <f>G34</f>
        <v>0</v>
      </c>
      <c r="H33" s="447">
        <f>H34</f>
        <v>0</v>
      </c>
      <c r="I33" s="447">
        <f>I34</f>
        <v>0</v>
      </c>
      <c r="J33" s="447">
        <f>J34</f>
        <v>0</v>
      </c>
    </row>
    <row r="34" spans="1:10" s="28" customFormat="1" ht="18" hidden="1" customHeight="1">
      <c r="A34" s="260">
        <v>1110000</v>
      </c>
      <c r="B34" s="73" t="s">
        <v>768</v>
      </c>
      <c r="C34" s="74" t="s">
        <v>338</v>
      </c>
      <c r="D34" s="448">
        <f>SUM(D35:D41)</f>
        <v>0</v>
      </c>
      <c r="E34" s="448"/>
      <c r="F34" s="448">
        <f>SUM(F35:F41)</f>
        <v>0</v>
      </c>
      <c r="G34" s="448">
        <f>SUM(G35:G41)</f>
        <v>0</v>
      </c>
      <c r="H34" s="448">
        <f>SUM(H35:H41)</f>
        <v>0</v>
      </c>
      <c r="I34" s="448">
        <f>SUM(I35:I41)</f>
        <v>0</v>
      </c>
      <c r="J34" s="448">
        <f>SUM(J35:J41)</f>
        <v>0</v>
      </c>
    </row>
    <row r="35" spans="1:10" s="28" customFormat="1" ht="25.5" hidden="1">
      <c r="A35" s="261">
        <v>1111000</v>
      </c>
      <c r="B35" s="76" t="s">
        <v>643</v>
      </c>
      <c r="C35" s="77" t="s">
        <v>769</v>
      </c>
      <c r="D35" s="449">
        <v>0</v>
      </c>
      <c r="E35" s="450"/>
      <c r="F35" s="449">
        <v>0</v>
      </c>
      <c r="G35" s="451">
        <v>0</v>
      </c>
      <c r="H35" s="451">
        <v>0</v>
      </c>
      <c r="I35" s="451">
        <v>0</v>
      </c>
      <c r="J35" s="451">
        <f>F35</f>
        <v>0</v>
      </c>
    </row>
    <row r="36" spans="1:10" s="28" customFormat="1" ht="24.75" hidden="1" customHeight="1">
      <c r="A36" s="262">
        <v>1112000</v>
      </c>
      <c r="B36" s="14" t="s">
        <v>255</v>
      </c>
      <c r="C36" s="81" t="s">
        <v>770</v>
      </c>
      <c r="D36" s="452">
        <v>0</v>
      </c>
      <c r="E36" s="452"/>
      <c r="F36" s="452">
        <v>0</v>
      </c>
      <c r="G36" s="452"/>
      <c r="H36" s="452">
        <v>0</v>
      </c>
      <c r="I36" s="452">
        <v>0</v>
      </c>
      <c r="J36" s="452">
        <f>F36</f>
        <v>0</v>
      </c>
    </row>
    <row r="37" spans="1:10" s="28" customFormat="1" ht="0.75" customHeight="1">
      <c r="A37" s="262">
        <v>1113000</v>
      </c>
      <c r="B37" s="14" t="s">
        <v>771</v>
      </c>
      <c r="C37" s="81" t="s">
        <v>772</v>
      </c>
      <c r="D37" s="452"/>
      <c r="E37" s="452"/>
      <c r="F37" s="452"/>
      <c r="G37" s="452"/>
      <c r="H37" s="452"/>
      <c r="I37" s="452"/>
      <c r="J37" s="453">
        <v>0</v>
      </c>
    </row>
    <row r="38" spans="1:10" s="28" customFormat="1" ht="40.5" hidden="1" customHeight="1">
      <c r="A38" s="262">
        <v>1114000</v>
      </c>
      <c r="B38" s="14" t="s">
        <v>377</v>
      </c>
      <c r="C38" s="81" t="s">
        <v>378</v>
      </c>
      <c r="D38" s="452"/>
      <c r="E38" s="452"/>
      <c r="F38" s="452"/>
      <c r="G38" s="452"/>
      <c r="H38" s="452"/>
      <c r="I38" s="452"/>
      <c r="J38" s="453">
        <v>0</v>
      </c>
    </row>
    <row r="39" spans="1:10" s="28" customFormat="1" ht="0.75" customHeight="1">
      <c r="A39" s="262">
        <v>1115000</v>
      </c>
      <c r="B39" s="14" t="s">
        <v>591</v>
      </c>
      <c r="C39" s="81" t="s">
        <v>367</v>
      </c>
      <c r="D39" s="452"/>
      <c r="E39" s="452"/>
      <c r="F39" s="452"/>
      <c r="G39" s="452"/>
      <c r="H39" s="452"/>
      <c r="I39" s="452"/>
      <c r="J39" s="453">
        <v>0</v>
      </c>
    </row>
    <row r="40" spans="1:10" s="28" customFormat="1" ht="12" hidden="1" customHeight="1">
      <c r="A40" s="262">
        <v>1116000</v>
      </c>
      <c r="B40" s="14" t="s">
        <v>981</v>
      </c>
      <c r="C40" s="83" t="s">
        <v>368</v>
      </c>
      <c r="D40" s="452"/>
      <c r="E40" s="452"/>
      <c r="F40" s="452"/>
      <c r="G40" s="452"/>
      <c r="H40" s="452"/>
      <c r="I40" s="452"/>
      <c r="J40" s="453">
        <v>0</v>
      </c>
    </row>
    <row r="41" spans="1:10" s="28" customFormat="1" ht="13.5" thickBot="1">
      <c r="A41" s="263">
        <v>1117000</v>
      </c>
      <c r="B41" s="85" t="s">
        <v>610</v>
      </c>
      <c r="C41" s="86" t="s">
        <v>19</v>
      </c>
      <c r="D41" s="454">
        <v>0</v>
      </c>
      <c r="E41" s="454"/>
      <c r="F41" s="454">
        <v>0</v>
      </c>
      <c r="G41" s="454">
        <v>0</v>
      </c>
      <c r="H41" s="454">
        <v>0</v>
      </c>
      <c r="I41" s="454">
        <v>0</v>
      </c>
      <c r="J41" s="453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455">
        <f>D43+D55+D66+D69+D51+D64</f>
        <v>0</v>
      </c>
      <c r="E42" s="455"/>
      <c r="F42" s="455">
        <f>F43+F55+F66+F69+F51+F64</f>
        <v>0</v>
      </c>
      <c r="G42" s="455">
        <f>G43+G51+G55+G64+G66+G69</f>
        <v>0</v>
      </c>
      <c r="H42" s="455">
        <f>H43+H51+H55+H64+H66+H69</f>
        <v>0</v>
      </c>
      <c r="I42" s="455">
        <f>I43+I51+I55+I64+I66+I69</f>
        <v>0</v>
      </c>
      <c r="J42" s="453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451">
        <f>SUM(D44:D49)</f>
        <v>0</v>
      </c>
      <c r="E43" s="451"/>
      <c r="F43" s="451">
        <f>SUM(F44:F49)</f>
        <v>0</v>
      </c>
      <c r="G43" s="451">
        <f>SUM(G44:G49)</f>
        <v>0</v>
      </c>
      <c r="H43" s="451">
        <f>SUM(H44:H49)</f>
        <v>0</v>
      </c>
      <c r="I43" s="451">
        <f>SUM(I44:I49)</f>
        <v>0</v>
      </c>
      <c r="J43" s="453">
        <f>SUM(J44:J49)</f>
        <v>0</v>
      </c>
    </row>
    <row r="44" spans="1:10" s="28" customFormat="1" ht="25.5" hidden="1">
      <c r="A44" s="262">
        <v>1121100</v>
      </c>
      <c r="B44" s="93" t="s">
        <v>359</v>
      </c>
      <c r="C44" s="83" t="s">
        <v>360</v>
      </c>
      <c r="D44" s="452"/>
      <c r="E44" s="452"/>
      <c r="F44" s="452">
        <f>D44+E44</f>
        <v>0</v>
      </c>
      <c r="G44" s="452"/>
      <c r="H44" s="452"/>
      <c r="I44" s="452"/>
      <c r="J44" s="453">
        <v>0</v>
      </c>
    </row>
    <row r="45" spans="1:10" s="28" customFormat="1" hidden="1">
      <c r="A45" s="262">
        <v>1121200</v>
      </c>
      <c r="B45" s="94" t="s">
        <v>361</v>
      </c>
      <c r="C45" s="81" t="s">
        <v>362</v>
      </c>
      <c r="D45" s="452">
        <v>0</v>
      </c>
      <c r="E45" s="452"/>
      <c r="F45" s="452">
        <f>D45+E45</f>
        <v>0</v>
      </c>
      <c r="G45" s="452">
        <v>0</v>
      </c>
      <c r="H45" s="452">
        <v>0</v>
      </c>
      <c r="I45" s="452">
        <v>0</v>
      </c>
      <c r="J45" s="453">
        <f>F45</f>
        <v>0</v>
      </c>
    </row>
    <row r="46" spans="1:10" s="28" customFormat="1" hidden="1">
      <c r="A46" s="262">
        <v>1121300</v>
      </c>
      <c r="B46" s="93" t="s">
        <v>734</v>
      </c>
      <c r="C46" s="83" t="s">
        <v>363</v>
      </c>
      <c r="D46" s="452">
        <v>0</v>
      </c>
      <c r="E46" s="452"/>
      <c r="F46" s="452">
        <f>D46+E46</f>
        <v>0</v>
      </c>
      <c r="G46" s="452">
        <v>0</v>
      </c>
      <c r="H46" s="452">
        <v>0</v>
      </c>
      <c r="I46" s="452">
        <v>0</v>
      </c>
      <c r="J46" s="453">
        <f>F46</f>
        <v>0</v>
      </c>
    </row>
    <row r="47" spans="1:10" s="28" customFormat="1" hidden="1">
      <c r="A47" s="262">
        <v>1121400</v>
      </c>
      <c r="B47" s="93" t="s">
        <v>735</v>
      </c>
      <c r="C47" s="81" t="s">
        <v>364</v>
      </c>
      <c r="D47" s="452">
        <v>0</v>
      </c>
      <c r="E47" s="452"/>
      <c r="F47" s="452">
        <v>0</v>
      </c>
      <c r="G47" s="452">
        <v>0</v>
      </c>
      <c r="H47" s="452">
        <v>0</v>
      </c>
      <c r="I47" s="452">
        <v>0</v>
      </c>
      <c r="J47" s="453">
        <f>F47</f>
        <v>0</v>
      </c>
    </row>
    <row r="48" spans="1:10" s="28" customFormat="1" hidden="1">
      <c r="A48" s="262">
        <v>1121500</v>
      </c>
      <c r="B48" s="93" t="s">
        <v>65</v>
      </c>
      <c r="C48" s="83" t="s">
        <v>365</v>
      </c>
      <c r="D48" s="451"/>
      <c r="E48" s="452"/>
      <c r="F48" s="451"/>
      <c r="G48" s="451"/>
      <c r="H48" s="451"/>
      <c r="I48" s="451"/>
      <c r="J48" s="453">
        <v>0</v>
      </c>
    </row>
    <row r="49" spans="1:10" s="28" customFormat="1" hidden="1">
      <c r="A49" s="262">
        <v>1121600</v>
      </c>
      <c r="B49" s="93" t="s">
        <v>66</v>
      </c>
      <c r="C49" s="81" t="s">
        <v>366</v>
      </c>
      <c r="D49" s="452"/>
      <c r="E49" s="452"/>
      <c r="F49" s="452"/>
      <c r="G49" s="452"/>
      <c r="H49" s="452"/>
      <c r="I49" s="452"/>
      <c r="J49" s="453">
        <v>0</v>
      </c>
    </row>
    <row r="50" spans="1:10" s="28" customFormat="1" ht="13.5" hidden="1" thickBot="1">
      <c r="A50" s="265">
        <v>1121700</v>
      </c>
      <c r="B50" s="96" t="s">
        <v>67</v>
      </c>
      <c r="C50" s="86" t="s">
        <v>731</v>
      </c>
      <c r="D50" s="454"/>
      <c r="E50" s="454"/>
      <c r="F50" s="454"/>
      <c r="G50" s="454"/>
      <c r="H50" s="454"/>
      <c r="I50" s="454"/>
      <c r="J50" s="453">
        <v>0</v>
      </c>
    </row>
    <row r="51" spans="1:10" s="28" customFormat="1" ht="28.5" hidden="1">
      <c r="A51" s="260">
        <v>1122000</v>
      </c>
      <c r="B51" s="97" t="s">
        <v>732</v>
      </c>
      <c r="C51" s="74" t="s">
        <v>338</v>
      </c>
      <c r="D51" s="450">
        <f>D52</f>
        <v>0</v>
      </c>
      <c r="E51" s="450"/>
      <c r="F51" s="450">
        <f>F52</f>
        <v>0</v>
      </c>
      <c r="G51" s="450">
        <f>G52</f>
        <v>0</v>
      </c>
      <c r="H51" s="450">
        <f>H52</f>
        <v>0</v>
      </c>
      <c r="I51" s="450">
        <f>I52</f>
        <v>0</v>
      </c>
      <c r="J51" s="453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733</v>
      </c>
      <c r="D52" s="452">
        <v>0</v>
      </c>
      <c r="E52" s="452"/>
      <c r="F52" s="452">
        <v>0</v>
      </c>
      <c r="G52" s="452">
        <v>0</v>
      </c>
      <c r="H52" s="452">
        <v>0</v>
      </c>
      <c r="I52" s="452">
        <v>0</v>
      </c>
      <c r="J52" s="453">
        <f>F52</f>
        <v>0</v>
      </c>
    </row>
    <row r="53" spans="1:10" s="28" customFormat="1" hidden="1">
      <c r="A53" s="266">
        <v>1122200</v>
      </c>
      <c r="B53" s="93" t="s">
        <v>465</v>
      </c>
      <c r="C53" s="83" t="s">
        <v>978</v>
      </c>
      <c r="D53" s="452"/>
      <c r="E53" s="452"/>
      <c r="F53" s="452"/>
      <c r="G53" s="452"/>
      <c r="H53" s="452"/>
      <c r="I53" s="452"/>
      <c r="J53" s="453">
        <v>0</v>
      </c>
    </row>
    <row r="54" spans="1:10" s="28" customFormat="1" ht="13.5" thickBot="1">
      <c r="A54" s="264">
        <v>1122300</v>
      </c>
      <c r="B54" s="96" t="s">
        <v>136</v>
      </c>
      <c r="C54" s="100" t="s">
        <v>979</v>
      </c>
      <c r="D54" s="454"/>
      <c r="E54" s="454"/>
      <c r="F54" s="454"/>
      <c r="G54" s="454"/>
      <c r="H54" s="454"/>
      <c r="I54" s="454"/>
      <c r="J54" s="453">
        <v>0</v>
      </c>
    </row>
    <row r="55" spans="1:10" s="28" customFormat="1" ht="28.5" hidden="1">
      <c r="A55" s="260">
        <v>1123000</v>
      </c>
      <c r="B55" s="97" t="s">
        <v>52</v>
      </c>
      <c r="C55" s="74" t="s">
        <v>338</v>
      </c>
      <c r="D55" s="450">
        <f>SUM(D56:D63)</f>
        <v>0</v>
      </c>
      <c r="E55" s="450"/>
      <c r="F55" s="450">
        <f>SUM(F56:F63)</f>
        <v>0</v>
      </c>
      <c r="G55" s="450">
        <f>SUM(G56:G63)</f>
        <v>0</v>
      </c>
      <c r="H55" s="450">
        <f>SUM(H56:H63)</f>
        <v>0</v>
      </c>
      <c r="I55" s="450">
        <f>SUM(I56:I63)</f>
        <v>0</v>
      </c>
      <c r="J55" s="453">
        <f>F55</f>
        <v>0</v>
      </c>
    </row>
    <row r="56" spans="1:10" s="28" customFormat="1" hidden="1">
      <c r="A56" s="266">
        <v>1123100</v>
      </c>
      <c r="B56" s="93" t="s">
        <v>137</v>
      </c>
      <c r="C56" s="99" t="s">
        <v>345</v>
      </c>
      <c r="D56" s="452"/>
      <c r="E56" s="452"/>
      <c r="F56" s="452"/>
      <c r="G56" s="452"/>
      <c r="H56" s="452"/>
      <c r="I56" s="452"/>
      <c r="J56" s="453">
        <f>F56</f>
        <v>0</v>
      </c>
    </row>
    <row r="57" spans="1:10" s="28" customFormat="1" hidden="1">
      <c r="A57" s="266">
        <v>1123200</v>
      </c>
      <c r="B57" s="93" t="s">
        <v>138</v>
      </c>
      <c r="C57" s="83" t="s">
        <v>346</v>
      </c>
      <c r="D57" s="452">
        <v>0</v>
      </c>
      <c r="E57" s="452"/>
      <c r="F57" s="452">
        <v>0</v>
      </c>
      <c r="G57" s="452">
        <v>0</v>
      </c>
      <c r="H57" s="452">
        <v>0</v>
      </c>
      <c r="I57" s="452">
        <v>0</v>
      </c>
      <c r="J57" s="453">
        <f>F57</f>
        <v>0</v>
      </c>
    </row>
    <row r="58" spans="1:10" s="28" customFormat="1" ht="25.5" hidden="1">
      <c r="A58" s="266">
        <v>1123300</v>
      </c>
      <c r="B58" s="93" t="s">
        <v>139</v>
      </c>
      <c r="C58" s="83" t="s">
        <v>347</v>
      </c>
      <c r="D58" s="452"/>
      <c r="E58" s="452"/>
      <c r="F58" s="452"/>
      <c r="G58" s="452"/>
      <c r="H58" s="452"/>
      <c r="I58" s="452"/>
      <c r="J58" s="453"/>
    </row>
    <row r="59" spans="1:10" s="28" customFormat="1" hidden="1">
      <c r="A59" s="266">
        <v>1123400</v>
      </c>
      <c r="B59" s="93" t="s">
        <v>533</v>
      </c>
      <c r="C59" s="83" t="s">
        <v>348</v>
      </c>
      <c r="D59" s="452">
        <v>0</v>
      </c>
      <c r="E59" s="452"/>
      <c r="F59" s="452">
        <v>0</v>
      </c>
      <c r="G59" s="452">
        <v>0</v>
      </c>
      <c r="H59" s="452">
        <v>0</v>
      </c>
      <c r="I59" s="452">
        <v>0</v>
      </c>
      <c r="J59" s="453">
        <f t="shared" ref="J59:J65" si="0">F59</f>
        <v>0</v>
      </c>
    </row>
    <row r="60" spans="1:10" s="28" customFormat="1" hidden="1">
      <c r="A60" s="266">
        <v>1123500</v>
      </c>
      <c r="B60" s="101" t="s">
        <v>534</v>
      </c>
      <c r="C60" s="102">
        <v>423500</v>
      </c>
      <c r="D60" s="452"/>
      <c r="E60" s="452"/>
      <c r="F60" s="452"/>
      <c r="G60" s="452"/>
      <c r="H60" s="452"/>
      <c r="I60" s="452"/>
      <c r="J60" s="453">
        <f t="shared" si="0"/>
        <v>0</v>
      </c>
    </row>
    <row r="61" spans="1:10" s="28" customFormat="1" ht="25.5" hidden="1">
      <c r="A61" s="266">
        <v>1123600</v>
      </c>
      <c r="B61" s="93" t="s">
        <v>174</v>
      </c>
      <c r="C61" s="81" t="s">
        <v>349</v>
      </c>
      <c r="D61" s="452"/>
      <c r="E61" s="452"/>
      <c r="F61" s="452"/>
      <c r="G61" s="452"/>
      <c r="H61" s="452"/>
      <c r="I61" s="452"/>
      <c r="J61" s="453">
        <f t="shared" si="0"/>
        <v>0</v>
      </c>
    </row>
    <row r="62" spans="1:10" s="28" customFormat="1" hidden="1">
      <c r="A62" s="266">
        <v>1123700</v>
      </c>
      <c r="B62" s="93" t="s">
        <v>175</v>
      </c>
      <c r="C62" s="83" t="s">
        <v>350</v>
      </c>
      <c r="D62" s="452">
        <v>0</v>
      </c>
      <c r="E62" s="452"/>
      <c r="F62" s="452">
        <v>0</v>
      </c>
      <c r="G62" s="452">
        <v>0</v>
      </c>
      <c r="H62" s="452">
        <v>0</v>
      </c>
      <c r="I62" s="452">
        <v>0</v>
      </c>
      <c r="J62" s="453">
        <f t="shared" si="0"/>
        <v>0</v>
      </c>
    </row>
    <row r="63" spans="1:10" s="28" customFormat="1" ht="12" hidden="1" customHeight="1" thickBot="1">
      <c r="A63" s="264">
        <v>1123800</v>
      </c>
      <c r="B63" s="96" t="s">
        <v>176</v>
      </c>
      <c r="C63" s="100" t="s">
        <v>351</v>
      </c>
      <c r="D63" s="454">
        <v>0</v>
      </c>
      <c r="E63" s="454"/>
      <c r="F63" s="454">
        <f>D63+E63</f>
        <v>0</v>
      </c>
      <c r="G63" s="454">
        <v>0</v>
      </c>
      <c r="H63" s="454">
        <v>0</v>
      </c>
      <c r="I63" s="454">
        <v>0</v>
      </c>
      <c r="J63" s="453">
        <f t="shared" si="0"/>
        <v>0</v>
      </c>
    </row>
    <row r="64" spans="1:10" s="28" customFormat="1" ht="28.5" hidden="1">
      <c r="A64" s="260">
        <v>1124000</v>
      </c>
      <c r="B64" s="97" t="s">
        <v>198</v>
      </c>
      <c r="C64" s="74" t="s">
        <v>338</v>
      </c>
      <c r="D64" s="450">
        <f>D65</f>
        <v>0</v>
      </c>
      <c r="E64" s="450"/>
      <c r="F64" s="450">
        <f>F65</f>
        <v>0</v>
      </c>
      <c r="G64" s="450">
        <f>G65</f>
        <v>0</v>
      </c>
      <c r="H64" s="450">
        <f>H65</f>
        <v>0</v>
      </c>
      <c r="I64" s="450">
        <f>I65</f>
        <v>0</v>
      </c>
      <c r="J64" s="453">
        <f t="shared" si="0"/>
        <v>0</v>
      </c>
    </row>
    <row r="65" spans="1:10" s="28" customFormat="1" ht="13.5" hidden="1" thickBot="1">
      <c r="A65" s="264">
        <v>1124100</v>
      </c>
      <c r="B65" s="96" t="s">
        <v>177</v>
      </c>
      <c r="C65" s="86" t="s">
        <v>199</v>
      </c>
      <c r="D65" s="454"/>
      <c r="E65" s="454"/>
      <c r="F65" s="454"/>
      <c r="G65" s="454"/>
      <c r="H65" s="454"/>
      <c r="I65" s="454"/>
      <c r="J65" s="453">
        <f t="shared" si="0"/>
        <v>0</v>
      </c>
    </row>
    <row r="66" spans="1:10" s="28" customFormat="1" ht="28.5" hidden="1">
      <c r="A66" s="260">
        <v>1125000</v>
      </c>
      <c r="B66" s="97" t="s">
        <v>878</v>
      </c>
      <c r="C66" s="74" t="s">
        <v>338</v>
      </c>
      <c r="D66" s="450">
        <f>D67+D68</f>
        <v>0</v>
      </c>
      <c r="E66" s="450"/>
      <c r="F66" s="450">
        <f>F67+F68</f>
        <v>0</v>
      </c>
      <c r="G66" s="450">
        <f>G67+G68</f>
        <v>0</v>
      </c>
      <c r="H66" s="450">
        <f>H67+H68</f>
        <v>0</v>
      </c>
      <c r="I66" s="450">
        <f>I67+I68</f>
        <v>0</v>
      </c>
      <c r="J66" s="453">
        <f>J67+J68</f>
        <v>0</v>
      </c>
    </row>
    <row r="67" spans="1:10" s="28" customFormat="1" ht="25.5" hidden="1">
      <c r="A67" s="266">
        <v>1125100</v>
      </c>
      <c r="B67" s="93" t="s">
        <v>178</v>
      </c>
      <c r="C67" s="99" t="s">
        <v>879</v>
      </c>
      <c r="D67" s="452">
        <v>0</v>
      </c>
      <c r="E67" s="452"/>
      <c r="F67" s="452">
        <f>D67+E67</f>
        <v>0</v>
      </c>
      <c r="G67" s="452">
        <v>0</v>
      </c>
      <c r="H67" s="452">
        <v>0</v>
      </c>
      <c r="I67" s="452">
        <v>0</v>
      </c>
      <c r="J67" s="453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669</v>
      </c>
      <c r="C68" s="100" t="s">
        <v>988</v>
      </c>
      <c r="D68" s="454">
        <v>0</v>
      </c>
      <c r="E68" s="454"/>
      <c r="F68" s="454">
        <v>0</v>
      </c>
      <c r="G68" s="454">
        <v>0</v>
      </c>
      <c r="H68" s="454">
        <v>0</v>
      </c>
      <c r="I68" s="454">
        <v>0</v>
      </c>
      <c r="J68" s="453">
        <f t="shared" si="1"/>
        <v>0</v>
      </c>
    </row>
    <row r="69" spans="1:10" s="28" customFormat="1" ht="14.25" hidden="1">
      <c r="A69" s="260">
        <v>1126000</v>
      </c>
      <c r="B69" s="97" t="s">
        <v>989</v>
      </c>
      <c r="C69" s="74" t="s">
        <v>338</v>
      </c>
      <c r="D69" s="450">
        <f>SUM(D70:D77)</f>
        <v>0</v>
      </c>
      <c r="E69" s="450"/>
      <c r="F69" s="450">
        <f>SUM(F70:F77)</f>
        <v>0</v>
      </c>
      <c r="G69" s="450">
        <f>SUM(G70:G77)</f>
        <v>0</v>
      </c>
      <c r="H69" s="450">
        <f>SUM(H70:H77)</f>
        <v>0</v>
      </c>
      <c r="I69" s="450">
        <f>SUM(I70:I77)</f>
        <v>0</v>
      </c>
      <c r="J69" s="453">
        <f t="shared" si="1"/>
        <v>0</v>
      </c>
    </row>
    <row r="70" spans="1:10" s="28" customFormat="1" hidden="1">
      <c r="A70" s="260">
        <v>1126100</v>
      </c>
      <c r="B70" s="93" t="s">
        <v>941</v>
      </c>
      <c r="C70" s="77" t="s">
        <v>990</v>
      </c>
      <c r="D70" s="452">
        <v>0</v>
      </c>
      <c r="E70" s="452"/>
      <c r="F70" s="452">
        <f>D70+E70</f>
        <v>0</v>
      </c>
      <c r="G70" s="452">
        <v>0</v>
      </c>
      <c r="H70" s="452">
        <v>0</v>
      </c>
      <c r="I70" s="452">
        <v>0</v>
      </c>
      <c r="J70" s="453">
        <f t="shared" si="1"/>
        <v>0</v>
      </c>
    </row>
    <row r="71" spans="1:10" s="28" customFormat="1">
      <c r="A71" s="260">
        <v>1126200</v>
      </c>
      <c r="B71" s="93" t="s">
        <v>942</v>
      </c>
      <c r="C71" s="83" t="s">
        <v>991</v>
      </c>
      <c r="D71" s="452"/>
      <c r="E71" s="452"/>
      <c r="F71" s="452">
        <f t="shared" ref="F71:F77" si="2">D71+E71</f>
        <v>0</v>
      </c>
      <c r="G71" s="452"/>
      <c r="H71" s="452"/>
      <c r="I71" s="452"/>
      <c r="J71" s="453">
        <f t="shared" si="1"/>
        <v>0</v>
      </c>
    </row>
    <row r="72" spans="1:10" s="28" customFormat="1">
      <c r="A72" s="260">
        <v>1126300</v>
      </c>
      <c r="B72" s="93" t="s">
        <v>369</v>
      </c>
      <c r="C72" s="83" t="s">
        <v>370</v>
      </c>
      <c r="D72" s="452"/>
      <c r="E72" s="452"/>
      <c r="F72" s="452">
        <f t="shared" si="2"/>
        <v>0</v>
      </c>
      <c r="G72" s="452"/>
      <c r="H72" s="452"/>
      <c r="I72" s="452"/>
      <c r="J72" s="453">
        <f t="shared" si="1"/>
        <v>0</v>
      </c>
    </row>
    <row r="73" spans="1:10" s="28" customFormat="1" ht="30" customHeight="1">
      <c r="A73" s="262">
        <v>1126400</v>
      </c>
      <c r="B73" s="103" t="s">
        <v>943</v>
      </c>
      <c r="C73" s="81" t="s">
        <v>371</v>
      </c>
      <c r="D73" s="452">
        <v>0</v>
      </c>
      <c r="E73" s="452"/>
      <c r="F73" s="452">
        <f t="shared" si="2"/>
        <v>0</v>
      </c>
      <c r="G73" s="452">
        <v>0</v>
      </c>
      <c r="H73" s="452">
        <v>0</v>
      </c>
      <c r="I73" s="452">
        <v>0</v>
      </c>
      <c r="J73" s="453">
        <f t="shared" si="1"/>
        <v>0</v>
      </c>
    </row>
    <row r="74" spans="1:10" s="28" customFormat="1" ht="25.5">
      <c r="A74" s="263">
        <v>1126500</v>
      </c>
      <c r="B74" s="104" t="s">
        <v>901</v>
      </c>
      <c r="C74" s="83" t="s">
        <v>372</v>
      </c>
      <c r="D74" s="452"/>
      <c r="E74" s="452"/>
      <c r="F74" s="452">
        <f t="shared" si="2"/>
        <v>0</v>
      </c>
      <c r="G74" s="452"/>
      <c r="H74" s="452"/>
      <c r="I74" s="452"/>
      <c r="J74" s="453">
        <v>0</v>
      </c>
    </row>
    <row r="75" spans="1:10" s="28" customFormat="1" ht="0.75" customHeight="1">
      <c r="A75" s="262">
        <v>1126600</v>
      </c>
      <c r="B75" s="103" t="s">
        <v>214</v>
      </c>
      <c r="C75" s="81" t="s">
        <v>373</v>
      </c>
      <c r="D75" s="452"/>
      <c r="E75" s="452"/>
      <c r="F75" s="452">
        <f t="shared" si="2"/>
        <v>0</v>
      </c>
      <c r="G75" s="452"/>
      <c r="H75" s="452"/>
      <c r="I75" s="452"/>
      <c r="J75" s="453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452">
        <v>0</v>
      </c>
      <c r="E76" s="452"/>
      <c r="F76" s="452">
        <f t="shared" si="2"/>
        <v>0</v>
      </c>
      <c r="G76" s="452">
        <v>0</v>
      </c>
      <c r="H76" s="452">
        <v>0</v>
      </c>
      <c r="I76" s="452">
        <v>0</v>
      </c>
      <c r="J76" s="453">
        <f>F76</f>
        <v>0</v>
      </c>
    </row>
    <row r="77" spans="1:10" s="28" customFormat="1" ht="13.5" thickBot="1">
      <c r="A77" s="265">
        <v>1126800</v>
      </c>
      <c r="B77" s="105" t="s">
        <v>458</v>
      </c>
      <c r="C77" s="86" t="s">
        <v>375</v>
      </c>
      <c r="D77" s="454">
        <v>0</v>
      </c>
      <c r="E77" s="454"/>
      <c r="F77" s="452">
        <f t="shared" si="2"/>
        <v>0</v>
      </c>
      <c r="G77" s="454">
        <v>0</v>
      </c>
      <c r="H77" s="454">
        <v>0</v>
      </c>
      <c r="I77" s="454">
        <v>0</v>
      </c>
      <c r="J77" s="453">
        <f>F77</f>
        <v>0</v>
      </c>
    </row>
    <row r="78" spans="1:10" s="28" customFormat="1" ht="14.25">
      <c r="A78" s="267">
        <v>1130000</v>
      </c>
      <c r="B78" s="107" t="s">
        <v>274</v>
      </c>
      <c r="C78" s="74" t="s">
        <v>338</v>
      </c>
      <c r="D78" s="450">
        <v>0</v>
      </c>
      <c r="E78" s="450"/>
      <c r="F78" s="450">
        <v>0</v>
      </c>
      <c r="G78" s="450">
        <v>0</v>
      </c>
      <c r="H78" s="450">
        <v>0</v>
      </c>
      <c r="I78" s="450">
        <v>0</v>
      </c>
      <c r="J78" s="453">
        <v>0</v>
      </c>
    </row>
    <row r="79" spans="1:10" s="28" customFormat="1" ht="0.75" customHeight="1">
      <c r="A79" s="267">
        <v>1130100</v>
      </c>
      <c r="B79" s="103" t="s">
        <v>459</v>
      </c>
      <c r="C79" s="99" t="s">
        <v>275</v>
      </c>
      <c r="D79" s="452"/>
      <c r="E79" s="452"/>
      <c r="F79" s="452"/>
      <c r="G79" s="452"/>
      <c r="H79" s="452"/>
      <c r="I79" s="452"/>
      <c r="J79" s="453">
        <v>0</v>
      </c>
    </row>
    <row r="80" spans="1:10" s="28" customFormat="1" hidden="1">
      <c r="A80" s="267">
        <v>1130200</v>
      </c>
      <c r="B80" s="103" t="s">
        <v>460</v>
      </c>
      <c r="C80" s="83" t="s">
        <v>276</v>
      </c>
      <c r="D80" s="452"/>
      <c r="E80" s="452"/>
      <c r="F80" s="452"/>
      <c r="G80" s="452"/>
      <c r="H80" s="452"/>
      <c r="I80" s="452"/>
      <c r="J80" s="453">
        <v>0</v>
      </c>
    </row>
    <row r="81" spans="1:10" s="28" customFormat="1" ht="14.25" hidden="1" customHeight="1">
      <c r="A81" s="267">
        <v>1130300</v>
      </c>
      <c r="B81" s="103" t="s">
        <v>461</v>
      </c>
      <c r="C81" s="83" t="s">
        <v>277</v>
      </c>
      <c r="D81" s="452"/>
      <c r="E81" s="452"/>
      <c r="F81" s="452"/>
      <c r="G81" s="452"/>
      <c r="H81" s="452"/>
      <c r="I81" s="452"/>
      <c r="J81" s="453">
        <v>0</v>
      </c>
    </row>
    <row r="82" spans="1:10" s="28" customFormat="1" hidden="1">
      <c r="A82" s="267">
        <v>1130400</v>
      </c>
      <c r="B82" s="108" t="s">
        <v>462</v>
      </c>
      <c r="C82" s="109" t="s">
        <v>278</v>
      </c>
      <c r="D82" s="451"/>
      <c r="E82" s="451"/>
      <c r="F82" s="451"/>
      <c r="G82" s="451"/>
      <c r="H82" s="451"/>
      <c r="I82" s="451"/>
      <c r="J82" s="453">
        <v>0</v>
      </c>
    </row>
    <row r="83" spans="1:10" s="28" customFormat="1" ht="1.5" hidden="1" customHeight="1">
      <c r="A83" s="262">
        <v>1131000</v>
      </c>
      <c r="B83" s="110" t="s">
        <v>279</v>
      </c>
      <c r="C83" s="111" t="s">
        <v>338</v>
      </c>
      <c r="D83" s="452"/>
      <c r="E83" s="452"/>
      <c r="F83" s="452"/>
      <c r="G83" s="452"/>
      <c r="H83" s="452"/>
      <c r="I83" s="452"/>
      <c r="J83" s="453">
        <v>0</v>
      </c>
    </row>
    <row r="84" spans="1:10" s="28" customFormat="1" ht="0.75" hidden="1" customHeight="1">
      <c r="A84" s="262">
        <v>1131100</v>
      </c>
      <c r="B84" s="103" t="s">
        <v>565</v>
      </c>
      <c r="C84" s="77" t="s">
        <v>280</v>
      </c>
      <c r="D84" s="452"/>
      <c r="E84" s="452"/>
      <c r="F84" s="452"/>
      <c r="G84" s="452"/>
      <c r="H84" s="452"/>
      <c r="I84" s="452"/>
      <c r="J84" s="453">
        <v>0</v>
      </c>
    </row>
    <row r="85" spans="1:10" s="28" customFormat="1" hidden="1">
      <c r="A85" s="262">
        <v>1131200</v>
      </c>
      <c r="B85" s="103" t="s">
        <v>566</v>
      </c>
      <c r="C85" s="83" t="s">
        <v>281</v>
      </c>
      <c r="D85" s="452"/>
      <c r="E85" s="452"/>
      <c r="F85" s="452"/>
      <c r="G85" s="452"/>
      <c r="H85" s="452"/>
      <c r="I85" s="452"/>
      <c r="J85" s="453">
        <v>0</v>
      </c>
    </row>
    <row r="86" spans="1:10" s="28" customFormat="1" ht="13.5" hidden="1" thickBot="1">
      <c r="A86" s="262">
        <v>1131300</v>
      </c>
      <c r="B86" s="105" t="s">
        <v>567</v>
      </c>
      <c r="C86" s="86" t="s">
        <v>282</v>
      </c>
      <c r="D86" s="454"/>
      <c r="E86" s="454"/>
      <c r="F86" s="454"/>
      <c r="G86" s="454"/>
      <c r="H86" s="454"/>
      <c r="I86" s="454"/>
      <c r="J86" s="453">
        <v>0</v>
      </c>
    </row>
    <row r="87" spans="1:10" s="28" customFormat="1" ht="14.25" hidden="1">
      <c r="A87" s="268">
        <v>1140000</v>
      </c>
      <c r="B87" s="107" t="s">
        <v>283</v>
      </c>
      <c r="C87" s="74" t="s">
        <v>338</v>
      </c>
      <c r="D87" s="450">
        <v>0</v>
      </c>
      <c r="E87" s="450"/>
      <c r="F87" s="450">
        <v>0</v>
      </c>
      <c r="G87" s="450">
        <v>0</v>
      </c>
      <c r="H87" s="450">
        <v>0</v>
      </c>
      <c r="I87" s="450">
        <v>0</v>
      </c>
      <c r="J87" s="453">
        <v>0</v>
      </c>
    </row>
    <row r="88" spans="1:10" s="28" customFormat="1" ht="25.5" hidden="1">
      <c r="A88" s="268">
        <v>1141000</v>
      </c>
      <c r="B88" s="103" t="s">
        <v>284</v>
      </c>
      <c r="C88" s="99" t="s">
        <v>960</v>
      </c>
      <c r="D88" s="452"/>
      <c r="E88" s="452"/>
      <c r="F88" s="452"/>
      <c r="G88" s="452"/>
      <c r="H88" s="452"/>
      <c r="I88" s="452"/>
      <c r="J88" s="453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452"/>
      <c r="E89" s="452"/>
      <c r="F89" s="452"/>
      <c r="G89" s="452"/>
      <c r="H89" s="452"/>
      <c r="I89" s="452"/>
      <c r="J89" s="453">
        <v>0</v>
      </c>
    </row>
    <row r="90" spans="1:10" s="28" customFormat="1" ht="26.25" hidden="1" customHeight="1">
      <c r="A90" s="268">
        <v>1143000</v>
      </c>
      <c r="B90" s="103" t="s">
        <v>40</v>
      </c>
      <c r="C90" s="83" t="s">
        <v>41</v>
      </c>
      <c r="D90" s="452"/>
      <c r="E90" s="452"/>
      <c r="F90" s="452"/>
      <c r="G90" s="452"/>
      <c r="H90" s="452"/>
      <c r="I90" s="452"/>
      <c r="J90" s="453">
        <v>0</v>
      </c>
    </row>
    <row r="91" spans="1:10" s="28" customFormat="1" ht="29.25" hidden="1" customHeight="1">
      <c r="A91" s="264">
        <v>1144000</v>
      </c>
      <c r="B91" s="105" t="s">
        <v>42</v>
      </c>
      <c r="C91" s="86" t="s">
        <v>418</v>
      </c>
      <c r="D91" s="454"/>
      <c r="E91" s="454"/>
      <c r="F91" s="454"/>
      <c r="G91" s="454"/>
      <c r="H91" s="454"/>
      <c r="I91" s="454"/>
      <c r="J91" s="453">
        <v>0</v>
      </c>
    </row>
    <row r="92" spans="1:10" s="28" customFormat="1" ht="16.5" hidden="1" customHeight="1">
      <c r="A92" s="269">
        <v>1150000</v>
      </c>
      <c r="B92" s="224" t="s">
        <v>694</v>
      </c>
      <c r="C92" s="74" t="s">
        <v>338</v>
      </c>
      <c r="D92" s="450">
        <v>0</v>
      </c>
      <c r="E92" s="450"/>
      <c r="F92" s="450">
        <v>0</v>
      </c>
      <c r="G92" s="450">
        <v>0</v>
      </c>
      <c r="H92" s="450">
        <v>0</v>
      </c>
      <c r="I92" s="450">
        <v>0</v>
      </c>
      <c r="J92" s="453">
        <v>0</v>
      </c>
    </row>
    <row r="93" spans="1:10" s="28" customFormat="1" ht="31.5" hidden="1" customHeight="1">
      <c r="A93" s="270">
        <v>1151000</v>
      </c>
      <c r="B93" s="226" t="s">
        <v>649</v>
      </c>
      <c r="C93" s="74" t="s">
        <v>338</v>
      </c>
      <c r="D93" s="456">
        <v>0</v>
      </c>
      <c r="E93" s="456"/>
      <c r="F93" s="456">
        <v>0</v>
      </c>
      <c r="G93" s="456">
        <v>0</v>
      </c>
      <c r="H93" s="456">
        <v>0</v>
      </c>
      <c r="I93" s="456">
        <v>0</v>
      </c>
      <c r="J93" s="453">
        <v>0</v>
      </c>
    </row>
    <row r="94" spans="1:10" s="28" customFormat="1" ht="31.5" hidden="1" customHeight="1">
      <c r="A94" s="270">
        <v>1151100</v>
      </c>
      <c r="B94" s="227" t="s">
        <v>250</v>
      </c>
      <c r="C94" s="228">
        <v>461100</v>
      </c>
      <c r="D94" s="456"/>
      <c r="E94" s="456"/>
      <c r="F94" s="456"/>
      <c r="G94" s="456"/>
      <c r="H94" s="456"/>
      <c r="I94" s="456"/>
      <c r="J94" s="453">
        <v>0</v>
      </c>
    </row>
    <row r="95" spans="1:10" s="28" customFormat="1" ht="31.5" hidden="1" customHeight="1">
      <c r="A95" s="270">
        <v>1151200</v>
      </c>
      <c r="B95" s="227" t="s">
        <v>607</v>
      </c>
      <c r="C95" s="228">
        <v>461200</v>
      </c>
      <c r="D95" s="457"/>
      <c r="E95" s="457"/>
      <c r="F95" s="457"/>
      <c r="G95" s="457"/>
      <c r="H95" s="457"/>
      <c r="I95" s="457"/>
      <c r="J95" s="453">
        <v>0</v>
      </c>
    </row>
    <row r="96" spans="1:10" s="28" customFormat="1" ht="31.5" hidden="1" customHeight="1">
      <c r="A96" s="270">
        <v>1152000</v>
      </c>
      <c r="B96" s="229" t="s">
        <v>495</v>
      </c>
      <c r="C96" s="230" t="s">
        <v>338</v>
      </c>
      <c r="D96" s="458">
        <v>0</v>
      </c>
      <c r="E96" s="458"/>
      <c r="F96" s="458">
        <v>0</v>
      </c>
      <c r="G96" s="458">
        <v>0</v>
      </c>
      <c r="H96" s="458">
        <v>0</v>
      </c>
      <c r="I96" s="458">
        <v>0</v>
      </c>
      <c r="J96" s="453">
        <v>0</v>
      </c>
    </row>
    <row r="97" spans="1:10" s="28" customFormat="1" ht="31.5" hidden="1" customHeight="1">
      <c r="A97" s="270">
        <v>1152100</v>
      </c>
      <c r="B97" s="231" t="s">
        <v>518</v>
      </c>
      <c r="C97" s="228">
        <v>462100</v>
      </c>
      <c r="D97" s="403"/>
      <c r="E97" s="403"/>
      <c r="F97" s="403"/>
      <c r="G97" s="459"/>
      <c r="H97" s="459"/>
      <c r="I97" s="452"/>
      <c r="J97" s="453">
        <v>0</v>
      </c>
    </row>
    <row r="98" spans="1:10" s="28" customFormat="1" ht="31.5" hidden="1" customHeight="1">
      <c r="A98" s="271">
        <v>1152200</v>
      </c>
      <c r="B98" s="233" t="s">
        <v>723</v>
      </c>
      <c r="C98" s="234">
        <v>462200</v>
      </c>
      <c r="D98" s="460"/>
      <c r="E98" s="460"/>
      <c r="F98" s="460"/>
      <c r="G98" s="461"/>
      <c r="H98" s="461"/>
      <c r="I98" s="454"/>
      <c r="J98" s="453">
        <v>0</v>
      </c>
    </row>
    <row r="99" spans="1:10" s="28" customFormat="1" ht="31.5" hidden="1" customHeight="1">
      <c r="A99" s="269">
        <v>1153000</v>
      </c>
      <c r="B99" s="235" t="s">
        <v>724</v>
      </c>
      <c r="C99" s="236" t="s">
        <v>338</v>
      </c>
      <c r="D99" s="462">
        <v>0</v>
      </c>
      <c r="E99" s="462"/>
      <c r="F99" s="462">
        <v>0</v>
      </c>
      <c r="G99" s="462">
        <v>0</v>
      </c>
      <c r="H99" s="462">
        <v>0</v>
      </c>
      <c r="I99" s="462">
        <v>0</v>
      </c>
      <c r="J99" s="453">
        <v>0</v>
      </c>
    </row>
    <row r="100" spans="1:10" s="28" customFormat="1" ht="31.5" hidden="1" customHeight="1">
      <c r="A100" s="270">
        <v>1153100</v>
      </c>
      <c r="B100" s="231" t="s">
        <v>725</v>
      </c>
      <c r="C100" s="228">
        <v>463100</v>
      </c>
      <c r="D100" s="458"/>
      <c r="E100" s="458"/>
      <c r="F100" s="458"/>
      <c r="G100" s="458"/>
      <c r="H100" s="458"/>
      <c r="I100" s="458"/>
      <c r="J100" s="453">
        <v>0</v>
      </c>
    </row>
    <row r="101" spans="1:10" s="28" customFormat="1" ht="31.5" hidden="1" customHeight="1">
      <c r="A101" s="270">
        <v>1153200</v>
      </c>
      <c r="B101" s="231" t="s">
        <v>95</v>
      </c>
      <c r="C101" s="228">
        <v>463200</v>
      </c>
      <c r="D101" s="458"/>
      <c r="E101" s="458"/>
      <c r="F101" s="458"/>
      <c r="G101" s="458"/>
      <c r="H101" s="458"/>
      <c r="I101" s="458"/>
      <c r="J101" s="453">
        <v>0</v>
      </c>
    </row>
    <row r="102" spans="1:10" s="28" customFormat="1" ht="31.5" hidden="1" customHeight="1">
      <c r="A102" s="270">
        <v>1153300</v>
      </c>
      <c r="B102" s="231" t="s">
        <v>479</v>
      </c>
      <c r="C102" s="228">
        <v>463300</v>
      </c>
      <c r="D102" s="458"/>
      <c r="E102" s="458"/>
      <c r="F102" s="458"/>
      <c r="G102" s="458"/>
      <c r="H102" s="458"/>
      <c r="I102" s="458"/>
      <c r="J102" s="453">
        <v>0</v>
      </c>
    </row>
    <row r="103" spans="1:10" s="28" customFormat="1" ht="31.5" hidden="1" customHeight="1">
      <c r="A103" s="270">
        <v>1153400</v>
      </c>
      <c r="B103" s="231" t="s">
        <v>480</v>
      </c>
      <c r="C103" s="228">
        <v>463400</v>
      </c>
      <c r="D103" s="458"/>
      <c r="E103" s="458"/>
      <c r="F103" s="458"/>
      <c r="G103" s="458"/>
      <c r="H103" s="458"/>
      <c r="I103" s="458"/>
      <c r="J103" s="453">
        <v>0</v>
      </c>
    </row>
    <row r="104" spans="1:10" s="28" customFormat="1" ht="31.5" hidden="1" customHeight="1">
      <c r="A104" s="270">
        <v>1153500</v>
      </c>
      <c r="B104" s="237" t="s">
        <v>481</v>
      </c>
      <c r="C104" s="228">
        <v>463500</v>
      </c>
      <c r="D104" s="458"/>
      <c r="E104" s="458"/>
      <c r="F104" s="458"/>
      <c r="G104" s="458"/>
      <c r="H104" s="458"/>
      <c r="I104" s="458"/>
      <c r="J104" s="453">
        <v>0</v>
      </c>
    </row>
    <row r="105" spans="1:10" s="28" customFormat="1" ht="31.5" hidden="1" customHeight="1">
      <c r="A105" s="270">
        <v>1153700</v>
      </c>
      <c r="B105" s="237" t="s">
        <v>482</v>
      </c>
      <c r="C105" s="228">
        <v>463700</v>
      </c>
      <c r="D105" s="458"/>
      <c r="E105" s="458"/>
      <c r="F105" s="458"/>
      <c r="G105" s="458"/>
      <c r="H105" s="458"/>
      <c r="I105" s="458"/>
      <c r="J105" s="453">
        <v>0</v>
      </c>
    </row>
    <row r="106" spans="1:10" s="28" customFormat="1" ht="31.5" hidden="1" customHeight="1">
      <c r="A106" s="270">
        <v>1153800</v>
      </c>
      <c r="B106" s="237" t="s">
        <v>953</v>
      </c>
      <c r="C106" s="228">
        <v>463800</v>
      </c>
      <c r="D106" s="458"/>
      <c r="E106" s="458"/>
      <c r="F106" s="458"/>
      <c r="G106" s="458"/>
      <c r="H106" s="458"/>
      <c r="I106" s="458"/>
      <c r="J106" s="453">
        <v>0</v>
      </c>
    </row>
    <row r="107" spans="1:10" s="28" customFormat="1" ht="31.5" hidden="1" customHeight="1">
      <c r="A107" s="270">
        <v>1153900</v>
      </c>
      <c r="B107" s="237" t="s">
        <v>954</v>
      </c>
      <c r="C107" s="228">
        <v>463900</v>
      </c>
      <c r="D107" s="458"/>
      <c r="E107" s="458"/>
      <c r="F107" s="458"/>
      <c r="G107" s="458"/>
      <c r="H107" s="458"/>
      <c r="I107" s="458"/>
      <c r="J107" s="453">
        <v>0</v>
      </c>
    </row>
    <row r="108" spans="1:10" s="28" customFormat="1" ht="31.5" hidden="1" customHeight="1">
      <c r="A108" s="270">
        <v>1154000</v>
      </c>
      <c r="B108" s="238" t="s">
        <v>955</v>
      </c>
      <c r="C108" s="230" t="s">
        <v>338</v>
      </c>
      <c r="D108" s="458">
        <v>0</v>
      </c>
      <c r="E108" s="458"/>
      <c r="F108" s="458">
        <v>0</v>
      </c>
      <c r="G108" s="458">
        <v>0</v>
      </c>
      <c r="H108" s="458">
        <v>0</v>
      </c>
      <c r="I108" s="458">
        <v>0</v>
      </c>
      <c r="J108" s="453">
        <v>0</v>
      </c>
    </row>
    <row r="109" spans="1:10" s="28" customFormat="1" ht="31.5" hidden="1" customHeight="1">
      <c r="A109" s="270">
        <v>1154100</v>
      </c>
      <c r="B109" s="237" t="s">
        <v>195</v>
      </c>
      <c r="C109" s="228">
        <v>465100</v>
      </c>
      <c r="D109" s="463"/>
      <c r="E109" s="463"/>
      <c r="F109" s="463"/>
      <c r="G109" s="464"/>
      <c r="H109" s="464"/>
      <c r="I109" s="465"/>
      <c r="J109" s="453">
        <v>0</v>
      </c>
    </row>
    <row r="110" spans="1:10" s="28" customFormat="1" ht="31.5" hidden="1" customHeight="1">
      <c r="A110" s="270">
        <v>1154200</v>
      </c>
      <c r="B110" s="237" t="s">
        <v>196</v>
      </c>
      <c r="C110" s="228">
        <v>465200</v>
      </c>
      <c r="D110" s="463"/>
      <c r="E110" s="463"/>
      <c r="F110" s="463"/>
      <c r="G110" s="464"/>
      <c r="H110" s="464"/>
      <c r="I110" s="465"/>
      <c r="J110" s="453">
        <v>0</v>
      </c>
    </row>
    <row r="111" spans="1:10" s="28" customFormat="1" ht="31.5" hidden="1" customHeight="1">
      <c r="A111" s="270">
        <v>1154300</v>
      </c>
      <c r="B111" s="237" t="s">
        <v>197</v>
      </c>
      <c r="C111" s="228">
        <v>465300</v>
      </c>
      <c r="D111" s="463"/>
      <c r="E111" s="463"/>
      <c r="F111" s="463"/>
      <c r="G111" s="464"/>
      <c r="H111" s="464"/>
      <c r="I111" s="465"/>
      <c r="J111" s="453">
        <v>0</v>
      </c>
    </row>
    <row r="112" spans="1:10" s="28" customFormat="1" ht="31.5" hidden="1" customHeight="1">
      <c r="A112" s="270">
        <v>1154500</v>
      </c>
      <c r="B112" s="237" t="s">
        <v>63</v>
      </c>
      <c r="C112" s="228">
        <v>465500</v>
      </c>
      <c r="D112" s="463"/>
      <c r="E112" s="463"/>
      <c r="F112" s="463"/>
      <c r="G112" s="464"/>
      <c r="H112" s="464"/>
      <c r="I112" s="465"/>
      <c r="J112" s="453">
        <v>0</v>
      </c>
    </row>
    <row r="113" spans="1:10" s="28" customFormat="1" ht="31.5" hidden="1" customHeight="1">
      <c r="A113" s="270">
        <v>1154600</v>
      </c>
      <c r="B113" s="237" t="s">
        <v>64</v>
      </c>
      <c r="C113" s="228">
        <v>465600</v>
      </c>
      <c r="D113" s="403"/>
      <c r="E113" s="403"/>
      <c r="F113" s="403"/>
      <c r="G113" s="459"/>
      <c r="H113" s="459"/>
      <c r="I113" s="452"/>
      <c r="J113" s="453">
        <v>0</v>
      </c>
    </row>
    <row r="114" spans="1:10" s="28" customFormat="1" ht="31.5" hidden="1" customHeight="1">
      <c r="A114" s="271">
        <v>1154700</v>
      </c>
      <c r="B114" s="239" t="s">
        <v>74</v>
      </c>
      <c r="C114" s="86" t="s">
        <v>75</v>
      </c>
      <c r="D114" s="460"/>
      <c r="E114" s="460"/>
      <c r="F114" s="460"/>
      <c r="G114" s="461"/>
      <c r="H114" s="461"/>
      <c r="I114" s="454"/>
      <c r="J114" s="453">
        <v>0</v>
      </c>
    </row>
    <row r="115" spans="1:10" s="28" customFormat="1" ht="25.5" hidden="1" customHeight="1">
      <c r="A115" s="272">
        <v>1160000</v>
      </c>
      <c r="B115" s="120" t="s">
        <v>76</v>
      </c>
      <c r="C115" s="74" t="s">
        <v>338</v>
      </c>
      <c r="D115" s="466">
        <v>0</v>
      </c>
      <c r="E115" s="466"/>
      <c r="F115" s="466">
        <v>0</v>
      </c>
      <c r="G115" s="466">
        <v>0</v>
      </c>
      <c r="H115" s="466">
        <v>0</v>
      </c>
      <c r="I115" s="466">
        <v>0</v>
      </c>
      <c r="J115" s="453">
        <v>0</v>
      </c>
    </row>
    <row r="116" spans="1:10" s="28" customFormat="1" ht="26.25" hidden="1" customHeight="1">
      <c r="A116" s="266">
        <v>1161000</v>
      </c>
      <c r="B116" s="122" t="s">
        <v>77</v>
      </c>
      <c r="C116" s="123" t="s">
        <v>338</v>
      </c>
      <c r="D116" s="403">
        <v>0</v>
      </c>
      <c r="E116" s="403"/>
      <c r="F116" s="403">
        <v>0</v>
      </c>
      <c r="G116" s="403">
        <v>0</v>
      </c>
      <c r="H116" s="403">
        <v>0</v>
      </c>
      <c r="I116" s="403">
        <v>0</v>
      </c>
      <c r="J116" s="453">
        <v>0</v>
      </c>
    </row>
    <row r="117" spans="1:10" s="28" customFormat="1" ht="26.25" hidden="1" customHeight="1">
      <c r="A117" s="266">
        <v>1161100</v>
      </c>
      <c r="B117" s="14" t="s">
        <v>379</v>
      </c>
      <c r="C117" s="124">
        <v>471100</v>
      </c>
      <c r="D117" s="403"/>
      <c r="E117" s="403"/>
      <c r="F117" s="403"/>
      <c r="G117" s="403"/>
      <c r="H117" s="403"/>
      <c r="I117" s="403"/>
      <c r="J117" s="453">
        <v>0</v>
      </c>
    </row>
    <row r="118" spans="1:10" s="28" customFormat="1" ht="26.25" hidden="1" customHeight="1">
      <c r="A118" s="266">
        <v>1161200</v>
      </c>
      <c r="B118" s="116" t="s">
        <v>671</v>
      </c>
      <c r="C118" s="124">
        <v>471200</v>
      </c>
      <c r="D118" s="403"/>
      <c r="E118" s="403"/>
      <c r="F118" s="403"/>
      <c r="G118" s="403"/>
      <c r="H118" s="403"/>
      <c r="I118" s="403"/>
      <c r="J118" s="453">
        <v>0</v>
      </c>
    </row>
    <row r="119" spans="1:10" s="28" customFormat="1" ht="26.25" hidden="1" customHeight="1">
      <c r="A119" s="266">
        <v>1162000</v>
      </c>
      <c r="B119" s="122" t="s">
        <v>1080</v>
      </c>
      <c r="C119" s="123" t="s">
        <v>338</v>
      </c>
      <c r="D119" s="403">
        <v>0</v>
      </c>
      <c r="E119" s="403"/>
      <c r="F119" s="403">
        <v>0</v>
      </c>
      <c r="G119" s="403">
        <v>0</v>
      </c>
      <c r="H119" s="403">
        <v>0</v>
      </c>
      <c r="I119" s="403">
        <v>0</v>
      </c>
      <c r="J119" s="453">
        <v>0</v>
      </c>
    </row>
    <row r="120" spans="1:10" s="28" customFormat="1" ht="26.25" hidden="1" customHeight="1">
      <c r="A120" s="266">
        <v>1162100</v>
      </c>
      <c r="B120" s="116" t="s">
        <v>1081</v>
      </c>
      <c r="C120" s="83" t="s">
        <v>122</v>
      </c>
      <c r="D120" s="403"/>
      <c r="E120" s="403"/>
      <c r="F120" s="403"/>
      <c r="G120" s="403"/>
      <c r="H120" s="403"/>
      <c r="I120" s="403"/>
      <c r="J120" s="453">
        <v>0</v>
      </c>
    </row>
    <row r="121" spans="1:10" s="28" customFormat="1" ht="26.25" hidden="1" customHeight="1">
      <c r="A121" s="266">
        <v>1162200</v>
      </c>
      <c r="B121" s="116" t="s">
        <v>123</v>
      </c>
      <c r="C121" s="83" t="s">
        <v>23</v>
      </c>
      <c r="D121" s="403"/>
      <c r="E121" s="403"/>
      <c r="F121" s="403"/>
      <c r="G121" s="403"/>
      <c r="H121" s="403"/>
      <c r="I121" s="403"/>
      <c r="J121" s="453">
        <v>0</v>
      </c>
    </row>
    <row r="122" spans="1:10" s="28" customFormat="1" ht="26.25" hidden="1" customHeight="1">
      <c r="A122" s="266">
        <v>1162300</v>
      </c>
      <c r="B122" s="116" t="s">
        <v>24</v>
      </c>
      <c r="C122" s="83" t="s">
        <v>25</v>
      </c>
      <c r="D122" s="403"/>
      <c r="E122" s="403"/>
      <c r="F122" s="403"/>
      <c r="G122" s="403"/>
      <c r="H122" s="403"/>
      <c r="I122" s="403"/>
      <c r="J122" s="453">
        <v>0</v>
      </c>
    </row>
    <row r="123" spans="1:10" s="28" customFormat="1" ht="26.25" hidden="1" customHeight="1">
      <c r="A123" s="266">
        <v>1162400</v>
      </c>
      <c r="B123" s="116" t="s">
        <v>794</v>
      </c>
      <c r="C123" s="83" t="s">
        <v>795</v>
      </c>
      <c r="D123" s="403"/>
      <c r="E123" s="403"/>
      <c r="F123" s="403"/>
      <c r="G123" s="403"/>
      <c r="H123" s="403"/>
      <c r="I123" s="403"/>
      <c r="J123" s="453">
        <v>0</v>
      </c>
    </row>
    <row r="124" spans="1:10" s="28" customFormat="1" ht="26.25" hidden="1" customHeight="1">
      <c r="A124" s="266">
        <v>1162500</v>
      </c>
      <c r="B124" s="116" t="s">
        <v>796</v>
      </c>
      <c r="C124" s="83" t="s">
        <v>797</v>
      </c>
      <c r="D124" s="403"/>
      <c r="E124" s="403"/>
      <c r="F124" s="403"/>
      <c r="G124" s="403"/>
      <c r="H124" s="403"/>
      <c r="I124" s="403"/>
      <c r="J124" s="453">
        <v>0</v>
      </c>
    </row>
    <row r="125" spans="1:10" s="28" customFormat="1" ht="26.25" hidden="1" customHeight="1">
      <c r="A125" s="266">
        <v>1162600</v>
      </c>
      <c r="B125" s="116" t="s">
        <v>488</v>
      </c>
      <c r="C125" s="83" t="s">
        <v>489</v>
      </c>
      <c r="D125" s="403"/>
      <c r="E125" s="403"/>
      <c r="F125" s="403"/>
      <c r="G125" s="403"/>
      <c r="H125" s="403"/>
      <c r="I125" s="403"/>
      <c r="J125" s="453">
        <v>0</v>
      </c>
    </row>
    <row r="126" spans="1:10" s="28" customFormat="1" ht="26.25" hidden="1" customHeight="1">
      <c r="A126" s="266">
        <v>1162700</v>
      </c>
      <c r="B126" s="14" t="s">
        <v>490</v>
      </c>
      <c r="C126" s="83" t="s">
        <v>491</v>
      </c>
      <c r="D126" s="403"/>
      <c r="E126" s="403"/>
      <c r="F126" s="403"/>
      <c r="G126" s="403"/>
      <c r="H126" s="403"/>
      <c r="I126" s="403"/>
      <c r="J126" s="453">
        <v>0</v>
      </c>
    </row>
    <row r="127" spans="1:10" s="28" customFormat="1" ht="26.25" hidden="1" customHeight="1">
      <c r="A127" s="266">
        <v>1162800</v>
      </c>
      <c r="B127" s="116" t="s">
        <v>832</v>
      </c>
      <c r="C127" s="83" t="s">
        <v>833</v>
      </c>
      <c r="D127" s="459"/>
      <c r="E127" s="459"/>
      <c r="F127" s="459"/>
      <c r="G127" s="459"/>
      <c r="H127" s="459"/>
      <c r="I127" s="459"/>
      <c r="J127" s="453">
        <v>0</v>
      </c>
    </row>
    <row r="128" spans="1:10" s="28" customFormat="1" ht="26.25" hidden="1" customHeight="1">
      <c r="A128" s="273">
        <v>1162900</v>
      </c>
      <c r="B128" s="116" t="s">
        <v>834</v>
      </c>
      <c r="C128" s="83" t="s">
        <v>835</v>
      </c>
      <c r="D128" s="459"/>
      <c r="E128" s="459"/>
      <c r="F128" s="459"/>
      <c r="G128" s="459"/>
      <c r="H128" s="459"/>
      <c r="I128" s="459"/>
      <c r="J128" s="453">
        <v>0</v>
      </c>
    </row>
    <row r="129" spans="1:10" s="28" customFormat="1" ht="26.25" hidden="1" customHeight="1">
      <c r="A129" s="273">
        <v>1163000</v>
      </c>
      <c r="B129" s="122" t="s">
        <v>54</v>
      </c>
      <c r="C129" s="111" t="s">
        <v>338</v>
      </c>
      <c r="D129" s="459">
        <v>0</v>
      </c>
      <c r="E129" s="459"/>
      <c r="F129" s="459">
        <v>0</v>
      </c>
      <c r="G129" s="459">
        <v>0</v>
      </c>
      <c r="H129" s="459">
        <v>0</v>
      </c>
      <c r="I129" s="459">
        <v>0</v>
      </c>
      <c r="J129" s="453">
        <v>0</v>
      </c>
    </row>
    <row r="130" spans="1:10" s="28" customFormat="1" ht="26.25" hidden="1" customHeight="1">
      <c r="A130" s="274">
        <v>1163100</v>
      </c>
      <c r="B130" s="105" t="s">
        <v>763</v>
      </c>
      <c r="C130" s="86" t="s">
        <v>764</v>
      </c>
      <c r="D130" s="461"/>
      <c r="E130" s="461"/>
      <c r="F130" s="461"/>
      <c r="G130" s="461"/>
      <c r="H130" s="461"/>
      <c r="I130" s="461"/>
      <c r="J130" s="453">
        <v>0</v>
      </c>
    </row>
    <row r="131" spans="1:10" s="28" customFormat="1" ht="16.5" hidden="1" customHeight="1">
      <c r="A131" s="275">
        <v>1170000</v>
      </c>
      <c r="B131" s="126" t="s">
        <v>836</v>
      </c>
      <c r="C131" s="74" t="s">
        <v>338</v>
      </c>
      <c r="D131" s="467">
        <f>D138</f>
        <v>0</v>
      </c>
      <c r="E131" s="467"/>
      <c r="F131" s="467">
        <f>F138</f>
        <v>0</v>
      </c>
      <c r="G131" s="467">
        <f>G138</f>
        <v>0</v>
      </c>
      <c r="H131" s="467">
        <f>H138</f>
        <v>0</v>
      </c>
      <c r="I131" s="467">
        <f>I138</f>
        <v>0</v>
      </c>
      <c r="J131" s="453">
        <f>J138</f>
        <v>0</v>
      </c>
    </row>
    <row r="132" spans="1:10" s="28" customFormat="1" ht="30.75" hidden="1" customHeight="1">
      <c r="A132" s="273">
        <v>1171000</v>
      </c>
      <c r="B132" s="129" t="s">
        <v>200</v>
      </c>
      <c r="C132" s="74" t="s">
        <v>338</v>
      </c>
      <c r="D132" s="468">
        <v>0</v>
      </c>
      <c r="E132" s="468"/>
      <c r="F132" s="468">
        <v>0</v>
      </c>
      <c r="G132" s="468">
        <v>0</v>
      </c>
      <c r="H132" s="468">
        <v>0</v>
      </c>
      <c r="I132" s="468">
        <v>0</v>
      </c>
      <c r="J132" s="453">
        <v>0</v>
      </c>
    </row>
    <row r="133" spans="1:10" s="28" customFormat="1" ht="42" hidden="1" customHeight="1">
      <c r="A133" s="273">
        <v>1171100</v>
      </c>
      <c r="B133" s="14" t="s">
        <v>456</v>
      </c>
      <c r="C133" s="99" t="s">
        <v>457</v>
      </c>
      <c r="D133" s="459"/>
      <c r="E133" s="459"/>
      <c r="F133" s="459"/>
      <c r="G133" s="459"/>
      <c r="H133" s="459"/>
      <c r="I133" s="459"/>
      <c r="J133" s="453">
        <v>0</v>
      </c>
    </row>
    <row r="134" spans="1:10" s="28" customFormat="1" ht="42" hidden="1" customHeight="1">
      <c r="A134" s="273">
        <v>1171200</v>
      </c>
      <c r="B134" s="116" t="s">
        <v>331</v>
      </c>
      <c r="C134" s="131" t="s">
        <v>332</v>
      </c>
      <c r="D134" s="459"/>
      <c r="E134" s="459"/>
      <c r="F134" s="459"/>
      <c r="G134" s="459"/>
      <c r="H134" s="459"/>
      <c r="I134" s="459"/>
      <c r="J134" s="453">
        <v>0</v>
      </c>
    </row>
    <row r="135" spans="1:10" s="28" customFormat="1" ht="42" hidden="1" customHeight="1">
      <c r="A135" s="266">
        <v>1172000</v>
      </c>
      <c r="B135" s="132" t="s">
        <v>974</v>
      </c>
      <c r="C135" s="111" t="s">
        <v>338</v>
      </c>
      <c r="D135" s="467">
        <f>D138</f>
        <v>0</v>
      </c>
      <c r="E135" s="467"/>
      <c r="F135" s="467">
        <f>F138</f>
        <v>0</v>
      </c>
      <c r="G135" s="467">
        <f>G138</f>
        <v>0</v>
      </c>
      <c r="H135" s="467">
        <f>H138</f>
        <v>0</v>
      </c>
      <c r="I135" s="467">
        <f>I138</f>
        <v>0</v>
      </c>
      <c r="J135" s="453">
        <f>J138</f>
        <v>0</v>
      </c>
    </row>
    <row r="136" spans="1:10" s="28" customFormat="1" ht="42" hidden="1" customHeight="1">
      <c r="A136" s="266">
        <v>1172100</v>
      </c>
      <c r="B136" s="103" t="s">
        <v>1058</v>
      </c>
      <c r="C136" s="99" t="s">
        <v>975</v>
      </c>
      <c r="D136" s="459"/>
      <c r="E136" s="452"/>
      <c r="F136" s="459"/>
      <c r="G136" s="459"/>
      <c r="H136" s="459"/>
      <c r="I136" s="459"/>
      <c r="J136" s="453">
        <v>0</v>
      </c>
    </row>
    <row r="137" spans="1:10" s="28" customFormat="1" ht="42" hidden="1" customHeight="1">
      <c r="A137" s="266">
        <v>1172200</v>
      </c>
      <c r="B137" s="103" t="s">
        <v>1059</v>
      </c>
      <c r="C137" s="133">
        <v>482200</v>
      </c>
      <c r="D137" s="459"/>
      <c r="E137" s="452"/>
      <c r="F137" s="459"/>
      <c r="G137" s="459"/>
      <c r="H137" s="459"/>
      <c r="I137" s="459"/>
      <c r="J137" s="453">
        <v>0</v>
      </c>
    </row>
    <row r="138" spans="1:10" s="28" customFormat="1" ht="21.75" customHeight="1">
      <c r="A138" s="266">
        <v>1172300</v>
      </c>
      <c r="B138" s="116" t="s">
        <v>976</v>
      </c>
      <c r="C138" s="83" t="s">
        <v>977</v>
      </c>
      <c r="D138" s="459">
        <v>0</v>
      </c>
      <c r="E138" s="452"/>
      <c r="F138" s="459">
        <v>0</v>
      </c>
      <c r="G138" s="459">
        <v>0</v>
      </c>
      <c r="H138" s="459">
        <v>0</v>
      </c>
      <c r="I138" s="459">
        <v>0</v>
      </c>
      <c r="J138" s="453">
        <f>F138</f>
        <v>0</v>
      </c>
    </row>
    <row r="139" spans="1:10" s="28" customFormat="1" ht="0.75" customHeight="1">
      <c r="A139" s="266">
        <v>1172400</v>
      </c>
      <c r="B139" s="134" t="s">
        <v>116</v>
      </c>
      <c r="C139" s="83" t="s">
        <v>117</v>
      </c>
      <c r="D139" s="468"/>
      <c r="E139" s="452"/>
      <c r="F139" s="468"/>
      <c r="G139" s="468"/>
      <c r="H139" s="468"/>
      <c r="I139" s="468"/>
      <c r="J139" s="453">
        <v>0</v>
      </c>
    </row>
    <row r="140" spans="1:10" s="28" customFormat="1" ht="27" hidden="1" customHeight="1">
      <c r="A140" s="266">
        <v>1173000</v>
      </c>
      <c r="B140" s="132" t="s">
        <v>118</v>
      </c>
      <c r="C140" s="111" t="s">
        <v>338</v>
      </c>
      <c r="D140" s="468">
        <v>0</v>
      </c>
      <c r="E140" s="468"/>
      <c r="F140" s="468">
        <v>0</v>
      </c>
      <c r="G140" s="468">
        <v>0</v>
      </c>
      <c r="H140" s="468">
        <v>0</v>
      </c>
      <c r="I140" s="468">
        <v>0</v>
      </c>
      <c r="J140" s="453">
        <v>0</v>
      </c>
    </row>
    <row r="141" spans="1:10" s="28" customFormat="1" ht="24.75" hidden="1" customHeight="1">
      <c r="A141" s="273">
        <v>1173100</v>
      </c>
      <c r="B141" s="135" t="s">
        <v>119</v>
      </c>
      <c r="C141" s="83" t="s">
        <v>1044</v>
      </c>
      <c r="D141" s="468"/>
      <c r="E141" s="452"/>
      <c r="F141" s="468"/>
      <c r="G141" s="468"/>
      <c r="H141" s="468"/>
      <c r="I141" s="468"/>
      <c r="J141" s="453">
        <v>0</v>
      </c>
    </row>
    <row r="142" spans="1:10" s="28" customFormat="1" ht="42" hidden="1" customHeight="1">
      <c r="A142" s="273">
        <v>1174000</v>
      </c>
      <c r="B142" s="132" t="s">
        <v>1045</v>
      </c>
      <c r="C142" s="111" t="s">
        <v>338</v>
      </c>
      <c r="D142" s="468">
        <v>0</v>
      </c>
      <c r="E142" s="468"/>
      <c r="F142" s="468">
        <v>0</v>
      </c>
      <c r="G142" s="468">
        <v>0</v>
      </c>
      <c r="H142" s="468">
        <v>0</v>
      </c>
      <c r="I142" s="468">
        <v>0</v>
      </c>
      <c r="J142" s="453">
        <v>0</v>
      </c>
    </row>
    <row r="143" spans="1:10" s="28" customFormat="1" ht="29.25" hidden="1" customHeight="1">
      <c r="A143" s="273">
        <v>1174100</v>
      </c>
      <c r="B143" s="135" t="s">
        <v>1060</v>
      </c>
      <c r="C143" s="83" t="s">
        <v>1046</v>
      </c>
      <c r="D143" s="468"/>
      <c r="E143" s="468"/>
      <c r="F143" s="468"/>
      <c r="G143" s="468"/>
      <c r="H143" s="468"/>
      <c r="I143" s="468"/>
      <c r="J143" s="453">
        <v>0</v>
      </c>
    </row>
    <row r="144" spans="1:10" s="28" customFormat="1" ht="27.75" hidden="1" customHeight="1">
      <c r="A144" s="273">
        <v>1174200</v>
      </c>
      <c r="B144" s="134" t="s">
        <v>424</v>
      </c>
      <c r="C144" s="83" t="s">
        <v>425</v>
      </c>
      <c r="D144" s="468"/>
      <c r="E144" s="468"/>
      <c r="F144" s="468"/>
      <c r="G144" s="468"/>
      <c r="H144" s="468"/>
      <c r="I144" s="468"/>
      <c r="J144" s="453">
        <v>0</v>
      </c>
    </row>
    <row r="145" spans="1:10" s="28" customFormat="1" ht="42" hidden="1" customHeight="1">
      <c r="A145" s="273">
        <v>1175000</v>
      </c>
      <c r="B145" s="132" t="s">
        <v>535</v>
      </c>
      <c r="C145" s="111" t="s">
        <v>338</v>
      </c>
      <c r="D145" s="468">
        <v>0</v>
      </c>
      <c r="E145" s="468"/>
      <c r="F145" s="468">
        <v>0</v>
      </c>
      <c r="G145" s="468">
        <v>0</v>
      </c>
      <c r="H145" s="468">
        <v>0</v>
      </c>
      <c r="I145" s="468">
        <v>0</v>
      </c>
      <c r="J145" s="453">
        <v>0</v>
      </c>
    </row>
    <row r="146" spans="1:10" s="28" customFormat="1" ht="42" hidden="1" customHeight="1">
      <c r="A146" s="273">
        <v>1175100</v>
      </c>
      <c r="B146" s="134" t="s">
        <v>211</v>
      </c>
      <c r="C146" s="83" t="s">
        <v>212</v>
      </c>
      <c r="D146" s="468"/>
      <c r="E146" s="468"/>
      <c r="F146" s="468"/>
      <c r="G146" s="468"/>
      <c r="H146" s="468"/>
      <c r="I146" s="468"/>
      <c r="J146" s="453">
        <v>0</v>
      </c>
    </row>
    <row r="147" spans="1:10" s="28" customFormat="1" ht="21" hidden="1" customHeight="1">
      <c r="A147" s="273">
        <v>1176000</v>
      </c>
      <c r="B147" s="132" t="s">
        <v>213</v>
      </c>
      <c r="C147" s="111" t="s">
        <v>338</v>
      </c>
      <c r="D147" s="468">
        <v>0</v>
      </c>
      <c r="E147" s="468"/>
      <c r="F147" s="468">
        <v>0</v>
      </c>
      <c r="G147" s="468">
        <v>0</v>
      </c>
      <c r="H147" s="468">
        <v>0</v>
      </c>
      <c r="I147" s="468">
        <v>0</v>
      </c>
      <c r="J147" s="453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468"/>
      <c r="E148" s="452"/>
      <c r="F148" s="468"/>
      <c r="G148" s="468"/>
      <c r="H148" s="468"/>
      <c r="I148" s="468"/>
      <c r="J148" s="453">
        <v>0</v>
      </c>
    </row>
    <row r="149" spans="1:10" s="28" customFormat="1" ht="1.5" customHeight="1" thickBot="1">
      <c r="A149" s="273">
        <v>1177000</v>
      </c>
      <c r="B149" s="132" t="s">
        <v>564</v>
      </c>
      <c r="C149" s="111" t="s">
        <v>338</v>
      </c>
      <c r="D149" s="468">
        <v>0</v>
      </c>
      <c r="E149" s="468"/>
      <c r="F149" s="468">
        <v>0</v>
      </c>
      <c r="G149" s="468">
        <v>0</v>
      </c>
      <c r="H149" s="468">
        <v>0</v>
      </c>
      <c r="I149" s="468">
        <v>0</v>
      </c>
      <c r="J149" s="453">
        <v>0</v>
      </c>
    </row>
    <row r="150" spans="1:10" s="28" customFormat="1" ht="42" hidden="1" customHeight="1">
      <c r="A150" s="274">
        <v>1177100</v>
      </c>
      <c r="B150" s="136" t="s">
        <v>680</v>
      </c>
      <c r="C150" s="86" t="s">
        <v>244</v>
      </c>
      <c r="D150" s="461"/>
      <c r="E150" s="461"/>
      <c r="F150" s="461"/>
      <c r="G150" s="461"/>
      <c r="H150" s="461"/>
      <c r="I150" s="461"/>
      <c r="J150" s="453">
        <v>0</v>
      </c>
    </row>
    <row r="151" spans="1:10" s="28" customFormat="1" ht="29.25" customHeight="1" thickBot="1">
      <c r="A151" s="276" t="s">
        <v>247</v>
      </c>
      <c r="B151" s="143" t="s">
        <v>618</v>
      </c>
      <c r="C151" s="144" t="s">
        <v>338</v>
      </c>
      <c r="D151" s="469">
        <f>D152</f>
        <v>0</v>
      </c>
      <c r="E151" s="469"/>
      <c r="F151" s="469">
        <f>F152</f>
        <v>0</v>
      </c>
      <c r="G151" s="469">
        <f>G152</f>
        <v>0</v>
      </c>
      <c r="H151" s="469">
        <f>H152</f>
        <v>0</v>
      </c>
      <c r="I151" s="469">
        <f>I152</f>
        <v>0</v>
      </c>
      <c r="J151" s="453">
        <f>F152</f>
        <v>0</v>
      </c>
    </row>
    <row r="152" spans="1:10" s="28" customFormat="1">
      <c r="A152" s="275" t="s">
        <v>620</v>
      </c>
      <c r="B152" s="150" t="s">
        <v>621</v>
      </c>
      <c r="C152" s="74" t="s">
        <v>338</v>
      </c>
      <c r="D152" s="467">
        <f>SUM(D153:D155)</f>
        <v>0</v>
      </c>
      <c r="E152" s="467"/>
      <c r="F152" s="467">
        <f>SUM(F153:F155)</f>
        <v>0</v>
      </c>
      <c r="G152" s="467">
        <f>SUM(G153:G155)</f>
        <v>0</v>
      </c>
      <c r="H152" s="467">
        <f>+SUM(H153:H155)</f>
        <v>0</v>
      </c>
      <c r="I152" s="467">
        <f>SUM(I153:I155)</f>
        <v>0</v>
      </c>
      <c r="J152" s="453">
        <f>F152</f>
        <v>0</v>
      </c>
    </row>
    <row r="153" spans="1:10" s="28" customFormat="1">
      <c r="A153" s="273" t="s">
        <v>622</v>
      </c>
      <c r="B153" s="134" t="s">
        <v>944</v>
      </c>
      <c r="C153" s="241" t="s">
        <v>945</v>
      </c>
      <c r="D153" s="468"/>
      <c r="E153" s="452"/>
      <c r="F153" s="468"/>
      <c r="G153" s="468"/>
      <c r="H153" s="468"/>
      <c r="I153" s="468"/>
      <c r="J153" s="453">
        <f>F153</f>
        <v>0</v>
      </c>
    </row>
    <row r="154" spans="1:10" s="28" customFormat="1">
      <c r="A154" s="273" t="s">
        <v>946</v>
      </c>
      <c r="B154" s="134" t="s">
        <v>922</v>
      </c>
      <c r="C154" s="241" t="s">
        <v>923</v>
      </c>
      <c r="D154" s="468">
        <v>0</v>
      </c>
      <c r="E154" s="452"/>
      <c r="F154" s="468">
        <v>0</v>
      </c>
      <c r="G154" s="468">
        <v>0</v>
      </c>
      <c r="H154" s="468">
        <v>0</v>
      </c>
      <c r="I154" s="468">
        <v>0</v>
      </c>
      <c r="J154" s="453">
        <f>F154</f>
        <v>0</v>
      </c>
    </row>
    <row r="155" spans="1:10" s="28" customFormat="1" ht="26.25" thickBot="1">
      <c r="A155" s="273" t="s">
        <v>924</v>
      </c>
      <c r="B155" s="134" t="s">
        <v>925</v>
      </c>
      <c r="C155" s="241" t="s">
        <v>926</v>
      </c>
      <c r="D155" s="439">
        <v>0</v>
      </c>
      <c r="E155" s="470"/>
      <c r="F155" s="439">
        <v>0</v>
      </c>
      <c r="G155" s="471"/>
      <c r="H155" s="472">
        <v>0</v>
      </c>
      <c r="I155" s="472">
        <v>0</v>
      </c>
      <c r="J155" s="473">
        <f>F155</f>
        <v>0</v>
      </c>
    </row>
    <row r="156" spans="1:10" s="28" customFormat="1" ht="0.75" hidden="1" customHeight="1">
      <c r="A156" s="277" t="s">
        <v>927</v>
      </c>
      <c r="B156" s="134" t="s">
        <v>1054</v>
      </c>
      <c r="C156" s="241" t="s">
        <v>1055</v>
      </c>
      <c r="D156" s="468"/>
      <c r="E156" s="452"/>
      <c r="F156" s="468"/>
      <c r="G156" s="468"/>
      <c r="H156" s="468"/>
      <c r="I156" s="468"/>
      <c r="J156" s="453">
        <v>0</v>
      </c>
    </row>
    <row r="157" spans="1:10" s="28" customFormat="1" ht="43.5" hidden="1" customHeight="1">
      <c r="A157" s="277" t="s">
        <v>127</v>
      </c>
      <c r="B157" s="135" t="s">
        <v>128</v>
      </c>
      <c r="C157" s="241" t="s">
        <v>129</v>
      </c>
      <c r="D157" s="468"/>
      <c r="E157" s="452"/>
      <c r="F157" s="468"/>
      <c r="G157" s="468"/>
      <c r="H157" s="468"/>
      <c r="I157" s="468"/>
      <c r="J157" s="453">
        <v>0</v>
      </c>
    </row>
    <row r="158" spans="1:10" s="28" customFormat="1" ht="43.5" hidden="1" customHeight="1">
      <c r="A158" s="277" t="s">
        <v>130</v>
      </c>
      <c r="B158" s="134" t="s">
        <v>913</v>
      </c>
      <c r="C158" s="241" t="s">
        <v>857</v>
      </c>
      <c r="D158" s="468"/>
      <c r="E158" s="452"/>
      <c r="F158" s="468"/>
      <c r="G158" s="468"/>
      <c r="H158" s="468"/>
      <c r="I158" s="468"/>
      <c r="J158" s="453">
        <v>0</v>
      </c>
    </row>
    <row r="159" spans="1:10" s="28" customFormat="1" ht="43.5" hidden="1" customHeight="1">
      <c r="A159" s="277" t="s">
        <v>858</v>
      </c>
      <c r="B159" s="134" t="s">
        <v>859</v>
      </c>
      <c r="C159" s="241" t="s">
        <v>860</v>
      </c>
      <c r="D159" s="468"/>
      <c r="E159" s="452"/>
      <c r="F159" s="468"/>
      <c r="G159" s="468"/>
      <c r="H159" s="468"/>
      <c r="I159" s="468"/>
      <c r="J159" s="453">
        <v>0</v>
      </c>
    </row>
    <row r="160" spans="1:10" s="28" customFormat="1" ht="43.5" hidden="1" customHeight="1">
      <c r="A160" s="278" t="s">
        <v>765</v>
      </c>
      <c r="B160" s="243" t="s">
        <v>626</v>
      </c>
      <c r="C160" s="244" t="s">
        <v>627</v>
      </c>
      <c r="D160" s="468"/>
      <c r="E160" s="452"/>
      <c r="F160" s="468"/>
      <c r="G160" s="468"/>
      <c r="H160" s="468"/>
      <c r="I160" s="468"/>
      <c r="J160" s="453">
        <v>0</v>
      </c>
    </row>
    <row r="161" spans="1:10" s="28" customFormat="1" ht="43.5" hidden="1" customHeight="1">
      <c r="A161" s="270" t="s">
        <v>766</v>
      </c>
      <c r="B161" s="245" t="s">
        <v>1020</v>
      </c>
      <c r="C161" s="228" t="s">
        <v>1021</v>
      </c>
      <c r="D161" s="468"/>
      <c r="E161" s="452"/>
      <c r="F161" s="468"/>
      <c r="G161" s="468"/>
      <c r="H161" s="468"/>
      <c r="I161" s="468"/>
      <c r="J161" s="453">
        <v>0</v>
      </c>
    </row>
    <row r="162" spans="1:10" s="28" customFormat="1" ht="43.5" hidden="1" customHeight="1">
      <c r="A162" s="270" t="s">
        <v>1022</v>
      </c>
      <c r="B162" s="245" t="s">
        <v>1023</v>
      </c>
      <c r="C162" s="228" t="s">
        <v>1024</v>
      </c>
      <c r="D162" s="468"/>
      <c r="E162" s="452"/>
      <c r="F162" s="468"/>
      <c r="G162" s="468"/>
      <c r="H162" s="468"/>
      <c r="I162" s="468"/>
      <c r="J162" s="453">
        <v>0</v>
      </c>
    </row>
    <row r="163" spans="1:10" s="28" customFormat="1" ht="43.5" hidden="1" customHeight="1">
      <c r="A163" s="279" t="s">
        <v>628</v>
      </c>
      <c r="B163" s="246" t="s">
        <v>629</v>
      </c>
      <c r="C163" s="247" t="s">
        <v>338</v>
      </c>
      <c r="D163" s="468">
        <v>0</v>
      </c>
      <c r="E163" s="468"/>
      <c r="F163" s="468">
        <v>0</v>
      </c>
      <c r="G163" s="468">
        <v>0</v>
      </c>
      <c r="H163" s="468">
        <v>0</v>
      </c>
      <c r="I163" s="468">
        <v>0</v>
      </c>
      <c r="J163" s="453">
        <v>0</v>
      </c>
    </row>
    <row r="164" spans="1:10" ht="43.5" hidden="1" customHeight="1">
      <c r="A164" s="277" t="s">
        <v>630</v>
      </c>
      <c r="B164" s="135" t="s">
        <v>631</v>
      </c>
      <c r="C164" s="241" t="s">
        <v>632</v>
      </c>
      <c r="D164" s="468"/>
      <c r="E164" s="452"/>
      <c r="F164" s="468"/>
      <c r="G164" s="468"/>
      <c r="H164" s="468"/>
      <c r="I164" s="468"/>
      <c r="J164" s="453">
        <v>0</v>
      </c>
    </row>
    <row r="165" spans="1:10" ht="43.5" hidden="1" customHeight="1">
      <c r="A165" s="277" t="s">
        <v>633</v>
      </c>
      <c r="B165" s="135" t="s">
        <v>634</v>
      </c>
      <c r="C165" s="241" t="s">
        <v>635</v>
      </c>
      <c r="D165" s="468"/>
      <c r="E165" s="452"/>
      <c r="F165" s="468"/>
      <c r="G165" s="468"/>
      <c r="H165" s="468"/>
      <c r="I165" s="468"/>
      <c r="J165" s="453">
        <v>0</v>
      </c>
    </row>
    <row r="166" spans="1:10" ht="43.5" hidden="1" customHeight="1">
      <c r="A166" s="277" t="s">
        <v>636</v>
      </c>
      <c r="B166" s="134" t="s">
        <v>293</v>
      </c>
      <c r="C166" s="241" t="s">
        <v>294</v>
      </c>
      <c r="D166" s="468"/>
      <c r="E166" s="452"/>
      <c r="F166" s="468"/>
      <c r="G166" s="468"/>
      <c r="H166" s="468"/>
      <c r="I166" s="468"/>
      <c r="J166" s="453">
        <v>0</v>
      </c>
    </row>
    <row r="167" spans="1:10" ht="43.5" hidden="1" customHeight="1">
      <c r="A167" s="277" t="s">
        <v>295</v>
      </c>
      <c r="B167" s="134" t="s">
        <v>296</v>
      </c>
      <c r="C167" s="241" t="s">
        <v>297</v>
      </c>
      <c r="D167" s="468"/>
      <c r="E167" s="452"/>
      <c r="F167" s="468"/>
      <c r="G167" s="468"/>
      <c r="H167" s="468"/>
      <c r="I167" s="468"/>
      <c r="J167" s="453">
        <v>0</v>
      </c>
    </row>
    <row r="168" spans="1:10" ht="43.5" hidden="1" customHeight="1">
      <c r="A168" s="277" t="s">
        <v>298</v>
      </c>
      <c r="B168" s="132" t="s">
        <v>299</v>
      </c>
      <c r="C168" s="123" t="s">
        <v>338</v>
      </c>
      <c r="D168" s="468">
        <v>0</v>
      </c>
      <c r="E168" s="468"/>
      <c r="F168" s="468">
        <v>0</v>
      </c>
      <c r="G168" s="468">
        <v>0</v>
      </c>
      <c r="H168" s="468">
        <v>0</v>
      </c>
      <c r="I168" s="468">
        <v>0</v>
      </c>
      <c r="J168" s="453">
        <v>0</v>
      </c>
    </row>
    <row r="169" spans="1:10" ht="43.5" hidden="1" customHeight="1">
      <c r="A169" s="277" t="s">
        <v>300</v>
      </c>
      <c r="B169" s="135" t="s">
        <v>1061</v>
      </c>
      <c r="C169" s="241" t="s">
        <v>301</v>
      </c>
      <c r="D169" s="468"/>
      <c r="E169" s="452"/>
      <c r="F169" s="468"/>
      <c r="G169" s="468"/>
      <c r="H169" s="468"/>
      <c r="I169" s="468"/>
      <c r="J169" s="453">
        <v>0</v>
      </c>
    </row>
    <row r="170" spans="1:10" ht="43.5" hidden="1" customHeight="1">
      <c r="A170" s="280" t="s">
        <v>302</v>
      </c>
      <c r="B170" s="155" t="s">
        <v>1025</v>
      </c>
      <c r="C170" s="123" t="s">
        <v>338</v>
      </c>
      <c r="D170" s="468">
        <v>0</v>
      </c>
      <c r="E170" s="468"/>
      <c r="F170" s="468">
        <v>0</v>
      </c>
      <c r="G170" s="468">
        <v>0</v>
      </c>
      <c r="H170" s="468">
        <v>0</v>
      </c>
      <c r="I170" s="468">
        <v>0</v>
      </c>
      <c r="J170" s="453">
        <v>0</v>
      </c>
    </row>
    <row r="171" spans="1:10" ht="43.5" hidden="1" customHeight="1">
      <c r="A171" s="277" t="s">
        <v>304</v>
      </c>
      <c r="B171" s="135" t="s">
        <v>1062</v>
      </c>
      <c r="C171" s="241" t="s">
        <v>305</v>
      </c>
      <c r="D171" s="468"/>
      <c r="E171" s="468"/>
      <c r="F171" s="468"/>
      <c r="G171" s="468"/>
      <c r="H171" s="468"/>
      <c r="I171" s="468"/>
      <c r="J171" s="453">
        <v>0</v>
      </c>
    </row>
    <row r="172" spans="1:10" ht="43.5" hidden="1" customHeight="1">
      <c r="A172" s="277" t="s">
        <v>306</v>
      </c>
      <c r="B172" s="135" t="s">
        <v>1063</v>
      </c>
      <c r="C172" s="241" t="s">
        <v>307</v>
      </c>
      <c r="D172" s="468"/>
      <c r="E172" s="468"/>
      <c r="F172" s="468"/>
      <c r="G172" s="468"/>
      <c r="H172" s="468"/>
      <c r="I172" s="468"/>
      <c r="J172" s="468"/>
    </row>
    <row r="173" spans="1:10" ht="43.5" hidden="1" customHeight="1">
      <c r="A173" s="277" t="s">
        <v>308</v>
      </c>
      <c r="B173" s="134" t="s">
        <v>309</v>
      </c>
      <c r="C173" s="241" t="s">
        <v>310</v>
      </c>
      <c r="D173" s="468"/>
      <c r="E173" s="468"/>
      <c r="F173" s="468"/>
      <c r="G173" s="468"/>
      <c r="H173" s="468"/>
      <c r="I173" s="468"/>
      <c r="J173" s="468"/>
    </row>
    <row r="174" spans="1:10" ht="43.5" hidden="1" customHeight="1">
      <c r="A174" s="281">
        <v>1244000</v>
      </c>
      <c r="B174" s="250" t="s">
        <v>1026</v>
      </c>
      <c r="C174" s="244" t="s">
        <v>1089</v>
      </c>
      <c r="D174" s="474"/>
      <c r="E174" s="474"/>
      <c r="F174" s="474"/>
      <c r="G174" s="474"/>
      <c r="H174" s="474"/>
      <c r="I174" s="474"/>
      <c r="J174" s="474"/>
    </row>
    <row r="175" spans="1:10" ht="21.75" customHeight="1" thickBot="1">
      <c r="A175" s="282">
        <v>1000000</v>
      </c>
      <c r="B175" s="252" t="s">
        <v>1027</v>
      </c>
      <c r="C175" s="248" t="s">
        <v>338</v>
      </c>
      <c r="D175" s="469">
        <f>D32+D151</f>
        <v>0</v>
      </c>
      <c r="E175" s="469"/>
      <c r="F175" s="469">
        <f>F32+F151</f>
        <v>0</v>
      </c>
      <c r="G175" s="469">
        <f>G32+G151</f>
        <v>0</v>
      </c>
      <c r="H175" s="469">
        <f>H32+H151</f>
        <v>0</v>
      </c>
      <c r="I175" s="469">
        <f>I32+I151</f>
        <v>0</v>
      </c>
      <c r="J175" s="469">
        <f>J32+J151</f>
        <v>0</v>
      </c>
    </row>
    <row r="176" spans="1:10" ht="18" customHeight="1">
      <c r="A176" s="2492"/>
      <c r="B176" s="2492"/>
      <c r="C176" s="2492"/>
      <c r="D176" s="2492"/>
      <c r="E176" s="2492"/>
      <c r="F176" s="2492"/>
      <c r="G176" s="2492"/>
      <c r="H176" s="2492"/>
      <c r="I176" s="2492"/>
      <c r="J176" s="2492"/>
    </row>
    <row r="177" spans="1:10">
      <c r="A177" s="2486" t="s">
        <v>1174</v>
      </c>
      <c r="B177" s="2486"/>
      <c r="C177" s="2486"/>
      <c r="D177" s="2486"/>
      <c r="E177" s="2486"/>
      <c r="F177" s="2486"/>
      <c r="G177" s="2486"/>
      <c r="H177" s="2486"/>
      <c r="I177" s="2486"/>
      <c r="J177" s="2486"/>
    </row>
    <row r="178" spans="1:10">
      <c r="A178" s="2484" t="s">
        <v>1070</v>
      </c>
      <c r="B178" s="2484"/>
      <c r="C178" s="2484"/>
      <c r="D178" s="2484"/>
      <c r="E178" s="2484"/>
      <c r="F178" s="2484"/>
      <c r="G178" s="2484"/>
      <c r="H178" s="2484"/>
      <c r="I178" s="2484"/>
      <c r="J178" s="2484"/>
    </row>
    <row r="179" spans="1:10" ht="14.25">
      <c r="A179" s="2484" t="s">
        <v>830</v>
      </c>
      <c r="B179" s="2484"/>
      <c r="C179" s="2484"/>
      <c r="D179" s="2484"/>
      <c r="E179" s="2484"/>
      <c r="F179" s="2484"/>
      <c r="G179" s="2484"/>
      <c r="H179" s="2484"/>
      <c r="I179" s="2484"/>
      <c r="J179" s="2484"/>
    </row>
    <row r="180" spans="1:10">
      <c r="A180" s="2487" t="s">
        <v>950</v>
      </c>
      <c r="B180" s="2487"/>
      <c r="C180" s="2487"/>
      <c r="D180" s="2487"/>
      <c r="E180" s="2487"/>
      <c r="F180" s="2487"/>
      <c r="G180" s="2487"/>
      <c r="H180" s="2487"/>
      <c r="I180" s="2487"/>
      <c r="J180" s="2487"/>
    </row>
    <row r="181" spans="1:10" ht="14.25">
      <c r="A181" s="2483" t="s">
        <v>291</v>
      </c>
      <c r="B181" s="2483"/>
      <c r="C181" s="2483"/>
      <c r="D181" s="2483"/>
      <c r="E181" s="2483"/>
      <c r="F181" s="2483"/>
      <c r="G181" s="2483"/>
      <c r="H181" s="2483"/>
      <c r="I181" s="2483"/>
      <c r="J181" s="2483"/>
    </row>
    <row r="182" spans="1:10">
      <c r="A182" s="2484" t="s">
        <v>951</v>
      </c>
      <c r="B182" s="2484"/>
      <c r="C182" s="2484"/>
      <c r="D182" s="2484"/>
      <c r="E182" s="2484"/>
      <c r="F182" s="2484"/>
      <c r="G182" s="2484"/>
      <c r="H182" s="2484"/>
      <c r="I182" s="2484"/>
      <c r="J182" s="2484"/>
    </row>
    <row r="183" spans="1:10">
      <c r="A183" s="2484" t="s">
        <v>831</v>
      </c>
      <c r="B183" s="2484"/>
      <c r="C183" s="2484"/>
      <c r="D183" s="2484"/>
      <c r="E183" s="2484"/>
      <c r="F183" s="2484"/>
      <c r="G183" s="2484"/>
      <c r="H183" s="2484"/>
      <c r="I183" s="2484"/>
      <c r="J183" s="2484"/>
    </row>
    <row r="184" spans="1:10" ht="14.25">
      <c r="A184" s="2485" t="s">
        <v>1074</v>
      </c>
      <c r="B184" s="2485"/>
      <c r="C184" s="2485"/>
      <c r="D184" s="2485"/>
      <c r="E184" s="2485"/>
      <c r="F184" s="2485"/>
      <c r="G184" s="2485"/>
      <c r="H184" s="2485"/>
      <c r="I184" s="2485"/>
      <c r="J184" s="2485"/>
    </row>
    <row r="185" spans="1:10">
      <c r="A185" s="2482"/>
      <c r="B185" s="2482"/>
      <c r="C185" s="2482"/>
      <c r="D185" s="2482"/>
      <c r="E185" s="2482"/>
      <c r="F185" s="2482"/>
      <c r="G185" s="2482"/>
      <c r="H185" s="2482"/>
      <c r="I185" s="2482"/>
      <c r="J185" s="2482"/>
    </row>
    <row r="186" spans="1:10">
      <c r="A186" s="2490"/>
      <c r="B186" s="2490"/>
      <c r="C186" s="2490"/>
      <c r="D186" s="2490"/>
      <c r="E186" s="2490"/>
      <c r="F186" s="2490"/>
      <c r="G186" s="2490"/>
      <c r="H186" s="2490"/>
      <c r="I186" s="2490"/>
      <c r="J186" s="2490"/>
    </row>
    <row r="187" spans="1:10">
      <c r="A187" s="2490"/>
      <c r="B187" s="2490"/>
      <c r="C187" s="2490"/>
      <c r="D187" s="2490"/>
      <c r="E187" s="2490"/>
      <c r="F187" s="2490"/>
      <c r="G187" s="2490"/>
      <c r="H187" s="2490"/>
      <c r="I187" s="2490"/>
      <c r="J187" s="2490"/>
    </row>
    <row r="188" spans="1:10">
      <c r="A188" s="2490"/>
      <c r="B188" s="2490"/>
      <c r="C188" s="2490"/>
      <c r="D188" s="2490"/>
      <c r="E188" s="2490"/>
      <c r="F188" s="2490"/>
      <c r="G188" s="2490"/>
      <c r="H188" s="2490"/>
      <c r="I188" s="2490"/>
      <c r="J188" s="2490"/>
    </row>
    <row r="189" spans="1:10">
      <c r="A189" s="2490"/>
      <c r="B189" s="2490"/>
      <c r="C189" s="2490"/>
      <c r="D189" s="2490"/>
      <c r="E189" s="2490"/>
      <c r="F189" s="2490"/>
      <c r="G189" s="2490"/>
      <c r="H189" s="2490"/>
      <c r="I189" s="2490"/>
      <c r="J189" s="249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90"/>
      <c r="B191" s="2490"/>
      <c r="C191" s="2490"/>
      <c r="D191" s="2490"/>
      <c r="E191" s="2490"/>
      <c r="F191" s="2490"/>
      <c r="G191" s="2490"/>
      <c r="H191" s="2490"/>
      <c r="I191" s="2490"/>
      <c r="J191" s="2490"/>
    </row>
    <row r="192" spans="1:10">
      <c r="A192" s="2491"/>
      <c r="B192" s="2491"/>
      <c r="C192" s="2491"/>
      <c r="D192" s="2491"/>
      <c r="E192" s="2491"/>
      <c r="F192" s="2491"/>
      <c r="G192" s="2491"/>
      <c r="H192" s="2491"/>
      <c r="I192" s="2491"/>
      <c r="J192" s="2491"/>
    </row>
    <row r="193" spans="1:10">
      <c r="A193" s="2490"/>
      <c r="B193" s="2490"/>
      <c r="C193" s="2490"/>
      <c r="D193" s="2490"/>
      <c r="E193" s="2490"/>
      <c r="F193" s="2490"/>
      <c r="G193" s="2490"/>
      <c r="H193" s="2490"/>
      <c r="I193" s="2490"/>
      <c r="J193" s="2490"/>
    </row>
    <row r="194" spans="1:10">
      <c r="A194" s="2490"/>
      <c r="B194" s="2490"/>
      <c r="C194" s="2490"/>
      <c r="D194" s="2490"/>
      <c r="E194" s="2490"/>
      <c r="F194" s="2490"/>
      <c r="G194" s="2490"/>
      <c r="H194" s="2490"/>
      <c r="I194" s="2490"/>
      <c r="J194" s="249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90"/>
      <c r="B196" s="2490"/>
      <c r="C196" s="2490"/>
      <c r="D196" s="2490"/>
      <c r="E196" s="2490"/>
      <c r="F196" s="2490"/>
      <c r="G196" s="2490"/>
      <c r="H196" s="2490"/>
      <c r="I196" s="2490"/>
      <c r="J196" s="249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90"/>
      <c r="B198" s="2490"/>
      <c r="C198" s="2490"/>
      <c r="D198" s="2490"/>
      <c r="E198" s="2490"/>
      <c r="F198" s="2490"/>
      <c r="G198" s="2490"/>
      <c r="H198" s="2490"/>
      <c r="I198" s="2490"/>
      <c r="J198" s="249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90"/>
      <c r="B200" s="2490"/>
      <c r="C200" s="2490"/>
      <c r="D200" s="2490"/>
      <c r="E200" s="2490"/>
      <c r="F200" s="2490"/>
      <c r="G200" s="2490"/>
      <c r="H200" s="2490"/>
      <c r="I200" s="2490"/>
      <c r="J200" s="249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90" t="s">
        <v>49</v>
      </c>
      <c r="B202" s="2490"/>
      <c r="C202" s="2490"/>
      <c r="D202" s="2490"/>
      <c r="E202" s="2490"/>
      <c r="F202" s="2490"/>
      <c r="G202" s="2490"/>
      <c r="H202" s="2490"/>
      <c r="I202" s="2490"/>
      <c r="J202" s="2490"/>
    </row>
    <row r="203" spans="1:10">
      <c r="A203" s="2488" t="s">
        <v>336</v>
      </c>
      <c r="B203" s="2488"/>
      <c r="C203" s="2488"/>
      <c r="D203" s="2488"/>
      <c r="E203" s="2488"/>
      <c r="F203" s="2488"/>
      <c r="G203" s="2488"/>
      <c r="H203" s="2488"/>
      <c r="I203" s="2488"/>
      <c r="J203" s="2488"/>
    </row>
    <row r="204" spans="1:10">
      <c r="A204" s="2489" t="s">
        <v>189</v>
      </c>
      <c r="B204" s="2489"/>
      <c r="C204" s="2489"/>
      <c r="D204" s="2489"/>
      <c r="E204" s="2489"/>
      <c r="F204" s="2489"/>
      <c r="G204" s="2489"/>
      <c r="H204" s="2489"/>
      <c r="I204" s="2489"/>
      <c r="J204" s="2489"/>
    </row>
    <row r="205" spans="1:10">
      <c r="A205" s="2489" t="s">
        <v>190</v>
      </c>
      <c r="B205" s="2489"/>
      <c r="C205" s="2489"/>
      <c r="D205" s="2489"/>
      <c r="E205" s="2489"/>
      <c r="F205" s="2489"/>
      <c r="G205" s="2489"/>
      <c r="H205" s="2489"/>
      <c r="I205" s="2489"/>
      <c r="J205" s="2489"/>
    </row>
    <row r="206" spans="1:10">
      <c r="A206" s="256" t="s">
        <v>890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89" t="s">
        <v>644</v>
      </c>
      <c r="B207" s="2489"/>
      <c r="C207" s="2489"/>
      <c r="D207" s="2489"/>
      <c r="E207" s="2489"/>
      <c r="F207" s="2489"/>
      <c r="G207" s="2489"/>
      <c r="H207" s="2489"/>
      <c r="I207" s="2489"/>
      <c r="J207" s="2489"/>
    </row>
    <row r="208" spans="1:10">
      <c r="A208" s="2486" t="s">
        <v>645</v>
      </c>
      <c r="B208" s="2486"/>
      <c r="C208" s="2486"/>
      <c r="D208" s="2486"/>
      <c r="E208" s="2486"/>
      <c r="F208" s="2486"/>
      <c r="G208" s="2486"/>
      <c r="H208" s="2486"/>
      <c r="I208" s="2486"/>
      <c r="J208" s="2486"/>
    </row>
    <row r="209" spans="1:10">
      <c r="A209" s="2484" t="s">
        <v>1070</v>
      </c>
      <c r="B209" s="2484"/>
      <c r="C209" s="2484"/>
      <c r="D209" s="2484"/>
      <c r="E209" s="2484"/>
      <c r="F209" s="2484"/>
      <c r="G209" s="2484"/>
      <c r="H209" s="2484"/>
      <c r="I209" s="2484"/>
      <c r="J209" s="2484"/>
    </row>
    <row r="210" spans="1:10" ht="14.25">
      <c r="A210" s="2484" t="s">
        <v>1072</v>
      </c>
      <c r="B210" s="2484"/>
      <c r="C210" s="2484"/>
      <c r="D210" s="2484"/>
      <c r="E210" s="2484"/>
      <c r="F210" s="2484"/>
      <c r="G210" s="2484"/>
      <c r="H210" s="2484"/>
      <c r="I210" s="2484"/>
      <c r="J210" s="2484"/>
    </row>
    <row r="211" spans="1:10">
      <c r="A211" s="2487" t="s">
        <v>950</v>
      </c>
      <c r="B211" s="2487"/>
      <c r="C211" s="2487"/>
      <c r="D211" s="2487"/>
      <c r="E211" s="2487"/>
      <c r="F211" s="2487"/>
      <c r="G211" s="2487"/>
      <c r="H211" s="2487"/>
      <c r="I211" s="2487"/>
      <c r="J211" s="2487"/>
    </row>
    <row r="212" spans="1:10" ht="14.25">
      <c r="A212" s="2483" t="s">
        <v>291</v>
      </c>
      <c r="B212" s="2483"/>
      <c r="C212" s="2483"/>
      <c r="D212" s="2483"/>
      <c r="E212" s="2483"/>
      <c r="F212" s="2483"/>
      <c r="G212" s="2483"/>
      <c r="H212" s="2483"/>
      <c r="I212" s="2483"/>
      <c r="J212" s="2483"/>
    </row>
    <row r="213" spans="1:10">
      <c r="A213" s="2484" t="s">
        <v>951</v>
      </c>
      <c r="B213" s="2484"/>
      <c r="C213" s="2484"/>
      <c r="D213" s="2484"/>
      <c r="E213" s="2484"/>
      <c r="F213" s="2484"/>
      <c r="G213" s="2484"/>
      <c r="H213" s="2484"/>
      <c r="I213" s="2484"/>
      <c r="J213" s="2484"/>
    </row>
    <row r="214" spans="1:10">
      <c r="A214" s="2484" t="s">
        <v>952</v>
      </c>
      <c r="B214" s="2484"/>
      <c r="C214" s="2484"/>
      <c r="D214" s="2484"/>
      <c r="E214" s="2484"/>
      <c r="F214" s="2484"/>
      <c r="G214" s="2484"/>
      <c r="H214" s="2484"/>
      <c r="I214" s="2484"/>
      <c r="J214" s="2484"/>
    </row>
    <row r="215" spans="1:10" ht="14.25">
      <c r="A215" s="2485" t="s">
        <v>1074</v>
      </c>
      <c r="B215" s="2485"/>
      <c r="C215" s="2485"/>
      <c r="D215" s="2485"/>
      <c r="E215" s="2485"/>
      <c r="F215" s="2485"/>
      <c r="G215" s="2485"/>
      <c r="H215" s="2485"/>
      <c r="I215" s="2485"/>
      <c r="J215" s="2485"/>
    </row>
    <row r="216" spans="1:10">
      <c r="A216" s="2482"/>
      <c r="B216" s="2482"/>
      <c r="C216" s="2482"/>
      <c r="D216" s="2482"/>
      <c r="E216" s="2482"/>
      <c r="F216" s="2482"/>
      <c r="G216" s="2482"/>
      <c r="H216" s="2482"/>
      <c r="I216" s="2482"/>
      <c r="J216" s="2482"/>
    </row>
  </sheetData>
  <mergeCells count="42">
    <mergeCell ref="G29:J29"/>
    <mergeCell ref="A176:J176"/>
    <mergeCell ref="A9:E9"/>
    <mergeCell ref="B15:E15"/>
    <mergeCell ref="B16:F16"/>
    <mergeCell ref="F29:F30"/>
    <mergeCell ref="A14:B14"/>
    <mergeCell ref="A17:J17"/>
    <mergeCell ref="A186:J186"/>
    <mergeCell ref="A187:J187"/>
    <mergeCell ref="A188:J188"/>
    <mergeCell ref="A189:J189"/>
    <mergeCell ref="A177:J177"/>
    <mergeCell ref="A184:J184"/>
    <mergeCell ref="A185:J185"/>
    <mergeCell ref="A178:J178"/>
    <mergeCell ref="A179:J179"/>
    <mergeCell ref="A180:J180"/>
    <mergeCell ref="A181:J181"/>
    <mergeCell ref="A182:J182"/>
    <mergeCell ref="A183:J183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J216"/>
  <sheetViews>
    <sheetView topLeftCell="A32" workbookViewId="0">
      <selection activeCell="A14" sqref="A14:XFD14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9.85546875" style="163" customWidth="1"/>
    <col min="8" max="8" width="8.28515625" style="163" customWidth="1"/>
    <col min="9" max="9" width="9" style="163" customWidth="1"/>
    <col min="10" max="10" width="11.28515625" style="163" customWidth="1"/>
    <col min="11" max="16384" width="9.140625" style="163"/>
  </cols>
  <sheetData>
    <row r="1" spans="1:10">
      <c r="I1" s="172" t="s">
        <v>889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848</v>
      </c>
    </row>
    <row r="4" spans="1:10">
      <c r="G4" s="173" t="s">
        <v>982</v>
      </c>
    </row>
    <row r="5" spans="1:10">
      <c r="H5" s="23" t="s">
        <v>162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971</v>
      </c>
      <c r="H6" s="170"/>
    </row>
    <row r="7" spans="1:10">
      <c r="B7" s="163"/>
      <c r="C7" s="178"/>
    </row>
    <row r="8" spans="1:10" ht="12" customHeight="1">
      <c r="A8" s="28" t="s">
        <v>1112</v>
      </c>
      <c r="F8" s="179"/>
      <c r="G8" s="179"/>
    </row>
    <row r="9" spans="1:10" s="28" customFormat="1" ht="9.75" customHeight="1">
      <c r="A9" s="2482" t="s">
        <v>1073</v>
      </c>
      <c r="B9" s="2482"/>
      <c r="C9" s="2482"/>
      <c r="D9" s="2482"/>
      <c r="E9" s="2482"/>
    </row>
    <row r="10" spans="1:10">
      <c r="A10" s="28" t="s">
        <v>451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452</v>
      </c>
      <c r="B12" s="177" t="s">
        <v>1098</v>
      </c>
      <c r="C12" s="178"/>
      <c r="D12" s="177"/>
      <c r="E12" s="177"/>
      <c r="F12" s="177"/>
      <c r="G12" s="170"/>
      <c r="H12" s="187" t="s">
        <v>193</v>
      </c>
    </row>
    <row r="13" spans="1:10" ht="30" customHeight="1">
      <c r="A13" s="188" t="s">
        <v>587</v>
      </c>
      <c r="B13" s="188"/>
      <c r="C13" s="184"/>
      <c r="D13" s="188"/>
      <c r="E13" s="188"/>
      <c r="F13" s="188"/>
      <c r="G13" s="189"/>
    </row>
    <row r="14" spans="1:10" ht="33" customHeight="1">
      <c r="A14" s="190"/>
      <c r="B14" s="191"/>
      <c r="F14" s="179"/>
      <c r="G14" s="179"/>
    </row>
    <row r="15" spans="1:10" ht="21.75" customHeight="1">
      <c r="A15" s="192"/>
      <c r="B15" s="2493" t="s">
        <v>588</v>
      </c>
      <c r="C15" s="2493"/>
      <c r="D15" s="2493"/>
      <c r="E15" s="2493"/>
      <c r="F15" s="193"/>
      <c r="G15" s="193"/>
      <c r="H15" s="193"/>
      <c r="I15" s="193"/>
      <c r="J15" s="193"/>
    </row>
    <row r="16" spans="1:10" ht="21" customHeight="1">
      <c r="A16" s="163"/>
      <c r="B16" s="2494" t="s">
        <v>243</v>
      </c>
      <c r="C16" s="2494"/>
      <c r="D16" s="2494"/>
      <c r="E16" s="2494"/>
      <c r="F16" s="2494"/>
      <c r="G16" s="194"/>
      <c r="H16" s="194"/>
      <c r="I16" s="194"/>
      <c r="J16" s="194"/>
    </row>
    <row r="17" spans="1:10" s="28" customFormat="1" ht="21.75" customHeight="1">
      <c r="A17" s="188" t="s">
        <v>1147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209</v>
      </c>
      <c r="B19" s="198"/>
      <c r="C19" s="199"/>
      <c r="D19" s="200"/>
      <c r="E19" s="200"/>
      <c r="G19" s="202" t="s">
        <v>617</v>
      </c>
      <c r="H19" s="203"/>
      <c r="I19" s="203"/>
      <c r="J19" s="203"/>
    </row>
    <row r="20" spans="1:10" s="173" customFormat="1" ht="15.75" customHeight="1" thickBot="1">
      <c r="A20" s="38" t="s">
        <v>84</v>
      </c>
      <c r="B20" s="204"/>
      <c r="C20" s="199"/>
      <c r="G20" s="204" t="s">
        <v>313</v>
      </c>
      <c r="H20" s="205">
        <v>6</v>
      </c>
      <c r="I20" s="206">
        <v>6</v>
      </c>
      <c r="J20" s="207" t="s">
        <v>703</v>
      </c>
    </row>
    <row r="21" spans="1:10" s="204" customFormat="1" ht="15" customHeight="1" thickBot="1">
      <c r="A21" s="38" t="s">
        <v>600</v>
      </c>
      <c r="C21" s="199"/>
      <c r="G21" s="204" t="s">
        <v>883</v>
      </c>
    </row>
    <row r="22" spans="1:10" s="204" customFormat="1" ht="9.75" customHeight="1" thickBot="1">
      <c r="A22" s="38" t="s">
        <v>531</v>
      </c>
      <c r="C22" s="208"/>
      <c r="D22" s="209"/>
      <c r="G22" s="204" t="s">
        <v>532</v>
      </c>
    </row>
    <row r="23" spans="1:10" s="173" customFormat="1" ht="15.75" customHeight="1" thickBot="1">
      <c r="A23" s="38" t="s">
        <v>693</v>
      </c>
      <c r="B23" s="204"/>
      <c r="C23" s="199"/>
      <c r="G23" s="204" t="s">
        <v>902</v>
      </c>
      <c r="I23" s="210"/>
    </row>
    <row r="24" spans="1:10" s="173" customFormat="1" ht="12.75" customHeight="1">
      <c r="A24" s="38" t="s">
        <v>287</v>
      </c>
      <c r="B24" s="211"/>
      <c r="C24" s="212"/>
      <c r="F24" s="213"/>
      <c r="G24" s="204" t="s">
        <v>904</v>
      </c>
    </row>
    <row r="25" spans="1:10" s="173" customFormat="1" ht="15.75" customHeigh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ht="15.75" customHeigh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ht="16.5" customHeight="1" thickBot="1">
      <c r="A27" s="38" t="s">
        <v>608</v>
      </c>
      <c r="B27" s="204"/>
      <c r="C27" s="212"/>
      <c r="E27" s="219" t="s">
        <v>704</v>
      </c>
      <c r="G27" s="204" t="s">
        <v>398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385</v>
      </c>
      <c r="B29" s="2" t="s">
        <v>609</v>
      </c>
      <c r="C29" s="57"/>
      <c r="D29" s="2" t="s">
        <v>401</v>
      </c>
      <c r="E29" s="3"/>
      <c r="F29" s="2495" t="s">
        <v>342</v>
      </c>
      <c r="G29" s="2497" t="s">
        <v>343</v>
      </c>
      <c r="H29" s="2498"/>
      <c r="I29" s="2498"/>
      <c r="J29" s="2499"/>
    </row>
    <row r="30" spans="1:10" s="28" customFormat="1" ht="96.75" customHeight="1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96"/>
      <c r="G30" s="15" t="s">
        <v>930</v>
      </c>
      <c r="H30" s="15" t="s">
        <v>931</v>
      </c>
      <c r="I30" s="15" t="s">
        <v>932</v>
      </c>
      <c r="J30" s="15" t="s">
        <v>933</v>
      </c>
    </row>
    <row r="31" spans="1:10" s="222" customFormat="1" ht="21" customHeight="1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" customHeight="1" thickBot="1">
      <c r="A32" s="259">
        <v>1100000</v>
      </c>
      <c r="B32" s="68" t="s">
        <v>249</v>
      </c>
      <c r="C32" s="69" t="s">
        <v>338</v>
      </c>
      <c r="D32" s="304">
        <f>D33+D42+D138</f>
        <v>0</v>
      </c>
      <c r="E32" s="304">
        <f>E46+E69</f>
        <v>0</v>
      </c>
      <c r="F32" s="304">
        <f>F42</f>
        <v>0</v>
      </c>
      <c r="G32" s="304">
        <f>G42</f>
        <v>0</v>
      </c>
      <c r="H32" s="304">
        <f>H42</f>
        <v>0</v>
      </c>
      <c r="I32" s="304">
        <f>I42</f>
        <v>0</v>
      </c>
      <c r="J32" s="304">
        <f>F32</f>
        <v>0</v>
      </c>
    </row>
    <row r="33" spans="1:10" s="28" customFormat="1" ht="5.25" hidden="1" customHeight="1" thickBot="1">
      <c r="A33" s="259">
        <v>1110000</v>
      </c>
      <c r="B33" s="70" t="s">
        <v>767</v>
      </c>
      <c r="C33" s="69" t="s">
        <v>338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5" hidden="1" thickBot="1">
      <c r="A34" s="260">
        <v>1110000</v>
      </c>
      <c r="B34" s="73" t="s">
        <v>768</v>
      </c>
      <c r="C34" s="74" t="s">
        <v>338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643</v>
      </c>
      <c r="C35" s="77" t="s">
        <v>769</v>
      </c>
      <c r="D35" s="351">
        <v>0</v>
      </c>
      <c r="E35" s="308"/>
      <c r="F35" s="351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6.25" hidden="1" thickBot="1">
      <c r="A36" s="262">
        <v>1112000</v>
      </c>
      <c r="B36" s="14" t="s">
        <v>255</v>
      </c>
      <c r="C36" s="81" t="s">
        <v>770</v>
      </c>
      <c r="D36" s="310">
        <v>0</v>
      </c>
      <c r="E36" s="310"/>
      <c r="F36" s="310">
        <v>0</v>
      </c>
      <c r="G36" s="310"/>
      <c r="H36" s="310">
        <v>0</v>
      </c>
      <c r="I36" s="310">
        <v>0</v>
      </c>
      <c r="J36" s="310">
        <f>F36</f>
        <v>0</v>
      </c>
    </row>
    <row r="37" spans="1:10" s="28" customFormat="1" ht="26.25" hidden="1" thickBot="1">
      <c r="A37" s="262">
        <v>1113000</v>
      </c>
      <c r="B37" s="14" t="s">
        <v>771</v>
      </c>
      <c r="C37" s="81" t="s">
        <v>772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377</v>
      </c>
      <c r="C38" s="81" t="s">
        <v>378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591</v>
      </c>
      <c r="C39" s="81" t="s">
        <v>367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981</v>
      </c>
      <c r="C40" s="83" t="s">
        <v>368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610</v>
      </c>
      <c r="C41" s="86" t="s">
        <v>19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25.5">
      <c r="A44" s="262">
        <v>1121100</v>
      </c>
      <c r="B44" s="93" t="s">
        <v>359</v>
      </c>
      <c r="C44" s="83" t="s">
        <v>360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361</v>
      </c>
      <c r="C45" s="81" t="s">
        <v>362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>
      <c r="A46" s="262">
        <v>1121300</v>
      </c>
      <c r="B46" s="93" t="s">
        <v>734</v>
      </c>
      <c r="C46" s="83" t="s">
        <v>363</v>
      </c>
      <c r="D46" s="82">
        <v>0</v>
      </c>
      <c r="E46" s="310">
        <v>0</v>
      </c>
      <c r="F46" s="310">
        <f>D46+E46</f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>
      <c r="A47" s="262">
        <v>1121400</v>
      </c>
      <c r="B47" s="93" t="s">
        <v>735</v>
      </c>
      <c r="C47" s="81" t="s">
        <v>364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t="12" customHeight="1">
      <c r="A48" s="262">
        <v>1121500</v>
      </c>
      <c r="B48" s="93" t="s">
        <v>65</v>
      </c>
      <c r="C48" s="83" t="s">
        <v>365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66</v>
      </c>
      <c r="C49" s="81" t="s">
        <v>366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67</v>
      </c>
      <c r="C50" s="86" t="s">
        <v>731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732</v>
      </c>
      <c r="C51" s="74" t="s">
        <v>338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733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465</v>
      </c>
      <c r="C53" s="83" t="s">
        <v>978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136</v>
      </c>
      <c r="C54" s="100" t="s">
        <v>979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52</v>
      </c>
      <c r="C55" s="74" t="s">
        <v>338</v>
      </c>
      <c r="D55" s="308">
        <f>SUM(D56:D63)</f>
        <v>0</v>
      </c>
      <c r="E55" s="308">
        <f>E63</f>
        <v>0</v>
      </c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>
      <c r="A56" s="266">
        <v>1123100</v>
      </c>
      <c r="B56" s="93" t="s">
        <v>137</v>
      </c>
      <c r="C56" s="99" t="s">
        <v>345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>
      <c r="A57" s="266">
        <v>1123200</v>
      </c>
      <c r="B57" s="93" t="s">
        <v>138</v>
      </c>
      <c r="C57" s="83" t="s">
        <v>346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139</v>
      </c>
      <c r="C58" s="83" t="s">
        <v>347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533</v>
      </c>
      <c r="C59" s="83" t="s">
        <v>348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534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25.5" hidden="1">
      <c r="A61" s="266">
        <v>1123600</v>
      </c>
      <c r="B61" s="93" t="s">
        <v>174</v>
      </c>
      <c r="C61" s="81" t="s">
        <v>349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175</v>
      </c>
      <c r="C62" s="83" t="s">
        <v>350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1.25" customHeight="1" thickBot="1">
      <c r="A63" s="264">
        <v>1123800</v>
      </c>
      <c r="B63" s="96" t="s">
        <v>176</v>
      </c>
      <c r="C63" s="100" t="s">
        <v>351</v>
      </c>
      <c r="D63" s="87">
        <v>0</v>
      </c>
      <c r="E63" s="311">
        <v>0</v>
      </c>
      <c r="F63" s="311">
        <f>E63</f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198</v>
      </c>
      <c r="C64" s="74" t="s">
        <v>338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177</v>
      </c>
      <c r="C65" s="86" t="s">
        <v>199</v>
      </c>
      <c r="D65" s="311"/>
      <c r="E65" s="311"/>
      <c r="F65" s="311"/>
      <c r="G65" s="311"/>
      <c r="H65" s="311"/>
      <c r="I65" s="311"/>
      <c r="J65" s="309">
        <f t="shared" si="0"/>
        <v>0</v>
      </c>
    </row>
    <row r="66" spans="1:10" s="28" customFormat="1" ht="28.5" hidden="1">
      <c r="A66" s="260">
        <v>1125000</v>
      </c>
      <c r="B66" s="97" t="s">
        <v>878</v>
      </c>
      <c r="C66" s="74" t="s">
        <v>338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178</v>
      </c>
      <c r="C67" s="99" t="s">
        <v>879</v>
      </c>
      <c r="D67" s="310">
        <v>0</v>
      </c>
      <c r="E67" s="310"/>
      <c r="F67" s="310"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669</v>
      </c>
      <c r="C68" s="100" t="s">
        <v>988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989</v>
      </c>
      <c r="C69" s="74" t="s">
        <v>338</v>
      </c>
      <c r="D69" s="308">
        <f>SUM(D70:D77)</f>
        <v>0</v>
      </c>
      <c r="E69" s="308">
        <f>E77</f>
        <v>0</v>
      </c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t="12" customHeight="1">
      <c r="A70" s="260">
        <v>1126100</v>
      </c>
      <c r="B70" s="93" t="s">
        <v>941</v>
      </c>
      <c r="C70" s="77" t="s">
        <v>990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942</v>
      </c>
      <c r="C71" s="83" t="s">
        <v>991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369</v>
      </c>
      <c r="C72" s="83" t="s">
        <v>370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943</v>
      </c>
      <c r="C73" s="81" t="s">
        <v>371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 hidden="1">
      <c r="A74" s="263">
        <v>1126500</v>
      </c>
      <c r="B74" s="104" t="s">
        <v>901</v>
      </c>
      <c r="C74" s="83" t="s">
        <v>372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214</v>
      </c>
      <c r="C75" s="81" t="s">
        <v>373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458</v>
      </c>
      <c r="C77" s="86" t="s">
        <v>375</v>
      </c>
      <c r="D77" s="311">
        <v>0</v>
      </c>
      <c r="E77" s="311">
        <v>0</v>
      </c>
      <c r="F77" s="311">
        <f>D77+E77</f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 thickBot="1">
      <c r="A78" s="267">
        <v>1130000</v>
      </c>
      <c r="B78" s="107" t="s">
        <v>274</v>
      </c>
      <c r="C78" s="74" t="s">
        <v>338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13.5" hidden="1" thickBot="1">
      <c r="A79" s="267">
        <v>1130100</v>
      </c>
      <c r="B79" s="103" t="s">
        <v>459</v>
      </c>
      <c r="C79" s="99" t="s">
        <v>275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t="13.5" hidden="1" thickBot="1">
      <c r="A80" s="267">
        <v>1130200</v>
      </c>
      <c r="B80" s="103" t="s">
        <v>460</v>
      </c>
      <c r="C80" s="83" t="s">
        <v>276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3.5" hidden="1" thickBot="1">
      <c r="A81" s="267">
        <v>1130300</v>
      </c>
      <c r="B81" s="103" t="s">
        <v>461</v>
      </c>
      <c r="C81" s="83" t="s">
        <v>277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t="13.5" hidden="1" thickBot="1">
      <c r="A82" s="267">
        <v>1130400</v>
      </c>
      <c r="B82" s="108" t="s">
        <v>462</v>
      </c>
      <c r="C82" s="109" t="s">
        <v>278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5" hidden="1" thickBot="1">
      <c r="A83" s="262">
        <v>1131000</v>
      </c>
      <c r="B83" s="110" t="s">
        <v>279</v>
      </c>
      <c r="C83" s="111" t="s">
        <v>338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6.25" hidden="1" thickBot="1">
      <c r="A84" s="262">
        <v>1131100</v>
      </c>
      <c r="B84" s="103" t="s">
        <v>565</v>
      </c>
      <c r="C84" s="77" t="s">
        <v>280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t="13.5" hidden="1" thickBot="1">
      <c r="A85" s="262">
        <v>1131200</v>
      </c>
      <c r="B85" s="103" t="s">
        <v>566</v>
      </c>
      <c r="C85" s="83" t="s">
        <v>281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567</v>
      </c>
      <c r="C86" s="86" t="s">
        <v>282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5" hidden="1" thickBot="1">
      <c r="A87" s="268">
        <v>1140000</v>
      </c>
      <c r="B87" s="107" t="s">
        <v>283</v>
      </c>
      <c r="C87" s="74" t="s">
        <v>338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6.25" hidden="1" thickBot="1">
      <c r="A88" s="268">
        <v>1141000</v>
      </c>
      <c r="B88" s="103" t="s">
        <v>284</v>
      </c>
      <c r="C88" s="99" t="s">
        <v>960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418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5" hidden="1" thickBot="1">
      <c r="A92" s="269">
        <v>1150000</v>
      </c>
      <c r="B92" s="224" t="s">
        <v>694</v>
      </c>
      <c r="C92" s="74" t="s">
        <v>338</v>
      </c>
      <c r="D92" s="308">
        <v>0</v>
      </c>
      <c r="E92" s="308">
        <v>0</v>
      </c>
      <c r="F92" s="308">
        <f>F107</f>
        <v>0</v>
      </c>
      <c r="G92" s="308">
        <f>G107</f>
        <v>0</v>
      </c>
      <c r="H92" s="308">
        <f>H107</f>
        <v>0</v>
      </c>
      <c r="I92" s="308">
        <f>I107</f>
        <v>0</v>
      </c>
      <c r="J92" s="309">
        <f>J107</f>
        <v>0</v>
      </c>
    </row>
    <row r="93" spans="1:10" s="28" customFormat="1" ht="26.25" hidden="1" thickBot="1">
      <c r="A93" s="270">
        <v>1151000</v>
      </c>
      <c r="B93" s="226" t="s">
        <v>649</v>
      </c>
      <c r="C93" s="74" t="s">
        <v>338</v>
      </c>
      <c r="D93" s="313">
        <v>0</v>
      </c>
      <c r="E93" s="313"/>
      <c r="F93" s="313"/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0.75" hidden="1" customHeight="1" thickBot="1">
      <c r="A94" s="270">
        <v>1151100</v>
      </c>
      <c r="B94" s="227" t="s">
        <v>250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607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495</v>
      </c>
      <c r="C96" s="230" t="s">
        <v>338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518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723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724</v>
      </c>
      <c r="C99" s="236" t="s">
        <v>338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725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95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479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480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481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482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8.25" hidden="1">
      <c r="A106" s="270">
        <v>1153800</v>
      </c>
      <c r="B106" s="237" t="s">
        <v>953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954</v>
      </c>
      <c r="C107" s="228">
        <v>463900</v>
      </c>
      <c r="D107" s="315"/>
      <c r="E107" s="315">
        <v>0</v>
      </c>
      <c r="F107" s="315">
        <v>0</v>
      </c>
      <c r="G107" s="315"/>
      <c r="H107" s="315"/>
      <c r="I107" s="315">
        <v>0</v>
      </c>
      <c r="J107" s="309">
        <f>F107</f>
        <v>0</v>
      </c>
    </row>
    <row r="108" spans="1:10" s="28" customFormat="1" ht="25.5" hidden="1">
      <c r="A108" s="270">
        <v>1154000</v>
      </c>
      <c r="B108" s="238" t="s">
        <v>955</v>
      </c>
      <c r="C108" s="230" t="s">
        <v>338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195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196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197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63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64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338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77</v>
      </c>
      <c r="C116" s="123" t="s">
        <v>338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379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671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5.5" hidden="1">
      <c r="A119" s="266">
        <v>1162000</v>
      </c>
      <c r="B119" s="122" t="s">
        <v>1080</v>
      </c>
      <c r="C119" s="123" t="s">
        <v>338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1081</v>
      </c>
      <c r="C120" s="83" t="s">
        <v>122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123</v>
      </c>
      <c r="C121" s="83" t="s">
        <v>23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24</v>
      </c>
      <c r="C122" s="83" t="s">
        <v>25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794</v>
      </c>
      <c r="C123" s="83" t="s">
        <v>795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796</v>
      </c>
      <c r="C124" s="83" t="s">
        <v>797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488</v>
      </c>
      <c r="C125" s="83" t="s">
        <v>489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490</v>
      </c>
      <c r="C126" s="83" t="s">
        <v>491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832</v>
      </c>
      <c r="C127" s="83" t="s">
        <v>833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834</v>
      </c>
      <c r="C128" s="83" t="s">
        <v>835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54</v>
      </c>
      <c r="C129" s="111" t="s">
        <v>338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763</v>
      </c>
      <c r="C130" s="86" t="s">
        <v>764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3.5" hidden="1" thickBot="1">
      <c r="A131" s="275">
        <v>1170000</v>
      </c>
      <c r="B131" s="126" t="s">
        <v>836</v>
      </c>
      <c r="C131" s="74" t="s">
        <v>338</v>
      </c>
      <c r="D131" s="326">
        <f>D138</f>
        <v>0</v>
      </c>
      <c r="E131" s="326"/>
      <c r="F131" s="326">
        <f>F138</f>
        <v>0</v>
      </c>
      <c r="G131" s="326">
        <f>G138</f>
        <v>0</v>
      </c>
      <c r="H131" s="326">
        <f>H138</f>
        <v>0</v>
      </c>
      <c r="I131" s="326">
        <f>I138</f>
        <v>0</v>
      </c>
      <c r="J131" s="309">
        <f>J138</f>
        <v>0</v>
      </c>
    </row>
    <row r="132" spans="1:10" s="28" customFormat="1" ht="26.25" hidden="1" thickBot="1">
      <c r="A132" s="273">
        <v>1171000</v>
      </c>
      <c r="B132" s="129" t="s">
        <v>200</v>
      </c>
      <c r="C132" s="74" t="s">
        <v>338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9" hidden="1" thickBot="1">
      <c r="A133" s="273">
        <v>1171100</v>
      </c>
      <c r="B133" s="14" t="s">
        <v>456</v>
      </c>
      <c r="C133" s="99" t="s">
        <v>457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6.25" hidden="1" thickBot="1">
      <c r="A134" s="273">
        <v>1171200</v>
      </c>
      <c r="B134" s="116" t="s">
        <v>331</v>
      </c>
      <c r="C134" s="131" t="s">
        <v>332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0.75" hidden="1" customHeight="1" thickBot="1">
      <c r="A135" s="266">
        <v>1172000</v>
      </c>
      <c r="B135" s="132" t="s">
        <v>974</v>
      </c>
      <c r="C135" s="111" t="s">
        <v>338</v>
      </c>
      <c r="D135" s="326">
        <v>0</v>
      </c>
      <c r="E135" s="326"/>
      <c r="F135" s="326">
        <f>F138</f>
        <v>0</v>
      </c>
      <c r="G135" s="326">
        <f>G138</f>
        <v>0</v>
      </c>
      <c r="H135" s="326">
        <f>H138</f>
        <v>0</v>
      </c>
      <c r="I135" s="326">
        <f>I138</f>
        <v>0</v>
      </c>
      <c r="J135" s="309">
        <f>J138</f>
        <v>0</v>
      </c>
    </row>
    <row r="136" spans="1:10" s="28" customFormat="1" hidden="1">
      <c r="A136" s="266">
        <v>1172100</v>
      </c>
      <c r="B136" s="103" t="s">
        <v>1058</v>
      </c>
      <c r="C136" s="99" t="s">
        <v>975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1059</v>
      </c>
      <c r="C137" s="133">
        <v>482200</v>
      </c>
      <c r="D137" s="317"/>
      <c r="E137" s="310"/>
      <c r="F137" s="317"/>
      <c r="G137" s="317"/>
      <c r="H137" s="317"/>
      <c r="I137" s="317"/>
      <c r="J137" s="309">
        <v>0</v>
      </c>
    </row>
    <row r="138" spans="1:10" s="28" customFormat="1" hidden="1">
      <c r="A138" s="266">
        <v>1172300</v>
      </c>
      <c r="B138" s="116" t="s">
        <v>976</v>
      </c>
      <c r="C138" s="83" t="s">
        <v>977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116</v>
      </c>
      <c r="C139" s="83" t="s">
        <v>117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118</v>
      </c>
      <c r="C140" s="111" t="s">
        <v>338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119</v>
      </c>
      <c r="C141" s="83" t="s">
        <v>1044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1045</v>
      </c>
      <c r="C142" s="111" t="s">
        <v>338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1060</v>
      </c>
      <c r="C143" s="83" t="s">
        <v>1046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424</v>
      </c>
      <c r="C144" s="83" t="s">
        <v>425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535</v>
      </c>
      <c r="C145" s="111" t="s">
        <v>338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38.25" hidden="1">
      <c r="A146" s="273">
        <v>1175100</v>
      </c>
      <c r="B146" s="134" t="s">
        <v>211</v>
      </c>
      <c r="C146" s="83" t="s">
        <v>212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213</v>
      </c>
      <c r="C147" s="111" t="s">
        <v>338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564</v>
      </c>
      <c r="C149" s="111" t="s">
        <v>338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680</v>
      </c>
      <c r="C150" s="86" t="s">
        <v>244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thickBot="1">
      <c r="A151" s="276" t="s">
        <v>247</v>
      </c>
      <c r="B151" s="143" t="s">
        <v>618</v>
      </c>
      <c r="C151" s="144" t="s">
        <v>338</v>
      </c>
      <c r="D151" s="329">
        <f>D158</f>
        <v>0</v>
      </c>
      <c r="E151" s="329">
        <f>E159</f>
        <v>0</v>
      </c>
      <c r="F151" s="329">
        <f>F158+F159</f>
        <v>0</v>
      </c>
      <c r="G151" s="329">
        <f>G158</f>
        <v>0</v>
      </c>
      <c r="H151" s="329">
        <f>H158+H159</f>
        <v>0</v>
      </c>
      <c r="I151" s="329">
        <f>I152+I158+I159</f>
        <v>0</v>
      </c>
      <c r="J151" s="309">
        <f t="shared" ref="J151:J156" si="2">F151</f>
        <v>0</v>
      </c>
    </row>
    <row r="152" spans="1:10" s="28" customFormat="1">
      <c r="A152" s="275" t="s">
        <v>620</v>
      </c>
      <c r="B152" s="150" t="s">
        <v>621</v>
      </c>
      <c r="C152" s="74" t="s">
        <v>338</v>
      </c>
      <c r="D152" s="326">
        <f>SUM(D153:D155)</f>
        <v>0</v>
      </c>
      <c r="E152" s="326"/>
      <c r="F152" s="326">
        <f>SUM(F153:F155)</f>
        <v>0</v>
      </c>
      <c r="G152" s="326">
        <f>SUM(G153:G155)</f>
        <v>0</v>
      </c>
      <c r="H152" s="326">
        <f>+SUM(H153:H155)</f>
        <v>0</v>
      </c>
      <c r="I152" s="326">
        <f>SUM(I153:I155)</f>
        <v>0</v>
      </c>
      <c r="J152" s="309">
        <f t="shared" si="2"/>
        <v>0</v>
      </c>
    </row>
    <row r="153" spans="1:10" s="28" customFormat="1">
      <c r="A153" s="273" t="s">
        <v>622</v>
      </c>
      <c r="B153" s="134" t="s">
        <v>944</v>
      </c>
      <c r="C153" s="241" t="s">
        <v>945</v>
      </c>
      <c r="D153" s="327"/>
      <c r="E153" s="310"/>
      <c r="F153" s="327"/>
      <c r="G153" s="327"/>
      <c r="H153" s="327"/>
      <c r="I153" s="327"/>
      <c r="J153" s="309">
        <f t="shared" si="2"/>
        <v>0</v>
      </c>
    </row>
    <row r="154" spans="1:10" s="28" customFormat="1" ht="0.75" customHeight="1">
      <c r="A154" s="273" t="s">
        <v>946</v>
      </c>
      <c r="B154" s="134" t="s">
        <v>922</v>
      </c>
      <c r="C154" s="241" t="s">
        <v>923</v>
      </c>
      <c r="D154" s="327"/>
      <c r="E154" s="310"/>
      <c r="F154" s="327"/>
      <c r="G154" s="327"/>
      <c r="H154" s="327"/>
      <c r="I154" s="327"/>
      <c r="J154" s="309">
        <f t="shared" si="2"/>
        <v>0</v>
      </c>
    </row>
    <row r="155" spans="1:10" s="28" customFormat="1" ht="25.5" hidden="1">
      <c r="A155" s="273" t="s">
        <v>924</v>
      </c>
      <c r="B155" s="134" t="s">
        <v>925</v>
      </c>
      <c r="C155" s="241" t="s">
        <v>926</v>
      </c>
      <c r="D155" s="347">
        <v>0</v>
      </c>
      <c r="E155" s="344"/>
      <c r="F155" s="347">
        <v>0</v>
      </c>
      <c r="G155" s="345"/>
      <c r="H155" s="348">
        <v>0</v>
      </c>
      <c r="I155" s="348">
        <v>0</v>
      </c>
      <c r="J155" s="346">
        <f t="shared" si="2"/>
        <v>0</v>
      </c>
    </row>
    <row r="156" spans="1:10" s="28" customFormat="1">
      <c r="A156" s="277" t="s">
        <v>927</v>
      </c>
      <c r="B156" s="134" t="s">
        <v>1054</v>
      </c>
      <c r="C156" s="241" t="s">
        <v>1055</v>
      </c>
      <c r="D156" s="327">
        <v>0</v>
      </c>
      <c r="E156" s="310"/>
      <c r="F156" s="327">
        <f>D156+E156</f>
        <v>0</v>
      </c>
      <c r="G156" s="327"/>
      <c r="H156" s="327"/>
      <c r="I156" s="327"/>
      <c r="J156" s="309">
        <f t="shared" si="2"/>
        <v>0</v>
      </c>
    </row>
    <row r="157" spans="1:10" s="28" customFormat="1">
      <c r="A157" s="277" t="s">
        <v>127</v>
      </c>
      <c r="B157" s="135" t="s">
        <v>128</v>
      </c>
      <c r="C157" s="241" t="s">
        <v>129</v>
      </c>
      <c r="D157" s="130"/>
      <c r="E157" s="310"/>
      <c r="F157" s="130"/>
      <c r="G157" s="327"/>
      <c r="H157" s="327"/>
      <c r="I157" s="327"/>
      <c r="J157" s="309">
        <v>0</v>
      </c>
    </row>
    <row r="158" spans="1:10" s="28" customFormat="1">
      <c r="A158" s="277" t="s">
        <v>130</v>
      </c>
      <c r="B158" s="134" t="s">
        <v>913</v>
      </c>
      <c r="C158" s="241" t="s">
        <v>857</v>
      </c>
      <c r="D158" s="327">
        <v>0</v>
      </c>
      <c r="E158" s="310"/>
      <c r="F158" s="327"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0" s="28" customFormat="1">
      <c r="A159" s="277" t="s">
        <v>858</v>
      </c>
      <c r="B159" s="134" t="s">
        <v>859</v>
      </c>
      <c r="C159" s="241" t="s">
        <v>860</v>
      </c>
      <c r="D159" s="327"/>
      <c r="E159" s="310">
        <v>0</v>
      </c>
      <c r="F159" s="327">
        <f>E159</f>
        <v>0</v>
      </c>
      <c r="G159" s="327"/>
      <c r="H159" s="327">
        <v>0</v>
      </c>
      <c r="I159" s="327">
        <v>0</v>
      </c>
      <c r="J159" s="309">
        <f>F159</f>
        <v>0</v>
      </c>
    </row>
    <row r="160" spans="1:10" s="28" customFormat="1">
      <c r="A160" s="278" t="s">
        <v>765</v>
      </c>
      <c r="B160" s="243" t="s">
        <v>626</v>
      </c>
      <c r="C160" s="244" t="s">
        <v>627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766</v>
      </c>
      <c r="B161" s="245" t="s">
        <v>1020</v>
      </c>
      <c r="C161" s="228" t="s">
        <v>1021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1022</v>
      </c>
      <c r="B162" s="245" t="s">
        <v>1023</v>
      </c>
      <c r="C162" s="228" t="s">
        <v>1024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628</v>
      </c>
      <c r="B163" s="246" t="s">
        <v>629</v>
      </c>
      <c r="C163" s="247" t="s">
        <v>338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630</v>
      </c>
      <c r="B164" s="135" t="s">
        <v>631</v>
      </c>
      <c r="C164" s="241" t="s">
        <v>632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633</v>
      </c>
      <c r="B165" s="135" t="s">
        <v>634</v>
      </c>
      <c r="C165" s="241" t="s">
        <v>635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636</v>
      </c>
      <c r="B166" s="134" t="s">
        <v>293</v>
      </c>
      <c r="C166" s="241" t="s">
        <v>294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295</v>
      </c>
      <c r="B167" s="134" t="s">
        <v>296</v>
      </c>
      <c r="C167" s="241" t="s">
        <v>297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298</v>
      </c>
      <c r="B168" s="132" t="s">
        <v>299</v>
      </c>
      <c r="C168" s="123" t="s">
        <v>338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300</v>
      </c>
      <c r="B169" s="135" t="s">
        <v>1061</v>
      </c>
      <c r="C169" s="241" t="s">
        <v>301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302</v>
      </c>
      <c r="B170" s="155" t="s">
        <v>1025</v>
      </c>
      <c r="C170" s="123" t="s">
        <v>338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304</v>
      </c>
      <c r="B171" s="135" t="s">
        <v>1062</v>
      </c>
      <c r="C171" s="241" t="s">
        <v>305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306</v>
      </c>
      <c r="B172" s="135" t="s">
        <v>1063</v>
      </c>
      <c r="C172" s="241" t="s">
        <v>307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308</v>
      </c>
      <c r="B173" s="134" t="s">
        <v>309</v>
      </c>
      <c r="C173" s="241" t="s">
        <v>310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1026</v>
      </c>
      <c r="C174" s="244" t="s">
        <v>1089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1027</v>
      </c>
      <c r="C175" s="248" t="s">
        <v>338</v>
      </c>
      <c r="D175" s="329">
        <f t="shared" ref="D175:J175" si="3">D32+D151</f>
        <v>0</v>
      </c>
      <c r="E175" s="329">
        <f t="shared" si="3"/>
        <v>0</v>
      </c>
      <c r="F175" s="329">
        <f t="shared" si="3"/>
        <v>0</v>
      </c>
      <c r="G175" s="329">
        <f t="shared" si="3"/>
        <v>0</v>
      </c>
      <c r="H175" s="329">
        <f t="shared" si="3"/>
        <v>0</v>
      </c>
      <c r="I175" s="329">
        <f t="shared" si="3"/>
        <v>0</v>
      </c>
      <c r="J175" s="329">
        <f t="shared" si="3"/>
        <v>0</v>
      </c>
    </row>
    <row r="176" spans="1:10" ht="18" customHeight="1">
      <c r="A176" s="2492"/>
      <c r="B176" s="2492"/>
      <c r="C176" s="2492"/>
      <c r="D176" s="2492"/>
      <c r="E176" s="2492"/>
      <c r="F176" s="2492"/>
      <c r="G176" s="2492"/>
      <c r="H176" s="2492"/>
      <c r="I176" s="2492"/>
      <c r="J176" s="2492"/>
    </row>
    <row r="177" spans="1:10">
      <c r="A177" s="2486"/>
      <c r="B177" s="2486"/>
      <c r="C177" s="2486"/>
      <c r="D177" s="2486"/>
      <c r="E177" s="2486"/>
      <c r="F177" s="2486"/>
      <c r="G177" s="2486"/>
      <c r="H177" s="2486"/>
      <c r="I177" s="2486"/>
      <c r="J177" s="2486"/>
    </row>
    <row r="178" spans="1:10">
      <c r="A178" s="2484" t="s">
        <v>1070</v>
      </c>
      <c r="B178" s="2484"/>
      <c r="C178" s="2484"/>
      <c r="D178" s="2484"/>
      <c r="E178" s="2484"/>
      <c r="F178" s="2484"/>
      <c r="G178" s="2484"/>
      <c r="H178" s="2484"/>
      <c r="I178" s="2484"/>
      <c r="J178" s="2484"/>
    </row>
    <row r="179" spans="1:10" ht="14.25">
      <c r="A179" s="2484" t="s">
        <v>1097</v>
      </c>
      <c r="B179" s="2484"/>
      <c r="C179" s="2484"/>
      <c r="D179" s="2484"/>
      <c r="E179" s="2484"/>
      <c r="F179" s="2484"/>
      <c r="G179" s="2484"/>
      <c r="H179" s="2484"/>
      <c r="I179" s="2484"/>
      <c r="J179" s="2484"/>
    </row>
    <row r="180" spans="1:10">
      <c r="A180" s="2487" t="s">
        <v>950</v>
      </c>
      <c r="B180" s="2487"/>
      <c r="C180" s="2487"/>
      <c r="D180" s="2487"/>
      <c r="E180" s="2487"/>
      <c r="F180" s="2487"/>
      <c r="G180" s="2487"/>
      <c r="H180" s="2487"/>
      <c r="I180" s="2487"/>
      <c r="J180" s="2487"/>
    </row>
    <row r="181" spans="1:10" ht="14.25">
      <c r="A181" s="2483" t="s">
        <v>291</v>
      </c>
      <c r="B181" s="2483"/>
      <c r="C181" s="2483"/>
      <c r="D181" s="2483"/>
      <c r="E181" s="2483"/>
      <c r="F181" s="2483"/>
      <c r="G181" s="2483"/>
      <c r="H181" s="2483"/>
      <c r="I181" s="2483"/>
      <c r="J181" s="2483"/>
    </row>
    <row r="182" spans="1:10">
      <c r="A182" s="2484" t="s">
        <v>951</v>
      </c>
      <c r="B182" s="2484"/>
      <c r="C182" s="2484"/>
      <c r="D182" s="2484"/>
      <c r="E182" s="2484"/>
      <c r="F182" s="2484"/>
      <c r="G182" s="2484"/>
      <c r="H182" s="2484"/>
      <c r="I182" s="2484"/>
      <c r="J182" s="2484"/>
    </row>
    <row r="183" spans="1:10">
      <c r="A183" s="2484" t="s">
        <v>448</v>
      </c>
      <c r="B183" s="2484"/>
      <c r="C183" s="2484"/>
      <c r="D183" s="2484"/>
      <c r="E183" s="2484"/>
      <c r="F183" s="2484"/>
      <c r="G183" s="2484"/>
      <c r="H183" s="2484"/>
      <c r="I183" s="2484"/>
      <c r="J183" s="2484"/>
    </row>
    <row r="184" spans="1:10" ht="14.25">
      <c r="A184" s="2485" t="s">
        <v>1074</v>
      </c>
      <c r="B184" s="2485"/>
      <c r="C184" s="2485"/>
      <c r="D184" s="2485"/>
      <c r="E184" s="2485"/>
      <c r="F184" s="2485"/>
      <c r="G184" s="2485"/>
      <c r="H184" s="2485"/>
      <c r="I184" s="2485"/>
      <c r="J184" s="2485"/>
    </row>
    <row r="185" spans="1:10">
      <c r="A185" s="2482"/>
      <c r="B185" s="2482"/>
      <c r="C185" s="2482"/>
      <c r="D185" s="2482"/>
      <c r="E185" s="2482"/>
      <c r="F185" s="2482"/>
      <c r="G185" s="2482"/>
      <c r="H185" s="2482"/>
      <c r="I185" s="2482"/>
      <c r="J185" s="2482"/>
    </row>
    <row r="186" spans="1:10">
      <c r="A186" s="2490"/>
      <c r="B186" s="2490"/>
      <c r="C186" s="2490"/>
      <c r="D186" s="2490"/>
      <c r="E186" s="2490"/>
      <c r="F186" s="2490"/>
      <c r="G186" s="2490"/>
      <c r="H186" s="2490"/>
      <c r="I186" s="2490"/>
      <c r="J186" s="2490"/>
    </row>
    <row r="187" spans="1:10">
      <c r="A187" s="2490"/>
      <c r="B187" s="2490"/>
      <c r="C187" s="2490"/>
      <c r="D187" s="2490"/>
      <c r="E187" s="2490"/>
      <c r="F187" s="2490"/>
      <c r="G187" s="2490"/>
      <c r="H187" s="2490"/>
      <c r="I187" s="2490"/>
      <c r="J187" s="2490"/>
    </row>
    <row r="188" spans="1:10">
      <c r="A188" s="2490"/>
      <c r="B188" s="2490"/>
      <c r="C188" s="2490"/>
      <c r="D188" s="2490"/>
      <c r="E188" s="2490"/>
      <c r="F188" s="2490"/>
      <c r="G188" s="2490"/>
      <c r="H188" s="2490"/>
      <c r="I188" s="2490"/>
      <c r="J188" s="2490"/>
    </row>
    <row r="189" spans="1:10">
      <c r="A189" s="2490"/>
      <c r="B189" s="2490"/>
      <c r="C189" s="2490"/>
      <c r="D189" s="2490"/>
      <c r="E189" s="2490"/>
      <c r="F189" s="2490"/>
      <c r="G189" s="2490"/>
      <c r="H189" s="2490"/>
      <c r="I189" s="2490"/>
      <c r="J189" s="249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90"/>
      <c r="B191" s="2490"/>
      <c r="C191" s="2490"/>
      <c r="D191" s="2490"/>
      <c r="E191" s="2490"/>
      <c r="F191" s="2490"/>
      <c r="G191" s="2490"/>
      <c r="H191" s="2490"/>
      <c r="I191" s="2490"/>
      <c r="J191" s="2490"/>
    </row>
    <row r="192" spans="1:10">
      <c r="A192" s="2491"/>
      <c r="B192" s="2491"/>
      <c r="C192" s="2491"/>
      <c r="D192" s="2491"/>
      <c r="E192" s="2491"/>
      <c r="F192" s="2491"/>
      <c r="G192" s="2491"/>
      <c r="H192" s="2491"/>
      <c r="I192" s="2491"/>
      <c r="J192" s="2491"/>
    </row>
    <row r="193" spans="1:10">
      <c r="A193" s="2490"/>
      <c r="B193" s="2490"/>
      <c r="C193" s="2490"/>
      <c r="D193" s="2490"/>
      <c r="E193" s="2490"/>
      <c r="F193" s="2490"/>
      <c r="G193" s="2490"/>
      <c r="H193" s="2490"/>
      <c r="I193" s="2490"/>
      <c r="J193" s="2490"/>
    </row>
    <row r="194" spans="1:10">
      <c r="A194" s="2490"/>
      <c r="B194" s="2490"/>
      <c r="C194" s="2490"/>
      <c r="D194" s="2490"/>
      <c r="E194" s="2490"/>
      <c r="F194" s="2490"/>
      <c r="G194" s="2490"/>
      <c r="H194" s="2490"/>
      <c r="I194" s="2490"/>
      <c r="J194" s="249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90"/>
      <c r="B196" s="2490"/>
      <c r="C196" s="2490"/>
      <c r="D196" s="2490"/>
      <c r="E196" s="2490"/>
      <c r="F196" s="2490"/>
      <c r="G196" s="2490"/>
      <c r="H196" s="2490"/>
      <c r="I196" s="2490"/>
      <c r="J196" s="249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90"/>
      <c r="B198" s="2490"/>
      <c r="C198" s="2490"/>
      <c r="D198" s="2490"/>
      <c r="E198" s="2490"/>
      <c r="F198" s="2490"/>
      <c r="G198" s="2490"/>
      <c r="H198" s="2490"/>
      <c r="I198" s="2490"/>
      <c r="J198" s="249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90"/>
      <c r="B200" s="2490"/>
      <c r="C200" s="2490"/>
      <c r="D200" s="2490"/>
      <c r="E200" s="2490"/>
      <c r="F200" s="2490"/>
      <c r="G200" s="2490"/>
      <c r="H200" s="2490"/>
      <c r="I200" s="2490"/>
      <c r="J200" s="249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90" t="s">
        <v>49</v>
      </c>
      <c r="B202" s="2490"/>
      <c r="C202" s="2490"/>
      <c r="D202" s="2490"/>
      <c r="E202" s="2490"/>
      <c r="F202" s="2490"/>
      <c r="G202" s="2490"/>
      <c r="H202" s="2490"/>
      <c r="I202" s="2490"/>
      <c r="J202" s="2490"/>
    </row>
    <row r="203" spans="1:10">
      <c r="A203" s="2488" t="s">
        <v>336</v>
      </c>
      <c r="B203" s="2488"/>
      <c r="C203" s="2488"/>
      <c r="D203" s="2488"/>
      <c r="E203" s="2488"/>
      <c r="F203" s="2488"/>
      <c r="G203" s="2488"/>
      <c r="H203" s="2488"/>
      <c r="I203" s="2488"/>
      <c r="J203" s="2488"/>
    </row>
    <row r="204" spans="1:10">
      <c r="A204" s="2489" t="s">
        <v>189</v>
      </c>
      <c r="B204" s="2489"/>
      <c r="C204" s="2489"/>
      <c r="D204" s="2489"/>
      <c r="E204" s="2489"/>
      <c r="F204" s="2489"/>
      <c r="G204" s="2489"/>
      <c r="H204" s="2489"/>
      <c r="I204" s="2489"/>
      <c r="J204" s="2489"/>
    </row>
    <row r="205" spans="1:10">
      <c r="A205" s="2489" t="s">
        <v>190</v>
      </c>
      <c r="B205" s="2489"/>
      <c r="C205" s="2489"/>
      <c r="D205" s="2489"/>
      <c r="E205" s="2489"/>
      <c r="F205" s="2489"/>
      <c r="G205" s="2489"/>
      <c r="H205" s="2489"/>
      <c r="I205" s="2489"/>
      <c r="J205" s="2489"/>
    </row>
    <row r="206" spans="1:10">
      <c r="A206" s="256" t="s">
        <v>890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89" t="s">
        <v>644</v>
      </c>
      <c r="B207" s="2489"/>
      <c r="C207" s="2489"/>
      <c r="D207" s="2489"/>
      <c r="E207" s="2489"/>
      <c r="F207" s="2489"/>
      <c r="G207" s="2489"/>
      <c r="H207" s="2489"/>
      <c r="I207" s="2489"/>
      <c r="J207" s="2489"/>
    </row>
    <row r="208" spans="1:10">
      <c r="A208" s="2486" t="s">
        <v>645</v>
      </c>
      <c r="B208" s="2486"/>
      <c r="C208" s="2486"/>
      <c r="D208" s="2486"/>
      <c r="E208" s="2486"/>
      <c r="F208" s="2486"/>
      <c r="G208" s="2486"/>
      <c r="H208" s="2486"/>
      <c r="I208" s="2486"/>
      <c r="J208" s="2486"/>
    </row>
    <row r="209" spans="1:10">
      <c r="A209" s="2484" t="s">
        <v>1070</v>
      </c>
      <c r="B209" s="2484"/>
      <c r="C209" s="2484"/>
      <c r="D209" s="2484"/>
      <c r="E209" s="2484"/>
      <c r="F209" s="2484"/>
      <c r="G209" s="2484"/>
      <c r="H209" s="2484"/>
      <c r="I209" s="2484"/>
      <c r="J209" s="2484"/>
    </row>
    <row r="210" spans="1:10" ht="14.25">
      <c r="A210" s="2484" t="s">
        <v>1072</v>
      </c>
      <c r="B210" s="2484"/>
      <c r="C210" s="2484"/>
      <c r="D210" s="2484"/>
      <c r="E210" s="2484"/>
      <c r="F210" s="2484"/>
      <c r="G210" s="2484"/>
      <c r="H210" s="2484"/>
      <c r="I210" s="2484"/>
      <c r="J210" s="2484"/>
    </row>
    <row r="211" spans="1:10">
      <c r="A211" s="2487" t="s">
        <v>950</v>
      </c>
      <c r="B211" s="2487"/>
      <c r="C211" s="2487"/>
      <c r="D211" s="2487"/>
      <c r="E211" s="2487"/>
      <c r="F211" s="2487"/>
      <c r="G211" s="2487"/>
      <c r="H211" s="2487"/>
      <c r="I211" s="2487"/>
      <c r="J211" s="2487"/>
    </row>
    <row r="212" spans="1:10" ht="14.25">
      <c r="A212" s="2483" t="s">
        <v>291</v>
      </c>
      <c r="B212" s="2483"/>
      <c r="C212" s="2483"/>
      <c r="D212" s="2483"/>
      <c r="E212" s="2483"/>
      <c r="F212" s="2483"/>
      <c r="G212" s="2483"/>
      <c r="H212" s="2483"/>
      <c r="I212" s="2483"/>
      <c r="J212" s="2483"/>
    </row>
    <row r="213" spans="1:10">
      <c r="A213" s="2484" t="s">
        <v>951</v>
      </c>
      <c r="B213" s="2484"/>
      <c r="C213" s="2484"/>
      <c r="D213" s="2484"/>
      <c r="E213" s="2484"/>
      <c r="F213" s="2484"/>
      <c r="G213" s="2484"/>
      <c r="H213" s="2484"/>
      <c r="I213" s="2484"/>
      <c r="J213" s="2484"/>
    </row>
    <row r="214" spans="1:10">
      <c r="A214" s="2484" t="s">
        <v>952</v>
      </c>
      <c r="B214" s="2484"/>
      <c r="C214" s="2484"/>
      <c r="D214" s="2484"/>
      <c r="E214" s="2484"/>
      <c r="F214" s="2484"/>
      <c r="G214" s="2484"/>
      <c r="H214" s="2484"/>
      <c r="I214" s="2484"/>
      <c r="J214" s="2484"/>
    </row>
    <row r="215" spans="1:10" ht="14.25">
      <c r="A215" s="2485" t="s">
        <v>1074</v>
      </c>
      <c r="B215" s="2485"/>
      <c r="C215" s="2485"/>
      <c r="D215" s="2485"/>
      <c r="E215" s="2485"/>
      <c r="F215" s="2485"/>
      <c r="G215" s="2485"/>
      <c r="H215" s="2485"/>
      <c r="I215" s="2485"/>
      <c r="J215" s="2485"/>
    </row>
    <row r="216" spans="1:10">
      <c r="A216" s="2482"/>
      <c r="B216" s="2482"/>
      <c r="C216" s="2482"/>
      <c r="D216" s="2482"/>
      <c r="E216" s="2482"/>
      <c r="F216" s="2482"/>
      <c r="G216" s="2482"/>
      <c r="H216" s="2482"/>
      <c r="I216" s="2482"/>
      <c r="J216" s="2482"/>
    </row>
  </sheetData>
  <mergeCells count="40">
    <mergeCell ref="A216:J216"/>
    <mergeCell ref="A210:J210"/>
    <mergeCell ref="A211:J211"/>
    <mergeCell ref="A212:J212"/>
    <mergeCell ref="A213:J213"/>
    <mergeCell ref="A207:J207"/>
    <mergeCell ref="A208:J208"/>
    <mergeCell ref="A209:J209"/>
    <mergeCell ref="A214:J214"/>
    <mergeCell ref="A215:J215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G29:J29"/>
    <mergeCell ref="A9:E9"/>
    <mergeCell ref="B15:E15"/>
    <mergeCell ref="B16:F16"/>
    <mergeCell ref="F29:F30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N171"/>
  <sheetViews>
    <sheetView topLeftCell="A32" workbookViewId="0">
      <selection activeCell="A160" sqref="A160:XFD160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" style="626" customWidth="1"/>
    <col min="5" max="5" width="7.42578125" style="626" customWidth="1"/>
    <col min="6" max="6" width="10.7109375" style="626" customWidth="1"/>
    <col min="7" max="7" width="11.7109375" style="626" customWidth="1"/>
    <col min="8" max="8" width="10.5703125" style="626" customWidth="1"/>
    <col min="9" max="9" width="11.42578125" style="626" customWidth="1"/>
    <col min="10" max="10" width="10.57031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453" t="s">
        <v>28</v>
      </c>
      <c r="G1" s="2453"/>
      <c r="H1" s="2453"/>
      <c r="I1" s="2453"/>
      <c r="J1" s="2453"/>
      <c r="K1" s="662"/>
      <c r="L1" s="662"/>
    </row>
    <row r="2" spans="1:12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454" t="s">
        <v>850</v>
      </c>
      <c r="G3" s="2454"/>
      <c r="H3" s="2454"/>
      <c r="I3" s="2454"/>
      <c r="J3" s="2454"/>
      <c r="K3" s="662"/>
      <c r="L3" s="662"/>
    </row>
    <row r="4" spans="1:12">
      <c r="A4" s="662"/>
      <c r="B4" s="663"/>
      <c r="C4" s="664"/>
      <c r="D4" s="662"/>
      <c r="E4" s="665"/>
      <c r="F4" s="667" t="s">
        <v>30</v>
      </c>
      <c r="G4" s="667"/>
      <c r="H4" s="662"/>
      <c r="I4" s="662"/>
      <c r="J4" s="662"/>
      <c r="K4" s="662"/>
      <c r="L4" s="662"/>
    </row>
    <row r="5" spans="1:12" ht="14.25">
      <c r="A5" s="662"/>
      <c r="B5" s="668" t="s">
        <v>31</v>
      </c>
      <c r="C5" s="664"/>
      <c r="D5" s="662"/>
      <c r="E5" s="665"/>
      <c r="F5" s="665"/>
      <c r="G5" s="669" t="s">
        <v>162</v>
      </c>
      <c r="H5" s="662"/>
      <c r="I5" s="662"/>
      <c r="J5" s="662"/>
      <c r="K5" s="662"/>
      <c r="L5" s="662"/>
    </row>
    <row r="6" spans="1:12">
      <c r="A6" s="667" t="s">
        <v>2013</v>
      </c>
      <c r="B6" s="671"/>
      <c r="C6" s="664"/>
      <c r="D6" s="662"/>
      <c r="E6" s="665" t="s">
        <v>163</v>
      </c>
      <c r="F6" s="667" t="s">
        <v>893</v>
      </c>
      <c r="G6" s="662"/>
      <c r="H6" s="662"/>
      <c r="I6" s="662"/>
      <c r="J6" s="672"/>
      <c r="K6" s="662"/>
      <c r="L6" s="662"/>
    </row>
    <row r="7" spans="1:12">
      <c r="A7" s="672"/>
      <c r="B7" s="821" t="s">
        <v>1656</v>
      </c>
      <c r="C7" s="692"/>
      <c r="D7" s="672"/>
      <c r="E7" s="694"/>
      <c r="F7" s="672"/>
      <c r="G7" s="672"/>
      <c r="H7" s="662"/>
      <c r="I7" s="662"/>
      <c r="J7" s="662"/>
      <c r="K7" s="672"/>
      <c r="L7" s="672"/>
    </row>
    <row r="8" spans="1:12" ht="14.25">
      <c r="A8" s="822" t="s">
        <v>1657</v>
      </c>
      <c r="B8" s="814"/>
      <c r="C8" s="823"/>
      <c r="D8" s="824"/>
      <c r="E8" s="825"/>
      <c r="F8" s="825"/>
      <c r="G8" s="672"/>
      <c r="H8" s="662"/>
      <c r="I8" s="662"/>
      <c r="J8" s="662"/>
      <c r="K8" s="662"/>
      <c r="L8" s="662"/>
    </row>
    <row r="9" spans="1:12">
      <c r="A9" s="662"/>
      <c r="B9" s="663"/>
      <c r="C9" s="664"/>
      <c r="D9" s="662"/>
      <c r="E9" s="665"/>
      <c r="F9" s="665"/>
      <c r="G9" s="662"/>
      <c r="H9" s="662"/>
      <c r="I9" s="662"/>
      <c r="J9" s="662"/>
      <c r="K9" s="662"/>
      <c r="L9" s="662"/>
    </row>
    <row r="10" spans="1:12">
      <c r="A10" s="2457" t="s">
        <v>1113</v>
      </c>
      <c r="B10" s="2457"/>
      <c r="C10" s="2457"/>
      <c r="D10" s="2457"/>
      <c r="E10" s="2457"/>
      <c r="F10" s="665"/>
      <c r="G10" s="674" t="s">
        <v>193</v>
      </c>
      <c r="H10" s="662"/>
      <c r="I10" s="662"/>
      <c r="J10" s="662"/>
      <c r="K10" s="662"/>
      <c r="L10" s="662"/>
    </row>
    <row r="11" spans="1:12">
      <c r="A11" s="2452" t="s">
        <v>861</v>
      </c>
      <c r="B11" s="2452"/>
      <c r="C11" s="2452"/>
      <c r="D11" s="2452"/>
      <c r="E11" s="2452"/>
      <c r="F11" s="665"/>
      <c r="G11" s="662"/>
      <c r="H11" s="662"/>
      <c r="I11" s="662"/>
      <c r="J11" s="662"/>
      <c r="K11" s="662"/>
      <c r="L11" s="662"/>
    </row>
    <row r="12" spans="1:12" s="841" customFormat="1" ht="12.75" customHeight="1">
      <c r="A12" s="2445" t="s">
        <v>2189</v>
      </c>
      <c r="B12" s="2446"/>
      <c r="C12" s="1460"/>
      <c r="F12" s="1461"/>
      <c r="G12" s="1461"/>
    </row>
    <row r="13" spans="1:12" ht="18">
      <c r="A13" s="2447" t="s">
        <v>779</v>
      </c>
      <c r="B13" s="2447"/>
      <c r="C13" s="2447"/>
      <c r="D13" s="2447"/>
      <c r="E13" s="2447"/>
      <c r="F13" s="2447"/>
      <c r="G13" s="2447"/>
      <c r="H13" s="2447"/>
      <c r="I13" s="2447"/>
      <c r="J13" s="2447"/>
      <c r="K13" s="662"/>
      <c r="L13" s="662"/>
    </row>
    <row r="14" spans="1:12" ht="14.25">
      <c r="A14" s="2448" t="s">
        <v>993</v>
      </c>
      <c r="B14" s="2449"/>
      <c r="C14" s="2449"/>
      <c r="D14" s="2449"/>
      <c r="E14" s="2449"/>
      <c r="F14" s="2449"/>
      <c r="G14" s="2449"/>
      <c r="H14" s="2449"/>
      <c r="I14" s="2449"/>
      <c r="J14" s="2449"/>
      <c r="K14" s="662"/>
      <c r="L14" s="662"/>
    </row>
    <row r="15" spans="1:12" ht="16.5">
      <c r="A15" s="2450" t="s">
        <v>1614</v>
      </c>
      <c r="B15" s="2450"/>
      <c r="C15" s="2450"/>
      <c r="D15" s="2450"/>
      <c r="E15" s="2450"/>
      <c r="F15" s="2450"/>
      <c r="G15" s="2450"/>
      <c r="H15" s="2450"/>
      <c r="I15" s="2450"/>
      <c r="J15" s="2450"/>
      <c r="K15" s="662"/>
      <c r="L15" s="662"/>
    </row>
    <row r="16" spans="1:12" ht="14.25" customHeight="1">
      <c r="A16" s="2451" t="s">
        <v>2188</v>
      </c>
      <c r="B16" s="2451"/>
      <c r="C16" s="2451"/>
      <c r="D16" s="2451"/>
      <c r="E16" s="2451"/>
      <c r="F16" s="2451"/>
      <c r="G16" s="2451"/>
      <c r="H16" s="2451"/>
      <c r="I16" s="2451"/>
      <c r="J16" s="2451"/>
      <c r="K16" s="672"/>
      <c r="L16" s="672"/>
    </row>
    <row r="17" spans="1:14">
      <c r="A17" s="2451"/>
      <c r="B17" s="2451"/>
      <c r="C17" s="2451"/>
      <c r="D17" s="2451"/>
      <c r="E17" s="2451"/>
      <c r="F17" s="2451"/>
      <c r="G17" s="2451"/>
      <c r="H17" s="2451"/>
      <c r="I17" s="2451"/>
      <c r="J17" s="2451"/>
      <c r="K17" s="672"/>
      <c r="L17" s="672"/>
    </row>
    <row r="18" spans="1:14">
      <c r="A18" s="677" t="s">
        <v>423</v>
      </c>
      <c r="B18" s="678"/>
      <c r="C18" s="678"/>
      <c r="D18" s="678"/>
      <c r="E18" s="672"/>
      <c r="F18" s="679" t="s">
        <v>312</v>
      </c>
      <c r="G18" s="672"/>
      <c r="H18" s="672"/>
      <c r="I18" s="672"/>
      <c r="J18" s="672"/>
      <c r="K18" s="672"/>
      <c r="L18" s="672"/>
    </row>
    <row r="19" spans="1:14">
      <c r="A19" s="677" t="s">
        <v>242</v>
      </c>
      <c r="B19" s="680"/>
      <c r="C19" s="680"/>
      <c r="D19" s="680"/>
      <c r="E19" s="680"/>
      <c r="F19" s="677" t="s">
        <v>313</v>
      </c>
      <c r="G19" s="650" t="s">
        <v>540</v>
      </c>
      <c r="H19" s="647" t="s">
        <v>679</v>
      </c>
      <c r="I19" s="648">
        <v>1</v>
      </c>
      <c r="J19" s="680"/>
      <c r="K19" s="680"/>
      <c r="L19" s="680"/>
    </row>
    <row r="20" spans="1:14">
      <c r="A20" s="677" t="s">
        <v>314</v>
      </c>
      <c r="B20" s="677"/>
      <c r="C20" s="677"/>
      <c r="D20" s="677"/>
      <c r="E20" s="677"/>
      <c r="F20" s="680"/>
      <c r="G20" s="677"/>
      <c r="H20" s="680"/>
      <c r="I20" s="677"/>
      <c r="J20" s="677"/>
      <c r="K20" s="677"/>
      <c r="L20" s="677"/>
    </row>
    <row r="21" spans="1:14">
      <c r="A21" s="677" t="s">
        <v>884</v>
      </c>
      <c r="B21" s="677"/>
      <c r="C21" s="677"/>
      <c r="D21" s="681"/>
      <c r="E21" s="681"/>
      <c r="F21" s="677" t="s">
        <v>1134</v>
      </c>
      <c r="G21" s="677"/>
      <c r="H21" s="677"/>
      <c r="I21" s="677"/>
      <c r="J21" s="677"/>
      <c r="K21" s="677"/>
      <c r="L21" s="677"/>
    </row>
    <row r="22" spans="1:14" ht="24" customHeight="1">
      <c r="A22" s="677" t="s">
        <v>1615</v>
      </c>
      <c r="B22" s="680"/>
      <c r="C22" s="680"/>
      <c r="D22" s="680"/>
      <c r="E22" s="680"/>
      <c r="F22" s="677" t="s">
        <v>48</v>
      </c>
      <c r="G22" s="677"/>
      <c r="H22" s="677"/>
      <c r="I22" s="680"/>
      <c r="J22" s="682"/>
      <c r="K22" s="680"/>
      <c r="L22" s="680"/>
    </row>
    <row r="23" spans="1:14" ht="17.25" customHeight="1">
      <c r="A23" s="680" t="s">
        <v>192</v>
      </c>
      <c r="B23" s="682"/>
      <c r="C23" s="683"/>
      <c r="D23" s="680"/>
      <c r="E23" s="680"/>
      <c r="F23" s="2437" t="s">
        <v>900</v>
      </c>
      <c r="G23" s="2437"/>
      <c r="H23" s="2437"/>
      <c r="I23" s="2437"/>
      <c r="J23" s="2437"/>
      <c r="K23" s="680"/>
      <c r="L23" s="680"/>
    </row>
    <row r="24" spans="1:14" ht="13.5" thickBot="1">
      <c r="A24" s="679" t="s">
        <v>888</v>
      </c>
      <c r="B24" s="684"/>
      <c r="C24" s="685"/>
      <c r="D24" s="684"/>
      <c r="E24" s="680"/>
      <c r="F24" s="2437"/>
      <c r="G24" s="2437"/>
      <c r="H24" s="2437"/>
      <c r="I24" s="2437"/>
      <c r="J24" s="2437"/>
      <c r="K24" s="680"/>
      <c r="L24" s="680"/>
    </row>
    <row r="25" spans="1:14" ht="13.5" thickBot="1">
      <c r="A25" s="677" t="s">
        <v>110</v>
      </c>
      <c r="B25" s="680"/>
      <c r="C25" s="683"/>
      <c r="D25" s="682"/>
      <c r="E25" s="686"/>
      <c r="G25" s="687"/>
      <c r="H25" s="688"/>
      <c r="I25" s="689"/>
      <c r="K25" s="682"/>
      <c r="L25" s="682"/>
    </row>
    <row r="26" spans="1:14" ht="13.5" thickBot="1">
      <c r="A26" s="677" t="s">
        <v>397</v>
      </c>
      <c r="B26" s="680"/>
      <c r="C26" s="680"/>
      <c r="D26" s="684"/>
      <c r="E26" s="684"/>
      <c r="F26" s="684"/>
      <c r="G26" s="690" t="s">
        <v>398</v>
      </c>
      <c r="H26" s="680"/>
      <c r="I26" s="682"/>
      <c r="J26" s="682"/>
      <c r="K26" s="684"/>
      <c r="L26" s="684"/>
    </row>
    <row r="27" spans="1:14" ht="13.5" thickBot="1">
      <c r="A27" s="677" t="s">
        <v>399</v>
      </c>
      <c r="B27" s="691"/>
      <c r="C27" s="692"/>
      <c r="D27" s="683"/>
      <c r="E27" s="693"/>
      <c r="F27" s="694"/>
      <c r="G27" s="672"/>
      <c r="H27" s="2444">
        <v>900272422024</v>
      </c>
      <c r="I27" s="2444"/>
      <c r="J27" s="2444"/>
      <c r="K27" s="672"/>
      <c r="L27" s="672"/>
    </row>
    <row r="28" spans="1:14" ht="4.5" customHeight="1" thickBot="1"/>
    <row r="29" spans="1:14" ht="49.5" customHeight="1" thickBot="1">
      <c r="A29" s="695" t="s">
        <v>385</v>
      </c>
      <c r="B29" s="696" t="s">
        <v>400</v>
      </c>
      <c r="C29" s="697"/>
      <c r="D29" s="696" t="s">
        <v>401</v>
      </c>
      <c r="E29" s="698"/>
      <c r="F29" s="2438" t="s">
        <v>342</v>
      </c>
      <c r="G29" s="2440" t="s">
        <v>343</v>
      </c>
      <c r="H29" s="2441"/>
      <c r="I29" s="2441"/>
      <c r="J29" s="2442"/>
    </row>
    <row r="30" spans="1:14" ht="69.75" customHeight="1" thickBot="1">
      <c r="A30" s="699"/>
      <c r="B30" s="700" t="s">
        <v>329</v>
      </c>
      <c r="C30" s="701" t="s">
        <v>641</v>
      </c>
      <c r="D30" s="702" t="s">
        <v>761</v>
      </c>
      <c r="E30" s="70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  <c r="M30" s="688"/>
      <c r="N30" s="682"/>
    </row>
    <row r="31" spans="1:14" ht="18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707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4" ht="20.25" customHeight="1" thickBot="1">
      <c r="A32" s="704">
        <v>1100000</v>
      </c>
      <c r="B32" s="711" t="s">
        <v>1616</v>
      </c>
      <c r="C32" s="712" t="s">
        <v>338</v>
      </c>
      <c r="D32" s="713">
        <f>D42</f>
        <v>0</v>
      </c>
      <c r="E32" s="713"/>
      <c r="F32" s="713">
        <f>F42</f>
        <v>0</v>
      </c>
      <c r="G32" s="713">
        <f>G42</f>
        <v>0</v>
      </c>
      <c r="H32" s="713">
        <f>H42</f>
        <v>0</v>
      </c>
      <c r="I32" s="713">
        <f>I42</f>
        <v>0</v>
      </c>
      <c r="J32" s="713">
        <f>F32</f>
        <v>0</v>
      </c>
    </row>
    <row r="33" spans="1:10" ht="17.25" hidden="1" customHeight="1" thickBot="1">
      <c r="A33" s="704">
        <v>1110000</v>
      </c>
      <c r="B33" s="714" t="s">
        <v>1617</v>
      </c>
      <c r="C33" s="712" t="s">
        <v>338</v>
      </c>
      <c r="D33" s="715">
        <v>0</v>
      </c>
      <c r="E33" s="715"/>
      <c r="F33" s="715">
        <v>0</v>
      </c>
      <c r="G33" s="715">
        <v>0</v>
      </c>
      <c r="H33" s="715">
        <v>0</v>
      </c>
      <c r="I33" s="715">
        <v>0</v>
      </c>
      <c r="J33" s="715">
        <v>0</v>
      </c>
    </row>
    <row r="34" spans="1:10" ht="17.25" hidden="1" customHeight="1" thickBot="1">
      <c r="A34" s="716">
        <v>1110000</v>
      </c>
      <c r="B34" s="717" t="s">
        <v>768</v>
      </c>
      <c r="C34" s="718" t="s">
        <v>338</v>
      </c>
      <c r="D34" s="719">
        <v>0</v>
      </c>
      <c r="E34" s="719"/>
      <c r="F34" s="719">
        <v>0</v>
      </c>
      <c r="G34" s="719">
        <v>0</v>
      </c>
      <c r="H34" s="719">
        <v>0</v>
      </c>
      <c r="I34" s="719">
        <v>0</v>
      </c>
      <c r="J34" s="719">
        <v>0</v>
      </c>
    </row>
    <row r="35" spans="1:10" ht="9.75" hidden="1" customHeight="1" thickBot="1">
      <c r="A35" s="720">
        <v>1111000</v>
      </c>
      <c r="B35" s="721" t="s">
        <v>643</v>
      </c>
      <c r="C35" s="722" t="s">
        <v>769</v>
      </c>
      <c r="D35" s="739">
        <v>0</v>
      </c>
      <c r="E35" s="739"/>
      <c r="F35" s="739"/>
      <c r="G35" s="739"/>
      <c r="H35" s="739"/>
      <c r="I35" s="739"/>
      <c r="J35" s="739"/>
    </row>
    <row r="36" spans="1:10" ht="12.75" hidden="1" customHeight="1" thickBot="1">
      <c r="A36" s="724">
        <v>1112000</v>
      </c>
      <c r="B36" s="725" t="s">
        <v>255</v>
      </c>
      <c r="C36" s="726" t="s">
        <v>770</v>
      </c>
      <c r="D36" s="739">
        <v>0</v>
      </c>
      <c r="E36" s="739"/>
      <c r="F36" s="761"/>
      <c r="G36" s="761"/>
      <c r="H36" s="761"/>
      <c r="I36" s="761"/>
      <c r="J36" s="761"/>
    </row>
    <row r="37" spans="1:10" ht="14.25" hidden="1" customHeight="1" thickBot="1">
      <c r="A37" s="724">
        <v>1113000</v>
      </c>
      <c r="B37" s="725" t="s">
        <v>771</v>
      </c>
      <c r="C37" s="726" t="s">
        <v>772</v>
      </c>
      <c r="D37" s="739">
        <v>0</v>
      </c>
      <c r="E37" s="739"/>
      <c r="F37" s="761"/>
      <c r="G37" s="761"/>
      <c r="H37" s="761"/>
      <c r="I37" s="761"/>
      <c r="J37" s="761"/>
    </row>
    <row r="38" spans="1:10" ht="10.5" hidden="1" customHeight="1" thickBot="1">
      <c r="A38" s="724">
        <v>1114000</v>
      </c>
      <c r="B38" s="725" t="s">
        <v>377</v>
      </c>
      <c r="C38" s="726" t="s">
        <v>378</v>
      </c>
      <c r="D38" s="739">
        <v>0</v>
      </c>
      <c r="E38" s="739"/>
      <c r="F38" s="761"/>
      <c r="G38" s="761"/>
      <c r="H38" s="761"/>
      <c r="I38" s="761"/>
      <c r="J38" s="761"/>
    </row>
    <row r="39" spans="1:10" ht="13.5" hidden="1" customHeight="1" thickBot="1">
      <c r="A39" s="724">
        <v>1115000</v>
      </c>
      <c r="B39" s="725" t="s">
        <v>591</v>
      </c>
      <c r="C39" s="726" t="s">
        <v>367</v>
      </c>
      <c r="D39" s="739">
        <v>0</v>
      </c>
      <c r="E39" s="739"/>
      <c r="F39" s="761"/>
      <c r="G39" s="761"/>
      <c r="H39" s="761"/>
      <c r="I39" s="761"/>
      <c r="J39" s="761"/>
    </row>
    <row r="40" spans="1:10" ht="6.75" hidden="1" customHeight="1" thickBot="1">
      <c r="A40" s="724">
        <v>1116000</v>
      </c>
      <c r="B40" s="725" t="s">
        <v>981</v>
      </c>
      <c r="C40" s="726" t="s">
        <v>368</v>
      </c>
      <c r="D40" s="739">
        <v>0</v>
      </c>
      <c r="E40" s="739"/>
      <c r="F40" s="761"/>
      <c r="G40" s="761"/>
      <c r="H40" s="761"/>
      <c r="I40" s="761"/>
      <c r="J40" s="761"/>
    </row>
    <row r="41" spans="1:10" ht="11.25" hidden="1" customHeight="1" thickBot="1">
      <c r="A41" s="728">
        <v>1117000</v>
      </c>
      <c r="B41" s="729" t="s">
        <v>18</v>
      </c>
      <c r="C41" s="730" t="s">
        <v>19</v>
      </c>
      <c r="D41" s="763">
        <v>0</v>
      </c>
      <c r="E41" s="763"/>
      <c r="F41" s="763"/>
      <c r="G41" s="763"/>
      <c r="H41" s="763"/>
      <c r="I41" s="763"/>
      <c r="J41" s="763"/>
    </row>
    <row r="42" spans="1:10" ht="31.5" customHeight="1" thickBot="1">
      <c r="A42" s="732">
        <v>1120000</v>
      </c>
      <c r="B42" s="733" t="s">
        <v>20</v>
      </c>
      <c r="C42" s="712" t="s">
        <v>338</v>
      </c>
      <c r="D42" s="1448">
        <f>D65</f>
        <v>0</v>
      </c>
      <c r="E42" s="1448"/>
      <c r="F42" s="1448">
        <f>F64</f>
        <v>0</v>
      </c>
      <c r="G42" s="1448">
        <f>G64</f>
        <v>0</v>
      </c>
      <c r="H42" s="1448">
        <f>H64</f>
        <v>0</v>
      </c>
      <c r="I42" s="1448">
        <f>I64</f>
        <v>0</v>
      </c>
      <c r="J42" s="1448">
        <f>J64</f>
        <v>0</v>
      </c>
    </row>
    <row r="43" spans="1:10" ht="0.75" hidden="1" customHeight="1">
      <c r="A43" s="716">
        <v>1121000</v>
      </c>
      <c r="B43" s="735" t="s">
        <v>21</v>
      </c>
      <c r="C43" s="736"/>
      <c r="D43" s="739">
        <v>0</v>
      </c>
      <c r="E43" s="739"/>
      <c r="F43" s="739">
        <v>0</v>
      </c>
      <c r="G43" s="739">
        <v>0</v>
      </c>
      <c r="H43" s="739">
        <v>0</v>
      </c>
      <c r="I43" s="739">
        <v>0</v>
      </c>
      <c r="J43" s="739">
        <v>0</v>
      </c>
    </row>
    <row r="44" spans="1:10" ht="10.5" hidden="1" customHeight="1">
      <c r="A44" s="724">
        <v>1121100</v>
      </c>
      <c r="B44" s="737" t="s">
        <v>359</v>
      </c>
      <c r="C44" s="726" t="s">
        <v>360</v>
      </c>
      <c r="D44" s="739">
        <v>0</v>
      </c>
      <c r="E44" s="739"/>
      <c r="F44" s="761"/>
      <c r="G44" s="761"/>
      <c r="H44" s="761"/>
      <c r="I44" s="761"/>
      <c r="J44" s="761"/>
    </row>
    <row r="45" spans="1:10" ht="9" hidden="1" customHeight="1">
      <c r="A45" s="724">
        <v>1121200</v>
      </c>
      <c r="B45" s="738" t="s">
        <v>1618</v>
      </c>
      <c r="C45" s="726" t="s">
        <v>362</v>
      </c>
      <c r="D45" s="739">
        <v>0</v>
      </c>
      <c r="E45" s="739"/>
      <c r="F45" s="761"/>
      <c r="G45" s="761"/>
      <c r="H45" s="761"/>
      <c r="I45" s="761"/>
      <c r="J45" s="761"/>
    </row>
    <row r="46" spans="1:10" ht="9.75" hidden="1" customHeight="1">
      <c r="A46" s="724">
        <v>1121300</v>
      </c>
      <c r="B46" s="737" t="s">
        <v>734</v>
      </c>
      <c r="C46" s="726" t="s">
        <v>363</v>
      </c>
      <c r="D46" s="739">
        <v>0</v>
      </c>
      <c r="E46" s="739"/>
      <c r="F46" s="761"/>
      <c r="G46" s="761"/>
      <c r="H46" s="761"/>
      <c r="I46" s="761"/>
      <c r="J46" s="761"/>
    </row>
    <row r="47" spans="1:10" ht="8.25" hidden="1" customHeight="1">
      <c r="A47" s="724">
        <v>1121400</v>
      </c>
      <c r="B47" s="737" t="s">
        <v>735</v>
      </c>
      <c r="C47" s="726" t="s">
        <v>364</v>
      </c>
      <c r="D47" s="739">
        <v>0</v>
      </c>
      <c r="E47" s="739"/>
      <c r="F47" s="761"/>
      <c r="G47" s="761"/>
      <c r="H47" s="761"/>
      <c r="I47" s="761"/>
      <c r="J47" s="761"/>
    </row>
    <row r="48" spans="1:10" ht="11.25" hidden="1" customHeight="1">
      <c r="A48" s="724">
        <v>1121500</v>
      </c>
      <c r="B48" s="737" t="s">
        <v>65</v>
      </c>
      <c r="C48" s="726" t="s">
        <v>365</v>
      </c>
      <c r="D48" s="739">
        <v>0</v>
      </c>
      <c r="E48" s="739"/>
      <c r="F48" s="739"/>
      <c r="G48" s="739"/>
      <c r="H48" s="739"/>
      <c r="I48" s="739"/>
      <c r="J48" s="739"/>
    </row>
    <row r="49" spans="1:10" ht="12.75" hidden="1" customHeight="1">
      <c r="A49" s="724">
        <v>1121600</v>
      </c>
      <c r="B49" s="737" t="s">
        <v>66</v>
      </c>
      <c r="C49" s="726" t="s">
        <v>366</v>
      </c>
      <c r="D49" s="739">
        <v>0</v>
      </c>
      <c r="E49" s="739"/>
      <c r="F49" s="761"/>
      <c r="G49" s="761"/>
      <c r="H49" s="761"/>
      <c r="I49" s="761"/>
      <c r="J49" s="761"/>
    </row>
    <row r="50" spans="1:10" ht="13.5" hidden="1" customHeight="1" thickBot="1">
      <c r="A50" s="740">
        <v>1121700</v>
      </c>
      <c r="B50" s="741" t="s">
        <v>67</v>
      </c>
      <c r="C50" s="730" t="s">
        <v>731</v>
      </c>
      <c r="D50" s="763">
        <v>0</v>
      </c>
      <c r="E50" s="763"/>
      <c r="F50" s="763"/>
      <c r="G50" s="763"/>
      <c r="H50" s="763"/>
      <c r="I50" s="763"/>
      <c r="J50" s="763"/>
    </row>
    <row r="51" spans="1:10" ht="14.25" hidden="1" customHeight="1">
      <c r="A51" s="716">
        <v>1122000</v>
      </c>
      <c r="B51" s="742" t="s">
        <v>732</v>
      </c>
      <c r="C51" s="718" t="s">
        <v>338</v>
      </c>
      <c r="D51" s="765">
        <v>0</v>
      </c>
      <c r="E51" s="765"/>
      <c r="F51" s="765">
        <v>0</v>
      </c>
      <c r="G51" s="765">
        <v>0</v>
      </c>
      <c r="H51" s="765">
        <v>0</v>
      </c>
      <c r="I51" s="765">
        <v>0</v>
      </c>
      <c r="J51" s="765">
        <v>0</v>
      </c>
    </row>
    <row r="52" spans="1:10" ht="11.25" hidden="1" customHeight="1">
      <c r="A52" s="744">
        <v>1122100</v>
      </c>
      <c r="B52" s="737" t="s">
        <v>68</v>
      </c>
      <c r="C52" s="722" t="s">
        <v>733</v>
      </c>
      <c r="D52" s="739">
        <v>0</v>
      </c>
      <c r="E52" s="739"/>
      <c r="F52" s="761"/>
      <c r="G52" s="761"/>
      <c r="H52" s="761"/>
      <c r="I52" s="761"/>
      <c r="J52" s="761"/>
    </row>
    <row r="53" spans="1:10" ht="15" hidden="1" customHeight="1">
      <c r="A53" s="744">
        <v>1122200</v>
      </c>
      <c r="B53" s="737" t="s">
        <v>465</v>
      </c>
      <c r="C53" s="726" t="s">
        <v>978</v>
      </c>
      <c r="D53" s="739">
        <v>0</v>
      </c>
      <c r="E53" s="739"/>
      <c r="F53" s="761"/>
      <c r="G53" s="761"/>
      <c r="H53" s="761"/>
      <c r="I53" s="761"/>
      <c r="J53" s="761"/>
    </row>
    <row r="54" spans="1:10" ht="9" hidden="1" customHeight="1" thickBot="1">
      <c r="A54" s="732">
        <v>1122300</v>
      </c>
      <c r="B54" s="741" t="s">
        <v>136</v>
      </c>
      <c r="C54" s="730" t="s">
        <v>979</v>
      </c>
      <c r="D54" s="763">
        <v>0</v>
      </c>
      <c r="E54" s="763"/>
      <c r="F54" s="763"/>
      <c r="G54" s="763"/>
      <c r="H54" s="763"/>
      <c r="I54" s="763"/>
      <c r="J54" s="763"/>
    </row>
    <row r="55" spans="1:10" ht="9" hidden="1" customHeight="1">
      <c r="A55" s="716">
        <v>1123000</v>
      </c>
      <c r="B55" s="742" t="s">
        <v>344</v>
      </c>
      <c r="C55" s="718" t="s">
        <v>338</v>
      </c>
      <c r="D55" s="765">
        <v>0</v>
      </c>
      <c r="E55" s="765"/>
      <c r="F55" s="765">
        <v>0</v>
      </c>
      <c r="G55" s="765">
        <v>0</v>
      </c>
      <c r="H55" s="765">
        <v>0</v>
      </c>
      <c r="I55" s="765">
        <v>0</v>
      </c>
      <c r="J55" s="765">
        <v>0</v>
      </c>
    </row>
    <row r="56" spans="1:10" ht="7.5" hidden="1" customHeight="1">
      <c r="A56" s="744">
        <v>1123100</v>
      </c>
      <c r="B56" s="737" t="s">
        <v>137</v>
      </c>
      <c r="C56" s="722" t="s">
        <v>345</v>
      </c>
      <c r="D56" s="739">
        <v>0</v>
      </c>
      <c r="E56" s="739"/>
      <c r="F56" s="761"/>
      <c r="G56" s="761"/>
      <c r="H56" s="761"/>
      <c r="I56" s="761"/>
      <c r="J56" s="761"/>
    </row>
    <row r="57" spans="1:10" ht="9.75" hidden="1" customHeight="1">
      <c r="A57" s="744">
        <v>1123200</v>
      </c>
      <c r="B57" s="737" t="s">
        <v>138</v>
      </c>
      <c r="C57" s="726" t="s">
        <v>346</v>
      </c>
      <c r="D57" s="739">
        <v>0</v>
      </c>
      <c r="E57" s="739"/>
      <c r="F57" s="761"/>
      <c r="G57" s="761"/>
      <c r="H57" s="761"/>
      <c r="I57" s="761"/>
      <c r="J57" s="761"/>
    </row>
    <row r="58" spans="1:10" ht="9.75" hidden="1" customHeight="1">
      <c r="A58" s="744">
        <v>1123300</v>
      </c>
      <c r="B58" s="737" t="s">
        <v>139</v>
      </c>
      <c r="C58" s="726" t="s">
        <v>347</v>
      </c>
      <c r="D58" s="739">
        <v>0</v>
      </c>
      <c r="E58" s="739"/>
      <c r="F58" s="761"/>
      <c r="G58" s="761"/>
      <c r="H58" s="761"/>
      <c r="I58" s="761"/>
      <c r="J58" s="761"/>
    </row>
    <row r="59" spans="1:10" ht="8.25" hidden="1" customHeight="1">
      <c r="A59" s="744">
        <v>1123400</v>
      </c>
      <c r="B59" s="737" t="s">
        <v>533</v>
      </c>
      <c r="C59" s="726" t="s">
        <v>348</v>
      </c>
      <c r="D59" s="739">
        <v>0</v>
      </c>
      <c r="E59" s="739"/>
      <c r="F59" s="761"/>
      <c r="G59" s="761"/>
      <c r="H59" s="761"/>
      <c r="I59" s="761"/>
      <c r="J59" s="761"/>
    </row>
    <row r="60" spans="1:10" ht="12.75" hidden="1" customHeight="1">
      <c r="A60" s="744">
        <v>1123500</v>
      </c>
      <c r="B60" s="745" t="s">
        <v>534</v>
      </c>
      <c r="C60" s="746">
        <v>423500</v>
      </c>
      <c r="D60" s="739">
        <v>0</v>
      </c>
      <c r="E60" s="739"/>
      <c r="F60" s="761"/>
      <c r="G60" s="761"/>
      <c r="H60" s="761"/>
      <c r="I60" s="761"/>
      <c r="J60" s="761"/>
    </row>
    <row r="61" spans="1:10" ht="11.25" hidden="1" customHeight="1">
      <c r="A61" s="744">
        <v>1123600</v>
      </c>
      <c r="B61" s="737" t="s">
        <v>174</v>
      </c>
      <c r="C61" s="726" t="s">
        <v>349</v>
      </c>
      <c r="D61" s="739">
        <v>0</v>
      </c>
      <c r="E61" s="739"/>
      <c r="F61" s="761"/>
      <c r="G61" s="761"/>
      <c r="H61" s="761"/>
      <c r="I61" s="761"/>
      <c r="J61" s="761"/>
    </row>
    <row r="62" spans="1:10" ht="17.25" hidden="1" customHeight="1">
      <c r="A62" s="744">
        <v>1123700</v>
      </c>
      <c r="B62" s="737" t="s">
        <v>175</v>
      </c>
      <c r="C62" s="726" t="s">
        <v>350</v>
      </c>
      <c r="D62" s="739">
        <v>0</v>
      </c>
      <c r="E62" s="739"/>
      <c r="F62" s="761"/>
      <c r="G62" s="761"/>
      <c r="H62" s="761"/>
      <c r="I62" s="761"/>
      <c r="J62" s="761"/>
    </row>
    <row r="63" spans="1:10" ht="13.5" hidden="1" customHeight="1" thickBot="1">
      <c r="A63" s="732">
        <v>1123800</v>
      </c>
      <c r="B63" s="741" t="s">
        <v>176</v>
      </c>
      <c r="C63" s="730" t="s">
        <v>351</v>
      </c>
      <c r="D63" s="763">
        <v>0</v>
      </c>
      <c r="E63" s="763"/>
      <c r="F63" s="763"/>
      <c r="G63" s="763"/>
      <c r="H63" s="763"/>
      <c r="I63" s="763"/>
      <c r="J63" s="763"/>
    </row>
    <row r="64" spans="1:10" ht="26.25" customHeight="1">
      <c r="A64" s="716">
        <v>1124000</v>
      </c>
      <c r="B64" s="742" t="s">
        <v>198</v>
      </c>
      <c r="C64" s="718" t="s">
        <v>338</v>
      </c>
      <c r="D64" s="765">
        <v>0</v>
      </c>
      <c r="E64" s="765"/>
      <c r="F64" s="765">
        <f>F65</f>
        <v>0</v>
      </c>
      <c r="G64" s="765">
        <f>G65</f>
        <v>0</v>
      </c>
      <c r="H64" s="765">
        <f>H65</f>
        <v>0</v>
      </c>
      <c r="I64" s="765">
        <f>I65</f>
        <v>0</v>
      </c>
      <c r="J64" s="765">
        <f>J65</f>
        <v>0</v>
      </c>
    </row>
    <row r="65" spans="1:10" ht="13.5" thickBot="1">
      <c r="A65" s="732">
        <v>1124100</v>
      </c>
      <c r="B65" s="741" t="s">
        <v>177</v>
      </c>
      <c r="C65" s="730" t="s">
        <v>199</v>
      </c>
      <c r="D65" s="1447">
        <v>0</v>
      </c>
      <c r="E65" s="1447">
        <v>0</v>
      </c>
      <c r="F65" s="763">
        <f>D65+E65</f>
        <v>0</v>
      </c>
      <c r="G65" s="763">
        <v>0</v>
      </c>
      <c r="H65" s="763">
        <v>0</v>
      </c>
      <c r="I65" s="763">
        <v>0</v>
      </c>
      <c r="J65" s="763">
        <f>F65</f>
        <v>0</v>
      </c>
    </row>
    <row r="66" spans="1:10" ht="28.5">
      <c r="A66" s="716">
        <v>1125000</v>
      </c>
      <c r="B66" s="742" t="s">
        <v>878</v>
      </c>
      <c r="C66" s="718" t="s">
        <v>338</v>
      </c>
      <c r="D66" s="743">
        <v>0</v>
      </c>
      <c r="E66" s="743"/>
      <c r="F66" s="743">
        <v>0</v>
      </c>
      <c r="G66" s="743">
        <v>0</v>
      </c>
      <c r="H66" s="743">
        <v>0</v>
      </c>
      <c r="I66" s="743">
        <v>0</v>
      </c>
      <c r="J66" s="743">
        <v>0</v>
      </c>
    </row>
    <row r="67" spans="1:10" ht="25.5">
      <c r="A67" s="744">
        <v>1125100</v>
      </c>
      <c r="B67" s="737" t="s">
        <v>178</v>
      </c>
      <c r="C67" s="722" t="s">
        <v>879</v>
      </c>
      <c r="D67" s="727">
        <v>0</v>
      </c>
      <c r="E67" s="727"/>
      <c r="F67" s="727"/>
      <c r="G67" s="727"/>
      <c r="H67" s="727"/>
      <c r="I67" s="727"/>
      <c r="J67" s="727"/>
    </row>
    <row r="68" spans="1:10" ht="24" customHeight="1" thickBot="1">
      <c r="A68" s="732">
        <v>1125200</v>
      </c>
      <c r="B68" s="741" t="s">
        <v>669</v>
      </c>
      <c r="C68" s="730" t="s">
        <v>988</v>
      </c>
      <c r="D68" s="731">
        <v>0</v>
      </c>
      <c r="E68" s="731"/>
      <c r="F68" s="731"/>
      <c r="G68" s="731"/>
      <c r="H68" s="731"/>
      <c r="I68" s="731"/>
      <c r="J68" s="731"/>
    </row>
    <row r="69" spans="1:10" ht="14.25" hidden="1">
      <c r="A69" s="716">
        <v>1126000</v>
      </c>
      <c r="B69" s="742" t="s">
        <v>989</v>
      </c>
      <c r="C69" s="718" t="s">
        <v>338</v>
      </c>
      <c r="D69" s="743">
        <v>0</v>
      </c>
      <c r="E69" s="743"/>
      <c r="F69" s="743">
        <v>0</v>
      </c>
      <c r="G69" s="743">
        <v>0</v>
      </c>
      <c r="H69" s="743">
        <v>0</v>
      </c>
      <c r="I69" s="743">
        <v>0</v>
      </c>
      <c r="J69" s="743">
        <v>0</v>
      </c>
    </row>
    <row r="70" spans="1:10" hidden="1">
      <c r="A70" s="716">
        <v>1126100</v>
      </c>
      <c r="B70" s="737" t="s">
        <v>941</v>
      </c>
      <c r="C70" s="722" t="s">
        <v>990</v>
      </c>
      <c r="D70" s="727">
        <v>0</v>
      </c>
      <c r="E70" s="727"/>
      <c r="F70" s="727"/>
      <c r="G70" s="727"/>
      <c r="H70" s="727"/>
      <c r="I70" s="727"/>
      <c r="J70" s="727"/>
    </row>
    <row r="71" spans="1:10" hidden="1">
      <c r="A71" s="716">
        <v>1126200</v>
      </c>
      <c r="B71" s="737" t="s">
        <v>942</v>
      </c>
      <c r="C71" s="726" t="s">
        <v>991</v>
      </c>
      <c r="D71" s="727">
        <v>0</v>
      </c>
      <c r="E71" s="727"/>
      <c r="F71" s="727"/>
      <c r="G71" s="727"/>
      <c r="H71" s="727"/>
      <c r="I71" s="727"/>
      <c r="J71" s="727"/>
    </row>
    <row r="72" spans="1:10" hidden="1">
      <c r="A72" s="716">
        <v>1126300</v>
      </c>
      <c r="B72" s="737" t="s">
        <v>369</v>
      </c>
      <c r="C72" s="726" t="s">
        <v>370</v>
      </c>
      <c r="D72" s="727">
        <v>0</v>
      </c>
      <c r="E72" s="727"/>
      <c r="F72" s="727"/>
      <c r="G72" s="727"/>
      <c r="H72" s="727"/>
      <c r="I72" s="727"/>
      <c r="J72" s="727"/>
    </row>
    <row r="73" spans="1:10" hidden="1">
      <c r="A73" s="724">
        <v>1126400</v>
      </c>
      <c r="B73" s="747" t="s">
        <v>943</v>
      </c>
      <c r="C73" s="726" t="s">
        <v>371</v>
      </c>
      <c r="D73" s="727">
        <v>0</v>
      </c>
      <c r="E73" s="727"/>
      <c r="F73" s="727"/>
      <c r="G73" s="727"/>
      <c r="H73" s="727"/>
      <c r="I73" s="727"/>
      <c r="J73" s="727"/>
    </row>
    <row r="74" spans="1:10" ht="25.5" hidden="1">
      <c r="A74" s="728">
        <v>1126500</v>
      </c>
      <c r="B74" s="748" t="s">
        <v>901</v>
      </c>
      <c r="C74" s="726" t="s">
        <v>372</v>
      </c>
      <c r="D74" s="727">
        <v>0</v>
      </c>
      <c r="E74" s="727"/>
      <c r="F74" s="727"/>
      <c r="G74" s="727"/>
      <c r="H74" s="727"/>
      <c r="I74" s="727"/>
      <c r="J74" s="727"/>
    </row>
    <row r="75" spans="1:10" hidden="1">
      <c r="A75" s="724">
        <v>1126600</v>
      </c>
      <c r="B75" s="747" t="s">
        <v>214</v>
      </c>
      <c r="C75" s="726" t="s">
        <v>373</v>
      </c>
      <c r="D75" s="727">
        <v>0</v>
      </c>
      <c r="E75" s="727"/>
      <c r="F75" s="727"/>
      <c r="G75" s="727"/>
      <c r="H75" s="727"/>
      <c r="I75" s="727"/>
      <c r="J75" s="727"/>
    </row>
    <row r="76" spans="1:10" hidden="1">
      <c r="A76" s="724">
        <v>1126700</v>
      </c>
      <c r="B76" s="747" t="s">
        <v>215</v>
      </c>
      <c r="C76" s="726" t="s">
        <v>374</v>
      </c>
      <c r="D76" s="727">
        <v>0</v>
      </c>
      <c r="E76" s="727"/>
      <c r="F76" s="727"/>
      <c r="G76" s="727"/>
      <c r="H76" s="727"/>
      <c r="I76" s="727"/>
      <c r="J76" s="727"/>
    </row>
    <row r="77" spans="1:10" ht="13.5" hidden="1" thickBot="1">
      <c r="A77" s="740">
        <v>1126800</v>
      </c>
      <c r="B77" s="749" t="s">
        <v>458</v>
      </c>
      <c r="C77" s="730" t="s">
        <v>375</v>
      </c>
      <c r="D77" s="731">
        <v>0</v>
      </c>
      <c r="E77" s="731"/>
      <c r="F77" s="731"/>
      <c r="G77" s="731"/>
      <c r="H77" s="731"/>
      <c r="I77" s="731"/>
      <c r="J77" s="731"/>
    </row>
    <row r="78" spans="1:10" ht="14.25" hidden="1">
      <c r="A78" s="750">
        <v>1130000</v>
      </c>
      <c r="B78" s="751" t="s">
        <v>274</v>
      </c>
      <c r="C78" s="718" t="s">
        <v>338</v>
      </c>
      <c r="D78" s="743">
        <v>0</v>
      </c>
      <c r="E78" s="743"/>
      <c r="F78" s="743">
        <v>0</v>
      </c>
      <c r="G78" s="743">
        <v>0</v>
      </c>
      <c r="H78" s="743">
        <v>0</v>
      </c>
      <c r="I78" s="743">
        <v>0</v>
      </c>
      <c r="J78" s="743">
        <v>0</v>
      </c>
    </row>
    <row r="79" spans="1:10" hidden="1">
      <c r="A79" s="750">
        <v>1130100</v>
      </c>
      <c r="B79" s="747" t="s">
        <v>459</v>
      </c>
      <c r="C79" s="722" t="s">
        <v>275</v>
      </c>
      <c r="D79" s="727">
        <v>0</v>
      </c>
      <c r="E79" s="727"/>
      <c r="F79" s="727"/>
      <c r="G79" s="727"/>
      <c r="H79" s="727"/>
      <c r="I79" s="727"/>
      <c r="J79" s="727"/>
    </row>
    <row r="80" spans="1:10" hidden="1">
      <c r="A80" s="750">
        <v>1130200</v>
      </c>
      <c r="B80" s="747" t="s">
        <v>460</v>
      </c>
      <c r="C80" s="726" t="s">
        <v>276</v>
      </c>
      <c r="D80" s="727">
        <v>0</v>
      </c>
      <c r="E80" s="727"/>
      <c r="F80" s="727"/>
      <c r="G80" s="727"/>
      <c r="H80" s="727"/>
      <c r="I80" s="727"/>
      <c r="J80" s="727"/>
    </row>
    <row r="81" spans="1:10" hidden="1">
      <c r="A81" s="750">
        <v>1130300</v>
      </c>
      <c r="B81" s="747" t="s">
        <v>461</v>
      </c>
      <c r="C81" s="726" t="s">
        <v>277</v>
      </c>
      <c r="D81" s="727">
        <v>0</v>
      </c>
      <c r="E81" s="727"/>
      <c r="F81" s="727"/>
      <c r="G81" s="727"/>
      <c r="H81" s="727"/>
      <c r="I81" s="727"/>
      <c r="J81" s="727"/>
    </row>
    <row r="82" spans="1:10" hidden="1">
      <c r="A82" s="750">
        <v>1130400</v>
      </c>
      <c r="B82" s="752" t="s">
        <v>462</v>
      </c>
      <c r="C82" s="753" t="s">
        <v>278</v>
      </c>
      <c r="D82" s="727">
        <v>0</v>
      </c>
      <c r="E82" s="727"/>
      <c r="F82" s="723"/>
      <c r="G82" s="723"/>
      <c r="H82" s="723"/>
      <c r="I82" s="723"/>
      <c r="J82" s="723"/>
    </row>
    <row r="83" spans="1:10" ht="14.25" hidden="1">
      <c r="A83" s="724">
        <v>1131000</v>
      </c>
      <c r="B83" s="754" t="s">
        <v>279</v>
      </c>
      <c r="C83" s="755" t="s">
        <v>338</v>
      </c>
      <c r="D83" s="727">
        <v>0</v>
      </c>
      <c r="E83" s="727"/>
      <c r="F83" s="756"/>
      <c r="G83" s="756"/>
      <c r="H83" s="756"/>
      <c r="I83" s="756"/>
      <c r="J83" s="756"/>
    </row>
    <row r="84" spans="1:10" ht="25.5" hidden="1">
      <c r="A84" s="724">
        <v>1131100</v>
      </c>
      <c r="B84" s="747" t="s">
        <v>565</v>
      </c>
      <c r="C84" s="722" t="s">
        <v>280</v>
      </c>
      <c r="D84" s="727">
        <v>0</v>
      </c>
      <c r="E84" s="727"/>
      <c r="F84" s="727"/>
      <c r="G84" s="727"/>
      <c r="H84" s="727"/>
      <c r="I84" s="727"/>
      <c r="J84" s="727"/>
    </row>
    <row r="85" spans="1:10" hidden="1">
      <c r="A85" s="724">
        <v>1131200</v>
      </c>
      <c r="B85" s="747" t="s">
        <v>566</v>
      </c>
      <c r="C85" s="726" t="s">
        <v>281</v>
      </c>
      <c r="D85" s="727">
        <v>0</v>
      </c>
      <c r="E85" s="727"/>
      <c r="F85" s="727"/>
      <c r="G85" s="727"/>
      <c r="H85" s="727"/>
      <c r="I85" s="727"/>
      <c r="J85" s="727"/>
    </row>
    <row r="86" spans="1:10" ht="13.5" hidden="1" thickBot="1">
      <c r="A86" s="724">
        <v>1131300</v>
      </c>
      <c r="B86" s="749" t="s">
        <v>567</v>
      </c>
      <c r="C86" s="730" t="s">
        <v>282</v>
      </c>
      <c r="D86" s="731">
        <v>0</v>
      </c>
      <c r="E86" s="731"/>
      <c r="F86" s="731"/>
      <c r="G86" s="731"/>
      <c r="H86" s="731"/>
      <c r="I86" s="731"/>
      <c r="J86" s="731"/>
    </row>
    <row r="87" spans="1:10" ht="14.25" hidden="1">
      <c r="A87" s="757">
        <v>1140000</v>
      </c>
      <c r="B87" s="751" t="s">
        <v>283</v>
      </c>
      <c r="C87" s="718" t="s">
        <v>338</v>
      </c>
      <c r="D87" s="743">
        <v>0</v>
      </c>
      <c r="E87" s="743"/>
      <c r="F87" s="743">
        <v>0</v>
      </c>
      <c r="G87" s="743">
        <v>0</v>
      </c>
      <c r="H87" s="743">
        <v>0</v>
      </c>
      <c r="I87" s="743">
        <v>0</v>
      </c>
      <c r="J87" s="743">
        <v>0</v>
      </c>
    </row>
    <row r="88" spans="1:10" ht="25.5" hidden="1">
      <c r="A88" s="757">
        <v>1141000</v>
      </c>
      <c r="B88" s="747" t="s">
        <v>284</v>
      </c>
      <c r="C88" s="722" t="s">
        <v>960</v>
      </c>
      <c r="D88" s="727">
        <v>0</v>
      </c>
      <c r="E88" s="727"/>
      <c r="F88" s="727"/>
      <c r="G88" s="727"/>
      <c r="H88" s="727"/>
      <c r="I88" s="727"/>
      <c r="J88" s="727"/>
    </row>
    <row r="89" spans="1:10" ht="25.5" hidden="1">
      <c r="A89" s="757">
        <v>1142000</v>
      </c>
      <c r="B89" s="747" t="s">
        <v>38</v>
      </c>
      <c r="C89" s="726" t="s">
        <v>39</v>
      </c>
      <c r="D89" s="727">
        <v>0</v>
      </c>
      <c r="E89" s="727"/>
      <c r="F89" s="727"/>
      <c r="G89" s="727"/>
      <c r="H89" s="727"/>
      <c r="I89" s="727"/>
      <c r="J89" s="727"/>
    </row>
    <row r="90" spans="1:10" ht="25.5" hidden="1">
      <c r="A90" s="757">
        <v>1143000</v>
      </c>
      <c r="B90" s="747" t="s">
        <v>40</v>
      </c>
      <c r="C90" s="726" t="s">
        <v>41</v>
      </c>
      <c r="D90" s="727">
        <v>0</v>
      </c>
      <c r="E90" s="727"/>
      <c r="F90" s="727"/>
      <c r="G90" s="727"/>
      <c r="H90" s="727"/>
      <c r="I90" s="727"/>
      <c r="J90" s="727"/>
    </row>
    <row r="91" spans="1:10" ht="26.25" hidden="1" thickBot="1">
      <c r="A91" s="757">
        <v>1144000</v>
      </c>
      <c r="B91" s="749" t="s">
        <v>42</v>
      </c>
      <c r="C91" s="730" t="s">
        <v>418</v>
      </c>
      <c r="D91" s="731">
        <v>0</v>
      </c>
      <c r="E91" s="731"/>
      <c r="F91" s="731"/>
      <c r="G91" s="731"/>
      <c r="H91" s="731"/>
      <c r="I91" s="731"/>
      <c r="J91" s="731"/>
    </row>
    <row r="92" spans="1:10" ht="14.25" hidden="1">
      <c r="A92" s="757">
        <v>1150000</v>
      </c>
      <c r="B92" s="758" t="s">
        <v>694</v>
      </c>
      <c r="C92" s="718" t="s">
        <v>338</v>
      </c>
      <c r="D92" s="743">
        <v>0</v>
      </c>
      <c r="E92" s="743"/>
      <c r="F92" s="743">
        <v>0</v>
      </c>
      <c r="G92" s="743">
        <v>0</v>
      </c>
      <c r="H92" s="743">
        <v>0</v>
      </c>
      <c r="I92" s="743">
        <v>0</v>
      </c>
      <c r="J92" s="743">
        <v>0</v>
      </c>
    </row>
    <row r="93" spans="1:10" ht="25.5" hidden="1">
      <c r="A93" s="759">
        <v>1151000</v>
      </c>
      <c r="B93" s="747" t="s">
        <v>773</v>
      </c>
      <c r="C93" s="722" t="s">
        <v>774</v>
      </c>
      <c r="D93" s="727">
        <v>0</v>
      </c>
      <c r="E93" s="727"/>
      <c r="F93" s="727"/>
      <c r="G93" s="727"/>
      <c r="H93" s="727"/>
      <c r="I93" s="727"/>
      <c r="J93" s="727"/>
    </row>
    <row r="94" spans="1:10" ht="25.5" hidden="1">
      <c r="A94" s="759">
        <v>1152000</v>
      </c>
      <c r="B94" s="747" t="s">
        <v>1057</v>
      </c>
      <c r="C94" s="726" t="s">
        <v>775</v>
      </c>
      <c r="D94" s="727">
        <v>0</v>
      </c>
      <c r="E94" s="727"/>
      <c r="F94" s="727"/>
      <c r="G94" s="727"/>
      <c r="H94" s="727"/>
      <c r="I94" s="727"/>
      <c r="J94" s="727"/>
    </row>
    <row r="95" spans="1:10" ht="25.5" hidden="1">
      <c r="A95" s="759">
        <v>1153000</v>
      </c>
      <c r="B95" s="747" t="s">
        <v>793</v>
      </c>
      <c r="C95" s="726" t="s">
        <v>776</v>
      </c>
      <c r="D95" s="727">
        <v>0</v>
      </c>
      <c r="E95" s="727"/>
      <c r="F95" s="727"/>
      <c r="G95" s="727"/>
      <c r="H95" s="727"/>
      <c r="I95" s="727"/>
      <c r="J95" s="727"/>
    </row>
    <row r="96" spans="1:10" ht="25.5" hidden="1">
      <c r="A96" s="759">
        <v>1154000</v>
      </c>
      <c r="B96" s="747" t="s">
        <v>701</v>
      </c>
      <c r="C96" s="726" t="s">
        <v>777</v>
      </c>
      <c r="D96" s="727">
        <v>0</v>
      </c>
      <c r="E96" s="727"/>
      <c r="F96" s="727"/>
      <c r="G96" s="727"/>
      <c r="H96" s="727"/>
      <c r="I96" s="727"/>
      <c r="J96" s="727"/>
    </row>
    <row r="97" spans="1:10" ht="25.5" hidden="1">
      <c r="A97" s="744">
        <v>1155000</v>
      </c>
      <c r="B97" s="760" t="s">
        <v>1619</v>
      </c>
      <c r="C97" s="726" t="s">
        <v>691</v>
      </c>
      <c r="D97" s="727">
        <v>0</v>
      </c>
      <c r="E97" s="727"/>
      <c r="F97" s="761"/>
      <c r="G97" s="761"/>
      <c r="H97" s="761"/>
      <c r="I97" s="761"/>
      <c r="J97" s="761"/>
    </row>
    <row r="98" spans="1:10" ht="26.25" hidden="1" thickBot="1">
      <c r="A98" s="732">
        <v>1156000</v>
      </c>
      <c r="B98" s="762" t="s">
        <v>1620</v>
      </c>
      <c r="C98" s="730" t="s">
        <v>781</v>
      </c>
      <c r="D98" s="763">
        <v>0</v>
      </c>
      <c r="E98" s="763"/>
      <c r="F98" s="763"/>
      <c r="G98" s="763"/>
      <c r="H98" s="763"/>
      <c r="I98" s="763"/>
      <c r="J98" s="763"/>
    </row>
    <row r="99" spans="1:10" hidden="1">
      <c r="A99" s="716">
        <v>1160000</v>
      </c>
      <c r="B99" s="764" t="s">
        <v>782</v>
      </c>
      <c r="C99" s="718" t="s">
        <v>338</v>
      </c>
      <c r="D99" s="765">
        <v>0</v>
      </c>
      <c r="E99" s="765"/>
      <c r="F99" s="765">
        <v>0</v>
      </c>
      <c r="G99" s="765">
        <v>0</v>
      </c>
      <c r="H99" s="765">
        <v>0</v>
      </c>
      <c r="I99" s="765">
        <v>0</v>
      </c>
      <c r="J99" s="765">
        <v>0</v>
      </c>
    </row>
    <row r="100" spans="1:10" ht="51" hidden="1">
      <c r="A100" s="744">
        <v>1161000</v>
      </c>
      <c r="B100" s="766" t="s">
        <v>191</v>
      </c>
      <c r="C100" s="767" t="s">
        <v>338</v>
      </c>
      <c r="D100" s="761">
        <v>0</v>
      </c>
      <c r="E100" s="761"/>
      <c r="F100" s="761">
        <v>0</v>
      </c>
      <c r="G100" s="761">
        <v>0</v>
      </c>
      <c r="H100" s="761">
        <v>0</v>
      </c>
      <c r="I100" s="761">
        <v>0</v>
      </c>
      <c r="J100" s="761">
        <v>0</v>
      </c>
    </row>
    <row r="101" spans="1:10" ht="25.5" hidden="1">
      <c r="A101" s="744">
        <v>1161100</v>
      </c>
      <c r="B101" s="725" t="s">
        <v>1621</v>
      </c>
      <c r="C101" s="746">
        <v>471100</v>
      </c>
      <c r="D101" s="761">
        <v>0</v>
      </c>
      <c r="E101" s="761"/>
      <c r="F101" s="761"/>
      <c r="G101" s="761"/>
      <c r="H101" s="761"/>
      <c r="I101" s="761"/>
      <c r="J101" s="761"/>
    </row>
    <row r="102" spans="1:10" ht="25.5" hidden="1">
      <c r="A102" s="744">
        <v>1161200</v>
      </c>
      <c r="B102" s="760" t="s">
        <v>1622</v>
      </c>
      <c r="C102" s="746">
        <v>471200</v>
      </c>
      <c r="D102" s="761">
        <v>0</v>
      </c>
      <c r="E102" s="761"/>
      <c r="F102" s="761"/>
      <c r="G102" s="761"/>
      <c r="H102" s="761"/>
      <c r="I102" s="761"/>
      <c r="J102" s="761"/>
    </row>
    <row r="103" spans="1:10" ht="25.5" hidden="1">
      <c r="A103" s="744">
        <v>1162000</v>
      </c>
      <c r="B103" s="766" t="s">
        <v>1080</v>
      </c>
      <c r="C103" s="767" t="s">
        <v>338</v>
      </c>
      <c r="D103" s="761">
        <v>0</v>
      </c>
      <c r="E103" s="761"/>
      <c r="F103" s="761">
        <v>0</v>
      </c>
      <c r="G103" s="761">
        <v>0</v>
      </c>
      <c r="H103" s="761">
        <v>0</v>
      </c>
      <c r="I103" s="761">
        <v>0</v>
      </c>
      <c r="J103" s="761">
        <v>0</v>
      </c>
    </row>
    <row r="104" spans="1:10" ht="25.5" hidden="1">
      <c r="A104" s="744">
        <v>1162100</v>
      </c>
      <c r="B104" s="760" t="s">
        <v>1623</v>
      </c>
      <c r="C104" s="726" t="s">
        <v>122</v>
      </c>
      <c r="D104" s="761">
        <v>0</v>
      </c>
      <c r="E104" s="761"/>
      <c r="F104" s="761"/>
      <c r="G104" s="761"/>
      <c r="H104" s="761"/>
      <c r="I104" s="761"/>
      <c r="J104" s="761"/>
    </row>
    <row r="105" spans="1:10" hidden="1">
      <c r="A105" s="744">
        <v>1162200</v>
      </c>
      <c r="B105" s="760" t="s">
        <v>1624</v>
      </c>
      <c r="C105" s="726" t="s">
        <v>23</v>
      </c>
      <c r="D105" s="761">
        <v>0</v>
      </c>
      <c r="E105" s="761"/>
      <c r="F105" s="761"/>
      <c r="G105" s="761"/>
      <c r="H105" s="761"/>
      <c r="I105" s="761"/>
      <c r="J105" s="761"/>
    </row>
    <row r="106" spans="1:10" ht="25.5" hidden="1">
      <c r="A106" s="744">
        <v>1162300</v>
      </c>
      <c r="B106" s="760" t="s">
        <v>1625</v>
      </c>
      <c r="C106" s="726" t="s">
        <v>25</v>
      </c>
      <c r="D106" s="761">
        <v>0</v>
      </c>
      <c r="E106" s="761"/>
      <c r="F106" s="761"/>
      <c r="G106" s="761"/>
      <c r="H106" s="761"/>
      <c r="I106" s="761"/>
      <c r="J106" s="761"/>
    </row>
    <row r="107" spans="1:10" hidden="1">
      <c r="A107" s="744">
        <v>1162400</v>
      </c>
      <c r="B107" s="760" t="s">
        <v>1626</v>
      </c>
      <c r="C107" s="726" t="s">
        <v>795</v>
      </c>
      <c r="D107" s="761">
        <v>0</v>
      </c>
      <c r="E107" s="761"/>
      <c r="F107" s="761"/>
      <c r="G107" s="761"/>
      <c r="H107" s="761"/>
      <c r="I107" s="761"/>
      <c r="J107" s="761"/>
    </row>
    <row r="108" spans="1:10" ht="25.5" hidden="1">
      <c r="A108" s="744">
        <v>1162500</v>
      </c>
      <c r="B108" s="760" t="s">
        <v>1627</v>
      </c>
      <c r="C108" s="726" t="s">
        <v>797</v>
      </c>
      <c r="D108" s="761">
        <v>0</v>
      </c>
      <c r="E108" s="761"/>
      <c r="F108" s="761"/>
      <c r="G108" s="761"/>
      <c r="H108" s="761"/>
      <c r="I108" s="761"/>
      <c r="J108" s="761"/>
    </row>
    <row r="109" spans="1:10" hidden="1">
      <c r="A109" s="744">
        <v>1162600</v>
      </c>
      <c r="B109" s="760" t="s">
        <v>1628</v>
      </c>
      <c r="C109" s="726" t="s">
        <v>489</v>
      </c>
      <c r="D109" s="761">
        <v>0</v>
      </c>
      <c r="E109" s="761"/>
      <c r="F109" s="761"/>
      <c r="G109" s="761"/>
      <c r="H109" s="761"/>
      <c r="I109" s="761"/>
      <c r="J109" s="761"/>
    </row>
    <row r="110" spans="1:10" ht="25.5" hidden="1">
      <c r="A110" s="744">
        <v>1162700</v>
      </c>
      <c r="B110" s="725" t="s">
        <v>1629</v>
      </c>
      <c r="C110" s="726" t="s">
        <v>491</v>
      </c>
      <c r="D110" s="761">
        <v>0</v>
      </c>
      <c r="E110" s="761"/>
      <c r="F110" s="761"/>
      <c r="G110" s="761"/>
      <c r="H110" s="761"/>
      <c r="I110" s="761"/>
      <c r="J110" s="761"/>
    </row>
    <row r="111" spans="1:10" hidden="1">
      <c r="A111" s="744">
        <v>1162800</v>
      </c>
      <c r="B111" s="760" t="s">
        <v>1630</v>
      </c>
      <c r="C111" s="726" t="s">
        <v>833</v>
      </c>
      <c r="D111" s="761">
        <v>0</v>
      </c>
      <c r="E111" s="761"/>
      <c r="F111" s="768"/>
      <c r="G111" s="768"/>
      <c r="H111" s="768"/>
      <c r="I111" s="768"/>
      <c r="J111" s="768"/>
    </row>
    <row r="112" spans="1:10" ht="30" hidden="1" customHeight="1" thickBot="1">
      <c r="A112" s="769">
        <v>1162900</v>
      </c>
      <c r="B112" s="762" t="s">
        <v>1631</v>
      </c>
      <c r="C112" s="730" t="s">
        <v>835</v>
      </c>
      <c r="D112" s="770">
        <v>0</v>
      </c>
      <c r="E112" s="770">
        <v>0</v>
      </c>
      <c r="F112" s="770">
        <f>D112+E112</f>
        <v>0</v>
      </c>
      <c r="G112" s="770">
        <v>0</v>
      </c>
      <c r="H112" s="770">
        <v>0</v>
      </c>
      <c r="I112" s="770">
        <v>0</v>
      </c>
      <c r="J112" s="770">
        <f>F112</f>
        <v>0</v>
      </c>
    </row>
    <row r="113" spans="1:10" hidden="1">
      <c r="A113" s="771">
        <v>1170000</v>
      </c>
      <c r="B113" s="772" t="s">
        <v>836</v>
      </c>
      <c r="C113" s="773" t="s">
        <v>338</v>
      </c>
      <c r="D113" s="774">
        <v>0</v>
      </c>
      <c r="E113" s="774"/>
      <c r="F113" s="774">
        <v>0</v>
      </c>
      <c r="G113" s="774">
        <v>0</v>
      </c>
      <c r="H113" s="774">
        <v>0</v>
      </c>
      <c r="I113" s="774">
        <v>0</v>
      </c>
      <c r="J113" s="774">
        <v>0</v>
      </c>
    </row>
    <row r="114" spans="1:10" ht="24.75" hidden="1" customHeight="1">
      <c r="A114" s="775">
        <v>1171000</v>
      </c>
      <c r="B114" s="776" t="s">
        <v>200</v>
      </c>
      <c r="C114" s="718" t="s">
        <v>338</v>
      </c>
      <c r="D114" s="777">
        <v>0</v>
      </c>
      <c r="E114" s="777"/>
      <c r="F114" s="777">
        <v>0</v>
      </c>
      <c r="G114" s="777">
        <v>0</v>
      </c>
      <c r="H114" s="777">
        <v>0</v>
      </c>
      <c r="I114" s="777">
        <v>0</v>
      </c>
      <c r="J114" s="777">
        <v>0</v>
      </c>
    </row>
    <row r="115" spans="1:10" ht="27" hidden="1" customHeight="1">
      <c r="A115" s="775">
        <v>1171100</v>
      </c>
      <c r="B115" s="725" t="s">
        <v>1632</v>
      </c>
      <c r="C115" s="722" t="s">
        <v>457</v>
      </c>
      <c r="D115" s="768">
        <v>0</v>
      </c>
      <c r="E115" s="768"/>
      <c r="F115" s="768"/>
      <c r="G115" s="768"/>
      <c r="H115" s="768"/>
      <c r="I115" s="768"/>
      <c r="J115" s="768"/>
    </row>
    <row r="116" spans="1:10" ht="0.75" hidden="1" customHeight="1">
      <c r="A116" s="775">
        <v>1171200</v>
      </c>
      <c r="B116" s="760" t="s">
        <v>1633</v>
      </c>
      <c r="C116" s="778" t="s">
        <v>332</v>
      </c>
      <c r="D116" s="768">
        <v>0</v>
      </c>
      <c r="E116" s="768"/>
      <c r="F116" s="768"/>
      <c r="G116" s="768"/>
      <c r="H116" s="768"/>
      <c r="I116" s="768"/>
      <c r="J116" s="768"/>
    </row>
    <row r="117" spans="1:10" ht="51" hidden="1">
      <c r="A117" s="744">
        <v>1172000</v>
      </c>
      <c r="B117" s="779" t="s">
        <v>974</v>
      </c>
      <c r="C117" s="755" t="s">
        <v>338</v>
      </c>
      <c r="D117" s="774">
        <v>0</v>
      </c>
      <c r="E117" s="774"/>
      <c r="F117" s="774">
        <v>0</v>
      </c>
      <c r="G117" s="774">
        <v>0</v>
      </c>
      <c r="H117" s="774">
        <v>0</v>
      </c>
      <c r="I117" s="774">
        <v>0</v>
      </c>
      <c r="J117" s="774">
        <v>0</v>
      </c>
    </row>
    <row r="118" spans="1:10" hidden="1">
      <c r="A118" s="744">
        <v>1172100</v>
      </c>
      <c r="B118" s="747" t="s">
        <v>1058</v>
      </c>
      <c r="C118" s="722" t="s">
        <v>975</v>
      </c>
      <c r="D118" s="768">
        <v>0</v>
      </c>
      <c r="E118" s="768"/>
      <c r="F118" s="768"/>
      <c r="G118" s="768"/>
      <c r="H118" s="768"/>
      <c r="I118" s="768"/>
      <c r="J118" s="768"/>
    </row>
    <row r="119" spans="1:10" hidden="1">
      <c r="A119" s="744">
        <v>1172200</v>
      </c>
      <c r="B119" s="747" t="s">
        <v>1059</v>
      </c>
      <c r="C119" s="780">
        <v>482200</v>
      </c>
      <c r="D119" s="768">
        <v>0</v>
      </c>
      <c r="E119" s="768"/>
      <c r="F119" s="768"/>
      <c r="G119" s="768"/>
      <c r="H119" s="768"/>
      <c r="I119" s="768"/>
      <c r="J119" s="768"/>
    </row>
    <row r="120" spans="1:10" hidden="1">
      <c r="A120" s="744">
        <v>1172300</v>
      </c>
      <c r="B120" s="760" t="s">
        <v>1634</v>
      </c>
      <c r="C120" s="726" t="s">
        <v>977</v>
      </c>
      <c r="D120" s="768">
        <v>0</v>
      </c>
      <c r="E120" s="768"/>
      <c r="F120" s="768"/>
      <c r="G120" s="768"/>
      <c r="H120" s="768"/>
      <c r="I120" s="768"/>
      <c r="J120" s="768"/>
    </row>
    <row r="121" spans="1:10" ht="25.5" hidden="1">
      <c r="A121" s="744">
        <v>1172400</v>
      </c>
      <c r="B121" s="781" t="s">
        <v>1635</v>
      </c>
      <c r="C121" s="726" t="s">
        <v>117</v>
      </c>
      <c r="D121" s="777">
        <v>0</v>
      </c>
      <c r="E121" s="777"/>
      <c r="F121" s="777"/>
      <c r="G121" s="777"/>
      <c r="H121" s="777"/>
      <c r="I121" s="777"/>
      <c r="J121" s="777"/>
    </row>
    <row r="122" spans="1:10" ht="25.5" hidden="1">
      <c r="A122" s="744">
        <v>1173000</v>
      </c>
      <c r="B122" s="779" t="s">
        <v>118</v>
      </c>
      <c r="C122" s="755" t="s">
        <v>338</v>
      </c>
      <c r="D122" s="777">
        <v>0</v>
      </c>
      <c r="E122" s="777"/>
      <c r="F122" s="777">
        <v>0</v>
      </c>
      <c r="G122" s="777">
        <v>0</v>
      </c>
      <c r="H122" s="777">
        <v>0</v>
      </c>
      <c r="I122" s="777">
        <v>0</v>
      </c>
      <c r="J122" s="777">
        <v>0</v>
      </c>
    </row>
    <row r="123" spans="1:10" ht="25.5" hidden="1">
      <c r="A123" s="775">
        <v>1173100</v>
      </c>
      <c r="B123" s="782" t="s">
        <v>119</v>
      </c>
      <c r="C123" s="726" t="s">
        <v>1044</v>
      </c>
      <c r="D123" s="777">
        <v>0</v>
      </c>
      <c r="E123" s="777"/>
      <c r="F123" s="777"/>
      <c r="G123" s="777"/>
      <c r="H123" s="777"/>
      <c r="I123" s="777"/>
      <c r="J123" s="777"/>
    </row>
    <row r="124" spans="1:10" ht="38.25" hidden="1">
      <c r="A124" s="775">
        <v>1174000</v>
      </c>
      <c r="B124" s="779" t="s">
        <v>1045</v>
      </c>
      <c r="C124" s="755" t="s">
        <v>338</v>
      </c>
      <c r="D124" s="777">
        <v>0</v>
      </c>
      <c r="E124" s="777"/>
      <c r="F124" s="777">
        <v>0</v>
      </c>
      <c r="G124" s="777">
        <v>0</v>
      </c>
      <c r="H124" s="777">
        <v>0</v>
      </c>
      <c r="I124" s="777">
        <v>0</v>
      </c>
      <c r="J124" s="777">
        <v>0</v>
      </c>
    </row>
    <row r="125" spans="1:10" ht="25.5" hidden="1">
      <c r="A125" s="775">
        <v>1174100</v>
      </c>
      <c r="B125" s="782" t="s">
        <v>1060</v>
      </c>
      <c r="C125" s="726" t="s">
        <v>1046</v>
      </c>
      <c r="D125" s="777">
        <v>0</v>
      </c>
      <c r="E125" s="777"/>
      <c r="F125" s="777"/>
      <c r="G125" s="777"/>
      <c r="H125" s="777"/>
      <c r="I125" s="777"/>
      <c r="J125" s="777"/>
    </row>
    <row r="126" spans="1:10" ht="25.5" hidden="1">
      <c r="A126" s="775">
        <v>1174200</v>
      </c>
      <c r="B126" s="781" t="s">
        <v>1636</v>
      </c>
      <c r="C126" s="726" t="s">
        <v>425</v>
      </c>
      <c r="D126" s="777">
        <v>0</v>
      </c>
      <c r="E126" s="777"/>
      <c r="F126" s="777"/>
      <c r="G126" s="777"/>
      <c r="H126" s="777"/>
      <c r="I126" s="777"/>
      <c r="J126" s="777"/>
    </row>
    <row r="127" spans="1:10" ht="51" hidden="1">
      <c r="A127" s="775">
        <v>1175000</v>
      </c>
      <c r="B127" s="779" t="s">
        <v>535</v>
      </c>
      <c r="C127" s="755" t="s">
        <v>338</v>
      </c>
      <c r="D127" s="777">
        <v>0</v>
      </c>
      <c r="E127" s="777"/>
      <c r="F127" s="777">
        <v>0</v>
      </c>
      <c r="G127" s="777">
        <v>0</v>
      </c>
      <c r="H127" s="777">
        <v>0</v>
      </c>
      <c r="I127" s="777">
        <v>0</v>
      </c>
      <c r="J127" s="777">
        <v>0</v>
      </c>
    </row>
    <row r="128" spans="1:10" ht="38.25" hidden="1">
      <c r="A128" s="775">
        <v>1175100</v>
      </c>
      <c r="B128" s="781" t="s">
        <v>1637</v>
      </c>
      <c r="C128" s="726" t="s">
        <v>212</v>
      </c>
      <c r="D128" s="777">
        <v>0</v>
      </c>
      <c r="E128" s="777"/>
      <c r="F128" s="777"/>
      <c r="G128" s="777"/>
      <c r="H128" s="777"/>
      <c r="I128" s="777"/>
      <c r="J128" s="777"/>
    </row>
    <row r="129" spans="1:12" hidden="1">
      <c r="A129" s="775">
        <v>1176000</v>
      </c>
      <c r="B129" s="779" t="s">
        <v>213</v>
      </c>
      <c r="C129" s="755" t="s">
        <v>338</v>
      </c>
      <c r="D129" s="777">
        <v>0</v>
      </c>
      <c r="E129" s="777"/>
      <c r="F129" s="777">
        <v>0</v>
      </c>
      <c r="G129" s="777">
        <v>0</v>
      </c>
      <c r="H129" s="777">
        <v>0</v>
      </c>
      <c r="I129" s="777">
        <v>0</v>
      </c>
      <c r="J129" s="777">
        <v>0</v>
      </c>
    </row>
    <row r="130" spans="1:12" hidden="1">
      <c r="A130" s="775">
        <v>1176100</v>
      </c>
      <c r="B130" s="781" t="s">
        <v>1638</v>
      </c>
      <c r="C130" s="726" t="s">
        <v>8</v>
      </c>
      <c r="D130" s="777">
        <v>0</v>
      </c>
      <c r="E130" s="777"/>
      <c r="F130" s="777"/>
      <c r="G130" s="777"/>
      <c r="H130" s="777"/>
      <c r="I130" s="777"/>
      <c r="J130" s="777"/>
    </row>
    <row r="131" spans="1:12" hidden="1">
      <c r="A131" s="775">
        <v>1177000</v>
      </c>
      <c r="B131" s="779" t="s">
        <v>564</v>
      </c>
      <c r="C131" s="755" t="s">
        <v>338</v>
      </c>
      <c r="D131" s="777">
        <v>0</v>
      </c>
      <c r="E131" s="777"/>
      <c r="F131" s="777">
        <v>0</v>
      </c>
      <c r="G131" s="777">
        <v>0</v>
      </c>
      <c r="H131" s="777">
        <v>0</v>
      </c>
      <c r="I131" s="777">
        <v>0</v>
      </c>
      <c r="J131" s="777">
        <v>0</v>
      </c>
    </row>
    <row r="132" spans="1:12" ht="13.5" hidden="1" thickBot="1">
      <c r="A132" s="769">
        <v>1177100</v>
      </c>
      <c r="B132" s="783" t="s">
        <v>1639</v>
      </c>
      <c r="C132" s="730" t="s">
        <v>244</v>
      </c>
      <c r="D132" s="784">
        <v>0</v>
      </c>
      <c r="E132" s="784"/>
      <c r="F132" s="784"/>
      <c r="G132" s="784"/>
      <c r="H132" s="784"/>
      <c r="I132" s="784"/>
      <c r="J132" s="784"/>
    </row>
    <row r="133" spans="1:12" ht="13.5" thickBot="1">
      <c r="A133" s="785" t="s">
        <v>245</v>
      </c>
      <c r="B133" s="786" t="s">
        <v>246</v>
      </c>
      <c r="C133" s="787"/>
      <c r="D133" s="788"/>
      <c r="E133" s="788"/>
      <c r="F133" s="788"/>
      <c r="G133" s="788"/>
      <c r="H133" s="788"/>
      <c r="I133" s="788"/>
      <c r="J133" s="788"/>
    </row>
    <row r="134" spans="1:12" ht="26.25" thickBot="1">
      <c r="A134" s="789" t="s">
        <v>247</v>
      </c>
      <c r="B134" s="790" t="s">
        <v>618</v>
      </c>
      <c r="C134" s="791" t="s">
        <v>338</v>
      </c>
      <c r="D134" s="788">
        <f>D143</f>
        <v>0</v>
      </c>
      <c r="E134" s="788"/>
      <c r="F134" s="788">
        <f>F143</f>
        <v>0</v>
      </c>
      <c r="G134" s="788">
        <f>G143</f>
        <v>0</v>
      </c>
      <c r="H134" s="788">
        <f>H143</f>
        <v>0</v>
      </c>
      <c r="I134" s="788">
        <f>I143</f>
        <v>0</v>
      </c>
      <c r="J134" s="788">
        <f>F134</f>
        <v>0</v>
      </c>
    </row>
    <row r="135" spans="1:12" ht="12.75" customHeight="1" thickBot="1">
      <c r="A135" s="792"/>
      <c r="B135" s="793" t="s">
        <v>619</v>
      </c>
      <c r="C135" s="794"/>
      <c r="D135" s="795"/>
      <c r="E135" s="795"/>
      <c r="F135" s="795"/>
      <c r="G135" s="795"/>
      <c r="H135" s="795"/>
      <c r="I135" s="795"/>
      <c r="J135" s="795"/>
    </row>
    <row r="136" spans="1:12" hidden="1">
      <c r="A136" s="785" t="s">
        <v>245</v>
      </c>
      <c r="B136" s="786" t="s">
        <v>246</v>
      </c>
      <c r="C136" s="796"/>
      <c r="D136" s="797"/>
      <c r="E136" s="797"/>
      <c r="F136" s="797"/>
      <c r="G136" s="797"/>
      <c r="H136" s="797"/>
      <c r="I136" s="797"/>
      <c r="J136" s="797"/>
    </row>
    <row r="137" spans="1:12" hidden="1">
      <c r="A137" s="798" t="s">
        <v>620</v>
      </c>
      <c r="B137" s="799" t="s">
        <v>621</v>
      </c>
      <c r="C137" s="800" t="s">
        <v>338</v>
      </c>
      <c r="D137" s="801">
        <v>0</v>
      </c>
      <c r="E137" s="801"/>
      <c r="F137" s="801">
        <v>0</v>
      </c>
      <c r="G137" s="801">
        <v>0</v>
      </c>
      <c r="H137" s="801">
        <v>0</v>
      </c>
      <c r="I137" s="801">
        <v>0</v>
      </c>
      <c r="J137" s="801">
        <v>0</v>
      </c>
    </row>
    <row r="138" spans="1:12" hidden="1">
      <c r="A138" s="802" t="s">
        <v>622</v>
      </c>
      <c r="B138" s="781" t="s">
        <v>1640</v>
      </c>
      <c r="C138" s="803" t="s">
        <v>945</v>
      </c>
      <c r="D138" s="777">
        <v>0</v>
      </c>
      <c r="E138" s="777"/>
      <c r="F138" s="777"/>
      <c r="G138" s="777"/>
      <c r="H138" s="777"/>
      <c r="I138" s="777"/>
      <c r="J138" s="777"/>
    </row>
    <row r="139" spans="1:12" hidden="1">
      <c r="A139" s="802" t="s">
        <v>946</v>
      </c>
      <c r="B139" s="781" t="s">
        <v>1641</v>
      </c>
      <c r="C139" s="803" t="s">
        <v>923</v>
      </c>
      <c r="D139" s="777">
        <v>0</v>
      </c>
      <c r="E139" s="777"/>
      <c r="F139" s="777"/>
      <c r="G139" s="777"/>
      <c r="H139" s="777"/>
      <c r="I139" s="777"/>
      <c r="J139" s="777"/>
      <c r="L139" s="626" t="s">
        <v>84</v>
      </c>
    </row>
    <row r="140" spans="1:12" ht="25.5" hidden="1">
      <c r="A140" s="802" t="s">
        <v>924</v>
      </c>
      <c r="B140" s="781" t="s">
        <v>1642</v>
      </c>
      <c r="C140" s="803" t="s">
        <v>926</v>
      </c>
      <c r="D140" s="777">
        <v>0</v>
      </c>
      <c r="E140" s="777"/>
      <c r="F140" s="777"/>
      <c r="G140" s="777"/>
      <c r="H140" s="777"/>
      <c r="I140" s="777"/>
      <c r="J140" s="777"/>
    </row>
    <row r="141" spans="1:12" hidden="1">
      <c r="A141" s="802" t="s">
        <v>927</v>
      </c>
      <c r="B141" s="781" t="s">
        <v>1643</v>
      </c>
      <c r="C141" s="803" t="s">
        <v>1055</v>
      </c>
      <c r="D141" s="777">
        <v>0</v>
      </c>
      <c r="E141" s="777"/>
      <c r="F141" s="777"/>
      <c r="G141" s="777"/>
      <c r="H141" s="777"/>
      <c r="I141" s="777"/>
      <c r="J141" s="777"/>
    </row>
    <row r="142" spans="1:12" hidden="1">
      <c r="A142" s="802" t="s">
        <v>127</v>
      </c>
      <c r="B142" s="782" t="s">
        <v>128</v>
      </c>
      <c r="C142" s="803" t="s">
        <v>129</v>
      </c>
      <c r="D142" s="777">
        <v>0</v>
      </c>
      <c r="E142" s="777"/>
      <c r="F142" s="777"/>
      <c r="G142" s="777"/>
      <c r="H142" s="777"/>
      <c r="I142" s="777"/>
      <c r="J142" s="777"/>
    </row>
    <row r="143" spans="1:12" hidden="1">
      <c r="A143" s="802" t="s">
        <v>130</v>
      </c>
      <c r="B143" s="781" t="s">
        <v>1644</v>
      </c>
      <c r="C143" s="803" t="s">
        <v>857</v>
      </c>
      <c r="D143" s="777">
        <v>0</v>
      </c>
      <c r="E143" s="777">
        <v>0</v>
      </c>
      <c r="F143" s="777">
        <v>0</v>
      </c>
      <c r="G143" s="777">
        <v>0</v>
      </c>
      <c r="H143" s="777">
        <v>0</v>
      </c>
      <c r="I143" s="777">
        <v>0</v>
      </c>
      <c r="J143" s="777">
        <v>0</v>
      </c>
    </row>
    <row r="144" spans="1:12" ht="12" hidden="1" customHeight="1">
      <c r="A144" s="802" t="s">
        <v>858</v>
      </c>
      <c r="B144" s="781" t="s">
        <v>1645</v>
      </c>
      <c r="C144" s="803" t="s">
        <v>860</v>
      </c>
      <c r="D144" s="777">
        <v>0</v>
      </c>
      <c r="E144" s="777"/>
      <c r="F144" s="777"/>
      <c r="G144" s="777"/>
      <c r="H144" s="777"/>
      <c r="I144" s="777"/>
      <c r="J144" s="777"/>
    </row>
    <row r="145" spans="1:10" hidden="1">
      <c r="A145" s="802" t="s">
        <v>625</v>
      </c>
      <c r="B145" s="781" t="s">
        <v>1646</v>
      </c>
      <c r="C145" s="803" t="s">
        <v>627</v>
      </c>
      <c r="D145" s="777">
        <v>0</v>
      </c>
      <c r="E145" s="777"/>
      <c r="F145" s="777"/>
      <c r="G145" s="777"/>
      <c r="H145" s="777"/>
      <c r="I145" s="777"/>
      <c r="J145" s="777"/>
    </row>
    <row r="146" spans="1:10" hidden="1">
      <c r="A146" s="802" t="s">
        <v>628</v>
      </c>
      <c r="B146" s="779" t="s">
        <v>629</v>
      </c>
      <c r="C146" s="804" t="s">
        <v>338</v>
      </c>
      <c r="D146" s="777">
        <v>0</v>
      </c>
      <c r="E146" s="777"/>
      <c r="F146" s="777">
        <v>0</v>
      </c>
      <c r="G146" s="777">
        <v>0</v>
      </c>
      <c r="H146" s="777">
        <v>0</v>
      </c>
      <c r="I146" s="777">
        <v>0</v>
      </c>
      <c r="J146" s="777">
        <v>0</v>
      </c>
    </row>
    <row r="147" spans="1:10" hidden="1">
      <c r="A147" s="802" t="s">
        <v>630</v>
      </c>
      <c r="B147" s="782" t="s">
        <v>631</v>
      </c>
      <c r="C147" s="803" t="s">
        <v>632</v>
      </c>
      <c r="D147" s="777">
        <v>0</v>
      </c>
      <c r="E147" s="777"/>
      <c r="F147" s="777"/>
      <c r="G147" s="777"/>
      <c r="H147" s="777"/>
      <c r="I147" s="777"/>
      <c r="J147" s="777"/>
    </row>
    <row r="148" spans="1:10" hidden="1">
      <c r="A148" s="802" t="s">
        <v>633</v>
      </c>
      <c r="B148" s="782" t="s">
        <v>634</v>
      </c>
      <c r="C148" s="803" t="s">
        <v>635</v>
      </c>
      <c r="D148" s="777">
        <v>0</v>
      </c>
      <c r="E148" s="777"/>
      <c r="F148" s="777"/>
      <c r="G148" s="777"/>
      <c r="H148" s="777"/>
      <c r="I148" s="777"/>
      <c r="J148" s="777"/>
    </row>
    <row r="149" spans="1:10" ht="25.5" hidden="1">
      <c r="A149" s="802" t="s">
        <v>636</v>
      </c>
      <c r="B149" s="781" t="s">
        <v>1647</v>
      </c>
      <c r="C149" s="803" t="s">
        <v>294</v>
      </c>
      <c r="D149" s="777">
        <v>0</v>
      </c>
      <c r="E149" s="777"/>
      <c r="F149" s="777"/>
      <c r="G149" s="777"/>
      <c r="H149" s="777"/>
      <c r="I149" s="777"/>
      <c r="J149" s="777"/>
    </row>
    <row r="150" spans="1:10" hidden="1">
      <c r="A150" s="802" t="s">
        <v>295</v>
      </c>
      <c r="B150" s="781" t="s">
        <v>1648</v>
      </c>
      <c r="C150" s="803" t="s">
        <v>297</v>
      </c>
      <c r="D150" s="777">
        <v>0</v>
      </c>
      <c r="E150" s="777"/>
      <c r="F150" s="777"/>
      <c r="G150" s="777"/>
      <c r="H150" s="777"/>
      <c r="I150" s="777"/>
      <c r="J150" s="777"/>
    </row>
    <row r="151" spans="1:10" hidden="1">
      <c r="A151" s="802" t="s">
        <v>298</v>
      </c>
      <c r="B151" s="779" t="s">
        <v>299</v>
      </c>
      <c r="C151" s="804" t="s">
        <v>338</v>
      </c>
      <c r="D151" s="777">
        <v>0</v>
      </c>
      <c r="E151" s="777"/>
      <c r="F151" s="777">
        <v>0</v>
      </c>
      <c r="G151" s="777">
        <v>0</v>
      </c>
      <c r="H151" s="777">
        <v>0</v>
      </c>
      <c r="I151" s="777">
        <v>0</v>
      </c>
      <c r="J151" s="777">
        <v>0</v>
      </c>
    </row>
    <row r="152" spans="1:10" hidden="1">
      <c r="A152" s="802" t="s">
        <v>300</v>
      </c>
      <c r="B152" s="782" t="s">
        <v>1061</v>
      </c>
      <c r="C152" s="803" t="s">
        <v>301</v>
      </c>
      <c r="D152" s="777">
        <v>0</v>
      </c>
      <c r="E152" s="777"/>
      <c r="F152" s="777"/>
      <c r="G152" s="777"/>
      <c r="H152" s="777"/>
      <c r="I152" s="777"/>
      <c r="J152" s="777"/>
    </row>
    <row r="153" spans="1:10" hidden="1">
      <c r="A153" s="805" t="s">
        <v>302</v>
      </c>
      <c r="B153" s="806" t="s">
        <v>303</v>
      </c>
      <c r="C153" s="804" t="s">
        <v>338</v>
      </c>
      <c r="D153" s="777">
        <v>0</v>
      </c>
      <c r="E153" s="777"/>
      <c r="F153" s="777">
        <v>0</v>
      </c>
      <c r="G153" s="777">
        <v>0</v>
      </c>
      <c r="H153" s="777">
        <v>0</v>
      </c>
      <c r="I153" s="777">
        <v>0</v>
      </c>
      <c r="J153" s="777">
        <v>0</v>
      </c>
    </row>
    <row r="154" spans="1:10" hidden="1">
      <c r="A154" s="802" t="s">
        <v>304</v>
      </c>
      <c r="B154" s="782" t="s">
        <v>1062</v>
      </c>
      <c r="C154" s="803" t="s">
        <v>305</v>
      </c>
      <c r="D154" s="777">
        <v>0</v>
      </c>
      <c r="E154" s="777"/>
      <c r="F154" s="777"/>
      <c r="G154" s="777"/>
      <c r="H154" s="777"/>
      <c r="I154" s="777"/>
      <c r="J154" s="777"/>
    </row>
    <row r="155" spans="1:10" hidden="1">
      <c r="A155" s="802" t="s">
        <v>306</v>
      </c>
      <c r="B155" s="782" t="s">
        <v>1063</v>
      </c>
      <c r="C155" s="803" t="s">
        <v>307</v>
      </c>
      <c r="D155" s="777">
        <v>0</v>
      </c>
      <c r="E155" s="777"/>
      <c r="F155" s="777"/>
      <c r="G155" s="777"/>
      <c r="H155" s="777"/>
      <c r="I155" s="777"/>
      <c r="J155" s="777"/>
    </row>
    <row r="156" spans="1:10">
      <c r="A156" s="802" t="s">
        <v>308</v>
      </c>
      <c r="B156" s="781" t="s">
        <v>1649</v>
      </c>
      <c r="C156" s="803" t="s">
        <v>310</v>
      </c>
      <c r="D156" s="777">
        <v>0</v>
      </c>
      <c r="E156" s="777"/>
      <c r="F156" s="777"/>
      <c r="G156" s="777"/>
      <c r="H156" s="777"/>
      <c r="I156" s="777"/>
      <c r="J156" s="777"/>
    </row>
    <row r="157" spans="1:10" ht="13.5" thickBot="1">
      <c r="A157" s="807">
        <v>1244000</v>
      </c>
      <c r="B157" s="808" t="s">
        <v>1650</v>
      </c>
      <c r="C157" s="809" t="s">
        <v>1089</v>
      </c>
      <c r="D157" s="1120">
        <v>0</v>
      </c>
      <c r="E157" s="1120"/>
      <c r="F157" s="1120"/>
      <c r="G157" s="1120"/>
      <c r="H157" s="1120"/>
      <c r="I157" s="1120"/>
      <c r="J157" s="1120"/>
    </row>
    <row r="158" spans="1:10" ht="26.25" thickBot="1">
      <c r="A158" s="810">
        <v>1000000</v>
      </c>
      <c r="B158" s="811" t="s">
        <v>1090</v>
      </c>
      <c r="C158" s="812" t="s">
        <v>338</v>
      </c>
      <c r="D158" s="1121">
        <f>D32+D134</f>
        <v>0</v>
      </c>
      <c r="E158" s="1121">
        <v>0</v>
      </c>
      <c r="F158" s="1121">
        <f>F32+F134</f>
        <v>0</v>
      </c>
      <c r="G158" s="1121">
        <f>G32+G134</f>
        <v>0</v>
      </c>
      <c r="H158" s="1121">
        <f>H32+H134</f>
        <v>0</v>
      </c>
      <c r="I158" s="1121">
        <f>I32+I134</f>
        <v>0</v>
      </c>
      <c r="J158" s="1501">
        <f>J32+J134</f>
        <v>0</v>
      </c>
    </row>
    <row r="159" spans="1:10" ht="11.25" customHeight="1">
      <c r="A159" s="813"/>
      <c r="B159" s="814"/>
      <c r="C159" s="815"/>
      <c r="D159" s="662"/>
      <c r="E159" s="662"/>
      <c r="F159" s="662"/>
      <c r="G159" s="662"/>
      <c r="H159" s="662"/>
      <c r="I159" s="662"/>
      <c r="J159" s="662"/>
    </row>
    <row r="160" spans="1:10" s="662" customFormat="1" ht="15.75" customHeight="1">
      <c r="A160" s="2422" t="s">
        <v>2264</v>
      </c>
      <c r="B160" s="2422"/>
      <c r="C160" s="2422"/>
      <c r="D160" s="2422"/>
      <c r="E160" s="2422"/>
      <c r="F160" s="2422"/>
      <c r="G160" s="2422"/>
      <c r="H160" s="2422"/>
      <c r="I160" s="2422"/>
      <c r="J160" s="2422"/>
    </row>
    <row r="161" spans="1:10" ht="12.75" customHeight="1">
      <c r="A161" s="2436"/>
      <c r="B161" s="2436"/>
      <c r="C161" s="2436"/>
      <c r="D161" s="2436"/>
      <c r="E161" s="2436"/>
      <c r="F161" s="2436"/>
      <c r="G161" s="2436"/>
      <c r="H161" s="2436"/>
      <c r="I161" s="2436"/>
      <c r="J161" s="2436"/>
    </row>
    <row r="162" spans="1:10" ht="12.75" customHeight="1">
      <c r="A162" s="2436" t="s">
        <v>1070</v>
      </c>
      <c r="B162" s="2436"/>
      <c r="C162" s="2436"/>
      <c r="D162" s="2436"/>
      <c r="E162" s="2436"/>
      <c r="F162" s="2436"/>
      <c r="G162" s="2436"/>
      <c r="H162" s="2436"/>
      <c r="I162" s="2436"/>
      <c r="J162" s="2436"/>
    </row>
    <row r="163" spans="1:10" ht="12.75" customHeight="1">
      <c r="A163" s="816" t="s">
        <v>1651</v>
      </c>
      <c r="B163" s="816"/>
      <c r="C163" s="817"/>
      <c r="D163" s="816"/>
      <c r="E163" s="816"/>
      <c r="F163" s="816"/>
      <c r="G163" s="816" t="s">
        <v>1098</v>
      </c>
      <c r="H163" s="816"/>
      <c r="I163" s="816"/>
      <c r="J163" s="816"/>
    </row>
    <row r="164" spans="1:10" ht="12.75" customHeight="1">
      <c r="A164" s="818" t="s">
        <v>1652</v>
      </c>
      <c r="B164" s="818"/>
      <c r="C164" s="818"/>
      <c r="D164" s="662"/>
      <c r="E164" s="661" t="s">
        <v>289</v>
      </c>
      <c r="F164" s="662"/>
      <c r="G164" s="661" t="s">
        <v>290</v>
      </c>
      <c r="H164" s="662"/>
      <c r="I164" s="662"/>
      <c r="J164" s="818"/>
    </row>
    <row r="165" spans="1:10" ht="12.75" customHeight="1">
      <c r="A165" s="819" t="s">
        <v>1653</v>
      </c>
      <c r="B165" s="819"/>
      <c r="C165" s="818"/>
      <c r="D165" s="819"/>
      <c r="E165" s="819"/>
      <c r="F165" s="819"/>
      <c r="G165" s="819"/>
      <c r="H165" s="819"/>
      <c r="I165" s="819"/>
      <c r="J165" s="819"/>
    </row>
    <row r="166" spans="1:10" ht="12.75" customHeight="1">
      <c r="A166" s="816" t="s">
        <v>1654</v>
      </c>
      <c r="B166" s="816"/>
      <c r="C166" s="817"/>
      <c r="D166" s="816"/>
      <c r="E166" s="816"/>
      <c r="F166" s="816"/>
      <c r="G166" s="816" t="s">
        <v>1102</v>
      </c>
      <c r="H166" s="816"/>
      <c r="I166" s="816"/>
      <c r="J166" s="816"/>
    </row>
    <row r="167" spans="1:10" ht="12.75" customHeight="1">
      <c r="A167" s="818" t="s">
        <v>1655</v>
      </c>
      <c r="B167" s="817" t="s">
        <v>612</v>
      </c>
      <c r="C167" s="820"/>
      <c r="D167" s="662"/>
      <c r="E167" s="661" t="s">
        <v>289</v>
      </c>
      <c r="F167" s="662"/>
      <c r="G167" s="661" t="s">
        <v>290</v>
      </c>
      <c r="H167" s="662"/>
      <c r="I167" s="662"/>
      <c r="J167" s="818"/>
    </row>
    <row r="168" spans="1:10" ht="12.75" customHeight="1">
      <c r="A168" s="672"/>
      <c r="B168" s="663"/>
      <c r="C168" s="673"/>
      <c r="D168" s="662"/>
      <c r="E168" s="662"/>
      <c r="F168" s="662"/>
      <c r="G168" s="662"/>
      <c r="H168" s="662"/>
      <c r="I168" s="662"/>
      <c r="J168" s="662"/>
    </row>
    <row r="169" spans="1:10" ht="12.75" customHeight="1">
      <c r="A169" s="672"/>
      <c r="B169" s="663"/>
      <c r="C169" s="673"/>
      <c r="D169" s="662"/>
      <c r="E169" s="662"/>
      <c r="F169" s="662"/>
      <c r="G169" s="662"/>
      <c r="H169" s="662"/>
      <c r="I169" s="662"/>
      <c r="J169" s="662"/>
    </row>
    <row r="170" spans="1:10" ht="12.75" customHeight="1">
      <c r="A170" s="672"/>
      <c r="B170" s="663"/>
      <c r="C170" s="673"/>
      <c r="D170" s="662"/>
      <c r="E170" s="662"/>
      <c r="F170" s="662"/>
      <c r="G170" s="662"/>
      <c r="H170" s="662"/>
      <c r="I170" s="662"/>
      <c r="J170" s="662"/>
    </row>
    <row r="171" spans="1:10" ht="12.75" customHeight="1">
      <c r="A171" s="672"/>
      <c r="B171" s="663"/>
      <c r="C171" s="673"/>
      <c r="D171" s="662"/>
      <c r="E171" s="662"/>
      <c r="F171" s="662"/>
      <c r="G171" s="662"/>
      <c r="H171" s="662"/>
      <c r="I171" s="662"/>
      <c r="J171" s="662"/>
    </row>
  </sheetData>
  <mergeCells count="17">
    <mergeCell ref="A14:J14"/>
    <mergeCell ref="A15:J15"/>
    <mergeCell ref="A162:J162"/>
    <mergeCell ref="A160:J160"/>
    <mergeCell ref="A161:J161"/>
    <mergeCell ref="F23:J24"/>
    <mergeCell ref="F29:F30"/>
    <mergeCell ref="G29:J29"/>
    <mergeCell ref="H27:J27"/>
    <mergeCell ref="A16:E17"/>
    <mergeCell ref="F16:J17"/>
    <mergeCell ref="F1:J1"/>
    <mergeCell ref="F3:J3"/>
    <mergeCell ref="A10:E10"/>
    <mergeCell ref="A11:E11"/>
    <mergeCell ref="A13:J13"/>
    <mergeCell ref="A12:B12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39997558519241921"/>
  </sheetPr>
  <dimension ref="A1:N172"/>
  <sheetViews>
    <sheetView topLeftCell="A123" workbookViewId="0">
      <selection activeCell="A162" sqref="A162:XFD162"/>
    </sheetView>
  </sheetViews>
  <sheetFormatPr defaultRowHeight="12.75"/>
  <cols>
    <col min="1" max="1" width="7" style="626" customWidth="1"/>
    <col min="2" max="2" width="43.42578125" style="626" customWidth="1"/>
    <col min="3" max="3" width="8.140625" style="626" customWidth="1"/>
    <col min="4" max="4" width="11.28515625" style="626" customWidth="1"/>
    <col min="5" max="5" width="10.140625" style="626" customWidth="1"/>
    <col min="6" max="6" width="10.85546875" style="626" customWidth="1"/>
    <col min="7" max="7" width="11.28515625" style="626" customWidth="1"/>
    <col min="8" max="9" width="12.28515625" style="626" customWidth="1"/>
    <col min="10" max="10" width="10" style="626" customWidth="1"/>
    <col min="11" max="11" width="2.5703125" style="626" customWidth="1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453" t="s">
        <v>28</v>
      </c>
      <c r="G1" s="2453"/>
      <c r="H1" s="2453"/>
      <c r="I1" s="2453"/>
      <c r="J1" s="2453"/>
      <c r="K1" s="662"/>
      <c r="L1" s="662"/>
    </row>
    <row r="2" spans="1:12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454" t="s">
        <v>850</v>
      </c>
      <c r="G3" s="2454"/>
      <c r="H3" s="2454"/>
      <c r="I3" s="2454"/>
      <c r="J3" s="2454"/>
      <c r="K3" s="662"/>
      <c r="L3" s="662"/>
    </row>
    <row r="4" spans="1:12">
      <c r="A4" s="662"/>
      <c r="B4" s="663"/>
      <c r="C4" s="664"/>
      <c r="D4" s="662"/>
      <c r="E4" s="665"/>
      <c r="F4" s="667" t="s">
        <v>30</v>
      </c>
      <c r="G4" s="667"/>
      <c r="H4" s="662"/>
      <c r="I4" s="662"/>
      <c r="J4" s="662"/>
      <c r="K4" s="662"/>
      <c r="L4" s="662"/>
    </row>
    <row r="5" spans="1:12" ht="14.25">
      <c r="A5" s="662"/>
      <c r="B5" s="1995" t="s">
        <v>31</v>
      </c>
      <c r="C5" s="664"/>
      <c r="D5" s="662"/>
      <c r="E5" s="665"/>
      <c r="F5" s="665"/>
      <c r="G5" s="669" t="s">
        <v>162</v>
      </c>
      <c r="H5" s="662"/>
      <c r="I5" s="662"/>
      <c r="J5" s="662"/>
      <c r="K5" s="662"/>
      <c r="L5" s="662"/>
    </row>
    <row r="6" spans="1:12">
      <c r="A6" s="667" t="s">
        <v>2205</v>
      </c>
      <c r="B6" s="671"/>
      <c r="C6" s="664"/>
      <c r="D6" s="662"/>
      <c r="E6" s="665" t="s">
        <v>163</v>
      </c>
      <c r="F6" s="667" t="s">
        <v>893</v>
      </c>
      <c r="G6" s="662"/>
      <c r="H6" s="662"/>
      <c r="I6" s="662"/>
      <c r="J6" s="672"/>
      <c r="K6" s="662"/>
      <c r="L6" s="662"/>
    </row>
    <row r="7" spans="1:12">
      <c r="A7" s="672"/>
      <c r="B7" s="821" t="s">
        <v>1656</v>
      </c>
      <c r="C7" s="692"/>
      <c r="D7" s="672"/>
      <c r="E7" s="694"/>
      <c r="F7" s="672"/>
      <c r="G7" s="672"/>
      <c r="H7" s="662"/>
      <c r="I7" s="662"/>
      <c r="J7" s="662"/>
      <c r="K7" s="672"/>
      <c r="L7" s="672"/>
    </row>
    <row r="8" spans="1:12" ht="14.25">
      <c r="A8" s="822" t="s">
        <v>1657</v>
      </c>
      <c r="B8" s="814"/>
      <c r="C8" s="823"/>
      <c r="D8" s="824"/>
      <c r="E8" s="825"/>
      <c r="F8" s="825"/>
      <c r="G8" s="672"/>
      <c r="H8" s="662"/>
      <c r="I8" s="662"/>
      <c r="J8" s="662"/>
      <c r="K8" s="662"/>
      <c r="L8" s="662"/>
    </row>
    <row r="9" spans="1:12">
      <c r="A9" s="662"/>
      <c r="B9" s="663"/>
      <c r="C9" s="664"/>
      <c r="D9" s="662"/>
      <c r="E9" s="665"/>
      <c r="F9" s="665"/>
      <c r="G9" s="662"/>
      <c r="H9" s="662"/>
      <c r="I9" s="662"/>
      <c r="J9" s="662"/>
      <c r="K9" s="662"/>
      <c r="L9" s="662"/>
    </row>
    <row r="10" spans="1:12">
      <c r="A10" s="2457" t="s">
        <v>1114</v>
      </c>
      <c r="B10" s="2457"/>
      <c r="C10" s="2457"/>
      <c r="D10" s="2457"/>
      <c r="E10" s="2457"/>
      <c r="F10" s="665"/>
      <c r="G10" s="674" t="s">
        <v>193</v>
      </c>
      <c r="H10" s="662"/>
      <c r="I10" s="662"/>
      <c r="J10" s="662"/>
      <c r="K10" s="662"/>
      <c r="L10" s="662"/>
    </row>
    <row r="11" spans="1:12">
      <c r="A11" s="2452" t="s">
        <v>861</v>
      </c>
      <c r="B11" s="2452"/>
      <c r="C11" s="2452"/>
      <c r="D11" s="2452"/>
      <c r="E11" s="2452"/>
      <c r="F11" s="665"/>
      <c r="G11" s="662"/>
      <c r="H11" s="662"/>
      <c r="I11" s="662"/>
      <c r="J11" s="662"/>
      <c r="K11" s="662"/>
      <c r="L11" s="662"/>
    </row>
    <row r="12" spans="1:12" s="841" customFormat="1">
      <c r="A12" s="2445" t="s">
        <v>2201</v>
      </c>
      <c r="B12" s="2446"/>
      <c r="C12" s="1460"/>
      <c r="F12" s="1461"/>
      <c r="G12" s="1461"/>
    </row>
    <row r="13" spans="1:12" ht="18">
      <c r="A13" s="2468" t="s">
        <v>779</v>
      </c>
      <c r="B13" s="2468"/>
      <c r="C13" s="2468"/>
      <c r="D13" s="2468"/>
      <c r="E13" s="2468"/>
      <c r="F13" s="2468"/>
      <c r="G13" s="2468"/>
      <c r="H13" s="2468"/>
      <c r="I13" s="2468"/>
      <c r="J13" s="2468"/>
      <c r="K13" s="662"/>
      <c r="L13" s="662"/>
    </row>
    <row r="14" spans="1:12" ht="14.25">
      <c r="A14" s="2477" t="s">
        <v>993</v>
      </c>
      <c r="B14" s="2470"/>
      <c r="C14" s="2470"/>
      <c r="D14" s="2470"/>
      <c r="E14" s="2470"/>
      <c r="F14" s="2470"/>
      <c r="G14" s="2470"/>
      <c r="H14" s="2470"/>
      <c r="I14" s="2470"/>
      <c r="J14" s="2470"/>
      <c r="K14" s="662"/>
      <c r="L14" s="662"/>
    </row>
    <row r="15" spans="1:12" ht="16.5">
      <c r="A15" s="2478" t="s">
        <v>2206</v>
      </c>
      <c r="B15" s="2478"/>
      <c r="C15" s="2478"/>
      <c r="D15" s="2478"/>
      <c r="E15" s="2478"/>
      <c r="F15" s="2478"/>
      <c r="G15" s="2478"/>
      <c r="H15" s="2478"/>
      <c r="I15" s="2478"/>
      <c r="J15" s="2478"/>
      <c r="K15" s="662"/>
      <c r="L15" s="662"/>
    </row>
    <row r="16" spans="1:12" ht="12.75" customHeight="1">
      <c r="A16" s="2467" t="s">
        <v>2202</v>
      </c>
      <c r="B16" s="2467"/>
      <c r="C16" s="2467"/>
      <c r="D16" s="2467"/>
      <c r="E16" s="2467"/>
      <c r="F16" s="2467"/>
      <c r="G16" s="2467"/>
      <c r="H16" s="2467"/>
      <c r="I16" s="2467"/>
      <c r="J16" s="2467"/>
      <c r="K16" s="672"/>
      <c r="L16" s="672"/>
    </row>
    <row r="17" spans="1:14">
      <c r="A17" s="2467"/>
      <c r="B17" s="2467"/>
      <c r="C17" s="2467"/>
      <c r="D17" s="2467"/>
      <c r="E17" s="2467"/>
      <c r="F17" s="2467"/>
      <c r="G17" s="2467"/>
      <c r="H17" s="2467"/>
      <c r="I17" s="2467"/>
      <c r="J17" s="2467"/>
      <c r="K17" s="672"/>
      <c r="L17" s="672"/>
    </row>
    <row r="18" spans="1:14">
      <c r="A18" s="677" t="s">
        <v>962</v>
      </c>
      <c r="B18" s="678"/>
      <c r="C18" s="678"/>
      <c r="D18" s="678"/>
      <c r="E18" s="672"/>
      <c r="F18" s="679" t="s">
        <v>312</v>
      </c>
      <c r="G18" s="672"/>
      <c r="H18" s="672"/>
      <c r="I18" s="672"/>
      <c r="J18" s="672"/>
      <c r="K18" s="672"/>
      <c r="L18" s="672"/>
    </row>
    <row r="19" spans="1:14">
      <c r="A19" s="677" t="s">
        <v>961</v>
      </c>
      <c r="B19" s="680"/>
      <c r="C19" s="680"/>
      <c r="D19" s="680"/>
      <c r="E19" s="680"/>
      <c r="F19" s="677" t="s">
        <v>313</v>
      </c>
      <c r="G19" s="650" t="s">
        <v>837</v>
      </c>
      <c r="H19" s="647">
        <v>1</v>
      </c>
      <c r="I19" s="648">
        <v>1</v>
      </c>
      <c r="J19" s="680"/>
      <c r="K19" s="680"/>
      <c r="L19" s="680"/>
    </row>
    <row r="20" spans="1:14">
      <c r="A20" s="677" t="s">
        <v>314</v>
      </c>
      <c r="B20" s="677"/>
      <c r="C20" s="677"/>
      <c r="D20" s="677"/>
      <c r="E20" s="677"/>
      <c r="F20" s="680"/>
      <c r="G20" s="677"/>
      <c r="H20" s="680"/>
      <c r="I20" s="677"/>
      <c r="J20" s="677"/>
      <c r="K20" s="677"/>
      <c r="L20" s="677"/>
    </row>
    <row r="21" spans="1:14">
      <c r="A21" s="677" t="s">
        <v>884</v>
      </c>
      <c r="B21" s="677"/>
      <c r="C21" s="677"/>
      <c r="D21" s="681"/>
      <c r="E21" s="681"/>
      <c r="F21" s="677" t="s">
        <v>882</v>
      </c>
      <c r="G21" s="677"/>
      <c r="H21" s="677"/>
      <c r="I21" s="677"/>
      <c r="J21" s="677"/>
      <c r="K21" s="677"/>
      <c r="L21" s="677"/>
    </row>
    <row r="22" spans="1:14" ht="15.75" customHeight="1">
      <c r="A22" s="677" t="s">
        <v>1615</v>
      </c>
      <c r="B22" s="680"/>
      <c r="C22" s="680"/>
      <c r="D22" s="680"/>
      <c r="E22" s="680"/>
      <c r="F22" s="677" t="s">
        <v>895</v>
      </c>
      <c r="G22" s="677"/>
      <c r="H22" s="677"/>
      <c r="I22" s="680"/>
      <c r="J22" s="682"/>
      <c r="K22" s="680"/>
      <c r="L22" s="680"/>
    </row>
    <row r="23" spans="1:14" ht="15" customHeight="1">
      <c r="A23" s="680" t="s">
        <v>192</v>
      </c>
      <c r="B23" s="682"/>
      <c r="C23" s="683"/>
      <c r="D23" s="680"/>
      <c r="E23" s="680"/>
      <c r="F23" s="2437" t="s">
        <v>900</v>
      </c>
      <c r="G23" s="2437"/>
      <c r="H23" s="2437"/>
      <c r="I23" s="2437"/>
      <c r="J23" s="2437"/>
      <c r="K23" s="680"/>
      <c r="L23" s="680"/>
    </row>
    <row r="24" spans="1:14" ht="13.5" thickBot="1">
      <c r="A24" s="679" t="s">
        <v>876</v>
      </c>
      <c r="B24" s="684"/>
      <c r="C24" s="685"/>
      <c r="D24" s="684"/>
      <c r="E24" s="680"/>
      <c r="F24" s="2437"/>
      <c r="G24" s="2437"/>
      <c r="H24" s="2437"/>
      <c r="I24" s="2437"/>
      <c r="J24" s="2437"/>
      <c r="K24" s="680"/>
      <c r="L24" s="680"/>
    </row>
    <row r="25" spans="1:14" ht="13.5" thickBot="1">
      <c r="A25" s="677" t="s">
        <v>110</v>
      </c>
      <c r="B25" s="680"/>
      <c r="C25" s="683"/>
      <c r="D25" s="682"/>
      <c r="E25" s="686"/>
      <c r="G25" s="687"/>
      <c r="H25" s="688"/>
      <c r="I25" s="689"/>
      <c r="K25" s="682"/>
      <c r="L25" s="682"/>
    </row>
    <row r="26" spans="1:14" ht="13.5" thickBot="1">
      <c r="A26" s="677" t="s">
        <v>397</v>
      </c>
      <c r="B26" s="680"/>
      <c r="C26" s="680"/>
      <c r="D26" s="684"/>
      <c r="E26" s="684"/>
      <c r="F26" s="684"/>
      <c r="G26" s="690" t="s">
        <v>398</v>
      </c>
      <c r="H26" s="680"/>
      <c r="I26" s="682"/>
      <c r="J26" s="682"/>
      <c r="K26" s="684"/>
      <c r="L26" s="684"/>
    </row>
    <row r="27" spans="1:14" ht="13.5" thickBot="1">
      <c r="A27" s="677" t="s">
        <v>399</v>
      </c>
      <c r="B27" s="691"/>
      <c r="C27" s="692"/>
      <c r="D27" s="683"/>
      <c r="E27" s="693"/>
      <c r="F27" s="694"/>
      <c r="G27" s="672"/>
      <c r="H27" s="1767">
        <v>900272000416</v>
      </c>
      <c r="I27" s="1767"/>
      <c r="J27" s="1767"/>
      <c r="K27" s="672"/>
      <c r="L27" s="672"/>
    </row>
    <row r="28" spans="1:14" ht="4.5" customHeight="1" thickBot="1"/>
    <row r="29" spans="1:14" ht="46.5" customHeight="1" thickBot="1">
      <c r="A29" s="695" t="s">
        <v>385</v>
      </c>
      <c r="B29" s="696" t="s">
        <v>400</v>
      </c>
      <c r="C29" s="697"/>
      <c r="D29" s="696" t="s">
        <v>401</v>
      </c>
      <c r="E29" s="698"/>
      <c r="F29" s="2438" t="s">
        <v>342</v>
      </c>
      <c r="G29" s="2440" t="s">
        <v>343</v>
      </c>
      <c r="H29" s="2441"/>
      <c r="I29" s="2441"/>
      <c r="J29" s="2442"/>
    </row>
    <row r="30" spans="1:14" ht="69.75" customHeight="1" thickBot="1">
      <c r="A30" s="699"/>
      <c r="B30" s="700" t="s">
        <v>329</v>
      </c>
      <c r="C30" s="701" t="s">
        <v>641</v>
      </c>
      <c r="D30" s="702" t="s">
        <v>761</v>
      </c>
      <c r="E30" s="70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  <c r="M30" s="688"/>
      <c r="N30" s="682"/>
    </row>
    <row r="31" spans="1:14" ht="18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707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4" ht="26.25" customHeight="1" thickBot="1">
      <c r="A32" s="704">
        <v>1100000</v>
      </c>
      <c r="B32" s="711" t="s">
        <v>1616</v>
      </c>
      <c r="C32" s="712" t="s">
        <v>338</v>
      </c>
      <c r="D32" s="987">
        <f>D42+D111</f>
        <v>0</v>
      </c>
      <c r="E32" s="987">
        <f>E52+E111+E99</f>
        <v>0</v>
      </c>
      <c r="F32" s="987">
        <f>F42+F111+F67+F64+F99</f>
        <v>0</v>
      </c>
      <c r="G32" s="987">
        <f>G42+G111+G99</f>
        <v>0</v>
      </c>
      <c r="H32" s="987">
        <f>H42+H111+H99</f>
        <v>0</v>
      </c>
      <c r="I32" s="987">
        <f>I42+I111+I64+I99</f>
        <v>0</v>
      </c>
      <c r="J32" s="987">
        <f>J42+J111+J67+J64+J99</f>
        <v>0</v>
      </c>
    </row>
    <row r="33" spans="1:10" ht="90" hidden="1" thickBot="1">
      <c r="A33" s="704">
        <v>1110000</v>
      </c>
      <c r="B33" s="714" t="s">
        <v>1617</v>
      </c>
      <c r="C33" s="712" t="s">
        <v>338</v>
      </c>
      <c r="D33" s="988">
        <v>0</v>
      </c>
      <c r="E33" s="988">
        <v>0</v>
      </c>
      <c r="F33" s="988">
        <v>0</v>
      </c>
      <c r="G33" s="988">
        <v>0</v>
      </c>
      <c r="H33" s="988">
        <v>0</v>
      </c>
      <c r="I33" s="988">
        <v>0</v>
      </c>
      <c r="J33" s="988">
        <v>0</v>
      </c>
    </row>
    <row r="34" spans="1:10" ht="14.25" hidden="1">
      <c r="A34" s="716">
        <v>1110000</v>
      </c>
      <c r="B34" s="717" t="s">
        <v>768</v>
      </c>
      <c r="C34" s="718" t="s">
        <v>338</v>
      </c>
      <c r="D34" s="989">
        <v>0</v>
      </c>
      <c r="E34" s="989">
        <v>0</v>
      </c>
      <c r="F34" s="989">
        <v>0</v>
      </c>
      <c r="G34" s="989">
        <v>0</v>
      </c>
      <c r="H34" s="989">
        <v>0</v>
      </c>
      <c r="I34" s="989">
        <v>0</v>
      </c>
      <c r="J34" s="989">
        <v>0</v>
      </c>
    </row>
    <row r="35" spans="1:10" ht="25.5" hidden="1">
      <c r="A35" s="720">
        <v>1111000</v>
      </c>
      <c r="B35" s="721" t="s">
        <v>643</v>
      </c>
      <c r="C35" s="722" t="s">
        <v>769</v>
      </c>
      <c r="D35" s="990"/>
      <c r="E35" s="990"/>
      <c r="F35" s="990"/>
      <c r="G35" s="990"/>
      <c r="H35" s="990"/>
      <c r="I35" s="990"/>
      <c r="J35" s="990"/>
    </row>
    <row r="36" spans="1:10" ht="25.5" hidden="1">
      <c r="A36" s="724">
        <v>1112000</v>
      </c>
      <c r="B36" s="725" t="s">
        <v>255</v>
      </c>
      <c r="C36" s="726" t="s">
        <v>770</v>
      </c>
      <c r="D36" s="991"/>
      <c r="E36" s="991"/>
      <c r="F36" s="991"/>
      <c r="G36" s="991"/>
      <c r="H36" s="991"/>
      <c r="I36" s="991"/>
      <c r="J36" s="991"/>
    </row>
    <row r="37" spans="1:10" ht="25.5" hidden="1">
      <c r="A37" s="724">
        <v>1113000</v>
      </c>
      <c r="B37" s="725" t="s">
        <v>771</v>
      </c>
      <c r="C37" s="726" t="s">
        <v>772</v>
      </c>
      <c r="D37" s="991"/>
      <c r="E37" s="991"/>
      <c r="F37" s="991"/>
      <c r="G37" s="991"/>
      <c r="H37" s="991"/>
      <c r="I37" s="991"/>
      <c r="J37" s="991"/>
    </row>
    <row r="38" spans="1:10" ht="51" hidden="1">
      <c r="A38" s="724">
        <v>1114000</v>
      </c>
      <c r="B38" s="725" t="s">
        <v>377</v>
      </c>
      <c r="C38" s="726" t="s">
        <v>378</v>
      </c>
      <c r="D38" s="991"/>
      <c r="E38" s="991"/>
      <c r="F38" s="991"/>
      <c r="G38" s="991"/>
      <c r="H38" s="991"/>
      <c r="I38" s="991"/>
      <c r="J38" s="991"/>
    </row>
    <row r="39" spans="1:10" hidden="1">
      <c r="A39" s="724">
        <v>1115000</v>
      </c>
      <c r="B39" s="725" t="s">
        <v>591</v>
      </c>
      <c r="C39" s="726" t="s">
        <v>367</v>
      </c>
      <c r="D39" s="991"/>
      <c r="E39" s="991"/>
      <c r="F39" s="991"/>
      <c r="G39" s="991"/>
      <c r="H39" s="991"/>
      <c r="I39" s="991"/>
      <c r="J39" s="991"/>
    </row>
    <row r="40" spans="1:10" ht="24.75" hidden="1" customHeight="1">
      <c r="A40" s="724">
        <v>1116000</v>
      </c>
      <c r="B40" s="725" t="s">
        <v>981</v>
      </c>
      <c r="C40" s="726" t="s">
        <v>368</v>
      </c>
      <c r="D40" s="991"/>
      <c r="E40" s="991"/>
      <c r="F40" s="991"/>
      <c r="G40" s="991"/>
      <c r="H40" s="991"/>
      <c r="I40" s="991"/>
      <c r="J40" s="991"/>
    </row>
    <row r="41" spans="1:10" ht="39" hidden="1" thickBot="1">
      <c r="A41" s="728">
        <v>1117000</v>
      </c>
      <c r="B41" s="729" t="s">
        <v>18</v>
      </c>
      <c r="C41" s="730" t="s">
        <v>19</v>
      </c>
      <c r="D41" s="992"/>
      <c r="E41" s="992"/>
      <c r="F41" s="992"/>
      <c r="G41" s="992"/>
      <c r="H41" s="992"/>
      <c r="I41" s="992"/>
      <c r="J41" s="992"/>
    </row>
    <row r="42" spans="1:10" ht="29.25" hidden="1" thickBot="1">
      <c r="A42" s="732">
        <v>1120000</v>
      </c>
      <c r="B42" s="733" t="s">
        <v>20</v>
      </c>
      <c r="C42" s="712" t="s">
        <v>338</v>
      </c>
      <c r="D42" s="993">
        <f>D51</f>
        <v>0</v>
      </c>
      <c r="E42" s="993">
        <v>0</v>
      </c>
      <c r="F42" s="993">
        <f>F51+F69</f>
        <v>0</v>
      </c>
      <c r="G42" s="993">
        <f>G51</f>
        <v>0</v>
      </c>
      <c r="H42" s="993">
        <f>H51</f>
        <v>0</v>
      </c>
      <c r="I42" s="993">
        <f>I51+I69</f>
        <v>0</v>
      </c>
      <c r="J42" s="993">
        <f>J51+J69</f>
        <v>0</v>
      </c>
    </row>
    <row r="43" spans="1:10" ht="14.25" hidden="1">
      <c r="A43" s="716">
        <v>1121000</v>
      </c>
      <c r="B43" s="735" t="s">
        <v>21</v>
      </c>
      <c r="C43" s="736"/>
      <c r="D43" s="990">
        <v>0</v>
      </c>
      <c r="E43" s="990">
        <v>0</v>
      </c>
      <c r="F43" s="990">
        <v>0</v>
      </c>
      <c r="G43" s="990">
        <v>0</v>
      </c>
      <c r="H43" s="990">
        <v>0</v>
      </c>
      <c r="I43" s="990">
        <v>0</v>
      </c>
      <c r="J43" s="990">
        <v>0</v>
      </c>
    </row>
    <row r="44" spans="1:10" ht="25.5" hidden="1">
      <c r="A44" s="724">
        <v>1121100</v>
      </c>
      <c r="B44" s="737" t="s">
        <v>359</v>
      </c>
      <c r="C44" s="726" t="s">
        <v>360</v>
      </c>
      <c r="D44" s="991"/>
      <c r="E44" s="991"/>
      <c r="F44" s="991"/>
      <c r="G44" s="991"/>
      <c r="H44" s="991"/>
      <c r="I44" s="991"/>
      <c r="J44" s="991"/>
    </row>
    <row r="45" spans="1:10" hidden="1">
      <c r="A45" s="724">
        <v>1121200</v>
      </c>
      <c r="B45" s="738" t="s">
        <v>1618</v>
      </c>
      <c r="C45" s="726" t="s">
        <v>362</v>
      </c>
      <c r="D45" s="991"/>
      <c r="E45" s="991"/>
      <c r="F45" s="991"/>
      <c r="G45" s="991"/>
      <c r="H45" s="991"/>
      <c r="I45" s="991"/>
      <c r="J45" s="991"/>
    </row>
    <row r="46" spans="1:10" hidden="1">
      <c r="A46" s="724">
        <v>1121300</v>
      </c>
      <c r="B46" s="737" t="s">
        <v>734</v>
      </c>
      <c r="C46" s="726" t="s">
        <v>363</v>
      </c>
      <c r="D46" s="991"/>
      <c r="E46" s="991"/>
      <c r="F46" s="991"/>
      <c r="G46" s="991"/>
      <c r="H46" s="991"/>
      <c r="I46" s="991"/>
      <c r="J46" s="991"/>
    </row>
    <row r="47" spans="1:10" hidden="1">
      <c r="A47" s="724">
        <v>1121400</v>
      </c>
      <c r="B47" s="737" t="s">
        <v>735</v>
      </c>
      <c r="C47" s="726" t="s">
        <v>364</v>
      </c>
      <c r="D47" s="991"/>
      <c r="E47" s="991"/>
      <c r="F47" s="991"/>
      <c r="G47" s="991"/>
      <c r="H47" s="991"/>
      <c r="I47" s="991"/>
      <c r="J47" s="991"/>
    </row>
    <row r="48" spans="1:10" hidden="1">
      <c r="A48" s="724">
        <v>1121500</v>
      </c>
      <c r="B48" s="737" t="s">
        <v>65</v>
      </c>
      <c r="C48" s="726" t="s">
        <v>365</v>
      </c>
      <c r="D48" s="990"/>
      <c r="E48" s="990"/>
      <c r="F48" s="990"/>
      <c r="G48" s="990"/>
      <c r="H48" s="990"/>
      <c r="I48" s="990"/>
      <c r="J48" s="990"/>
    </row>
    <row r="49" spans="1:10" hidden="1">
      <c r="A49" s="724">
        <v>1121600</v>
      </c>
      <c r="B49" s="737" t="s">
        <v>66</v>
      </c>
      <c r="C49" s="726" t="s">
        <v>366</v>
      </c>
      <c r="D49" s="991"/>
      <c r="E49" s="991"/>
      <c r="F49" s="991"/>
      <c r="G49" s="991"/>
      <c r="H49" s="991"/>
      <c r="I49" s="991"/>
      <c r="J49" s="991"/>
    </row>
    <row r="50" spans="1:10" ht="13.5" hidden="1" thickBot="1">
      <c r="A50" s="740">
        <v>1121700</v>
      </c>
      <c r="B50" s="741" t="s">
        <v>67</v>
      </c>
      <c r="C50" s="730" t="s">
        <v>731</v>
      </c>
      <c r="D50" s="992"/>
      <c r="E50" s="992"/>
      <c r="F50" s="992"/>
      <c r="G50" s="992"/>
      <c r="H50" s="992"/>
      <c r="I50" s="992"/>
      <c r="J50" s="992"/>
    </row>
    <row r="51" spans="1:10" ht="28.5" hidden="1">
      <c r="A51" s="716">
        <v>1122000</v>
      </c>
      <c r="B51" s="742" t="s">
        <v>732</v>
      </c>
      <c r="C51" s="718" t="s">
        <v>338</v>
      </c>
      <c r="D51" s="994">
        <f>D52</f>
        <v>0</v>
      </c>
      <c r="E51" s="994">
        <v>0</v>
      </c>
      <c r="F51" s="994">
        <f>F52</f>
        <v>0</v>
      </c>
      <c r="G51" s="994">
        <f>G52</f>
        <v>0</v>
      </c>
      <c r="H51" s="994">
        <f>H52</f>
        <v>0</v>
      </c>
      <c r="I51" s="994">
        <f>I52</f>
        <v>0</v>
      </c>
      <c r="J51" s="994">
        <f>J52</f>
        <v>0</v>
      </c>
    </row>
    <row r="52" spans="1:10" hidden="1">
      <c r="A52" s="744">
        <v>1122100</v>
      </c>
      <c r="B52" s="1553" t="s">
        <v>68</v>
      </c>
      <c r="C52" s="722" t="s">
        <v>733</v>
      </c>
      <c r="D52" s="995">
        <v>0</v>
      </c>
      <c r="E52" s="995">
        <v>0</v>
      </c>
      <c r="F52" s="995">
        <f>D52+E52</f>
        <v>0</v>
      </c>
      <c r="G52" s="991">
        <v>0</v>
      </c>
      <c r="H52" s="991">
        <v>0</v>
      </c>
      <c r="I52" s="991">
        <v>0</v>
      </c>
      <c r="J52" s="991">
        <f>F52</f>
        <v>0</v>
      </c>
    </row>
    <row r="53" spans="1:10" ht="25.5" hidden="1">
      <c r="A53" s="744">
        <v>1122200</v>
      </c>
      <c r="B53" s="737" t="s">
        <v>465</v>
      </c>
      <c r="C53" s="726" t="s">
        <v>978</v>
      </c>
      <c r="D53" s="996"/>
      <c r="E53" s="997"/>
      <c r="F53" s="997"/>
      <c r="G53" s="996"/>
      <c r="H53" s="996"/>
      <c r="I53" s="996"/>
      <c r="J53" s="996"/>
    </row>
    <row r="54" spans="1:10" ht="13.5" hidden="1" thickBot="1">
      <c r="A54" s="732">
        <v>1122300</v>
      </c>
      <c r="B54" s="741" t="s">
        <v>136</v>
      </c>
      <c r="C54" s="730" t="s">
        <v>979</v>
      </c>
      <c r="D54" s="998"/>
      <c r="E54" s="999"/>
      <c r="F54" s="999"/>
      <c r="G54" s="998"/>
      <c r="H54" s="998"/>
      <c r="I54" s="998"/>
      <c r="J54" s="998"/>
    </row>
    <row r="55" spans="1:10" ht="28.5" hidden="1">
      <c r="A55" s="716">
        <v>1123000</v>
      </c>
      <c r="B55" s="742" t="s">
        <v>344</v>
      </c>
      <c r="C55" s="718" t="s">
        <v>338</v>
      </c>
      <c r="D55" s="1000">
        <v>0</v>
      </c>
      <c r="E55" s="1641">
        <v>0</v>
      </c>
      <c r="F55" s="1641">
        <v>0</v>
      </c>
      <c r="G55" s="1000">
        <v>0</v>
      </c>
      <c r="H55" s="1000">
        <v>0</v>
      </c>
      <c r="I55" s="1000">
        <v>0</v>
      </c>
      <c r="J55" s="1000">
        <v>0</v>
      </c>
    </row>
    <row r="56" spans="1:10" hidden="1">
      <c r="A56" s="744">
        <v>1123100</v>
      </c>
      <c r="B56" s="737" t="s">
        <v>137</v>
      </c>
      <c r="C56" s="722" t="s">
        <v>345</v>
      </c>
      <c r="D56" s="996"/>
      <c r="E56" s="997"/>
      <c r="F56" s="997"/>
      <c r="G56" s="996"/>
      <c r="H56" s="996"/>
      <c r="I56" s="996"/>
      <c r="J56" s="996"/>
    </row>
    <row r="57" spans="1:10" hidden="1">
      <c r="A57" s="744">
        <v>1123200</v>
      </c>
      <c r="B57" s="737" t="s">
        <v>138</v>
      </c>
      <c r="C57" s="726" t="s">
        <v>346</v>
      </c>
      <c r="D57" s="996"/>
      <c r="E57" s="997"/>
      <c r="F57" s="997"/>
      <c r="G57" s="996"/>
      <c r="H57" s="996"/>
      <c r="I57" s="996"/>
      <c r="J57" s="996"/>
    </row>
    <row r="58" spans="1:10" ht="25.5" hidden="1">
      <c r="A58" s="744">
        <v>1123300</v>
      </c>
      <c r="B58" s="737" t="s">
        <v>139</v>
      </c>
      <c r="C58" s="726" t="s">
        <v>347</v>
      </c>
      <c r="D58" s="996"/>
      <c r="E58" s="997"/>
      <c r="F58" s="997"/>
      <c r="G58" s="996"/>
      <c r="H58" s="996"/>
      <c r="I58" s="996"/>
      <c r="J58" s="996"/>
    </row>
    <row r="59" spans="1:10" hidden="1">
      <c r="A59" s="744">
        <v>1123400</v>
      </c>
      <c r="B59" s="737" t="s">
        <v>533</v>
      </c>
      <c r="C59" s="726" t="s">
        <v>348</v>
      </c>
      <c r="D59" s="996"/>
      <c r="E59" s="997"/>
      <c r="F59" s="997"/>
      <c r="G59" s="996"/>
      <c r="H59" s="996"/>
      <c r="I59" s="996"/>
      <c r="J59" s="996"/>
    </row>
    <row r="60" spans="1:10" hidden="1">
      <c r="A60" s="744">
        <v>1123500</v>
      </c>
      <c r="B60" s="745" t="s">
        <v>534</v>
      </c>
      <c r="C60" s="746">
        <v>423500</v>
      </c>
      <c r="D60" s="996"/>
      <c r="E60" s="997"/>
      <c r="F60" s="997"/>
      <c r="G60" s="996"/>
      <c r="H60" s="996"/>
      <c r="I60" s="996"/>
      <c r="J60" s="996"/>
    </row>
    <row r="61" spans="1:10" ht="25.5" hidden="1">
      <c r="A61" s="744">
        <v>1123600</v>
      </c>
      <c r="B61" s="737" t="s">
        <v>174</v>
      </c>
      <c r="C61" s="726" t="s">
        <v>349</v>
      </c>
      <c r="D61" s="996"/>
      <c r="E61" s="997"/>
      <c r="F61" s="997"/>
      <c r="G61" s="996"/>
      <c r="H61" s="996"/>
      <c r="I61" s="996"/>
      <c r="J61" s="996"/>
    </row>
    <row r="62" spans="1:10" hidden="1">
      <c r="A62" s="744">
        <v>1123700</v>
      </c>
      <c r="B62" s="737" t="s">
        <v>175</v>
      </c>
      <c r="C62" s="726" t="s">
        <v>350</v>
      </c>
      <c r="D62" s="996"/>
      <c r="E62" s="997"/>
      <c r="F62" s="997"/>
      <c r="G62" s="996"/>
      <c r="H62" s="996"/>
      <c r="I62" s="996"/>
      <c r="J62" s="996"/>
    </row>
    <row r="63" spans="1:10" ht="13.5" hidden="1" thickBot="1">
      <c r="A63" s="732">
        <v>1123800</v>
      </c>
      <c r="B63" s="741" t="s">
        <v>176</v>
      </c>
      <c r="C63" s="730" t="s">
        <v>351</v>
      </c>
      <c r="D63" s="998"/>
      <c r="E63" s="999"/>
      <c r="F63" s="999"/>
      <c r="G63" s="998"/>
      <c r="H63" s="998"/>
      <c r="I63" s="998"/>
      <c r="J63" s="998"/>
    </row>
    <row r="64" spans="1:10" ht="28.5" hidden="1">
      <c r="A64" s="716">
        <v>1124000</v>
      </c>
      <c r="B64" s="742" t="s">
        <v>198</v>
      </c>
      <c r="C64" s="718" t="s">
        <v>338</v>
      </c>
      <c r="D64" s="1000">
        <f>D65</f>
        <v>0</v>
      </c>
      <c r="E64" s="1641">
        <f>E65</f>
        <v>0</v>
      </c>
      <c r="F64" s="1641">
        <f>F65</f>
        <v>0</v>
      </c>
      <c r="G64" s="1000">
        <v>0</v>
      </c>
      <c r="H64" s="1000">
        <v>0</v>
      </c>
      <c r="I64" s="1000">
        <f>I65</f>
        <v>0</v>
      </c>
      <c r="J64" s="1000">
        <f>F64</f>
        <v>0</v>
      </c>
    </row>
    <row r="65" spans="1:10" ht="13.5" hidden="1" thickBot="1">
      <c r="A65" s="732">
        <v>1124100</v>
      </c>
      <c r="B65" s="741" t="s">
        <v>177</v>
      </c>
      <c r="C65" s="730" t="s">
        <v>199</v>
      </c>
      <c r="D65" s="1000">
        <v>0</v>
      </c>
      <c r="E65" s="999">
        <v>0</v>
      </c>
      <c r="F65" s="1641">
        <f>D65+E65</f>
        <v>0</v>
      </c>
      <c r="G65" s="998"/>
      <c r="H65" s="998"/>
      <c r="I65" s="998">
        <v>0</v>
      </c>
      <c r="J65" s="998">
        <v>0</v>
      </c>
    </row>
    <row r="66" spans="1:10" ht="42.75" hidden="1">
      <c r="A66" s="716">
        <v>1125000</v>
      </c>
      <c r="B66" s="742" t="s">
        <v>878</v>
      </c>
      <c r="C66" s="718" t="s">
        <v>338</v>
      </c>
      <c r="D66" s="1000">
        <v>0</v>
      </c>
      <c r="E66" s="1641">
        <v>0</v>
      </c>
      <c r="F66" s="1641">
        <v>0</v>
      </c>
      <c r="G66" s="1000">
        <v>0</v>
      </c>
      <c r="H66" s="1000">
        <v>0</v>
      </c>
      <c r="I66" s="1000">
        <v>0</v>
      </c>
      <c r="J66" s="1000">
        <v>0</v>
      </c>
    </row>
    <row r="67" spans="1:10" ht="25.5" hidden="1">
      <c r="A67" s="744">
        <v>1125100</v>
      </c>
      <c r="B67" s="737" t="s">
        <v>178</v>
      </c>
      <c r="C67" s="722" t="s">
        <v>879</v>
      </c>
      <c r="D67" s="996"/>
      <c r="E67" s="997">
        <v>0</v>
      </c>
      <c r="F67" s="997">
        <f>D67+E67</f>
        <v>0</v>
      </c>
      <c r="G67" s="996"/>
      <c r="H67" s="996"/>
      <c r="I67" s="996"/>
      <c r="J67" s="996">
        <f>F67</f>
        <v>0</v>
      </c>
    </row>
    <row r="68" spans="1:10" ht="26.25" hidden="1" thickBot="1">
      <c r="A68" s="732">
        <v>1125200</v>
      </c>
      <c r="B68" s="741" t="s">
        <v>669</v>
      </c>
      <c r="C68" s="730" t="s">
        <v>988</v>
      </c>
      <c r="D68" s="998"/>
      <c r="E68" s="999"/>
      <c r="F68" s="999"/>
      <c r="G68" s="998"/>
      <c r="H68" s="998"/>
      <c r="I68" s="998"/>
      <c r="J68" s="998"/>
    </row>
    <row r="69" spans="1:10" ht="14.25" hidden="1">
      <c r="A69" s="716">
        <v>1126000</v>
      </c>
      <c r="B69" s="742" t="s">
        <v>989</v>
      </c>
      <c r="C69" s="718" t="s">
        <v>338</v>
      </c>
      <c r="D69" s="1000">
        <v>0</v>
      </c>
      <c r="E69" s="1641">
        <v>0</v>
      </c>
      <c r="F69" s="1641">
        <f>F70</f>
        <v>0</v>
      </c>
      <c r="G69" s="1000">
        <v>0</v>
      </c>
      <c r="H69" s="1000">
        <v>0</v>
      </c>
      <c r="I69" s="1000">
        <f>I70</f>
        <v>0</v>
      </c>
      <c r="J69" s="1000">
        <f>J70</f>
        <v>0</v>
      </c>
    </row>
    <row r="70" spans="1:10" ht="0.75" hidden="1" customHeight="1">
      <c r="A70" s="716">
        <v>1126100</v>
      </c>
      <c r="B70" s="737" t="s">
        <v>941</v>
      </c>
      <c r="C70" s="722" t="s">
        <v>990</v>
      </c>
      <c r="D70" s="996">
        <v>0</v>
      </c>
      <c r="E70" s="997">
        <v>0</v>
      </c>
      <c r="F70" s="997">
        <f>D70+E70</f>
        <v>0</v>
      </c>
      <c r="G70" s="996"/>
      <c r="H70" s="996"/>
      <c r="I70" s="996">
        <v>0</v>
      </c>
      <c r="J70" s="996">
        <f>F70</f>
        <v>0</v>
      </c>
    </row>
    <row r="71" spans="1:10" hidden="1">
      <c r="A71" s="716">
        <v>1126200</v>
      </c>
      <c r="B71" s="737" t="s">
        <v>942</v>
      </c>
      <c r="C71" s="726" t="s">
        <v>991</v>
      </c>
      <c r="D71" s="996"/>
      <c r="E71" s="997"/>
      <c r="F71" s="997"/>
      <c r="G71" s="996"/>
      <c r="H71" s="996"/>
      <c r="I71" s="996"/>
      <c r="J71" s="996"/>
    </row>
    <row r="72" spans="1:10" hidden="1">
      <c r="A72" s="716">
        <v>1126300</v>
      </c>
      <c r="B72" s="737" t="s">
        <v>369</v>
      </c>
      <c r="C72" s="726" t="s">
        <v>370</v>
      </c>
      <c r="D72" s="996"/>
      <c r="E72" s="997"/>
      <c r="F72" s="997"/>
      <c r="G72" s="996"/>
      <c r="H72" s="996"/>
      <c r="I72" s="996"/>
      <c r="J72" s="996"/>
    </row>
    <row r="73" spans="1:10" hidden="1">
      <c r="A73" s="724">
        <v>1126400</v>
      </c>
      <c r="B73" s="747" t="s">
        <v>943</v>
      </c>
      <c r="C73" s="726" t="s">
        <v>371</v>
      </c>
      <c r="D73" s="996"/>
      <c r="E73" s="997"/>
      <c r="F73" s="997"/>
      <c r="G73" s="996"/>
      <c r="H73" s="996"/>
      <c r="I73" s="996"/>
      <c r="J73" s="996"/>
    </row>
    <row r="74" spans="1:10" ht="25.5" hidden="1">
      <c r="A74" s="728">
        <v>1126500</v>
      </c>
      <c r="B74" s="748" t="s">
        <v>901</v>
      </c>
      <c r="C74" s="726" t="s">
        <v>372</v>
      </c>
      <c r="D74" s="996"/>
      <c r="E74" s="997"/>
      <c r="F74" s="997"/>
      <c r="G74" s="996"/>
      <c r="H74" s="996"/>
      <c r="I74" s="996"/>
      <c r="J74" s="996"/>
    </row>
    <row r="75" spans="1:10" ht="9.75" hidden="1" customHeight="1">
      <c r="A75" s="724">
        <v>1126600</v>
      </c>
      <c r="B75" s="747" t="s">
        <v>214</v>
      </c>
      <c r="C75" s="726" t="s">
        <v>373</v>
      </c>
      <c r="D75" s="996"/>
      <c r="E75" s="997"/>
      <c r="F75" s="997"/>
      <c r="G75" s="996"/>
      <c r="H75" s="996"/>
      <c r="I75" s="996"/>
      <c r="J75" s="996"/>
    </row>
    <row r="76" spans="1:10" hidden="1">
      <c r="A76" s="724">
        <v>1126700</v>
      </c>
      <c r="B76" s="747" t="s">
        <v>215</v>
      </c>
      <c r="C76" s="726" t="s">
        <v>374</v>
      </c>
      <c r="D76" s="996"/>
      <c r="E76" s="997"/>
      <c r="F76" s="997"/>
      <c r="G76" s="996"/>
      <c r="H76" s="996"/>
      <c r="I76" s="996"/>
      <c r="J76" s="996"/>
    </row>
    <row r="77" spans="1:10" ht="13.5" hidden="1" thickBot="1">
      <c r="A77" s="740">
        <v>1126800</v>
      </c>
      <c r="B77" s="749" t="s">
        <v>458</v>
      </c>
      <c r="C77" s="730" t="s">
        <v>375</v>
      </c>
      <c r="D77" s="998"/>
      <c r="E77" s="999">
        <v>0</v>
      </c>
      <c r="F77" s="999"/>
      <c r="G77" s="998"/>
      <c r="H77" s="998"/>
      <c r="I77" s="998"/>
      <c r="J77" s="998">
        <v>0</v>
      </c>
    </row>
    <row r="78" spans="1:10" ht="15" hidden="1" thickBot="1">
      <c r="A78" s="750">
        <v>1130000</v>
      </c>
      <c r="B78" s="751" t="s">
        <v>274</v>
      </c>
      <c r="C78" s="718" t="s">
        <v>338</v>
      </c>
      <c r="D78" s="1000">
        <v>0</v>
      </c>
      <c r="E78" s="1641">
        <v>0</v>
      </c>
      <c r="F78" s="1641">
        <v>0</v>
      </c>
      <c r="G78" s="1000">
        <v>0</v>
      </c>
      <c r="H78" s="1000">
        <v>0</v>
      </c>
      <c r="I78" s="1000">
        <v>0</v>
      </c>
      <c r="J78" s="998">
        <v>0</v>
      </c>
    </row>
    <row r="79" spans="1:10" ht="13.5" hidden="1" thickBot="1">
      <c r="A79" s="750">
        <v>1130100</v>
      </c>
      <c r="B79" s="747" t="s">
        <v>459</v>
      </c>
      <c r="C79" s="722" t="s">
        <v>275</v>
      </c>
      <c r="D79" s="996"/>
      <c r="E79" s="997"/>
      <c r="F79" s="997"/>
      <c r="G79" s="996"/>
      <c r="H79" s="996"/>
      <c r="I79" s="996"/>
      <c r="J79" s="998">
        <v>0</v>
      </c>
    </row>
    <row r="80" spans="1:10" ht="13.5" hidden="1" thickBot="1">
      <c r="A80" s="750">
        <v>1130200</v>
      </c>
      <c r="B80" s="747" t="s">
        <v>460</v>
      </c>
      <c r="C80" s="726" t="s">
        <v>276</v>
      </c>
      <c r="D80" s="996"/>
      <c r="E80" s="997"/>
      <c r="F80" s="997"/>
      <c r="G80" s="996"/>
      <c r="H80" s="996"/>
      <c r="I80" s="996"/>
      <c r="J80" s="998">
        <v>0</v>
      </c>
    </row>
    <row r="81" spans="1:10" ht="26.25" hidden="1" thickBot="1">
      <c r="A81" s="750">
        <v>1130300</v>
      </c>
      <c r="B81" s="747" t="s">
        <v>461</v>
      </c>
      <c r="C81" s="726" t="s">
        <v>277</v>
      </c>
      <c r="D81" s="996"/>
      <c r="E81" s="997"/>
      <c r="F81" s="997"/>
      <c r="G81" s="996"/>
      <c r="H81" s="996"/>
      <c r="I81" s="996"/>
      <c r="J81" s="998">
        <v>0</v>
      </c>
    </row>
    <row r="82" spans="1:10" ht="13.5" hidden="1" thickBot="1">
      <c r="A82" s="750">
        <v>1130400</v>
      </c>
      <c r="B82" s="752" t="s">
        <v>462</v>
      </c>
      <c r="C82" s="753" t="s">
        <v>278</v>
      </c>
      <c r="D82" s="1001"/>
      <c r="E82" s="1002"/>
      <c r="F82" s="1002"/>
      <c r="G82" s="1001"/>
      <c r="H82" s="1001"/>
      <c r="I82" s="1001"/>
      <c r="J82" s="998">
        <v>0</v>
      </c>
    </row>
    <row r="83" spans="1:10" ht="29.25" hidden="1" thickBot="1">
      <c r="A83" s="724">
        <v>1131000</v>
      </c>
      <c r="B83" s="754" t="s">
        <v>279</v>
      </c>
      <c r="C83" s="755" t="s">
        <v>338</v>
      </c>
      <c r="D83" s="1003"/>
      <c r="E83" s="1717"/>
      <c r="F83" s="1717"/>
      <c r="G83" s="1003"/>
      <c r="H83" s="1003"/>
      <c r="I83" s="1003"/>
      <c r="J83" s="998">
        <v>0</v>
      </c>
    </row>
    <row r="84" spans="1:10" ht="26.25" hidden="1" thickBot="1">
      <c r="A84" s="724">
        <v>1131100</v>
      </c>
      <c r="B84" s="747" t="s">
        <v>565</v>
      </c>
      <c r="C84" s="722" t="s">
        <v>280</v>
      </c>
      <c r="D84" s="996"/>
      <c r="E84" s="997"/>
      <c r="F84" s="997"/>
      <c r="G84" s="996"/>
      <c r="H84" s="996"/>
      <c r="I84" s="996"/>
      <c r="J84" s="998">
        <v>0</v>
      </c>
    </row>
    <row r="85" spans="1:10" ht="13.5" hidden="1" thickBot="1">
      <c r="A85" s="724">
        <v>1131200</v>
      </c>
      <c r="B85" s="747" t="s">
        <v>566</v>
      </c>
      <c r="C85" s="726" t="s">
        <v>281</v>
      </c>
      <c r="D85" s="996"/>
      <c r="E85" s="997"/>
      <c r="F85" s="997"/>
      <c r="G85" s="996"/>
      <c r="H85" s="996"/>
      <c r="I85" s="996"/>
      <c r="J85" s="998">
        <v>0</v>
      </c>
    </row>
    <row r="86" spans="1:10" ht="13.5" hidden="1" thickBot="1">
      <c r="A86" s="724">
        <v>1131300</v>
      </c>
      <c r="B86" s="749" t="s">
        <v>567</v>
      </c>
      <c r="C86" s="730" t="s">
        <v>282</v>
      </c>
      <c r="D86" s="998"/>
      <c r="E86" s="999"/>
      <c r="F86" s="999"/>
      <c r="G86" s="998"/>
      <c r="H86" s="998"/>
      <c r="I86" s="998"/>
      <c r="J86" s="998">
        <v>0</v>
      </c>
    </row>
    <row r="87" spans="1:10" ht="15" hidden="1" thickBot="1">
      <c r="A87" s="757">
        <v>1140000</v>
      </c>
      <c r="B87" s="751" t="s">
        <v>283</v>
      </c>
      <c r="C87" s="718" t="s">
        <v>338</v>
      </c>
      <c r="D87" s="1000">
        <v>0</v>
      </c>
      <c r="E87" s="1641">
        <v>0</v>
      </c>
      <c r="F87" s="1641">
        <v>0</v>
      </c>
      <c r="G87" s="1000">
        <v>0</v>
      </c>
      <c r="H87" s="1000">
        <v>0</v>
      </c>
      <c r="I87" s="1000">
        <v>0</v>
      </c>
      <c r="J87" s="998">
        <v>0</v>
      </c>
    </row>
    <row r="88" spans="1:10" ht="26.25" hidden="1" thickBot="1">
      <c r="A88" s="757">
        <v>1141000</v>
      </c>
      <c r="B88" s="747" t="s">
        <v>284</v>
      </c>
      <c r="C88" s="722" t="s">
        <v>960</v>
      </c>
      <c r="D88" s="996"/>
      <c r="E88" s="997"/>
      <c r="F88" s="997"/>
      <c r="G88" s="996"/>
      <c r="H88" s="996"/>
      <c r="I88" s="996"/>
      <c r="J88" s="998">
        <v>0</v>
      </c>
    </row>
    <row r="89" spans="1:10" ht="26.25" hidden="1" thickBot="1">
      <c r="A89" s="757">
        <v>1142000</v>
      </c>
      <c r="B89" s="747" t="s">
        <v>38</v>
      </c>
      <c r="C89" s="726" t="s">
        <v>39</v>
      </c>
      <c r="D89" s="996"/>
      <c r="E89" s="997"/>
      <c r="F89" s="997"/>
      <c r="G89" s="996"/>
      <c r="H89" s="996"/>
      <c r="I89" s="996"/>
      <c r="J89" s="998">
        <v>0</v>
      </c>
    </row>
    <row r="90" spans="1:10" ht="26.25" hidden="1" thickBot="1">
      <c r="A90" s="757">
        <v>1143000</v>
      </c>
      <c r="B90" s="747" t="s">
        <v>40</v>
      </c>
      <c r="C90" s="726" t="s">
        <v>41</v>
      </c>
      <c r="D90" s="996"/>
      <c r="E90" s="997"/>
      <c r="F90" s="997"/>
      <c r="G90" s="996"/>
      <c r="H90" s="996"/>
      <c r="I90" s="996"/>
      <c r="J90" s="998">
        <v>0</v>
      </c>
    </row>
    <row r="91" spans="1:10" ht="26.25" hidden="1" thickBot="1">
      <c r="A91" s="757">
        <v>1144000</v>
      </c>
      <c r="B91" s="749" t="s">
        <v>42</v>
      </c>
      <c r="C91" s="730" t="s">
        <v>418</v>
      </c>
      <c r="D91" s="998"/>
      <c r="E91" s="999"/>
      <c r="F91" s="999"/>
      <c r="G91" s="998"/>
      <c r="H91" s="998"/>
      <c r="I91" s="998"/>
      <c r="J91" s="998">
        <v>0</v>
      </c>
    </row>
    <row r="92" spans="1:10" ht="15" hidden="1" thickBot="1">
      <c r="A92" s="757">
        <v>1150000</v>
      </c>
      <c r="B92" s="758" t="s">
        <v>694</v>
      </c>
      <c r="C92" s="718" t="s">
        <v>338</v>
      </c>
      <c r="D92" s="1000">
        <v>0</v>
      </c>
      <c r="E92" s="1641">
        <v>0</v>
      </c>
      <c r="F92" s="1641">
        <v>0</v>
      </c>
      <c r="G92" s="1000">
        <v>0</v>
      </c>
      <c r="H92" s="1000">
        <v>0</v>
      </c>
      <c r="I92" s="1000">
        <v>0</v>
      </c>
      <c r="J92" s="998">
        <v>0</v>
      </c>
    </row>
    <row r="93" spans="1:10" ht="26.25" hidden="1" thickBot="1">
      <c r="A93" s="759">
        <v>1151000</v>
      </c>
      <c r="B93" s="747" t="s">
        <v>773</v>
      </c>
      <c r="C93" s="722" t="s">
        <v>774</v>
      </c>
      <c r="D93" s="996"/>
      <c r="E93" s="997"/>
      <c r="F93" s="997"/>
      <c r="G93" s="996"/>
      <c r="H93" s="996"/>
      <c r="I93" s="996"/>
      <c r="J93" s="998">
        <v>0</v>
      </c>
    </row>
    <row r="94" spans="1:10" ht="26.25" hidden="1" thickBot="1">
      <c r="A94" s="759">
        <v>1152000</v>
      </c>
      <c r="B94" s="747" t="s">
        <v>1057</v>
      </c>
      <c r="C94" s="726" t="s">
        <v>775</v>
      </c>
      <c r="D94" s="996"/>
      <c r="E94" s="997"/>
      <c r="F94" s="997"/>
      <c r="G94" s="996"/>
      <c r="H94" s="996"/>
      <c r="I94" s="996"/>
      <c r="J94" s="998">
        <v>0</v>
      </c>
    </row>
    <row r="95" spans="1:10" ht="26.25" hidden="1" thickBot="1">
      <c r="A95" s="759">
        <v>1153000</v>
      </c>
      <c r="B95" s="747" t="s">
        <v>793</v>
      </c>
      <c r="C95" s="726" t="s">
        <v>776</v>
      </c>
      <c r="D95" s="996"/>
      <c r="E95" s="997"/>
      <c r="F95" s="997"/>
      <c r="G95" s="996"/>
      <c r="H95" s="996"/>
      <c r="I95" s="996"/>
      <c r="J95" s="998">
        <v>0</v>
      </c>
    </row>
    <row r="96" spans="1:10" ht="26.25" hidden="1" thickBot="1">
      <c r="A96" s="759">
        <v>1154000</v>
      </c>
      <c r="B96" s="747" t="s">
        <v>701</v>
      </c>
      <c r="C96" s="726" t="s">
        <v>777</v>
      </c>
      <c r="D96" s="996"/>
      <c r="E96" s="997"/>
      <c r="F96" s="997"/>
      <c r="G96" s="996"/>
      <c r="H96" s="996"/>
      <c r="I96" s="996"/>
      <c r="J96" s="998">
        <v>0</v>
      </c>
    </row>
    <row r="97" spans="1:10" ht="26.25" hidden="1" thickBot="1">
      <c r="A97" s="744">
        <v>1155000</v>
      </c>
      <c r="B97" s="760" t="s">
        <v>1619</v>
      </c>
      <c r="C97" s="726" t="s">
        <v>691</v>
      </c>
      <c r="D97" s="991"/>
      <c r="E97" s="995"/>
      <c r="F97" s="995"/>
      <c r="G97" s="991"/>
      <c r="H97" s="991"/>
      <c r="I97" s="991"/>
      <c r="J97" s="998">
        <v>0</v>
      </c>
    </row>
    <row r="98" spans="1:10" ht="26.25" hidden="1" thickBot="1">
      <c r="A98" s="1578">
        <v>1156000</v>
      </c>
      <c r="B98" s="762" t="s">
        <v>1620</v>
      </c>
      <c r="C98" s="730" t="s">
        <v>781</v>
      </c>
      <c r="D98" s="1138"/>
      <c r="E98" s="1420"/>
      <c r="F98" s="1420"/>
      <c r="G98" s="1138"/>
      <c r="H98" s="1138"/>
      <c r="I98" s="1138"/>
      <c r="J98" s="998">
        <v>0</v>
      </c>
    </row>
    <row r="99" spans="1:10" ht="13.5" hidden="1" thickBot="1">
      <c r="A99" s="759">
        <v>1154700</v>
      </c>
      <c r="B99" s="946" t="s">
        <v>74</v>
      </c>
      <c r="C99" s="730" t="s">
        <v>75</v>
      </c>
      <c r="D99" s="991"/>
      <c r="E99" s="1718">
        <v>0</v>
      </c>
      <c r="F99" s="1417">
        <f>D99+E99</f>
        <v>0</v>
      </c>
      <c r="G99" s="1133">
        <v>0</v>
      </c>
      <c r="H99" s="1133">
        <v>0</v>
      </c>
      <c r="I99" s="1133">
        <v>0</v>
      </c>
      <c r="J99" s="992">
        <f>F99</f>
        <v>0</v>
      </c>
    </row>
    <row r="100" spans="1:10" ht="13.5" hidden="1" thickBot="1">
      <c r="A100" s="716">
        <v>1160000</v>
      </c>
      <c r="B100" s="764" t="s">
        <v>782</v>
      </c>
      <c r="C100" s="718" t="s">
        <v>338</v>
      </c>
      <c r="D100" s="994">
        <v>0</v>
      </c>
      <c r="E100" s="1005">
        <v>0</v>
      </c>
      <c r="F100" s="1005">
        <v>0</v>
      </c>
      <c r="G100" s="994">
        <v>0</v>
      </c>
      <c r="H100" s="994">
        <v>0</v>
      </c>
      <c r="I100" s="994">
        <v>0</v>
      </c>
      <c r="J100" s="998">
        <v>0</v>
      </c>
    </row>
    <row r="101" spans="1:10" ht="51.75" hidden="1" thickBot="1">
      <c r="A101" s="744">
        <v>1161000</v>
      </c>
      <c r="B101" s="766" t="s">
        <v>191</v>
      </c>
      <c r="C101" s="767" t="s">
        <v>338</v>
      </c>
      <c r="D101" s="991">
        <v>0</v>
      </c>
      <c r="E101" s="995">
        <v>0</v>
      </c>
      <c r="F101" s="995">
        <v>0</v>
      </c>
      <c r="G101" s="991">
        <v>0</v>
      </c>
      <c r="H101" s="991">
        <v>0</v>
      </c>
      <c r="I101" s="991">
        <v>0</v>
      </c>
      <c r="J101" s="998">
        <v>0</v>
      </c>
    </row>
    <row r="102" spans="1:10" ht="39" hidden="1" thickBot="1">
      <c r="A102" s="744">
        <v>1161100</v>
      </c>
      <c r="B102" s="725" t="s">
        <v>1621</v>
      </c>
      <c r="C102" s="746">
        <v>471100</v>
      </c>
      <c r="D102" s="991"/>
      <c r="E102" s="995"/>
      <c r="F102" s="995"/>
      <c r="G102" s="991"/>
      <c r="H102" s="991"/>
      <c r="I102" s="991"/>
      <c r="J102" s="998">
        <v>0</v>
      </c>
    </row>
    <row r="103" spans="1:10" ht="26.25" hidden="1" thickBot="1">
      <c r="A103" s="744">
        <v>1161200</v>
      </c>
      <c r="B103" s="760" t="s">
        <v>1622</v>
      </c>
      <c r="C103" s="746">
        <v>471200</v>
      </c>
      <c r="D103" s="991"/>
      <c r="E103" s="995"/>
      <c r="F103" s="995"/>
      <c r="G103" s="991"/>
      <c r="H103" s="991"/>
      <c r="I103" s="991"/>
      <c r="J103" s="998">
        <v>0</v>
      </c>
    </row>
    <row r="104" spans="1:10" ht="2.25" hidden="1" customHeight="1" thickBot="1">
      <c r="A104" s="744">
        <v>1162000</v>
      </c>
      <c r="B104" s="766" t="s">
        <v>1080</v>
      </c>
      <c r="C104" s="767" t="s">
        <v>338</v>
      </c>
      <c r="D104" s="991">
        <v>0</v>
      </c>
      <c r="E104" s="995">
        <v>0</v>
      </c>
      <c r="F104" s="995">
        <v>0</v>
      </c>
      <c r="G104" s="991">
        <v>0</v>
      </c>
      <c r="H104" s="991">
        <v>0</v>
      </c>
      <c r="I104" s="991">
        <v>0</v>
      </c>
      <c r="J104" s="998">
        <v>0</v>
      </c>
    </row>
    <row r="105" spans="1:10" ht="26.25" hidden="1" thickBot="1">
      <c r="A105" s="744">
        <v>1162100</v>
      </c>
      <c r="B105" s="760" t="s">
        <v>1623</v>
      </c>
      <c r="C105" s="726" t="s">
        <v>122</v>
      </c>
      <c r="D105" s="991"/>
      <c r="E105" s="995"/>
      <c r="F105" s="995"/>
      <c r="G105" s="991"/>
      <c r="H105" s="991"/>
      <c r="I105" s="991"/>
      <c r="J105" s="998">
        <v>0</v>
      </c>
    </row>
    <row r="106" spans="1:10" ht="13.5" hidden="1" thickBot="1">
      <c r="A106" s="744">
        <v>1162200</v>
      </c>
      <c r="B106" s="760" t="s">
        <v>1624</v>
      </c>
      <c r="C106" s="726" t="s">
        <v>23</v>
      </c>
      <c r="D106" s="991"/>
      <c r="E106" s="995"/>
      <c r="F106" s="995"/>
      <c r="G106" s="991"/>
      <c r="H106" s="991"/>
      <c r="I106" s="991"/>
      <c r="J106" s="998">
        <v>0</v>
      </c>
    </row>
    <row r="107" spans="1:10" ht="26.25" hidden="1" thickBot="1">
      <c r="A107" s="744">
        <v>1162300</v>
      </c>
      <c r="B107" s="760" t="s">
        <v>1625</v>
      </c>
      <c r="C107" s="726" t="s">
        <v>25</v>
      </c>
      <c r="D107" s="991"/>
      <c r="E107" s="995"/>
      <c r="F107" s="995"/>
      <c r="G107" s="991"/>
      <c r="H107" s="991"/>
      <c r="I107" s="991"/>
      <c r="J107" s="998">
        <v>0</v>
      </c>
    </row>
    <row r="108" spans="1:10" ht="13.5" hidden="1" thickBot="1">
      <c r="A108" s="744">
        <v>1162400</v>
      </c>
      <c r="B108" s="760" t="s">
        <v>1626</v>
      </c>
      <c r="C108" s="726" t="s">
        <v>795</v>
      </c>
      <c r="D108" s="991"/>
      <c r="E108" s="995"/>
      <c r="F108" s="995"/>
      <c r="G108" s="991"/>
      <c r="H108" s="991"/>
      <c r="I108" s="991"/>
      <c r="J108" s="998">
        <v>0</v>
      </c>
    </row>
    <row r="109" spans="1:10" ht="26.25" hidden="1" thickBot="1">
      <c r="A109" s="744">
        <v>1162500</v>
      </c>
      <c r="B109" s="760" t="s">
        <v>1627</v>
      </c>
      <c r="C109" s="726" t="s">
        <v>797</v>
      </c>
      <c r="D109" s="991"/>
      <c r="E109" s="995"/>
      <c r="F109" s="995"/>
      <c r="G109" s="991"/>
      <c r="H109" s="991"/>
      <c r="I109" s="991"/>
      <c r="J109" s="998">
        <v>0</v>
      </c>
    </row>
    <row r="110" spans="1:10" ht="13.5" hidden="1" thickBot="1">
      <c r="A110" s="744">
        <v>1162600</v>
      </c>
      <c r="B110" s="760" t="s">
        <v>1628</v>
      </c>
      <c r="C110" s="726" t="s">
        <v>489</v>
      </c>
      <c r="D110" s="991"/>
      <c r="E110" s="995"/>
      <c r="F110" s="995"/>
      <c r="G110" s="991"/>
      <c r="H110" s="991"/>
      <c r="I110" s="991"/>
      <c r="J110" s="998">
        <v>0</v>
      </c>
    </row>
    <row r="111" spans="1:10" ht="26.25" hidden="1" thickBot="1">
      <c r="A111" s="744">
        <v>1162700</v>
      </c>
      <c r="B111" s="725" t="s">
        <v>1629</v>
      </c>
      <c r="C111" s="726" t="s">
        <v>491</v>
      </c>
      <c r="D111" s="991">
        <v>0</v>
      </c>
      <c r="E111" s="995">
        <v>0</v>
      </c>
      <c r="F111" s="995">
        <f>D111+E111</f>
        <v>0</v>
      </c>
      <c r="G111" s="991">
        <v>0</v>
      </c>
      <c r="H111" s="991">
        <v>0</v>
      </c>
      <c r="I111" s="995">
        <v>0</v>
      </c>
      <c r="J111" s="992">
        <f>F111</f>
        <v>0</v>
      </c>
    </row>
    <row r="112" spans="1:10" ht="13.5" hidden="1" thickBot="1">
      <c r="A112" s="744">
        <v>1162800</v>
      </c>
      <c r="B112" s="760" t="s">
        <v>1630</v>
      </c>
      <c r="C112" s="726" t="s">
        <v>833</v>
      </c>
      <c r="D112" s="1006"/>
      <c r="E112" s="1007"/>
      <c r="F112" s="1006"/>
      <c r="G112" s="1006"/>
      <c r="H112" s="1006"/>
      <c r="I112" s="1006"/>
      <c r="J112" s="998">
        <v>0</v>
      </c>
    </row>
    <row r="113" spans="1:10" ht="13.5" hidden="1" thickBot="1">
      <c r="A113" s="769">
        <v>1162900</v>
      </c>
      <c r="B113" s="762" t="s">
        <v>1631</v>
      </c>
      <c r="C113" s="730" t="s">
        <v>835</v>
      </c>
      <c r="D113" s="1008"/>
      <c r="E113" s="1009"/>
      <c r="F113" s="1008"/>
      <c r="G113" s="1008"/>
      <c r="H113" s="1008"/>
      <c r="I113" s="1008"/>
      <c r="J113" s="998">
        <v>0</v>
      </c>
    </row>
    <row r="114" spans="1:10" ht="13.5" hidden="1" thickBot="1">
      <c r="A114" s="771">
        <v>1170000</v>
      </c>
      <c r="B114" s="772" t="s">
        <v>836</v>
      </c>
      <c r="C114" s="773" t="s">
        <v>338</v>
      </c>
      <c r="D114" s="1010">
        <v>0</v>
      </c>
      <c r="E114" s="1011">
        <v>0</v>
      </c>
      <c r="F114" s="1010">
        <f>F121</f>
        <v>0</v>
      </c>
      <c r="G114" s="1010">
        <f>G121</f>
        <v>0</v>
      </c>
      <c r="H114" s="1010">
        <f>H121</f>
        <v>0</v>
      </c>
      <c r="I114" s="1010">
        <f>I121</f>
        <v>0</v>
      </c>
      <c r="J114" s="998">
        <f>F114</f>
        <v>0</v>
      </c>
    </row>
    <row r="115" spans="1:10" ht="39" hidden="1" thickBot="1">
      <c r="A115" s="775">
        <v>1171000</v>
      </c>
      <c r="B115" s="776" t="s">
        <v>200</v>
      </c>
      <c r="C115" s="718" t="s">
        <v>338</v>
      </c>
      <c r="D115" s="1012">
        <v>0</v>
      </c>
      <c r="E115" s="1013">
        <v>0</v>
      </c>
      <c r="F115" s="1012">
        <v>0</v>
      </c>
      <c r="G115" s="1012">
        <v>0</v>
      </c>
      <c r="H115" s="1012">
        <v>0</v>
      </c>
      <c r="I115" s="1012">
        <v>0</v>
      </c>
      <c r="J115" s="998">
        <v>0</v>
      </c>
    </row>
    <row r="116" spans="1:10" ht="39" hidden="1" thickBot="1">
      <c r="A116" s="775">
        <v>1171100</v>
      </c>
      <c r="B116" s="725" t="s">
        <v>1632</v>
      </c>
      <c r="C116" s="722" t="s">
        <v>457</v>
      </c>
      <c r="D116" s="1006"/>
      <c r="E116" s="1007"/>
      <c r="F116" s="1006"/>
      <c r="G116" s="1006"/>
      <c r="H116" s="1006"/>
      <c r="I116" s="1006"/>
      <c r="J116" s="998">
        <v>0</v>
      </c>
    </row>
    <row r="117" spans="1:10" ht="26.25" hidden="1" thickBot="1">
      <c r="A117" s="775">
        <v>1171200</v>
      </c>
      <c r="B117" s="760" t="s">
        <v>1633</v>
      </c>
      <c r="C117" s="778" t="s">
        <v>332</v>
      </c>
      <c r="D117" s="1006"/>
      <c r="E117" s="1007">
        <v>0</v>
      </c>
      <c r="F117" s="1006"/>
      <c r="G117" s="1006"/>
      <c r="H117" s="1006"/>
      <c r="I117" s="1006"/>
      <c r="J117" s="998">
        <v>0</v>
      </c>
    </row>
    <row r="118" spans="1:10" ht="51" hidden="1">
      <c r="A118" s="744">
        <v>1172000</v>
      </c>
      <c r="B118" s="779" t="s">
        <v>974</v>
      </c>
      <c r="C118" s="755" t="s">
        <v>338</v>
      </c>
      <c r="D118" s="1010">
        <v>0</v>
      </c>
      <c r="E118" s="1011">
        <v>0</v>
      </c>
      <c r="F118" s="1010">
        <v>0</v>
      </c>
      <c r="G118" s="1010">
        <v>0</v>
      </c>
      <c r="H118" s="1010">
        <v>0</v>
      </c>
      <c r="I118" s="1010">
        <v>0</v>
      </c>
      <c r="J118" s="1010">
        <v>0</v>
      </c>
    </row>
    <row r="119" spans="1:10" hidden="1">
      <c r="A119" s="744">
        <v>1172100</v>
      </c>
      <c r="B119" s="747" t="s">
        <v>1058</v>
      </c>
      <c r="C119" s="722" t="s">
        <v>975</v>
      </c>
      <c r="D119" s="1006"/>
      <c r="E119" s="1007"/>
      <c r="F119" s="1006"/>
      <c r="G119" s="1006"/>
      <c r="H119" s="1006"/>
      <c r="I119" s="1006"/>
      <c r="J119" s="1006"/>
    </row>
    <row r="120" spans="1:10" hidden="1">
      <c r="A120" s="744">
        <v>1172200</v>
      </c>
      <c r="B120" s="747" t="s">
        <v>1059</v>
      </c>
      <c r="C120" s="780">
        <v>482200</v>
      </c>
      <c r="D120" s="1006"/>
      <c r="E120" s="1007"/>
      <c r="F120" s="1006"/>
      <c r="G120" s="1006"/>
      <c r="H120" s="1006"/>
      <c r="I120" s="1006"/>
      <c r="J120" s="1006"/>
    </row>
    <row r="121" spans="1:10" hidden="1">
      <c r="A121" s="744">
        <v>1172300</v>
      </c>
      <c r="B121" s="760" t="s">
        <v>1634</v>
      </c>
      <c r="C121" s="726" t="s">
        <v>977</v>
      </c>
      <c r="D121" s="1006">
        <v>0</v>
      </c>
      <c r="E121" s="1007">
        <v>0</v>
      </c>
      <c r="F121" s="1006">
        <f>D121+E121</f>
        <v>0</v>
      </c>
      <c r="G121" s="1006"/>
      <c r="H121" s="1006"/>
      <c r="I121" s="1006">
        <v>0</v>
      </c>
      <c r="J121" s="1006">
        <f>F121</f>
        <v>0</v>
      </c>
    </row>
    <row r="122" spans="1:10" ht="38.25" hidden="1">
      <c r="A122" s="744">
        <v>1172400</v>
      </c>
      <c r="B122" s="781" t="s">
        <v>1635</v>
      </c>
      <c r="C122" s="726" t="s">
        <v>117</v>
      </c>
      <c r="D122" s="1012"/>
      <c r="E122" s="1013"/>
      <c r="F122" s="1012"/>
      <c r="G122" s="1012"/>
      <c r="H122" s="1012"/>
      <c r="I122" s="1012"/>
      <c r="J122" s="1012"/>
    </row>
    <row r="123" spans="1:10" ht="25.5">
      <c r="A123" s="744">
        <v>1173000</v>
      </c>
      <c r="B123" s="779" t="s">
        <v>118</v>
      </c>
      <c r="C123" s="755" t="s">
        <v>338</v>
      </c>
      <c r="D123" s="1012">
        <v>0</v>
      </c>
      <c r="E123" s="1013">
        <v>0</v>
      </c>
      <c r="F123" s="1012">
        <v>0</v>
      </c>
      <c r="G123" s="1012">
        <v>0</v>
      </c>
      <c r="H123" s="1012">
        <v>0</v>
      </c>
      <c r="I123" s="1012">
        <v>0</v>
      </c>
      <c r="J123" s="1012">
        <v>0</v>
      </c>
    </row>
    <row r="124" spans="1:10" ht="25.5" hidden="1">
      <c r="A124" s="775">
        <v>1173100</v>
      </c>
      <c r="B124" s="782" t="s">
        <v>119</v>
      </c>
      <c r="C124" s="726" t="s">
        <v>1044</v>
      </c>
      <c r="D124" s="1012"/>
      <c r="E124" s="1013"/>
      <c r="F124" s="1012"/>
      <c r="G124" s="1012"/>
      <c r="H124" s="1012"/>
      <c r="I124" s="1012"/>
      <c r="J124" s="1012"/>
    </row>
    <row r="125" spans="1:10" ht="38.25" hidden="1">
      <c r="A125" s="775">
        <v>1174000</v>
      </c>
      <c r="B125" s="779" t="s">
        <v>1045</v>
      </c>
      <c r="C125" s="755" t="s">
        <v>338</v>
      </c>
      <c r="D125" s="1012">
        <v>0</v>
      </c>
      <c r="E125" s="1013">
        <v>0</v>
      </c>
      <c r="F125" s="1012">
        <v>0</v>
      </c>
      <c r="G125" s="1012">
        <v>0</v>
      </c>
      <c r="H125" s="1012">
        <v>0</v>
      </c>
      <c r="I125" s="1012">
        <v>0</v>
      </c>
      <c r="J125" s="1012">
        <v>0</v>
      </c>
    </row>
    <row r="126" spans="1:10" ht="25.5" hidden="1">
      <c r="A126" s="775">
        <v>1174100</v>
      </c>
      <c r="B126" s="782" t="s">
        <v>1060</v>
      </c>
      <c r="C126" s="726" t="s">
        <v>1046</v>
      </c>
      <c r="D126" s="1012"/>
      <c r="E126" s="1013"/>
      <c r="F126" s="1012"/>
      <c r="G126" s="1012"/>
      <c r="H126" s="1012"/>
      <c r="I126" s="1012"/>
      <c r="J126" s="1012"/>
    </row>
    <row r="127" spans="1:10" ht="25.5" hidden="1">
      <c r="A127" s="775">
        <v>1174200</v>
      </c>
      <c r="B127" s="781" t="s">
        <v>1636</v>
      </c>
      <c r="C127" s="726" t="s">
        <v>425</v>
      </c>
      <c r="D127" s="1012"/>
      <c r="E127" s="1013"/>
      <c r="F127" s="1012"/>
      <c r="G127" s="1012"/>
      <c r="H127" s="1012"/>
      <c r="I127" s="1012"/>
      <c r="J127" s="1012"/>
    </row>
    <row r="128" spans="1:10" ht="51" hidden="1">
      <c r="A128" s="775">
        <v>1175000</v>
      </c>
      <c r="B128" s="779" t="s">
        <v>535</v>
      </c>
      <c r="C128" s="755" t="s">
        <v>338</v>
      </c>
      <c r="D128" s="1012">
        <v>0</v>
      </c>
      <c r="E128" s="1013">
        <v>0</v>
      </c>
      <c r="F128" s="1012">
        <v>0</v>
      </c>
      <c r="G128" s="1012">
        <v>0</v>
      </c>
      <c r="H128" s="1012">
        <v>0</v>
      </c>
      <c r="I128" s="1012">
        <v>0</v>
      </c>
      <c r="J128" s="1012">
        <v>0</v>
      </c>
    </row>
    <row r="129" spans="1:14" ht="38.25" hidden="1">
      <c r="A129" s="775">
        <v>1175100</v>
      </c>
      <c r="B129" s="781" t="s">
        <v>1637</v>
      </c>
      <c r="C129" s="726" t="s">
        <v>212</v>
      </c>
      <c r="D129" s="1012"/>
      <c r="E129" s="1013"/>
      <c r="F129" s="1012"/>
      <c r="G129" s="1012"/>
      <c r="H129" s="1012"/>
      <c r="I129" s="1012"/>
      <c r="J129" s="1012"/>
    </row>
    <row r="130" spans="1:14" hidden="1">
      <c r="A130" s="775">
        <v>1176000</v>
      </c>
      <c r="B130" s="779" t="s">
        <v>213</v>
      </c>
      <c r="C130" s="755" t="s">
        <v>338</v>
      </c>
      <c r="D130" s="1012">
        <v>0</v>
      </c>
      <c r="E130" s="1013">
        <v>0</v>
      </c>
      <c r="F130" s="1012">
        <v>0</v>
      </c>
      <c r="G130" s="1012">
        <v>0</v>
      </c>
      <c r="H130" s="1012">
        <v>0</v>
      </c>
      <c r="I130" s="1012">
        <v>0</v>
      </c>
      <c r="J130" s="1012">
        <v>0</v>
      </c>
    </row>
    <row r="131" spans="1:14" hidden="1">
      <c r="A131" s="775">
        <v>1176100</v>
      </c>
      <c r="B131" s="781" t="s">
        <v>1638</v>
      </c>
      <c r="C131" s="726" t="s">
        <v>8</v>
      </c>
      <c r="D131" s="1012"/>
      <c r="E131" s="1013"/>
      <c r="F131" s="1012"/>
      <c r="G131" s="1012"/>
      <c r="H131" s="1012"/>
      <c r="I131" s="1012"/>
      <c r="J131" s="1012"/>
    </row>
    <row r="132" spans="1:14">
      <c r="A132" s="775">
        <v>1177000</v>
      </c>
      <c r="B132" s="779" t="s">
        <v>564</v>
      </c>
      <c r="C132" s="755" t="s">
        <v>338</v>
      </c>
      <c r="D132" s="1012">
        <v>0</v>
      </c>
      <c r="E132" s="1013">
        <v>0</v>
      </c>
      <c r="F132" s="1012">
        <v>0</v>
      </c>
      <c r="G132" s="1012">
        <v>0</v>
      </c>
      <c r="H132" s="1012">
        <v>0</v>
      </c>
      <c r="I132" s="1012">
        <v>0</v>
      </c>
      <c r="J132" s="1012">
        <v>0</v>
      </c>
    </row>
    <row r="133" spans="1:14" ht="13.5" thickBot="1">
      <c r="A133" s="769">
        <v>1177100</v>
      </c>
      <c r="B133" s="783" t="s">
        <v>1639</v>
      </c>
      <c r="C133" s="730" t="s">
        <v>244</v>
      </c>
      <c r="D133" s="1014"/>
      <c r="E133" s="1015"/>
      <c r="F133" s="1014"/>
      <c r="G133" s="1014"/>
      <c r="H133" s="1014"/>
      <c r="I133" s="1014"/>
      <c r="J133" s="1014"/>
    </row>
    <row r="134" spans="1:14" ht="13.5" thickBot="1">
      <c r="A134" s="785" t="s">
        <v>245</v>
      </c>
      <c r="B134" s="786" t="s">
        <v>246</v>
      </c>
      <c r="C134" s="787"/>
      <c r="D134" s="1016"/>
      <c r="E134" s="1017"/>
      <c r="F134" s="1016"/>
      <c r="G134" s="1016"/>
      <c r="H134" s="1016"/>
      <c r="I134" s="1016"/>
      <c r="J134" s="1016"/>
    </row>
    <row r="135" spans="1:14" ht="26.25" thickBot="1">
      <c r="A135" s="789" t="s">
        <v>247</v>
      </c>
      <c r="B135" s="790" t="s">
        <v>618</v>
      </c>
      <c r="C135" s="791" t="s">
        <v>338</v>
      </c>
      <c r="D135" s="1016">
        <f>D138</f>
        <v>0</v>
      </c>
      <c r="E135" s="1017">
        <v>0</v>
      </c>
      <c r="F135" s="1016">
        <f>F138</f>
        <v>0</v>
      </c>
      <c r="G135" s="1016">
        <f>G138</f>
        <v>0</v>
      </c>
      <c r="H135" s="1016">
        <f>H138</f>
        <v>0</v>
      </c>
      <c r="I135" s="1016">
        <f>I138</f>
        <v>0</v>
      </c>
      <c r="J135" s="1016">
        <f>F135</f>
        <v>0</v>
      </c>
    </row>
    <row r="136" spans="1:14" ht="13.5" thickBot="1">
      <c r="A136" s="792"/>
      <c r="B136" s="793" t="s">
        <v>619</v>
      </c>
      <c r="C136" s="794"/>
      <c r="D136" s="1719"/>
      <c r="E136" s="1720"/>
      <c r="F136" s="1719"/>
      <c r="G136" s="1719"/>
      <c r="H136" s="1719"/>
      <c r="I136" s="1719"/>
      <c r="J136" s="1719"/>
    </row>
    <row r="137" spans="1:14">
      <c r="A137" s="785" t="s">
        <v>245</v>
      </c>
      <c r="B137" s="786" t="s">
        <v>246</v>
      </c>
      <c r="C137" s="796"/>
      <c r="D137" s="1721"/>
      <c r="E137" s="1722"/>
      <c r="F137" s="1721"/>
      <c r="G137" s="1721"/>
      <c r="H137" s="1721"/>
      <c r="I137" s="1721"/>
      <c r="J137" s="1721"/>
    </row>
    <row r="138" spans="1:14" ht="20.25" customHeight="1">
      <c r="A138" s="798" t="s">
        <v>620</v>
      </c>
      <c r="B138" s="799" t="s">
        <v>621</v>
      </c>
      <c r="C138" s="800" t="s">
        <v>338</v>
      </c>
      <c r="D138" s="1020">
        <f>D144+D140</f>
        <v>0</v>
      </c>
      <c r="E138" s="1021">
        <v>0</v>
      </c>
      <c r="F138" s="1020">
        <f>F141+F140+F144</f>
        <v>0</v>
      </c>
      <c r="G138" s="1020">
        <f>G140+G144</f>
        <v>0</v>
      </c>
      <c r="H138" s="1020">
        <f>H140+H144</f>
        <v>0</v>
      </c>
      <c r="I138" s="1020">
        <f>I140+I144</f>
        <v>0</v>
      </c>
      <c r="J138" s="1020">
        <f>J140</f>
        <v>0</v>
      </c>
    </row>
    <row r="139" spans="1:14">
      <c r="A139" s="802" t="s">
        <v>622</v>
      </c>
      <c r="B139" s="781" t="s">
        <v>1640</v>
      </c>
      <c r="C139" s="803" t="s">
        <v>945</v>
      </c>
      <c r="D139" s="1012"/>
      <c r="E139" s="1013"/>
      <c r="F139" s="1012"/>
      <c r="G139" s="1012"/>
      <c r="H139" s="1012"/>
      <c r="I139" s="1012"/>
      <c r="J139" s="1012"/>
    </row>
    <row r="140" spans="1:14" ht="27.75" customHeight="1">
      <c r="A140" s="802" t="s">
        <v>946</v>
      </c>
      <c r="B140" s="781" t="s">
        <v>1641</v>
      </c>
      <c r="C140" s="865" t="s">
        <v>923</v>
      </c>
      <c r="D140" s="1417">
        <v>0</v>
      </c>
      <c r="E140" s="1417">
        <v>0</v>
      </c>
      <c r="F140" s="1417">
        <f>D140+E140</f>
        <v>0</v>
      </c>
      <c r="G140" s="1133"/>
      <c r="H140" s="1133"/>
      <c r="I140" s="1133"/>
      <c r="J140" s="1133">
        <f>F140</f>
        <v>0</v>
      </c>
      <c r="K140" s="2472"/>
      <c r="L140" s="2458"/>
      <c r="M140" s="2458"/>
      <c r="N140" s="2458"/>
    </row>
    <row r="141" spans="1:14" ht="25.5">
      <c r="A141" s="802" t="s">
        <v>924</v>
      </c>
      <c r="B141" s="781" t="s">
        <v>1642</v>
      </c>
      <c r="C141" s="803" t="s">
        <v>926</v>
      </c>
      <c r="D141" s="1012">
        <v>0</v>
      </c>
      <c r="E141" s="1012">
        <v>0</v>
      </c>
      <c r="F141" s="1012">
        <f>D141+E141</f>
        <v>0</v>
      </c>
      <c r="G141" s="1012">
        <v>0</v>
      </c>
      <c r="H141" s="1012">
        <v>0</v>
      </c>
      <c r="I141" s="1012">
        <v>0</v>
      </c>
      <c r="J141" s="1012">
        <f>F141</f>
        <v>0</v>
      </c>
    </row>
    <row r="142" spans="1:14" ht="0.75" customHeight="1">
      <c r="A142" s="802" t="s">
        <v>927</v>
      </c>
      <c r="B142" s="781" t="s">
        <v>1643</v>
      </c>
      <c r="C142" s="803" t="s">
        <v>1055</v>
      </c>
      <c r="D142" s="1012"/>
      <c r="E142" s="1012"/>
      <c r="F142" s="1012"/>
      <c r="G142" s="1012"/>
      <c r="H142" s="1012"/>
      <c r="I142" s="1012"/>
      <c r="J142" s="1012"/>
    </row>
    <row r="143" spans="1:14" hidden="1">
      <c r="A143" s="802" t="s">
        <v>127</v>
      </c>
      <c r="B143" s="782" t="s">
        <v>128</v>
      </c>
      <c r="C143" s="803" t="s">
        <v>129</v>
      </c>
      <c r="D143" s="1012"/>
      <c r="E143" s="1012"/>
      <c r="F143" s="1012"/>
      <c r="G143" s="1012"/>
      <c r="H143" s="1012"/>
      <c r="I143" s="1012"/>
      <c r="J143" s="1012"/>
    </row>
    <row r="144" spans="1:14" hidden="1">
      <c r="A144" s="802" t="s">
        <v>130</v>
      </c>
      <c r="B144" s="781" t="s">
        <v>1644</v>
      </c>
      <c r="C144" s="803" t="s">
        <v>857</v>
      </c>
      <c r="D144" s="1012">
        <v>0</v>
      </c>
      <c r="E144" s="1013">
        <v>0</v>
      </c>
      <c r="F144" s="1012">
        <f>D144+E144</f>
        <v>0</v>
      </c>
      <c r="G144" s="1012"/>
      <c r="H144" s="1012"/>
      <c r="I144" s="1012"/>
      <c r="J144" s="1012">
        <f>F144</f>
        <v>0</v>
      </c>
    </row>
    <row r="145" spans="1:10" hidden="1">
      <c r="A145" s="802" t="s">
        <v>858</v>
      </c>
      <c r="B145" s="781" t="s">
        <v>1645</v>
      </c>
      <c r="C145" s="803" t="s">
        <v>860</v>
      </c>
      <c r="D145" s="1012"/>
      <c r="E145" s="1012"/>
      <c r="F145" s="1012"/>
      <c r="G145" s="1012"/>
      <c r="H145" s="1012"/>
      <c r="I145" s="1012"/>
      <c r="J145" s="1012"/>
    </row>
    <row r="146" spans="1:10" hidden="1">
      <c r="A146" s="802" t="s">
        <v>625</v>
      </c>
      <c r="B146" s="781" t="s">
        <v>1646</v>
      </c>
      <c r="C146" s="803" t="s">
        <v>627</v>
      </c>
      <c r="D146" s="1012"/>
      <c r="E146" s="1012"/>
      <c r="F146" s="1012"/>
      <c r="G146" s="1012"/>
      <c r="H146" s="1012"/>
      <c r="I146" s="1012"/>
      <c r="J146" s="1012"/>
    </row>
    <row r="147" spans="1:10" hidden="1">
      <c r="A147" s="802" t="s">
        <v>628</v>
      </c>
      <c r="B147" s="779" t="s">
        <v>629</v>
      </c>
      <c r="C147" s="804" t="s">
        <v>338</v>
      </c>
      <c r="D147" s="1012">
        <v>0</v>
      </c>
      <c r="E147" s="1012">
        <v>0</v>
      </c>
      <c r="F147" s="1012">
        <v>0</v>
      </c>
      <c r="G147" s="1012">
        <v>0</v>
      </c>
      <c r="H147" s="1012">
        <v>0</v>
      </c>
      <c r="I147" s="1012">
        <v>0</v>
      </c>
      <c r="J147" s="1012">
        <v>0</v>
      </c>
    </row>
    <row r="148" spans="1:10" hidden="1">
      <c r="A148" s="802" t="s">
        <v>630</v>
      </c>
      <c r="B148" s="782" t="s">
        <v>631</v>
      </c>
      <c r="C148" s="803" t="s">
        <v>632</v>
      </c>
      <c r="D148" s="1012"/>
      <c r="E148" s="1012"/>
      <c r="F148" s="1012"/>
      <c r="G148" s="1012"/>
      <c r="H148" s="1012"/>
      <c r="I148" s="1012"/>
      <c r="J148" s="1012"/>
    </row>
    <row r="149" spans="1:10" hidden="1">
      <c r="A149" s="802" t="s">
        <v>633</v>
      </c>
      <c r="B149" s="782" t="s">
        <v>634</v>
      </c>
      <c r="C149" s="803" t="s">
        <v>635</v>
      </c>
      <c r="D149" s="1012"/>
      <c r="E149" s="1012"/>
      <c r="F149" s="1012"/>
      <c r="G149" s="1012"/>
      <c r="H149" s="1012"/>
      <c r="I149" s="1012"/>
      <c r="J149" s="1012"/>
    </row>
    <row r="150" spans="1:10" ht="25.5" hidden="1">
      <c r="A150" s="802" t="s">
        <v>636</v>
      </c>
      <c r="B150" s="781" t="s">
        <v>1647</v>
      </c>
      <c r="C150" s="803" t="s">
        <v>294</v>
      </c>
      <c r="D150" s="1012"/>
      <c r="E150" s="1012"/>
      <c r="F150" s="1012"/>
      <c r="G150" s="1012"/>
      <c r="H150" s="1012"/>
      <c r="I150" s="1012"/>
      <c r="J150" s="1012"/>
    </row>
    <row r="151" spans="1:10" hidden="1">
      <c r="A151" s="802" t="s">
        <v>295</v>
      </c>
      <c r="B151" s="781" t="s">
        <v>1648</v>
      </c>
      <c r="C151" s="803" t="s">
        <v>297</v>
      </c>
      <c r="D151" s="1012"/>
      <c r="E151" s="1012"/>
      <c r="F151" s="1012"/>
      <c r="G151" s="1012"/>
      <c r="H151" s="1012"/>
      <c r="I151" s="1012"/>
      <c r="J151" s="1012"/>
    </row>
    <row r="152" spans="1:10" hidden="1">
      <c r="A152" s="802" t="s">
        <v>298</v>
      </c>
      <c r="B152" s="779" t="s">
        <v>299</v>
      </c>
      <c r="C152" s="804" t="s">
        <v>338</v>
      </c>
      <c r="D152" s="1012">
        <v>0</v>
      </c>
      <c r="E152" s="1012">
        <v>0</v>
      </c>
      <c r="F152" s="1012">
        <v>0</v>
      </c>
      <c r="G152" s="1012">
        <v>0</v>
      </c>
      <c r="H152" s="1012">
        <v>0</v>
      </c>
      <c r="I152" s="1012">
        <v>0</v>
      </c>
      <c r="J152" s="1012">
        <v>0</v>
      </c>
    </row>
    <row r="153" spans="1:10" hidden="1">
      <c r="A153" s="802" t="s">
        <v>300</v>
      </c>
      <c r="B153" s="782" t="s">
        <v>1061</v>
      </c>
      <c r="C153" s="803" t="s">
        <v>301</v>
      </c>
      <c r="D153" s="1012"/>
      <c r="E153" s="1012"/>
      <c r="F153" s="1012"/>
      <c r="G153" s="1012"/>
      <c r="H153" s="1012"/>
      <c r="I153" s="1012"/>
      <c r="J153" s="1012"/>
    </row>
    <row r="154" spans="1:10" hidden="1">
      <c r="A154" s="805" t="s">
        <v>302</v>
      </c>
      <c r="B154" s="806" t="s">
        <v>303</v>
      </c>
      <c r="C154" s="804" t="s">
        <v>338</v>
      </c>
      <c r="D154" s="1012">
        <v>0</v>
      </c>
      <c r="E154" s="1012">
        <v>0</v>
      </c>
      <c r="F154" s="1012">
        <v>0</v>
      </c>
      <c r="G154" s="1012">
        <v>0</v>
      </c>
      <c r="H154" s="1012">
        <v>0</v>
      </c>
      <c r="I154" s="1012">
        <v>0</v>
      </c>
      <c r="J154" s="1012">
        <v>0</v>
      </c>
    </row>
    <row r="155" spans="1:10" hidden="1">
      <c r="A155" s="802" t="s">
        <v>304</v>
      </c>
      <c r="B155" s="782" t="s">
        <v>1062</v>
      </c>
      <c r="C155" s="803" t="s">
        <v>305</v>
      </c>
      <c r="D155" s="1012"/>
      <c r="E155" s="1012"/>
      <c r="F155" s="1012"/>
      <c r="G155" s="1012"/>
      <c r="H155" s="1012"/>
      <c r="I155" s="1012"/>
      <c r="J155" s="1012"/>
    </row>
    <row r="156" spans="1:10">
      <c r="A156" s="802" t="s">
        <v>306</v>
      </c>
      <c r="B156" s="782" t="s">
        <v>1063</v>
      </c>
      <c r="C156" s="803" t="s">
        <v>307</v>
      </c>
      <c r="D156" s="1012"/>
      <c r="E156" s="1012"/>
      <c r="F156" s="1012"/>
      <c r="G156" s="1012"/>
      <c r="H156" s="1012"/>
      <c r="I156" s="1012"/>
      <c r="J156" s="1012"/>
    </row>
    <row r="157" spans="1:10">
      <c r="A157" s="802" t="s">
        <v>308</v>
      </c>
      <c r="B157" s="781" t="s">
        <v>1649</v>
      </c>
      <c r="C157" s="803" t="s">
        <v>310</v>
      </c>
      <c r="D157" s="1012"/>
      <c r="E157" s="1012"/>
      <c r="F157" s="1012"/>
      <c r="G157" s="1012"/>
      <c r="H157" s="1012"/>
      <c r="I157" s="1012"/>
      <c r="J157" s="1012"/>
    </row>
    <row r="158" spans="1:10" ht="13.5" thickBot="1">
      <c r="A158" s="807">
        <v>1244000</v>
      </c>
      <c r="B158" s="808" t="s">
        <v>1650</v>
      </c>
      <c r="C158" s="809" t="s">
        <v>1089</v>
      </c>
      <c r="D158" s="1022"/>
      <c r="E158" s="1022"/>
      <c r="F158" s="1022"/>
      <c r="G158" s="1022"/>
      <c r="H158" s="1022"/>
      <c r="I158" s="1022"/>
      <c r="J158" s="1022"/>
    </row>
    <row r="159" spans="1:10" ht="26.25" thickBot="1">
      <c r="A159" s="810">
        <v>1000000</v>
      </c>
      <c r="B159" s="811" t="s">
        <v>1090</v>
      </c>
      <c r="C159" s="812" t="s">
        <v>338</v>
      </c>
      <c r="D159" s="1723">
        <f>D32+D140+D144</f>
        <v>0</v>
      </c>
      <c r="E159" s="1723">
        <f>E32</f>
        <v>0</v>
      </c>
      <c r="F159" s="1723">
        <f>F32+F138</f>
        <v>0</v>
      </c>
      <c r="G159" s="1723">
        <f>G32+G138</f>
        <v>0</v>
      </c>
      <c r="H159" s="1723">
        <f>H32+H138</f>
        <v>0</v>
      </c>
      <c r="I159" s="1723">
        <f>I32+I135</f>
        <v>0</v>
      </c>
      <c r="J159" s="1724">
        <f>F159</f>
        <v>0</v>
      </c>
    </row>
    <row r="160" spans="1:10">
      <c r="A160" s="813"/>
      <c r="B160" s="814"/>
      <c r="C160" s="815"/>
      <c r="D160" s="662"/>
      <c r="E160" s="662"/>
      <c r="F160" s="662"/>
      <c r="G160" s="662"/>
      <c r="H160" s="662"/>
      <c r="I160" s="662"/>
      <c r="J160" s="662"/>
    </row>
    <row r="161" spans="1:10" ht="14.25">
      <c r="A161" s="2443"/>
      <c r="B161" s="2443"/>
      <c r="C161" s="2443"/>
      <c r="D161" s="2443"/>
      <c r="E161" s="2443"/>
      <c r="F161" s="2443"/>
      <c r="G161" s="2443"/>
      <c r="H161" s="2443"/>
      <c r="I161" s="2443"/>
      <c r="J161" s="2443"/>
    </row>
    <row r="162" spans="1:10" s="662" customFormat="1" ht="15.75" customHeight="1">
      <c r="A162" s="2422" t="s">
        <v>2264</v>
      </c>
      <c r="B162" s="2422"/>
      <c r="C162" s="2422"/>
      <c r="D162" s="2422"/>
      <c r="E162" s="2422"/>
      <c r="F162" s="2422"/>
      <c r="G162" s="2422"/>
      <c r="H162" s="2422"/>
      <c r="I162" s="2422"/>
      <c r="J162" s="2422"/>
    </row>
    <row r="163" spans="1:10">
      <c r="A163" s="2476" t="s">
        <v>1070</v>
      </c>
      <c r="B163" s="2476"/>
      <c r="C163" s="2476"/>
      <c r="D163" s="2476"/>
      <c r="E163" s="2476"/>
      <c r="F163" s="2476"/>
      <c r="G163" s="2476"/>
      <c r="H163" s="2476"/>
      <c r="I163" s="2476"/>
      <c r="J163" s="2476"/>
    </row>
    <row r="164" spans="1:10" ht="14.25">
      <c r="A164" s="816" t="s">
        <v>1651</v>
      </c>
      <c r="B164" s="816"/>
      <c r="C164" s="817"/>
      <c r="D164" s="816"/>
      <c r="E164" s="816"/>
      <c r="F164" s="816"/>
      <c r="G164" s="816" t="s">
        <v>1098</v>
      </c>
      <c r="H164" s="816"/>
      <c r="I164" s="816"/>
      <c r="J164" s="816"/>
    </row>
    <row r="165" spans="1:10" ht="14.25">
      <c r="A165" s="818" t="s">
        <v>1652</v>
      </c>
      <c r="B165" s="818"/>
      <c r="C165" s="818"/>
      <c r="D165" s="662"/>
      <c r="E165" s="661" t="s">
        <v>289</v>
      </c>
      <c r="F165" s="662"/>
      <c r="G165" s="661" t="s">
        <v>290</v>
      </c>
      <c r="H165" s="662"/>
      <c r="I165" s="662"/>
      <c r="J165" s="818"/>
    </row>
    <row r="166" spans="1:10" ht="14.25">
      <c r="A166" s="819"/>
      <c r="B166" s="819"/>
      <c r="C166" s="818"/>
      <c r="D166" s="819"/>
      <c r="E166" s="819"/>
      <c r="F166" s="819"/>
      <c r="G166" s="819"/>
      <c r="H166" s="819"/>
      <c r="I166" s="819"/>
      <c r="J166" s="819"/>
    </row>
    <row r="167" spans="1:10" ht="14.25">
      <c r="A167" s="816" t="s">
        <v>2011</v>
      </c>
      <c r="B167" s="816"/>
      <c r="C167" s="817"/>
      <c r="D167" s="816"/>
      <c r="E167" s="816"/>
      <c r="F167" s="816"/>
      <c r="G167" s="816" t="s">
        <v>1102</v>
      </c>
      <c r="H167" s="816"/>
      <c r="I167" s="816"/>
      <c r="J167" s="816"/>
    </row>
    <row r="168" spans="1:10" ht="14.25">
      <c r="A168" s="818" t="s">
        <v>1655</v>
      </c>
      <c r="B168" s="817" t="s">
        <v>612</v>
      </c>
      <c r="C168" s="820"/>
      <c r="D168" s="662"/>
      <c r="E168" s="661" t="s">
        <v>289</v>
      </c>
      <c r="F168" s="662"/>
      <c r="G168" s="661" t="s">
        <v>290</v>
      </c>
      <c r="H168" s="662"/>
      <c r="I168" s="662"/>
      <c r="J168" s="818"/>
    </row>
    <row r="169" spans="1:10">
      <c r="A169" s="672"/>
      <c r="B169" s="663"/>
      <c r="C169" s="673"/>
      <c r="D169" s="662"/>
      <c r="E169" s="662"/>
      <c r="F169" s="662"/>
      <c r="G169" s="662"/>
      <c r="H169" s="662"/>
      <c r="I169" s="662"/>
      <c r="J169" s="662"/>
    </row>
    <row r="170" spans="1:10">
      <c r="A170" s="672"/>
      <c r="B170" s="663"/>
      <c r="C170" s="673"/>
      <c r="D170" s="662"/>
      <c r="E170" s="662"/>
      <c r="F170" s="662"/>
      <c r="G170" s="662"/>
      <c r="H170" s="662"/>
      <c r="I170" s="662"/>
      <c r="J170" s="662"/>
    </row>
    <row r="171" spans="1:10">
      <c r="A171" s="672"/>
      <c r="B171" s="663"/>
      <c r="C171" s="673"/>
      <c r="D171" s="662"/>
      <c r="E171" s="662"/>
      <c r="F171" s="662"/>
      <c r="G171" s="662"/>
      <c r="H171" s="662"/>
      <c r="I171" s="662"/>
      <c r="J171" s="662"/>
    </row>
    <row r="172" spans="1:10">
      <c r="A172" s="672"/>
      <c r="B172" s="663"/>
      <c r="C172" s="673"/>
      <c r="D172" s="662"/>
      <c r="E172" s="662"/>
      <c r="F172" s="662"/>
      <c r="G172" s="662"/>
      <c r="H172" s="662"/>
      <c r="I172" s="662"/>
      <c r="J172" s="662"/>
    </row>
  </sheetData>
  <mergeCells count="17">
    <mergeCell ref="K140:N140"/>
    <mergeCell ref="A161:J161"/>
    <mergeCell ref="A162:J162"/>
    <mergeCell ref="A163:J163"/>
    <mergeCell ref="A14:J14"/>
    <mergeCell ref="A15:J15"/>
    <mergeCell ref="A16:E17"/>
    <mergeCell ref="F16:J17"/>
    <mergeCell ref="F23:J24"/>
    <mergeCell ref="F29:F30"/>
    <mergeCell ref="G29:J29"/>
    <mergeCell ref="A13:J13"/>
    <mergeCell ref="F1:J1"/>
    <mergeCell ref="F3:J3"/>
    <mergeCell ref="A10:E10"/>
    <mergeCell ref="A11:E11"/>
    <mergeCell ref="A12:B12"/>
  </mergeCells>
  <pageMargins left="0.25" right="0.25" top="0.75" bottom="0.75" header="0.3" footer="0.3"/>
  <pageSetup paperSize="9" orientation="landscape" horizontalDpi="12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N172"/>
  <sheetViews>
    <sheetView topLeftCell="A42" workbookViewId="0">
      <selection activeCell="A162" sqref="A162:XFD16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.28515625" style="626" customWidth="1"/>
    <col min="5" max="5" width="12.5703125" style="626" customWidth="1"/>
    <col min="6" max="6" width="10.85546875" style="626" customWidth="1"/>
    <col min="7" max="7" width="12.85546875" style="626" customWidth="1"/>
    <col min="8" max="8" width="12" style="626" customWidth="1"/>
    <col min="9" max="9" width="12.28515625" style="626" customWidth="1"/>
    <col min="10" max="10" width="12.1406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453" t="s">
        <v>28</v>
      </c>
      <c r="G1" s="2453"/>
      <c r="H1" s="2453"/>
      <c r="I1" s="2453"/>
      <c r="J1" s="2453"/>
      <c r="K1" s="662"/>
      <c r="L1" s="662"/>
    </row>
    <row r="2" spans="1:12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454" t="s">
        <v>850</v>
      </c>
      <c r="G3" s="2454"/>
      <c r="H3" s="2454"/>
      <c r="I3" s="2454"/>
      <c r="J3" s="2454"/>
      <c r="K3" s="662"/>
      <c r="L3" s="662"/>
    </row>
    <row r="4" spans="1:12">
      <c r="A4" s="662"/>
      <c r="B4" s="663"/>
      <c r="C4" s="664"/>
      <c r="D4" s="662"/>
      <c r="E4" s="665"/>
      <c r="F4" s="667" t="s">
        <v>30</v>
      </c>
      <c r="G4" s="667"/>
      <c r="H4" s="662"/>
      <c r="I4" s="662"/>
      <c r="J4" s="662"/>
      <c r="K4" s="662"/>
      <c r="L4" s="662"/>
    </row>
    <row r="5" spans="1:12">
      <c r="A5" s="662"/>
      <c r="B5" s="820" t="s">
        <v>31</v>
      </c>
      <c r="C5" s="664"/>
      <c r="D5" s="662"/>
      <c r="E5" s="665"/>
      <c r="F5" s="665"/>
      <c r="G5" s="669" t="s">
        <v>162</v>
      </c>
      <c r="H5" s="662"/>
      <c r="I5" s="662"/>
      <c r="J5" s="662"/>
      <c r="K5" s="662"/>
      <c r="L5" s="662"/>
    </row>
    <row r="6" spans="1:12">
      <c r="A6" s="667" t="s">
        <v>2289</v>
      </c>
      <c r="B6" s="671"/>
      <c r="C6" s="664"/>
      <c r="D6" s="662"/>
      <c r="E6" s="665" t="s">
        <v>163</v>
      </c>
      <c r="F6" s="667" t="s">
        <v>893</v>
      </c>
      <c r="G6" s="662"/>
      <c r="H6" s="662"/>
      <c r="I6" s="662"/>
      <c r="J6" s="672"/>
      <c r="K6" s="662"/>
      <c r="L6" s="662"/>
    </row>
    <row r="7" spans="1:12">
      <c r="A7" s="672"/>
      <c r="B7" s="821" t="s">
        <v>1656</v>
      </c>
      <c r="C7" s="692"/>
      <c r="D7" s="672"/>
      <c r="E7" s="694"/>
      <c r="F7" s="672"/>
      <c r="G7" s="672"/>
      <c r="H7" s="662"/>
      <c r="I7" s="662"/>
      <c r="J7" s="662"/>
      <c r="K7" s="672"/>
      <c r="L7" s="672"/>
    </row>
    <row r="8" spans="1:12" ht="14.25">
      <c r="A8" s="822" t="s">
        <v>1657</v>
      </c>
      <c r="B8" s="814"/>
      <c r="C8" s="823"/>
      <c r="D8" s="824"/>
      <c r="E8" s="825"/>
      <c r="F8" s="825"/>
      <c r="G8" s="672"/>
      <c r="H8" s="662"/>
      <c r="I8" s="662"/>
      <c r="J8" s="662"/>
      <c r="K8" s="662"/>
      <c r="L8" s="662"/>
    </row>
    <row r="9" spans="1:12">
      <c r="A9" s="662"/>
      <c r="B9" s="663"/>
      <c r="C9" s="664"/>
      <c r="D9" s="662"/>
      <c r="E9" s="665"/>
      <c r="F9" s="665"/>
      <c r="G9" s="662"/>
      <c r="H9" s="662"/>
      <c r="I9" s="662"/>
      <c r="J9" s="662"/>
      <c r="K9" s="662"/>
      <c r="L9" s="662"/>
    </row>
    <row r="10" spans="1:12">
      <c r="A10" s="2457" t="s">
        <v>1114</v>
      </c>
      <c r="B10" s="2457"/>
      <c r="C10" s="2457"/>
      <c r="D10" s="2457"/>
      <c r="E10" s="2457"/>
      <c r="F10" s="665"/>
      <c r="G10" s="674" t="s">
        <v>193</v>
      </c>
      <c r="H10" s="662"/>
      <c r="I10" s="662"/>
      <c r="J10" s="662"/>
      <c r="K10" s="662"/>
      <c r="L10" s="662"/>
    </row>
    <row r="11" spans="1:12">
      <c r="A11" s="2452" t="s">
        <v>861</v>
      </c>
      <c r="B11" s="2452"/>
      <c r="C11" s="2452"/>
      <c r="D11" s="2452"/>
      <c r="E11" s="2452"/>
      <c r="F11" s="665"/>
      <c r="G11" s="662"/>
      <c r="H11" s="662"/>
      <c r="I11" s="662"/>
      <c r="J11" s="662"/>
      <c r="K11" s="662"/>
      <c r="L11" s="662"/>
    </row>
    <row r="12" spans="1:12" s="841" customFormat="1">
      <c r="A12" s="2445" t="s">
        <v>2269</v>
      </c>
      <c r="B12" s="2446"/>
      <c r="C12" s="1460"/>
      <c r="F12" s="1461"/>
      <c r="G12" s="1461"/>
    </row>
    <row r="13" spans="1:12" ht="15.75">
      <c r="A13" s="2471" t="s">
        <v>779</v>
      </c>
      <c r="B13" s="2471"/>
      <c r="C13" s="2471"/>
      <c r="D13" s="2471"/>
      <c r="E13" s="2471"/>
      <c r="F13" s="2471"/>
      <c r="G13" s="2471"/>
      <c r="H13" s="2471"/>
      <c r="I13" s="2471"/>
      <c r="J13" s="2471"/>
      <c r="K13" s="662"/>
      <c r="L13" s="662"/>
    </row>
    <row r="14" spans="1:12" ht="14.25">
      <c r="A14" s="2477" t="s">
        <v>993</v>
      </c>
      <c r="B14" s="2470"/>
      <c r="C14" s="2470"/>
      <c r="D14" s="2470"/>
      <c r="E14" s="2470"/>
      <c r="F14" s="2470"/>
      <c r="G14" s="2470"/>
      <c r="H14" s="2470"/>
      <c r="I14" s="2470"/>
      <c r="J14" s="2470"/>
      <c r="K14" s="662"/>
      <c r="L14" s="662"/>
    </row>
    <row r="15" spans="1:12" ht="16.5">
      <c r="A15" s="2478" t="s">
        <v>2206</v>
      </c>
      <c r="B15" s="2478"/>
      <c r="C15" s="2478"/>
      <c r="D15" s="2478"/>
      <c r="E15" s="2478"/>
      <c r="F15" s="2478"/>
      <c r="G15" s="2478"/>
      <c r="H15" s="2478"/>
      <c r="I15" s="2478"/>
      <c r="J15" s="2478"/>
      <c r="K15" s="662"/>
      <c r="L15" s="662"/>
    </row>
    <row r="16" spans="1:12" ht="14.25" customHeight="1">
      <c r="A16" s="2467" t="s">
        <v>2202</v>
      </c>
      <c r="B16" s="2467"/>
      <c r="C16" s="2467"/>
      <c r="D16" s="2467"/>
      <c r="E16" s="2467"/>
      <c r="F16" s="2467"/>
      <c r="G16" s="2467"/>
      <c r="H16" s="2467"/>
      <c r="I16" s="2467"/>
      <c r="J16" s="2467"/>
      <c r="K16" s="672"/>
      <c r="L16" s="672"/>
    </row>
    <row r="17" spans="1:14">
      <c r="A17" s="2467"/>
      <c r="B17" s="2467"/>
      <c r="C17" s="2467"/>
      <c r="D17" s="2467"/>
      <c r="E17" s="2467"/>
      <c r="F17" s="2467"/>
      <c r="G17" s="2467"/>
      <c r="H17" s="2467"/>
      <c r="I17" s="2467"/>
      <c r="J17" s="2467"/>
      <c r="K17" s="672"/>
      <c r="L17" s="672"/>
    </row>
    <row r="18" spans="1:14">
      <c r="A18" s="677" t="s">
        <v>962</v>
      </c>
      <c r="B18" s="678"/>
      <c r="C18" s="678"/>
      <c r="D18" s="678"/>
      <c r="E18" s="672"/>
      <c r="F18" s="679" t="s">
        <v>312</v>
      </c>
      <c r="G18" s="672"/>
      <c r="H18" s="672"/>
      <c r="I18" s="672"/>
      <c r="J18" s="672"/>
      <c r="K18" s="672"/>
      <c r="L18" s="672"/>
    </row>
    <row r="19" spans="1:14">
      <c r="A19" s="677" t="s">
        <v>961</v>
      </c>
      <c r="B19" s="680"/>
      <c r="C19" s="680"/>
      <c r="D19" s="680"/>
      <c r="E19" s="680"/>
      <c r="F19" s="677" t="s">
        <v>313</v>
      </c>
      <c r="G19" s="650" t="s">
        <v>837</v>
      </c>
      <c r="H19" s="647">
        <v>1</v>
      </c>
      <c r="I19" s="648">
        <v>1</v>
      </c>
      <c r="J19" s="680"/>
      <c r="K19" s="680"/>
      <c r="L19" s="680"/>
    </row>
    <row r="20" spans="1:14">
      <c r="A20" s="677" t="s">
        <v>314</v>
      </c>
      <c r="B20" s="677"/>
      <c r="C20" s="677"/>
      <c r="D20" s="677"/>
      <c r="E20" s="677"/>
      <c r="F20" s="680"/>
      <c r="G20" s="677"/>
      <c r="H20" s="680"/>
      <c r="I20" s="677"/>
      <c r="J20" s="677"/>
      <c r="K20" s="677"/>
      <c r="L20" s="677"/>
    </row>
    <row r="21" spans="1:14">
      <c r="A21" s="677" t="s">
        <v>884</v>
      </c>
      <c r="B21" s="677"/>
      <c r="C21" s="677"/>
      <c r="D21" s="681"/>
      <c r="E21" s="681"/>
      <c r="F21" s="677" t="s">
        <v>882</v>
      </c>
      <c r="G21" s="677"/>
      <c r="H21" s="677"/>
      <c r="I21" s="677"/>
      <c r="J21" s="677"/>
      <c r="K21" s="677"/>
      <c r="L21" s="677"/>
    </row>
    <row r="22" spans="1:14" ht="15.75" customHeight="1">
      <c r="A22" s="677" t="s">
        <v>1615</v>
      </c>
      <c r="B22" s="680"/>
      <c r="C22" s="680"/>
      <c r="D22" s="680"/>
      <c r="E22" s="680"/>
      <c r="F22" s="677" t="s">
        <v>895</v>
      </c>
      <c r="G22" s="677"/>
      <c r="H22" s="677"/>
      <c r="I22" s="680"/>
      <c r="J22" s="682"/>
      <c r="K22" s="680"/>
      <c r="L22" s="680"/>
    </row>
    <row r="23" spans="1:14" ht="15" customHeight="1">
      <c r="A23" s="680" t="s">
        <v>192</v>
      </c>
      <c r="B23" s="682"/>
      <c r="C23" s="683"/>
      <c r="D23" s="680"/>
      <c r="E23" s="680"/>
      <c r="F23" s="2437" t="s">
        <v>900</v>
      </c>
      <c r="G23" s="2437"/>
      <c r="H23" s="2437"/>
      <c r="I23" s="2437"/>
      <c r="J23" s="2437"/>
      <c r="K23" s="680"/>
      <c r="L23" s="680"/>
    </row>
    <row r="24" spans="1:14" ht="13.5" thickBot="1">
      <c r="A24" s="679" t="s">
        <v>876</v>
      </c>
      <c r="B24" s="684"/>
      <c r="C24" s="685"/>
      <c r="D24" s="684"/>
      <c r="E24" s="680"/>
      <c r="F24" s="2437"/>
      <c r="G24" s="2437"/>
      <c r="H24" s="2437"/>
      <c r="I24" s="2437"/>
      <c r="J24" s="2437"/>
      <c r="K24" s="680"/>
      <c r="L24" s="680"/>
    </row>
    <row r="25" spans="1:14" ht="13.5" thickBot="1">
      <c r="A25" s="677" t="s">
        <v>110</v>
      </c>
      <c r="B25" s="680"/>
      <c r="C25" s="683"/>
      <c r="D25" s="682"/>
      <c r="E25" s="686"/>
      <c r="G25" s="687"/>
      <c r="H25" s="688"/>
      <c r="I25" s="689"/>
      <c r="K25" s="682"/>
      <c r="L25" s="682"/>
    </row>
    <row r="26" spans="1:14" ht="13.5" thickBot="1">
      <c r="A26" s="677" t="s">
        <v>397</v>
      </c>
      <c r="B26" s="680"/>
      <c r="C26" s="680"/>
      <c r="D26" s="684"/>
      <c r="E26" s="684"/>
      <c r="F26" s="684"/>
      <c r="G26" s="690" t="s">
        <v>398</v>
      </c>
      <c r="H26" s="680"/>
      <c r="I26" s="682"/>
      <c r="J26" s="682"/>
      <c r="K26" s="684"/>
      <c r="L26" s="684"/>
    </row>
    <row r="27" spans="1:14" ht="13.5" thickBot="1">
      <c r="A27" s="677" t="s">
        <v>399</v>
      </c>
      <c r="B27" s="691"/>
      <c r="C27" s="692"/>
      <c r="D27" s="683"/>
      <c r="E27" s="693"/>
      <c r="F27" s="694"/>
      <c r="G27" s="672"/>
      <c r="H27" s="1767">
        <v>900272220022</v>
      </c>
      <c r="I27" s="1767"/>
      <c r="J27" s="1767"/>
      <c r="K27" s="672"/>
      <c r="L27" s="672"/>
    </row>
    <row r="28" spans="1:14" ht="4.5" customHeight="1" thickBot="1"/>
    <row r="29" spans="1:14" ht="46.5" customHeight="1" thickBot="1">
      <c r="A29" s="695" t="s">
        <v>385</v>
      </c>
      <c r="B29" s="696" t="s">
        <v>400</v>
      </c>
      <c r="C29" s="697"/>
      <c r="D29" s="696" t="s">
        <v>401</v>
      </c>
      <c r="E29" s="698"/>
      <c r="F29" s="2438" t="s">
        <v>342</v>
      </c>
      <c r="G29" s="2440" t="s">
        <v>343</v>
      </c>
      <c r="H29" s="2441"/>
      <c r="I29" s="2441"/>
      <c r="J29" s="2442"/>
    </row>
    <row r="30" spans="1:14" ht="69.75" customHeight="1" thickBot="1">
      <c r="A30" s="699"/>
      <c r="B30" s="700" t="s">
        <v>329</v>
      </c>
      <c r="C30" s="701" t="s">
        <v>641</v>
      </c>
      <c r="D30" s="702" t="s">
        <v>761</v>
      </c>
      <c r="E30" s="70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  <c r="M30" s="688"/>
      <c r="N30" s="682"/>
    </row>
    <row r="31" spans="1:14" ht="18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707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4" ht="27.75" customHeight="1" thickBot="1">
      <c r="A32" s="704">
        <v>1100000</v>
      </c>
      <c r="B32" s="711" t="s">
        <v>1616</v>
      </c>
      <c r="C32" s="712" t="s">
        <v>338</v>
      </c>
      <c r="D32" s="987">
        <f>D42+D111</f>
        <v>300</v>
      </c>
      <c r="E32" s="987">
        <f>E52+E111+E99</f>
        <v>0</v>
      </c>
      <c r="F32" s="987">
        <f>F42+F111+F67+F64+F99</f>
        <v>300</v>
      </c>
      <c r="G32" s="987">
        <f>G42+G111+G99</f>
        <v>100</v>
      </c>
      <c r="H32" s="987">
        <f>H42+H111+H99</f>
        <v>100</v>
      </c>
      <c r="I32" s="987">
        <f>I42+I111+I64+I99</f>
        <v>200</v>
      </c>
      <c r="J32" s="987">
        <f>J42+J111+J67+J64+J99</f>
        <v>300</v>
      </c>
    </row>
    <row r="33" spans="1:10" ht="14.25" hidden="1" customHeight="1" thickBot="1">
      <c r="A33" s="704">
        <v>1110000</v>
      </c>
      <c r="B33" s="714" t="s">
        <v>1617</v>
      </c>
      <c r="C33" s="712" t="s">
        <v>338</v>
      </c>
      <c r="D33" s="988">
        <v>0</v>
      </c>
      <c r="E33" s="988">
        <v>0</v>
      </c>
      <c r="F33" s="988">
        <v>0</v>
      </c>
      <c r="G33" s="988">
        <v>0</v>
      </c>
      <c r="H33" s="988">
        <v>0</v>
      </c>
      <c r="I33" s="988">
        <v>0</v>
      </c>
      <c r="J33" s="988">
        <v>0</v>
      </c>
    </row>
    <row r="34" spans="1:10" ht="14.25" hidden="1" customHeight="1" thickBot="1">
      <c r="A34" s="716">
        <v>1110000</v>
      </c>
      <c r="B34" s="717" t="s">
        <v>768</v>
      </c>
      <c r="C34" s="718" t="s">
        <v>338</v>
      </c>
      <c r="D34" s="989">
        <v>0</v>
      </c>
      <c r="E34" s="989">
        <v>0</v>
      </c>
      <c r="F34" s="989">
        <v>0</v>
      </c>
      <c r="G34" s="989">
        <v>0</v>
      </c>
      <c r="H34" s="989">
        <v>0</v>
      </c>
      <c r="I34" s="989">
        <v>0</v>
      </c>
      <c r="J34" s="989">
        <v>0</v>
      </c>
    </row>
    <row r="35" spans="1:10" ht="14.25" hidden="1" customHeight="1" thickBot="1">
      <c r="A35" s="720">
        <v>1111000</v>
      </c>
      <c r="B35" s="721" t="s">
        <v>643</v>
      </c>
      <c r="C35" s="722" t="s">
        <v>769</v>
      </c>
      <c r="D35" s="990"/>
      <c r="E35" s="990"/>
      <c r="F35" s="990"/>
      <c r="G35" s="990"/>
      <c r="H35" s="990"/>
      <c r="I35" s="990"/>
      <c r="J35" s="990"/>
    </row>
    <row r="36" spans="1:10" ht="14.25" hidden="1" customHeight="1" thickBot="1">
      <c r="A36" s="724">
        <v>1112000</v>
      </c>
      <c r="B36" s="725" t="s">
        <v>255</v>
      </c>
      <c r="C36" s="726" t="s">
        <v>770</v>
      </c>
      <c r="D36" s="991"/>
      <c r="E36" s="991"/>
      <c r="F36" s="991"/>
      <c r="G36" s="991"/>
      <c r="H36" s="991"/>
      <c r="I36" s="991"/>
      <c r="J36" s="991"/>
    </row>
    <row r="37" spans="1:10" ht="14.25" hidden="1" customHeight="1" thickBot="1">
      <c r="A37" s="724">
        <v>1113000</v>
      </c>
      <c r="B37" s="725" t="s">
        <v>771</v>
      </c>
      <c r="C37" s="726" t="s">
        <v>772</v>
      </c>
      <c r="D37" s="991"/>
      <c r="E37" s="991"/>
      <c r="F37" s="991"/>
      <c r="G37" s="991"/>
      <c r="H37" s="991"/>
      <c r="I37" s="991"/>
      <c r="J37" s="991"/>
    </row>
    <row r="38" spans="1:10" ht="14.25" hidden="1" customHeight="1" thickBot="1">
      <c r="A38" s="724">
        <v>1114000</v>
      </c>
      <c r="B38" s="725" t="s">
        <v>377</v>
      </c>
      <c r="C38" s="726" t="s">
        <v>378</v>
      </c>
      <c r="D38" s="991"/>
      <c r="E38" s="991"/>
      <c r="F38" s="991"/>
      <c r="G38" s="991"/>
      <c r="H38" s="991"/>
      <c r="I38" s="991"/>
      <c r="J38" s="991"/>
    </row>
    <row r="39" spans="1:10" ht="14.25" hidden="1" customHeight="1" thickBot="1">
      <c r="A39" s="724">
        <v>1115000</v>
      </c>
      <c r="B39" s="725" t="s">
        <v>591</v>
      </c>
      <c r="C39" s="726" t="s">
        <v>367</v>
      </c>
      <c r="D39" s="991"/>
      <c r="E39" s="991"/>
      <c r="F39" s="991"/>
      <c r="G39" s="991"/>
      <c r="H39" s="991"/>
      <c r="I39" s="991"/>
      <c r="J39" s="991"/>
    </row>
    <row r="40" spans="1:10" ht="14.25" hidden="1" customHeight="1" thickBot="1">
      <c r="A40" s="724">
        <v>1116000</v>
      </c>
      <c r="B40" s="725" t="s">
        <v>981</v>
      </c>
      <c r="C40" s="726" t="s">
        <v>368</v>
      </c>
      <c r="D40" s="991"/>
      <c r="E40" s="991"/>
      <c r="F40" s="991"/>
      <c r="G40" s="991"/>
      <c r="H40" s="991"/>
      <c r="I40" s="991"/>
      <c r="J40" s="991"/>
    </row>
    <row r="41" spans="1:10" ht="14.25" hidden="1" customHeight="1" thickBot="1">
      <c r="A41" s="728">
        <v>1117000</v>
      </c>
      <c r="B41" s="729" t="s">
        <v>18</v>
      </c>
      <c r="C41" s="730" t="s">
        <v>19</v>
      </c>
      <c r="D41" s="992"/>
      <c r="E41" s="992"/>
      <c r="F41" s="992"/>
      <c r="G41" s="992"/>
      <c r="H41" s="992"/>
      <c r="I41" s="992"/>
      <c r="J41" s="992"/>
    </row>
    <row r="42" spans="1:10" ht="30" customHeight="1" thickBot="1">
      <c r="A42" s="732">
        <v>1120000</v>
      </c>
      <c r="B42" s="733" t="s">
        <v>20</v>
      </c>
      <c r="C42" s="712" t="s">
        <v>338</v>
      </c>
      <c r="D42" s="993">
        <f>D51</f>
        <v>0</v>
      </c>
      <c r="E42" s="993">
        <v>0</v>
      </c>
      <c r="F42" s="993">
        <f>F51+F69</f>
        <v>0</v>
      </c>
      <c r="G42" s="993">
        <f>G51</f>
        <v>0</v>
      </c>
      <c r="H42" s="993">
        <f>H51</f>
        <v>0</v>
      </c>
      <c r="I42" s="993">
        <f>I51+I69</f>
        <v>0</v>
      </c>
      <c r="J42" s="993">
        <f>J51+J69</f>
        <v>0</v>
      </c>
    </row>
    <row r="43" spans="1:10" ht="14.25" hidden="1" customHeight="1">
      <c r="A43" s="716">
        <v>1121000</v>
      </c>
      <c r="B43" s="735" t="s">
        <v>21</v>
      </c>
      <c r="C43" s="736"/>
      <c r="D43" s="990">
        <v>0</v>
      </c>
      <c r="E43" s="990">
        <v>0</v>
      </c>
      <c r="F43" s="990">
        <v>0</v>
      </c>
      <c r="G43" s="990">
        <v>0</v>
      </c>
      <c r="H43" s="990">
        <v>0</v>
      </c>
      <c r="I43" s="990">
        <v>0</v>
      </c>
      <c r="J43" s="990">
        <v>0</v>
      </c>
    </row>
    <row r="44" spans="1:10" ht="14.25" hidden="1" customHeight="1">
      <c r="A44" s="724">
        <v>1121100</v>
      </c>
      <c r="B44" s="737" t="s">
        <v>359</v>
      </c>
      <c r="C44" s="726" t="s">
        <v>360</v>
      </c>
      <c r="D44" s="991"/>
      <c r="E44" s="991"/>
      <c r="F44" s="991"/>
      <c r="G44" s="991"/>
      <c r="H44" s="991"/>
      <c r="I44" s="991"/>
      <c r="J44" s="991"/>
    </row>
    <row r="45" spans="1:10" ht="14.25" hidden="1" customHeight="1">
      <c r="A45" s="724">
        <v>1121200</v>
      </c>
      <c r="B45" s="738" t="s">
        <v>1618</v>
      </c>
      <c r="C45" s="726" t="s">
        <v>362</v>
      </c>
      <c r="D45" s="991"/>
      <c r="E45" s="991"/>
      <c r="F45" s="991"/>
      <c r="G45" s="991"/>
      <c r="H45" s="991"/>
      <c r="I45" s="991"/>
      <c r="J45" s="991"/>
    </row>
    <row r="46" spans="1:10" ht="14.25" hidden="1" customHeight="1">
      <c r="A46" s="724">
        <v>1121300</v>
      </c>
      <c r="B46" s="737" t="s">
        <v>734</v>
      </c>
      <c r="C46" s="726" t="s">
        <v>363</v>
      </c>
      <c r="D46" s="991"/>
      <c r="E46" s="991"/>
      <c r="F46" s="991"/>
      <c r="G46" s="991"/>
      <c r="H46" s="991"/>
      <c r="I46" s="991"/>
      <c r="J46" s="991"/>
    </row>
    <row r="47" spans="1:10" ht="14.25" hidden="1" customHeight="1">
      <c r="A47" s="724">
        <v>1121400</v>
      </c>
      <c r="B47" s="737" t="s">
        <v>735</v>
      </c>
      <c r="C47" s="726" t="s">
        <v>364</v>
      </c>
      <c r="D47" s="991"/>
      <c r="E47" s="991"/>
      <c r="F47" s="991"/>
      <c r="G47" s="991"/>
      <c r="H47" s="991"/>
      <c r="I47" s="991"/>
      <c r="J47" s="991"/>
    </row>
    <row r="48" spans="1:10" ht="14.25" hidden="1" customHeight="1">
      <c r="A48" s="724">
        <v>1121500</v>
      </c>
      <c r="B48" s="737" t="s">
        <v>65</v>
      </c>
      <c r="C48" s="726" t="s">
        <v>365</v>
      </c>
      <c r="D48" s="990"/>
      <c r="E48" s="990"/>
      <c r="F48" s="990"/>
      <c r="G48" s="990"/>
      <c r="H48" s="990"/>
      <c r="I48" s="990"/>
      <c r="J48" s="990"/>
    </row>
    <row r="49" spans="1:10" ht="14.25" hidden="1" customHeight="1">
      <c r="A49" s="724">
        <v>1121600</v>
      </c>
      <c r="B49" s="737" t="s">
        <v>66</v>
      </c>
      <c r="C49" s="726" t="s">
        <v>366</v>
      </c>
      <c r="D49" s="991"/>
      <c r="E49" s="991"/>
      <c r="F49" s="991"/>
      <c r="G49" s="991"/>
      <c r="H49" s="991"/>
      <c r="I49" s="991"/>
      <c r="J49" s="991"/>
    </row>
    <row r="50" spans="1:10" ht="14.25" hidden="1" customHeight="1" thickBot="1">
      <c r="A50" s="740">
        <v>1121700</v>
      </c>
      <c r="B50" s="741" t="s">
        <v>67</v>
      </c>
      <c r="C50" s="730" t="s">
        <v>731</v>
      </c>
      <c r="D50" s="992"/>
      <c r="E50" s="992"/>
      <c r="F50" s="992"/>
      <c r="G50" s="992"/>
      <c r="H50" s="992"/>
      <c r="I50" s="992"/>
      <c r="J50" s="992"/>
    </row>
    <row r="51" spans="1:10" ht="24" customHeight="1">
      <c r="A51" s="716">
        <v>1122000</v>
      </c>
      <c r="B51" s="742" t="s">
        <v>732</v>
      </c>
      <c r="C51" s="718" t="s">
        <v>338</v>
      </c>
      <c r="D51" s="994">
        <f>D52</f>
        <v>0</v>
      </c>
      <c r="E51" s="994">
        <v>0</v>
      </c>
      <c r="F51" s="994">
        <f>F52</f>
        <v>0</v>
      </c>
      <c r="G51" s="994">
        <f>G52</f>
        <v>0</v>
      </c>
      <c r="H51" s="994">
        <f>H52</f>
        <v>0</v>
      </c>
      <c r="I51" s="994">
        <f>I52</f>
        <v>0</v>
      </c>
      <c r="J51" s="994">
        <f>J52</f>
        <v>0</v>
      </c>
    </row>
    <row r="52" spans="1:10" ht="27.75" customHeight="1">
      <c r="A52" s="744">
        <v>1122100</v>
      </c>
      <c r="B52" s="1553" t="s">
        <v>68</v>
      </c>
      <c r="C52" s="722" t="s">
        <v>733</v>
      </c>
      <c r="D52" s="995">
        <v>0</v>
      </c>
      <c r="E52" s="995">
        <v>0</v>
      </c>
      <c r="F52" s="995">
        <f>D52+E52</f>
        <v>0</v>
      </c>
      <c r="G52" s="991">
        <v>0</v>
      </c>
      <c r="H52" s="991">
        <v>0</v>
      </c>
      <c r="I52" s="991">
        <v>0</v>
      </c>
      <c r="J52" s="991">
        <f>F52</f>
        <v>0</v>
      </c>
    </row>
    <row r="53" spans="1:10" ht="15.75" hidden="1" customHeight="1">
      <c r="A53" s="744">
        <v>1122200</v>
      </c>
      <c r="B53" s="737" t="s">
        <v>465</v>
      </c>
      <c r="C53" s="726" t="s">
        <v>978</v>
      </c>
      <c r="D53" s="996"/>
      <c r="E53" s="997"/>
      <c r="F53" s="997"/>
      <c r="G53" s="996"/>
      <c r="H53" s="996"/>
      <c r="I53" s="996"/>
      <c r="J53" s="996"/>
    </row>
    <row r="54" spans="1:10" ht="22.5" hidden="1" customHeight="1" thickBot="1">
      <c r="A54" s="732">
        <v>1122300</v>
      </c>
      <c r="B54" s="741" t="s">
        <v>136</v>
      </c>
      <c r="C54" s="730" t="s">
        <v>979</v>
      </c>
      <c r="D54" s="998"/>
      <c r="E54" s="999"/>
      <c r="F54" s="999"/>
      <c r="G54" s="998"/>
      <c r="H54" s="998"/>
      <c r="I54" s="998"/>
      <c r="J54" s="998"/>
    </row>
    <row r="55" spans="1:10" ht="28.5" hidden="1">
      <c r="A55" s="716">
        <v>1123000</v>
      </c>
      <c r="B55" s="742" t="s">
        <v>344</v>
      </c>
      <c r="C55" s="718" t="s">
        <v>338</v>
      </c>
      <c r="D55" s="1000">
        <v>0</v>
      </c>
      <c r="E55" s="1641">
        <v>0</v>
      </c>
      <c r="F55" s="1641">
        <v>0</v>
      </c>
      <c r="G55" s="1000">
        <v>0</v>
      </c>
      <c r="H55" s="1000">
        <v>0</v>
      </c>
      <c r="I55" s="1000">
        <v>0</v>
      </c>
      <c r="J55" s="1000">
        <v>0</v>
      </c>
    </row>
    <row r="56" spans="1:10" hidden="1">
      <c r="A56" s="744">
        <v>1123100</v>
      </c>
      <c r="B56" s="737" t="s">
        <v>137</v>
      </c>
      <c r="C56" s="722" t="s">
        <v>345</v>
      </c>
      <c r="D56" s="996"/>
      <c r="E56" s="997"/>
      <c r="F56" s="997"/>
      <c r="G56" s="996"/>
      <c r="H56" s="996"/>
      <c r="I56" s="996"/>
      <c r="J56" s="996"/>
    </row>
    <row r="57" spans="1:10" hidden="1">
      <c r="A57" s="744">
        <v>1123200</v>
      </c>
      <c r="B57" s="737" t="s">
        <v>138</v>
      </c>
      <c r="C57" s="726" t="s">
        <v>346</v>
      </c>
      <c r="D57" s="996"/>
      <c r="E57" s="997"/>
      <c r="F57" s="997"/>
      <c r="G57" s="996"/>
      <c r="H57" s="996"/>
      <c r="I57" s="996"/>
      <c r="J57" s="996"/>
    </row>
    <row r="58" spans="1:10" ht="25.5" hidden="1">
      <c r="A58" s="744">
        <v>1123300</v>
      </c>
      <c r="B58" s="737" t="s">
        <v>139</v>
      </c>
      <c r="C58" s="726" t="s">
        <v>347</v>
      </c>
      <c r="D58" s="996"/>
      <c r="E58" s="997"/>
      <c r="F58" s="997"/>
      <c r="G58" s="996"/>
      <c r="H58" s="996"/>
      <c r="I58" s="996"/>
      <c r="J58" s="996"/>
    </row>
    <row r="59" spans="1:10" hidden="1">
      <c r="A59" s="744">
        <v>1123400</v>
      </c>
      <c r="B59" s="737" t="s">
        <v>533</v>
      </c>
      <c r="C59" s="726" t="s">
        <v>348</v>
      </c>
      <c r="D59" s="996"/>
      <c r="E59" s="997"/>
      <c r="F59" s="997"/>
      <c r="G59" s="996"/>
      <c r="H59" s="996"/>
      <c r="I59" s="996"/>
      <c r="J59" s="996"/>
    </row>
    <row r="60" spans="1:10" hidden="1">
      <c r="A60" s="744">
        <v>1123500</v>
      </c>
      <c r="B60" s="745" t="s">
        <v>534</v>
      </c>
      <c r="C60" s="746">
        <v>423500</v>
      </c>
      <c r="D60" s="996"/>
      <c r="E60" s="997"/>
      <c r="F60" s="997"/>
      <c r="G60" s="996"/>
      <c r="H60" s="996"/>
      <c r="I60" s="996"/>
      <c r="J60" s="996"/>
    </row>
    <row r="61" spans="1:10" ht="25.5" hidden="1">
      <c r="A61" s="744">
        <v>1123600</v>
      </c>
      <c r="B61" s="737" t="s">
        <v>174</v>
      </c>
      <c r="C61" s="726" t="s">
        <v>349</v>
      </c>
      <c r="D61" s="996"/>
      <c r="E61" s="997"/>
      <c r="F61" s="997"/>
      <c r="G61" s="996"/>
      <c r="H61" s="996"/>
      <c r="I61" s="996"/>
      <c r="J61" s="996"/>
    </row>
    <row r="62" spans="1:10" hidden="1">
      <c r="A62" s="744">
        <v>1123700</v>
      </c>
      <c r="B62" s="737" t="s">
        <v>175</v>
      </c>
      <c r="C62" s="726" t="s">
        <v>350</v>
      </c>
      <c r="D62" s="996"/>
      <c r="E62" s="997"/>
      <c r="F62" s="997"/>
      <c r="G62" s="996"/>
      <c r="H62" s="996"/>
      <c r="I62" s="996"/>
      <c r="J62" s="996"/>
    </row>
    <row r="63" spans="1:10" ht="13.5" hidden="1" thickBot="1">
      <c r="A63" s="732">
        <v>1123800</v>
      </c>
      <c r="B63" s="741" t="s">
        <v>176</v>
      </c>
      <c r="C63" s="730" t="s">
        <v>351</v>
      </c>
      <c r="D63" s="998"/>
      <c r="E63" s="999"/>
      <c r="F63" s="999"/>
      <c r="G63" s="998"/>
      <c r="H63" s="998"/>
      <c r="I63" s="998"/>
      <c r="J63" s="998"/>
    </row>
    <row r="64" spans="1:10" ht="28.5" hidden="1">
      <c r="A64" s="716">
        <v>1124000</v>
      </c>
      <c r="B64" s="742" t="s">
        <v>198</v>
      </c>
      <c r="C64" s="718" t="s">
        <v>338</v>
      </c>
      <c r="D64" s="1000">
        <f>D65</f>
        <v>0</v>
      </c>
      <c r="E64" s="1641">
        <f>E65</f>
        <v>0</v>
      </c>
      <c r="F64" s="1641">
        <f>F65</f>
        <v>0</v>
      </c>
      <c r="G64" s="1000">
        <v>0</v>
      </c>
      <c r="H64" s="1000">
        <v>0</v>
      </c>
      <c r="I64" s="1000">
        <f>I65</f>
        <v>0</v>
      </c>
      <c r="J64" s="1000">
        <f>F64</f>
        <v>0</v>
      </c>
    </row>
    <row r="65" spans="1:10" ht="13.5" hidden="1" thickBot="1">
      <c r="A65" s="732">
        <v>1124100</v>
      </c>
      <c r="B65" s="741" t="s">
        <v>177</v>
      </c>
      <c r="C65" s="730" t="s">
        <v>199</v>
      </c>
      <c r="D65" s="1000">
        <v>0</v>
      </c>
      <c r="E65" s="999">
        <v>0</v>
      </c>
      <c r="F65" s="1641">
        <f>D65+E65</f>
        <v>0</v>
      </c>
      <c r="G65" s="998"/>
      <c r="H65" s="998"/>
      <c r="I65" s="998">
        <v>0</v>
      </c>
      <c r="J65" s="998">
        <v>0</v>
      </c>
    </row>
    <row r="66" spans="1:10" ht="28.5" hidden="1">
      <c r="A66" s="716">
        <v>1125000</v>
      </c>
      <c r="B66" s="742" t="s">
        <v>878</v>
      </c>
      <c r="C66" s="718" t="s">
        <v>338</v>
      </c>
      <c r="D66" s="1000">
        <v>0</v>
      </c>
      <c r="E66" s="1641">
        <v>0</v>
      </c>
      <c r="F66" s="1641">
        <v>0</v>
      </c>
      <c r="G66" s="1000">
        <v>0</v>
      </c>
      <c r="H66" s="1000">
        <v>0</v>
      </c>
      <c r="I66" s="1000">
        <v>0</v>
      </c>
      <c r="J66" s="1000">
        <v>0</v>
      </c>
    </row>
    <row r="67" spans="1:10" ht="25.5" hidden="1">
      <c r="A67" s="744">
        <v>1125100</v>
      </c>
      <c r="B67" s="737" t="s">
        <v>178</v>
      </c>
      <c r="C67" s="722" t="s">
        <v>879</v>
      </c>
      <c r="D67" s="996"/>
      <c r="E67" s="997">
        <v>0</v>
      </c>
      <c r="F67" s="997">
        <f>D67+E67</f>
        <v>0</v>
      </c>
      <c r="G67" s="996"/>
      <c r="H67" s="996"/>
      <c r="I67" s="996"/>
      <c r="J67" s="996">
        <f>F67</f>
        <v>0</v>
      </c>
    </row>
    <row r="68" spans="1:10" ht="26.25" hidden="1" thickBot="1">
      <c r="A68" s="732">
        <v>1125200</v>
      </c>
      <c r="B68" s="741" t="s">
        <v>669</v>
      </c>
      <c r="C68" s="730" t="s">
        <v>988</v>
      </c>
      <c r="D68" s="998"/>
      <c r="E68" s="999"/>
      <c r="F68" s="999"/>
      <c r="G68" s="998"/>
      <c r="H68" s="998"/>
      <c r="I68" s="998"/>
      <c r="J68" s="998"/>
    </row>
    <row r="69" spans="1:10" ht="14.25" hidden="1">
      <c r="A69" s="716">
        <v>1126000</v>
      </c>
      <c r="B69" s="742" t="s">
        <v>989</v>
      </c>
      <c r="C69" s="718" t="s">
        <v>338</v>
      </c>
      <c r="D69" s="1000">
        <v>0</v>
      </c>
      <c r="E69" s="1641">
        <v>0</v>
      </c>
      <c r="F69" s="1641">
        <f>F70</f>
        <v>0</v>
      </c>
      <c r="G69" s="1000">
        <v>0</v>
      </c>
      <c r="H69" s="1000">
        <v>0</v>
      </c>
      <c r="I69" s="1000">
        <f>I70</f>
        <v>0</v>
      </c>
      <c r="J69" s="1000">
        <f>J70</f>
        <v>0</v>
      </c>
    </row>
    <row r="70" spans="1:10" hidden="1">
      <c r="A70" s="716">
        <v>1126100</v>
      </c>
      <c r="B70" s="737" t="s">
        <v>941</v>
      </c>
      <c r="C70" s="722" t="s">
        <v>990</v>
      </c>
      <c r="D70" s="996">
        <v>0</v>
      </c>
      <c r="E70" s="997">
        <v>0</v>
      </c>
      <c r="F70" s="997">
        <f>D70+E70</f>
        <v>0</v>
      </c>
      <c r="G70" s="996"/>
      <c r="H70" s="996"/>
      <c r="I70" s="996">
        <v>0</v>
      </c>
      <c r="J70" s="996">
        <f>F70</f>
        <v>0</v>
      </c>
    </row>
    <row r="71" spans="1:10" hidden="1">
      <c r="A71" s="716">
        <v>1126200</v>
      </c>
      <c r="B71" s="737" t="s">
        <v>942</v>
      </c>
      <c r="C71" s="726" t="s">
        <v>991</v>
      </c>
      <c r="D71" s="996"/>
      <c r="E71" s="997"/>
      <c r="F71" s="997"/>
      <c r="G71" s="996"/>
      <c r="H71" s="996"/>
      <c r="I71" s="996"/>
      <c r="J71" s="996"/>
    </row>
    <row r="72" spans="1:10" hidden="1">
      <c r="A72" s="716">
        <v>1126300</v>
      </c>
      <c r="B72" s="737" t="s">
        <v>369</v>
      </c>
      <c r="C72" s="726" t="s">
        <v>370</v>
      </c>
      <c r="D72" s="996"/>
      <c r="E72" s="997"/>
      <c r="F72" s="997"/>
      <c r="G72" s="996"/>
      <c r="H72" s="996"/>
      <c r="I72" s="996"/>
      <c r="J72" s="996"/>
    </row>
    <row r="73" spans="1:10" hidden="1">
      <c r="A73" s="724">
        <v>1126400</v>
      </c>
      <c r="B73" s="747" t="s">
        <v>943</v>
      </c>
      <c r="C73" s="726" t="s">
        <v>371</v>
      </c>
      <c r="D73" s="996"/>
      <c r="E73" s="997"/>
      <c r="F73" s="997"/>
      <c r="G73" s="996"/>
      <c r="H73" s="996"/>
      <c r="I73" s="996"/>
      <c r="J73" s="996"/>
    </row>
    <row r="74" spans="1:10" ht="25.5" hidden="1">
      <c r="A74" s="728">
        <v>1126500</v>
      </c>
      <c r="B74" s="748" t="s">
        <v>901</v>
      </c>
      <c r="C74" s="726" t="s">
        <v>372</v>
      </c>
      <c r="D74" s="996"/>
      <c r="E74" s="997"/>
      <c r="F74" s="997"/>
      <c r="G74" s="996"/>
      <c r="H74" s="996"/>
      <c r="I74" s="996"/>
      <c r="J74" s="996"/>
    </row>
    <row r="75" spans="1:10" hidden="1">
      <c r="A75" s="724">
        <v>1126600</v>
      </c>
      <c r="B75" s="747" t="s">
        <v>214</v>
      </c>
      <c r="C75" s="726" t="s">
        <v>373</v>
      </c>
      <c r="D75" s="996"/>
      <c r="E75" s="997"/>
      <c r="F75" s="997"/>
      <c r="G75" s="996"/>
      <c r="H75" s="996"/>
      <c r="I75" s="996"/>
      <c r="J75" s="996"/>
    </row>
    <row r="76" spans="1:10" hidden="1">
      <c r="A76" s="724">
        <v>1126700</v>
      </c>
      <c r="B76" s="747" t="s">
        <v>215</v>
      </c>
      <c r="C76" s="726" t="s">
        <v>374</v>
      </c>
      <c r="D76" s="996"/>
      <c r="E76" s="997"/>
      <c r="F76" s="997"/>
      <c r="G76" s="996"/>
      <c r="H76" s="996"/>
      <c r="I76" s="996"/>
      <c r="J76" s="996"/>
    </row>
    <row r="77" spans="1:10" ht="13.5" hidden="1" thickBot="1">
      <c r="A77" s="740">
        <v>1126800</v>
      </c>
      <c r="B77" s="749" t="s">
        <v>458</v>
      </c>
      <c r="C77" s="730" t="s">
        <v>375</v>
      </c>
      <c r="D77" s="998"/>
      <c r="E77" s="999">
        <v>0</v>
      </c>
      <c r="F77" s="999"/>
      <c r="G77" s="998"/>
      <c r="H77" s="998"/>
      <c r="I77" s="998"/>
      <c r="J77" s="998">
        <v>0</v>
      </c>
    </row>
    <row r="78" spans="1:10" ht="13.5" hidden="1" customHeight="1" thickBot="1">
      <c r="A78" s="750">
        <v>1130000</v>
      </c>
      <c r="B78" s="751" t="s">
        <v>274</v>
      </c>
      <c r="C78" s="718" t="s">
        <v>338</v>
      </c>
      <c r="D78" s="1000">
        <v>0</v>
      </c>
      <c r="E78" s="1641">
        <v>0</v>
      </c>
      <c r="F78" s="1641">
        <v>0</v>
      </c>
      <c r="G78" s="1000">
        <v>0</v>
      </c>
      <c r="H78" s="1000">
        <v>0</v>
      </c>
      <c r="I78" s="1000">
        <v>0</v>
      </c>
      <c r="J78" s="998">
        <v>0</v>
      </c>
    </row>
    <row r="79" spans="1:10" ht="13.5" hidden="1" thickBot="1">
      <c r="A79" s="750">
        <v>1130100</v>
      </c>
      <c r="B79" s="747" t="s">
        <v>459</v>
      </c>
      <c r="C79" s="722" t="s">
        <v>275</v>
      </c>
      <c r="D79" s="996"/>
      <c r="E79" s="997"/>
      <c r="F79" s="997"/>
      <c r="G79" s="996"/>
      <c r="H79" s="996"/>
      <c r="I79" s="996"/>
      <c r="J79" s="998">
        <v>0</v>
      </c>
    </row>
    <row r="80" spans="1:10" ht="13.5" hidden="1" thickBot="1">
      <c r="A80" s="750">
        <v>1130200</v>
      </c>
      <c r="B80" s="747" t="s">
        <v>460</v>
      </c>
      <c r="C80" s="726" t="s">
        <v>276</v>
      </c>
      <c r="D80" s="996"/>
      <c r="E80" s="997"/>
      <c r="F80" s="997"/>
      <c r="G80" s="996"/>
      <c r="H80" s="996"/>
      <c r="I80" s="996"/>
      <c r="J80" s="998">
        <v>0</v>
      </c>
    </row>
    <row r="81" spans="1:10" ht="13.5" hidden="1" thickBot="1">
      <c r="A81" s="750">
        <v>1130300</v>
      </c>
      <c r="B81" s="747" t="s">
        <v>461</v>
      </c>
      <c r="C81" s="726" t="s">
        <v>277</v>
      </c>
      <c r="D81" s="996"/>
      <c r="E81" s="997"/>
      <c r="F81" s="997"/>
      <c r="G81" s="996"/>
      <c r="H81" s="996"/>
      <c r="I81" s="996"/>
      <c r="J81" s="998">
        <v>0</v>
      </c>
    </row>
    <row r="82" spans="1:10" ht="13.5" hidden="1" thickBot="1">
      <c r="A82" s="750">
        <v>1130400</v>
      </c>
      <c r="B82" s="752" t="s">
        <v>462</v>
      </c>
      <c r="C82" s="753" t="s">
        <v>278</v>
      </c>
      <c r="D82" s="1001"/>
      <c r="E82" s="1002"/>
      <c r="F82" s="1002"/>
      <c r="G82" s="1001"/>
      <c r="H82" s="1001"/>
      <c r="I82" s="1001"/>
      <c r="J82" s="998">
        <v>0</v>
      </c>
    </row>
    <row r="83" spans="1:10" ht="15" hidden="1" thickBot="1">
      <c r="A83" s="724">
        <v>1131000</v>
      </c>
      <c r="B83" s="754" t="s">
        <v>279</v>
      </c>
      <c r="C83" s="755" t="s">
        <v>338</v>
      </c>
      <c r="D83" s="1003"/>
      <c r="E83" s="1717"/>
      <c r="F83" s="1717"/>
      <c r="G83" s="1003"/>
      <c r="H83" s="1003"/>
      <c r="I83" s="1003"/>
      <c r="J83" s="998">
        <v>0</v>
      </c>
    </row>
    <row r="84" spans="1:10" ht="26.25" hidden="1" thickBot="1">
      <c r="A84" s="724">
        <v>1131100</v>
      </c>
      <c r="B84" s="747" t="s">
        <v>565</v>
      </c>
      <c r="C84" s="722" t="s">
        <v>280</v>
      </c>
      <c r="D84" s="996"/>
      <c r="E84" s="997"/>
      <c r="F84" s="997"/>
      <c r="G84" s="996"/>
      <c r="H84" s="996"/>
      <c r="I84" s="996"/>
      <c r="J84" s="998">
        <v>0</v>
      </c>
    </row>
    <row r="85" spans="1:10" ht="13.5" hidden="1" thickBot="1">
      <c r="A85" s="724">
        <v>1131200</v>
      </c>
      <c r="B85" s="747" t="s">
        <v>566</v>
      </c>
      <c r="C85" s="726" t="s">
        <v>281</v>
      </c>
      <c r="D85" s="996"/>
      <c r="E85" s="997"/>
      <c r="F85" s="997"/>
      <c r="G85" s="996"/>
      <c r="H85" s="996"/>
      <c r="I85" s="996"/>
      <c r="J85" s="998">
        <v>0</v>
      </c>
    </row>
    <row r="86" spans="1:10" ht="13.5" hidden="1" thickBot="1">
      <c r="A86" s="724">
        <v>1131300</v>
      </c>
      <c r="B86" s="749" t="s">
        <v>567</v>
      </c>
      <c r="C86" s="730" t="s">
        <v>282</v>
      </c>
      <c r="D86" s="998"/>
      <c r="E86" s="999"/>
      <c r="F86" s="999"/>
      <c r="G86" s="998"/>
      <c r="H86" s="998"/>
      <c r="I86" s="998"/>
      <c r="J86" s="998">
        <v>0</v>
      </c>
    </row>
    <row r="87" spans="1:10" ht="15" hidden="1" thickBot="1">
      <c r="A87" s="757">
        <v>1140000</v>
      </c>
      <c r="B87" s="751" t="s">
        <v>283</v>
      </c>
      <c r="C87" s="718" t="s">
        <v>338</v>
      </c>
      <c r="D87" s="1000">
        <v>0</v>
      </c>
      <c r="E87" s="1641">
        <v>0</v>
      </c>
      <c r="F87" s="1641">
        <v>0</v>
      </c>
      <c r="G87" s="1000">
        <v>0</v>
      </c>
      <c r="H87" s="1000">
        <v>0</v>
      </c>
      <c r="I87" s="1000">
        <v>0</v>
      </c>
      <c r="J87" s="998">
        <v>0</v>
      </c>
    </row>
    <row r="88" spans="1:10" ht="26.25" hidden="1" thickBot="1">
      <c r="A88" s="757">
        <v>1141000</v>
      </c>
      <c r="B88" s="747" t="s">
        <v>284</v>
      </c>
      <c r="C88" s="722" t="s">
        <v>960</v>
      </c>
      <c r="D88" s="996"/>
      <c r="E88" s="997"/>
      <c r="F88" s="997"/>
      <c r="G88" s="996"/>
      <c r="H88" s="996"/>
      <c r="I88" s="996"/>
      <c r="J88" s="998">
        <v>0</v>
      </c>
    </row>
    <row r="89" spans="1:10" ht="26.25" hidden="1" thickBot="1">
      <c r="A89" s="757">
        <v>1142000</v>
      </c>
      <c r="B89" s="747" t="s">
        <v>38</v>
      </c>
      <c r="C89" s="726" t="s">
        <v>39</v>
      </c>
      <c r="D89" s="996"/>
      <c r="E89" s="997"/>
      <c r="F89" s="997"/>
      <c r="G89" s="996"/>
      <c r="H89" s="996"/>
      <c r="I89" s="996"/>
      <c r="J89" s="998">
        <v>0</v>
      </c>
    </row>
    <row r="90" spans="1:10" ht="26.25" hidden="1" thickBot="1">
      <c r="A90" s="757">
        <v>1143000</v>
      </c>
      <c r="B90" s="747" t="s">
        <v>40</v>
      </c>
      <c r="C90" s="726" t="s">
        <v>41</v>
      </c>
      <c r="D90" s="996"/>
      <c r="E90" s="997"/>
      <c r="F90" s="997"/>
      <c r="G90" s="996"/>
      <c r="H90" s="996"/>
      <c r="I90" s="996"/>
      <c r="J90" s="998">
        <v>0</v>
      </c>
    </row>
    <row r="91" spans="1:10" ht="26.25" hidden="1" thickBot="1">
      <c r="A91" s="757">
        <v>1144000</v>
      </c>
      <c r="B91" s="749" t="s">
        <v>42</v>
      </c>
      <c r="C91" s="730" t="s">
        <v>418</v>
      </c>
      <c r="D91" s="998"/>
      <c r="E91" s="999"/>
      <c r="F91" s="999"/>
      <c r="G91" s="998"/>
      <c r="H91" s="998"/>
      <c r="I91" s="998"/>
      <c r="J91" s="998">
        <v>0</v>
      </c>
    </row>
    <row r="92" spans="1:10" ht="15" hidden="1" thickBot="1">
      <c r="A92" s="757">
        <v>1150000</v>
      </c>
      <c r="B92" s="758" t="s">
        <v>694</v>
      </c>
      <c r="C92" s="718" t="s">
        <v>338</v>
      </c>
      <c r="D92" s="1000">
        <v>0</v>
      </c>
      <c r="E92" s="1641">
        <v>0</v>
      </c>
      <c r="F92" s="1641">
        <v>0</v>
      </c>
      <c r="G92" s="1000">
        <v>0</v>
      </c>
      <c r="H92" s="1000">
        <v>0</v>
      </c>
      <c r="I92" s="1000">
        <v>0</v>
      </c>
      <c r="J92" s="998">
        <v>0</v>
      </c>
    </row>
    <row r="93" spans="1:10" ht="26.25" hidden="1" thickBot="1">
      <c r="A93" s="759">
        <v>1151000</v>
      </c>
      <c r="B93" s="747" t="s">
        <v>773</v>
      </c>
      <c r="C93" s="722" t="s">
        <v>774</v>
      </c>
      <c r="D93" s="996"/>
      <c r="E93" s="997"/>
      <c r="F93" s="997"/>
      <c r="G93" s="996"/>
      <c r="H93" s="996"/>
      <c r="I93" s="996"/>
      <c r="J93" s="998">
        <v>0</v>
      </c>
    </row>
    <row r="94" spans="1:10" ht="26.25" hidden="1" thickBot="1">
      <c r="A94" s="759">
        <v>1152000</v>
      </c>
      <c r="B94" s="747" t="s">
        <v>1057</v>
      </c>
      <c r="C94" s="726" t="s">
        <v>775</v>
      </c>
      <c r="D94" s="996"/>
      <c r="E94" s="997"/>
      <c r="F94" s="997"/>
      <c r="G94" s="996"/>
      <c r="H94" s="996"/>
      <c r="I94" s="996"/>
      <c r="J94" s="998">
        <v>0</v>
      </c>
    </row>
    <row r="95" spans="1:10" ht="26.25" hidden="1" thickBot="1">
      <c r="A95" s="759">
        <v>1153000</v>
      </c>
      <c r="B95" s="747" t="s">
        <v>793</v>
      </c>
      <c r="C95" s="726" t="s">
        <v>776</v>
      </c>
      <c r="D95" s="996"/>
      <c r="E95" s="997"/>
      <c r="F95" s="997"/>
      <c r="G95" s="996"/>
      <c r="H95" s="996"/>
      <c r="I95" s="996"/>
      <c r="J95" s="998">
        <v>0</v>
      </c>
    </row>
    <row r="96" spans="1:10" ht="25.5" hidden="1" customHeight="1" thickBot="1">
      <c r="A96" s="759">
        <v>1154000</v>
      </c>
      <c r="B96" s="747" t="s">
        <v>701</v>
      </c>
      <c r="C96" s="726" t="s">
        <v>777</v>
      </c>
      <c r="D96" s="996"/>
      <c r="E96" s="997"/>
      <c r="F96" s="997"/>
      <c r="G96" s="996"/>
      <c r="H96" s="996"/>
      <c r="I96" s="996"/>
      <c r="J96" s="998">
        <v>0</v>
      </c>
    </row>
    <row r="97" spans="1:10" ht="26.25" hidden="1" thickBot="1">
      <c r="A97" s="744">
        <v>1155000</v>
      </c>
      <c r="B97" s="760" t="s">
        <v>1619</v>
      </c>
      <c r="C97" s="726" t="s">
        <v>691</v>
      </c>
      <c r="D97" s="991"/>
      <c r="E97" s="995"/>
      <c r="F97" s="995"/>
      <c r="G97" s="991"/>
      <c r="H97" s="991"/>
      <c r="I97" s="991"/>
      <c r="J97" s="998">
        <v>0</v>
      </c>
    </row>
    <row r="98" spans="1:10" ht="26.25" hidden="1" thickBot="1">
      <c r="A98" s="1578">
        <v>1156000</v>
      </c>
      <c r="B98" s="762" t="s">
        <v>1620</v>
      </c>
      <c r="C98" s="730" t="s">
        <v>781</v>
      </c>
      <c r="D98" s="1138"/>
      <c r="E98" s="1420"/>
      <c r="F98" s="1420"/>
      <c r="G98" s="1138"/>
      <c r="H98" s="1138"/>
      <c r="I98" s="1138"/>
      <c r="J98" s="998">
        <v>0</v>
      </c>
    </row>
    <row r="99" spans="1:10" ht="21.75" hidden="1" customHeight="1" thickBot="1">
      <c r="A99" s="759">
        <v>1154700</v>
      </c>
      <c r="B99" s="946" t="s">
        <v>74</v>
      </c>
      <c r="C99" s="730" t="s">
        <v>75</v>
      </c>
      <c r="D99" s="991"/>
      <c r="E99" s="1718">
        <v>0</v>
      </c>
      <c r="F99" s="1417">
        <f>D99+E99</f>
        <v>0</v>
      </c>
      <c r="G99" s="1133">
        <v>0</v>
      </c>
      <c r="H99" s="1133">
        <v>0</v>
      </c>
      <c r="I99" s="1133">
        <v>0</v>
      </c>
      <c r="J99" s="992">
        <f>F99</f>
        <v>0</v>
      </c>
    </row>
    <row r="100" spans="1:10" ht="13.5" hidden="1" thickBot="1">
      <c r="A100" s="716">
        <v>1160000</v>
      </c>
      <c r="B100" s="764" t="s">
        <v>782</v>
      </c>
      <c r="C100" s="718" t="s">
        <v>338</v>
      </c>
      <c r="D100" s="994">
        <v>0</v>
      </c>
      <c r="E100" s="1005">
        <v>0</v>
      </c>
      <c r="F100" s="1005">
        <v>0</v>
      </c>
      <c r="G100" s="994">
        <v>0</v>
      </c>
      <c r="H100" s="994">
        <v>0</v>
      </c>
      <c r="I100" s="994">
        <v>0</v>
      </c>
      <c r="J100" s="998">
        <v>0</v>
      </c>
    </row>
    <row r="101" spans="1:10" ht="33" hidden="1" customHeight="1" thickBot="1">
      <c r="A101" s="744">
        <v>1161000</v>
      </c>
      <c r="B101" s="766" t="s">
        <v>191</v>
      </c>
      <c r="C101" s="767" t="s">
        <v>338</v>
      </c>
      <c r="D101" s="991">
        <v>0</v>
      </c>
      <c r="E101" s="995">
        <v>0</v>
      </c>
      <c r="F101" s="995">
        <v>0</v>
      </c>
      <c r="G101" s="991">
        <v>0</v>
      </c>
      <c r="H101" s="991">
        <v>0</v>
      </c>
      <c r="I101" s="991">
        <v>0</v>
      </c>
      <c r="J101" s="998">
        <v>0</v>
      </c>
    </row>
    <row r="102" spans="1:10" ht="26.25" hidden="1" thickBot="1">
      <c r="A102" s="744">
        <v>1161100</v>
      </c>
      <c r="B102" s="725" t="s">
        <v>1621</v>
      </c>
      <c r="C102" s="746">
        <v>471100</v>
      </c>
      <c r="D102" s="991"/>
      <c r="E102" s="995"/>
      <c r="F102" s="995"/>
      <c r="G102" s="991"/>
      <c r="H102" s="991"/>
      <c r="I102" s="991"/>
      <c r="J102" s="998">
        <v>0</v>
      </c>
    </row>
    <row r="103" spans="1:10" ht="26.25" hidden="1" thickBot="1">
      <c r="A103" s="744">
        <v>1161200</v>
      </c>
      <c r="B103" s="760" t="s">
        <v>1622</v>
      </c>
      <c r="C103" s="746">
        <v>471200</v>
      </c>
      <c r="D103" s="991"/>
      <c r="E103" s="995"/>
      <c r="F103" s="995"/>
      <c r="G103" s="991"/>
      <c r="H103" s="991"/>
      <c r="I103" s="991"/>
      <c r="J103" s="998">
        <v>0</v>
      </c>
    </row>
    <row r="104" spans="1:10" ht="26.25" hidden="1" thickBot="1">
      <c r="A104" s="744">
        <v>1162000</v>
      </c>
      <c r="B104" s="766" t="s">
        <v>1080</v>
      </c>
      <c r="C104" s="767" t="s">
        <v>338</v>
      </c>
      <c r="D104" s="991">
        <v>0</v>
      </c>
      <c r="E104" s="995">
        <v>0</v>
      </c>
      <c r="F104" s="995">
        <v>0</v>
      </c>
      <c r="G104" s="991">
        <v>0</v>
      </c>
      <c r="H104" s="991">
        <v>0</v>
      </c>
      <c r="I104" s="991">
        <v>0</v>
      </c>
      <c r="J104" s="998">
        <v>0</v>
      </c>
    </row>
    <row r="105" spans="1:10" ht="26.25" hidden="1" thickBot="1">
      <c r="A105" s="744">
        <v>1162100</v>
      </c>
      <c r="B105" s="760" t="s">
        <v>1623</v>
      </c>
      <c r="C105" s="726" t="s">
        <v>122</v>
      </c>
      <c r="D105" s="991"/>
      <c r="E105" s="995"/>
      <c r="F105" s="995"/>
      <c r="G105" s="991"/>
      <c r="H105" s="991"/>
      <c r="I105" s="991"/>
      <c r="J105" s="998">
        <v>0</v>
      </c>
    </row>
    <row r="106" spans="1:10" ht="13.5" hidden="1" thickBot="1">
      <c r="A106" s="744">
        <v>1162200</v>
      </c>
      <c r="B106" s="760" t="s">
        <v>1624</v>
      </c>
      <c r="C106" s="726" t="s">
        <v>23</v>
      </c>
      <c r="D106" s="991"/>
      <c r="E106" s="995"/>
      <c r="F106" s="995"/>
      <c r="G106" s="991"/>
      <c r="H106" s="991"/>
      <c r="I106" s="991"/>
      <c r="J106" s="998">
        <v>0</v>
      </c>
    </row>
    <row r="107" spans="1:10" ht="26.25" hidden="1" thickBot="1">
      <c r="A107" s="744">
        <v>1162300</v>
      </c>
      <c r="B107" s="760" t="s">
        <v>1625</v>
      </c>
      <c r="C107" s="726" t="s">
        <v>25</v>
      </c>
      <c r="D107" s="991"/>
      <c r="E107" s="995"/>
      <c r="F107" s="995"/>
      <c r="G107" s="991"/>
      <c r="H107" s="991"/>
      <c r="I107" s="991"/>
      <c r="J107" s="998">
        <v>0</v>
      </c>
    </row>
    <row r="108" spans="1:10" ht="13.5" hidden="1" thickBot="1">
      <c r="A108" s="744">
        <v>1162400</v>
      </c>
      <c r="B108" s="760" t="s">
        <v>1626</v>
      </c>
      <c r="C108" s="726" t="s">
        <v>795</v>
      </c>
      <c r="D108" s="991"/>
      <c r="E108" s="995"/>
      <c r="F108" s="995"/>
      <c r="G108" s="991"/>
      <c r="H108" s="991"/>
      <c r="I108" s="991"/>
      <c r="J108" s="998">
        <v>0</v>
      </c>
    </row>
    <row r="109" spans="1:10" ht="26.25" hidden="1" thickBot="1">
      <c r="A109" s="744">
        <v>1162500</v>
      </c>
      <c r="B109" s="760" t="s">
        <v>1627</v>
      </c>
      <c r="C109" s="726" t="s">
        <v>797</v>
      </c>
      <c r="D109" s="991"/>
      <c r="E109" s="995"/>
      <c r="F109" s="995"/>
      <c r="G109" s="991"/>
      <c r="H109" s="991"/>
      <c r="I109" s="991"/>
      <c r="J109" s="998">
        <v>0</v>
      </c>
    </row>
    <row r="110" spans="1:10" ht="13.5" thickBot="1">
      <c r="A110" s="744">
        <v>1162600</v>
      </c>
      <c r="B110" s="760" t="s">
        <v>1628</v>
      </c>
      <c r="C110" s="726" t="s">
        <v>489</v>
      </c>
      <c r="D110" s="991"/>
      <c r="E110" s="995"/>
      <c r="F110" s="995"/>
      <c r="G110" s="991"/>
      <c r="H110" s="991"/>
      <c r="I110" s="991"/>
      <c r="J110" s="998">
        <v>0</v>
      </c>
    </row>
    <row r="111" spans="1:10" ht="26.25" thickBot="1">
      <c r="A111" s="744">
        <v>1162700</v>
      </c>
      <c r="B111" s="725" t="s">
        <v>1629</v>
      </c>
      <c r="C111" s="726" t="s">
        <v>491</v>
      </c>
      <c r="D111" s="991">
        <v>300</v>
      </c>
      <c r="E111" s="995">
        <v>0</v>
      </c>
      <c r="F111" s="995">
        <f>D111+E111</f>
        <v>300</v>
      </c>
      <c r="G111" s="991">
        <v>100</v>
      </c>
      <c r="H111" s="991">
        <v>100</v>
      </c>
      <c r="I111" s="995">
        <v>200</v>
      </c>
      <c r="J111" s="992">
        <f>F111</f>
        <v>300</v>
      </c>
    </row>
    <row r="112" spans="1:10" ht="0.75" customHeight="1" thickBot="1">
      <c r="A112" s="744">
        <v>1162800</v>
      </c>
      <c r="B112" s="760" t="s">
        <v>1630</v>
      </c>
      <c r="C112" s="726" t="s">
        <v>833</v>
      </c>
      <c r="D112" s="1006"/>
      <c r="E112" s="1007"/>
      <c r="F112" s="1006"/>
      <c r="G112" s="1006"/>
      <c r="H112" s="1006"/>
      <c r="I112" s="1006"/>
      <c r="J112" s="998">
        <v>0</v>
      </c>
    </row>
    <row r="113" spans="1:10" ht="13.5" hidden="1" thickBot="1">
      <c r="A113" s="769">
        <v>1162900</v>
      </c>
      <c r="B113" s="762" t="s">
        <v>1631</v>
      </c>
      <c r="C113" s="730" t="s">
        <v>835</v>
      </c>
      <c r="D113" s="1008"/>
      <c r="E113" s="1009"/>
      <c r="F113" s="1008"/>
      <c r="G113" s="1008"/>
      <c r="H113" s="1008"/>
      <c r="I113" s="1008"/>
      <c r="J113" s="998">
        <v>0</v>
      </c>
    </row>
    <row r="114" spans="1:10" ht="13.5" hidden="1" thickBot="1">
      <c r="A114" s="771">
        <v>1170000</v>
      </c>
      <c r="B114" s="772" t="s">
        <v>836</v>
      </c>
      <c r="C114" s="773" t="s">
        <v>338</v>
      </c>
      <c r="D114" s="1010">
        <v>0</v>
      </c>
      <c r="E114" s="1011">
        <v>0</v>
      </c>
      <c r="F114" s="1010">
        <f>F121</f>
        <v>0</v>
      </c>
      <c r="G114" s="1010">
        <f>G121</f>
        <v>0</v>
      </c>
      <c r="H114" s="1010">
        <f>H121</f>
        <v>0</v>
      </c>
      <c r="I114" s="1010">
        <f>I121</f>
        <v>0</v>
      </c>
      <c r="J114" s="998">
        <f>F114</f>
        <v>0</v>
      </c>
    </row>
    <row r="115" spans="1:10" ht="39" hidden="1" thickBot="1">
      <c r="A115" s="775">
        <v>1171000</v>
      </c>
      <c r="B115" s="776" t="s">
        <v>200</v>
      </c>
      <c r="C115" s="718" t="s">
        <v>338</v>
      </c>
      <c r="D115" s="1012">
        <v>0</v>
      </c>
      <c r="E115" s="1013">
        <v>0</v>
      </c>
      <c r="F115" s="1012">
        <v>0</v>
      </c>
      <c r="G115" s="1012">
        <v>0</v>
      </c>
      <c r="H115" s="1012">
        <v>0</v>
      </c>
      <c r="I115" s="1012">
        <v>0</v>
      </c>
      <c r="J115" s="998">
        <v>0</v>
      </c>
    </row>
    <row r="116" spans="1:10" ht="39" hidden="1" thickBot="1">
      <c r="A116" s="775">
        <v>1171100</v>
      </c>
      <c r="B116" s="725" t="s">
        <v>1632</v>
      </c>
      <c r="C116" s="722" t="s">
        <v>457</v>
      </c>
      <c r="D116" s="1006"/>
      <c r="E116" s="1007"/>
      <c r="F116" s="1006"/>
      <c r="G116" s="1006"/>
      <c r="H116" s="1006"/>
      <c r="I116" s="1006"/>
      <c r="J116" s="998">
        <v>0</v>
      </c>
    </row>
    <row r="117" spans="1:10" ht="26.25" hidden="1" thickBot="1">
      <c r="A117" s="775">
        <v>1171200</v>
      </c>
      <c r="B117" s="760" t="s">
        <v>1633</v>
      </c>
      <c r="C117" s="778" t="s">
        <v>332</v>
      </c>
      <c r="D117" s="1006"/>
      <c r="E117" s="1007">
        <v>0</v>
      </c>
      <c r="F117" s="1006"/>
      <c r="G117" s="1006"/>
      <c r="H117" s="1006"/>
      <c r="I117" s="1006"/>
      <c r="J117" s="998">
        <v>0</v>
      </c>
    </row>
    <row r="118" spans="1:10" ht="51" hidden="1">
      <c r="A118" s="744">
        <v>1172000</v>
      </c>
      <c r="B118" s="779" t="s">
        <v>974</v>
      </c>
      <c r="C118" s="755" t="s">
        <v>338</v>
      </c>
      <c r="D118" s="1010">
        <v>0</v>
      </c>
      <c r="E118" s="1011">
        <v>0</v>
      </c>
      <c r="F118" s="1010">
        <v>0</v>
      </c>
      <c r="G118" s="1010">
        <v>0</v>
      </c>
      <c r="H118" s="1010">
        <v>0</v>
      </c>
      <c r="I118" s="1010">
        <v>0</v>
      </c>
      <c r="J118" s="1010">
        <v>0</v>
      </c>
    </row>
    <row r="119" spans="1:10" hidden="1">
      <c r="A119" s="744">
        <v>1172100</v>
      </c>
      <c r="B119" s="747" t="s">
        <v>1058</v>
      </c>
      <c r="C119" s="722" t="s">
        <v>975</v>
      </c>
      <c r="D119" s="1006"/>
      <c r="E119" s="1007"/>
      <c r="F119" s="1006"/>
      <c r="G119" s="1006"/>
      <c r="H119" s="1006"/>
      <c r="I119" s="1006"/>
      <c r="J119" s="1006"/>
    </row>
    <row r="120" spans="1:10" hidden="1">
      <c r="A120" s="744">
        <v>1172200</v>
      </c>
      <c r="B120" s="747" t="s">
        <v>1059</v>
      </c>
      <c r="C120" s="780">
        <v>482200</v>
      </c>
      <c r="D120" s="1006"/>
      <c r="E120" s="1007"/>
      <c r="F120" s="1006"/>
      <c r="G120" s="1006"/>
      <c r="H120" s="1006"/>
      <c r="I120" s="1006"/>
      <c r="J120" s="1006"/>
    </row>
    <row r="121" spans="1:10" hidden="1">
      <c r="A121" s="744">
        <v>1172300</v>
      </c>
      <c r="B121" s="760" t="s">
        <v>1634</v>
      </c>
      <c r="C121" s="726" t="s">
        <v>977</v>
      </c>
      <c r="D121" s="1006">
        <v>0</v>
      </c>
      <c r="E121" s="1007">
        <v>0</v>
      </c>
      <c r="F121" s="1006">
        <f>D121+E121</f>
        <v>0</v>
      </c>
      <c r="G121" s="1006"/>
      <c r="H121" s="1006"/>
      <c r="I121" s="1006">
        <v>0</v>
      </c>
      <c r="J121" s="1006">
        <f>F121</f>
        <v>0</v>
      </c>
    </row>
    <row r="122" spans="1:10" ht="25.5" hidden="1">
      <c r="A122" s="744">
        <v>1172400</v>
      </c>
      <c r="B122" s="781" t="s">
        <v>1635</v>
      </c>
      <c r="C122" s="726" t="s">
        <v>117</v>
      </c>
      <c r="D122" s="1012"/>
      <c r="E122" s="1013"/>
      <c r="F122" s="1012"/>
      <c r="G122" s="1012"/>
      <c r="H122" s="1012"/>
      <c r="I122" s="1012"/>
      <c r="J122" s="1012"/>
    </row>
    <row r="123" spans="1:10" ht="25.5" hidden="1">
      <c r="A123" s="744">
        <v>1173000</v>
      </c>
      <c r="B123" s="779" t="s">
        <v>118</v>
      </c>
      <c r="C123" s="755" t="s">
        <v>338</v>
      </c>
      <c r="D123" s="1012">
        <v>0</v>
      </c>
      <c r="E123" s="1013">
        <v>0</v>
      </c>
      <c r="F123" s="1012">
        <v>0</v>
      </c>
      <c r="G123" s="1012">
        <v>0</v>
      </c>
      <c r="H123" s="1012">
        <v>0</v>
      </c>
      <c r="I123" s="1012">
        <v>0</v>
      </c>
      <c r="J123" s="1012">
        <v>0</v>
      </c>
    </row>
    <row r="124" spans="1:10" ht="25.5" hidden="1">
      <c r="A124" s="775">
        <v>1173100</v>
      </c>
      <c r="B124" s="782" t="s">
        <v>119</v>
      </c>
      <c r="C124" s="726" t="s">
        <v>1044</v>
      </c>
      <c r="D124" s="1012"/>
      <c r="E124" s="1013"/>
      <c r="F124" s="1012"/>
      <c r="G124" s="1012"/>
      <c r="H124" s="1012"/>
      <c r="I124" s="1012"/>
      <c r="J124" s="1012"/>
    </row>
    <row r="125" spans="1:10" ht="38.25" hidden="1">
      <c r="A125" s="775">
        <v>1174000</v>
      </c>
      <c r="B125" s="779" t="s">
        <v>1045</v>
      </c>
      <c r="C125" s="755" t="s">
        <v>338</v>
      </c>
      <c r="D125" s="1012">
        <v>0</v>
      </c>
      <c r="E125" s="1013">
        <v>0</v>
      </c>
      <c r="F125" s="1012">
        <v>0</v>
      </c>
      <c r="G125" s="1012">
        <v>0</v>
      </c>
      <c r="H125" s="1012">
        <v>0</v>
      </c>
      <c r="I125" s="1012">
        <v>0</v>
      </c>
      <c r="J125" s="1012">
        <v>0</v>
      </c>
    </row>
    <row r="126" spans="1:10" ht="25.5" hidden="1">
      <c r="A126" s="775">
        <v>1174100</v>
      </c>
      <c r="B126" s="782" t="s">
        <v>1060</v>
      </c>
      <c r="C126" s="726" t="s">
        <v>1046</v>
      </c>
      <c r="D126" s="1012"/>
      <c r="E126" s="1013"/>
      <c r="F126" s="1012"/>
      <c r="G126" s="1012"/>
      <c r="H126" s="1012"/>
      <c r="I126" s="1012"/>
      <c r="J126" s="1012"/>
    </row>
    <row r="127" spans="1:10" ht="25.5" hidden="1">
      <c r="A127" s="775">
        <v>1174200</v>
      </c>
      <c r="B127" s="781" t="s">
        <v>1636</v>
      </c>
      <c r="C127" s="726" t="s">
        <v>425</v>
      </c>
      <c r="D127" s="1012"/>
      <c r="E127" s="1013"/>
      <c r="F127" s="1012"/>
      <c r="G127" s="1012"/>
      <c r="H127" s="1012"/>
      <c r="I127" s="1012"/>
      <c r="J127" s="1012"/>
    </row>
    <row r="128" spans="1:10" ht="51" hidden="1">
      <c r="A128" s="775">
        <v>1175000</v>
      </c>
      <c r="B128" s="779" t="s">
        <v>535</v>
      </c>
      <c r="C128" s="755" t="s">
        <v>338</v>
      </c>
      <c r="D128" s="1012">
        <v>0</v>
      </c>
      <c r="E128" s="1013">
        <v>0</v>
      </c>
      <c r="F128" s="1012">
        <v>0</v>
      </c>
      <c r="G128" s="1012">
        <v>0</v>
      </c>
      <c r="H128" s="1012">
        <v>0</v>
      </c>
      <c r="I128" s="1012">
        <v>0</v>
      </c>
      <c r="J128" s="1012">
        <v>0</v>
      </c>
    </row>
    <row r="129" spans="1:12" ht="38.25" hidden="1">
      <c r="A129" s="775">
        <v>1175100</v>
      </c>
      <c r="B129" s="781" t="s">
        <v>1637</v>
      </c>
      <c r="C129" s="726" t="s">
        <v>212</v>
      </c>
      <c r="D129" s="1012"/>
      <c r="E129" s="1013"/>
      <c r="F129" s="1012"/>
      <c r="G129" s="1012"/>
      <c r="H129" s="1012"/>
      <c r="I129" s="1012"/>
      <c r="J129" s="1012"/>
    </row>
    <row r="130" spans="1:12" hidden="1">
      <c r="A130" s="775">
        <v>1176000</v>
      </c>
      <c r="B130" s="779" t="s">
        <v>213</v>
      </c>
      <c r="C130" s="755" t="s">
        <v>338</v>
      </c>
      <c r="D130" s="1012">
        <v>0</v>
      </c>
      <c r="E130" s="1013">
        <v>0</v>
      </c>
      <c r="F130" s="1012">
        <v>0</v>
      </c>
      <c r="G130" s="1012">
        <v>0</v>
      </c>
      <c r="H130" s="1012">
        <v>0</v>
      </c>
      <c r="I130" s="1012">
        <v>0</v>
      </c>
      <c r="J130" s="1012">
        <v>0</v>
      </c>
    </row>
    <row r="131" spans="1:12" hidden="1">
      <c r="A131" s="775">
        <v>1176100</v>
      </c>
      <c r="B131" s="781" t="s">
        <v>1638</v>
      </c>
      <c r="C131" s="726" t="s">
        <v>8</v>
      </c>
      <c r="D131" s="1012"/>
      <c r="E131" s="1013"/>
      <c r="F131" s="1012"/>
      <c r="G131" s="1012"/>
      <c r="H131" s="1012"/>
      <c r="I131" s="1012"/>
      <c r="J131" s="1012"/>
    </row>
    <row r="132" spans="1:12" hidden="1">
      <c r="A132" s="775">
        <v>1177000</v>
      </c>
      <c r="B132" s="779" t="s">
        <v>564</v>
      </c>
      <c r="C132" s="755" t="s">
        <v>338</v>
      </c>
      <c r="D132" s="1012">
        <v>0</v>
      </c>
      <c r="E132" s="1013">
        <v>0</v>
      </c>
      <c r="F132" s="1012">
        <v>0</v>
      </c>
      <c r="G132" s="1012">
        <v>0</v>
      </c>
      <c r="H132" s="1012">
        <v>0</v>
      </c>
      <c r="I132" s="1012">
        <v>0</v>
      </c>
      <c r="J132" s="1012">
        <v>0</v>
      </c>
    </row>
    <row r="133" spans="1:12" ht="13.5" hidden="1" thickBot="1">
      <c r="A133" s="769">
        <v>1177100</v>
      </c>
      <c r="B133" s="783" t="s">
        <v>1639</v>
      </c>
      <c r="C133" s="730" t="s">
        <v>244</v>
      </c>
      <c r="D133" s="1014"/>
      <c r="E133" s="1015"/>
      <c r="F133" s="1014"/>
      <c r="G133" s="1014"/>
      <c r="H133" s="1014"/>
      <c r="I133" s="1014"/>
      <c r="J133" s="1014"/>
    </row>
    <row r="134" spans="1:12" ht="13.5" thickBot="1">
      <c r="A134" s="785" t="s">
        <v>245</v>
      </c>
      <c r="B134" s="786" t="s">
        <v>246</v>
      </c>
      <c r="C134" s="787"/>
      <c r="D134" s="1016"/>
      <c r="E134" s="1017"/>
      <c r="F134" s="1016"/>
      <c r="G134" s="1016"/>
      <c r="H134" s="1016"/>
      <c r="I134" s="1016"/>
      <c r="J134" s="1016"/>
    </row>
    <row r="135" spans="1:12" ht="26.25" thickBot="1">
      <c r="A135" s="789" t="s">
        <v>247</v>
      </c>
      <c r="B135" s="790" t="s">
        <v>618</v>
      </c>
      <c r="C135" s="791" t="s">
        <v>338</v>
      </c>
      <c r="D135" s="1769">
        <f>D138</f>
        <v>0</v>
      </c>
      <c r="E135" s="1770">
        <v>0</v>
      </c>
      <c r="F135" s="1769">
        <f>F138</f>
        <v>0</v>
      </c>
      <c r="G135" s="1769">
        <f>G138</f>
        <v>0</v>
      </c>
      <c r="H135" s="1769">
        <f>H138</f>
        <v>0</v>
      </c>
      <c r="I135" s="1769">
        <f>I138</f>
        <v>0</v>
      </c>
      <c r="J135" s="1769">
        <f>F135</f>
        <v>0</v>
      </c>
    </row>
    <row r="136" spans="1:12" ht="13.5" thickBot="1">
      <c r="A136" s="792"/>
      <c r="B136" s="793" t="s">
        <v>619</v>
      </c>
      <c r="C136" s="794"/>
      <c r="D136" s="1719"/>
      <c r="E136" s="1720"/>
      <c r="F136" s="1719"/>
      <c r="G136" s="1719"/>
      <c r="H136" s="1719"/>
      <c r="I136" s="1719"/>
      <c r="J136" s="1719"/>
    </row>
    <row r="137" spans="1:12">
      <c r="A137" s="785" t="s">
        <v>245</v>
      </c>
      <c r="B137" s="786" t="s">
        <v>246</v>
      </c>
      <c r="C137" s="796"/>
      <c r="D137" s="1721"/>
      <c r="E137" s="1722"/>
      <c r="F137" s="1721"/>
      <c r="G137" s="1721"/>
      <c r="H137" s="1721"/>
      <c r="I137" s="1721"/>
      <c r="J137" s="1721"/>
    </row>
    <row r="138" spans="1:12" ht="24.75" customHeight="1">
      <c r="A138" s="798" t="s">
        <v>620</v>
      </c>
      <c r="B138" s="799" t="s">
        <v>621</v>
      </c>
      <c r="C138" s="800" t="s">
        <v>338</v>
      </c>
      <c r="D138" s="1020">
        <f>D144+D140</f>
        <v>0</v>
      </c>
      <c r="E138" s="1021">
        <v>0</v>
      </c>
      <c r="F138" s="1020">
        <f>F141+F140+F144</f>
        <v>0</v>
      </c>
      <c r="G138" s="1020">
        <f>G140+G144</f>
        <v>0</v>
      </c>
      <c r="H138" s="1020">
        <f>H140+H144</f>
        <v>0</v>
      </c>
      <c r="I138" s="1020">
        <f>I140+I144</f>
        <v>0</v>
      </c>
      <c r="J138" s="1020">
        <f>J140</f>
        <v>0</v>
      </c>
    </row>
    <row r="139" spans="1:12">
      <c r="A139" s="802" t="s">
        <v>622</v>
      </c>
      <c r="B139" s="781" t="s">
        <v>1640</v>
      </c>
      <c r="C139" s="803" t="s">
        <v>945</v>
      </c>
      <c r="D139" s="1012"/>
      <c r="E139" s="1013"/>
      <c r="F139" s="1012"/>
      <c r="G139" s="1012"/>
      <c r="H139" s="1012"/>
      <c r="I139" s="1012"/>
      <c r="J139" s="1012"/>
    </row>
    <row r="140" spans="1:12" ht="23.25" customHeight="1">
      <c r="A140" s="802" t="s">
        <v>946</v>
      </c>
      <c r="B140" s="781" t="s">
        <v>1641</v>
      </c>
      <c r="C140" s="865" t="s">
        <v>923</v>
      </c>
      <c r="D140" s="1417">
        <v>0</v>
      </c>
      <c r="E140" s="1417">
        <v>0</v>
      </c>
      <c r="F140" s="1417">
        <f>D140+E140</f>
        <v>0</v>
      </c>
      <c r="G140" s="1133"/>
      <c r="H140" s="1133"/>
      <c r="I140" s="1133"/>
      <c r="J140" s="1133">
        <f>F140</f>
        <v>0</v>
      </c>
      <c r="L140" s="626" t="s">
        <v>84</v>
      </c>
    </row>
    <row r="141" spans="1:12" ht="23.25" customHeight="1">
      <c r="A141" s="802" t="s">
        <v>924</v>
      </c>
      <c r="B141" s="781" t="s">
        <v>1642</v>
      </c>
      <c r="C141" s="803" t="s">
        <v>926</v>
      </c>
      <c r="D141" s="1012">
        <v>0</v>
      </c>
      <c r="E141" s="1012">
        <v>0</v>
      </c>
      <c r="F141" s="1012">
        <f>D141+E141</f>
        <v>0</v>
      </c>
      <c r="G141" s="1012">
        <v>0</v>
      </c>
      <c r="H141" s="1012">
        <v>0</v>
      </c>
      <c r="I141" s="1012">
        <v>0</v>
      </c>
      <c r="J141" s="1012">
        <f>F141</f>
        <v>0</v>
      </c>
    </row>
    <row r="142" spans="1:12" hidden="1">
      <c r="A142" s="802" t="s">
        <v>927</v>
      </c>
      <c r="B142" s="781" t="s">
        <v>1643</v>
      </c>
      <c r="C142" s="803" t="s">
        <v>1055</v>
      </c>
      <c r="D142" s="1012"/>
      <c r="E142" s="1012"/>
      <c r="F142" s="1012"/>
      <c r="G142" s="1012"/>
      <c r="H142" s="1012"/>
      <c r="I142" s="1012"/>
      <c r="J142" s="1012"/>
    </row>
    <row r="143" spans="1:12" ht="12" hidden="1" customHeight="1">
      <c r="A143" s="802" t="s">
        <v>127</v>
      </c>
      <c r="B143" s="782" t="s">
        <v>128</v>
      </c>
      <c r="C143" s="803" t="s">
        <v>129</v>
      </c>
      <c r="D143" s="1012"/>
      <c r="E143" s="1012"/>
      <c r="F143" s="1012"/>
      <c r="G143" s="1012"/>
      <c r="H143" s="1012"/>
      <c r="I143" s="1012"/>
      <c r="J143" s="1012"/>
    </row>
    <row r="144" spans="1:12" hidden="1">
      <c r="A144" s="802" t="s">
        <v>130</v>
      </c>
      <c r="B144" s="781" t="s">
        <v>1644</v>
      </c>
      <c r="C144" s="803" t="s">
        <v>857</v>
      </c>
      <c r="D144" s="1012">
        <v>0</v>
      </c>
      <c r="E144" s="1013">
        <v>0</v>
      </c>
      <c r="F144" s="1012">
        <f>D144+E144</f>
        <v>0</v>
      </c>
      <c r="G144" s="1012"/>
      <c r="H144" s="1012"/>
      <c r="I144" s="1012"/>
      <c r="J144" s="1012">
        <f>F144</f>
        <v>0</v>
      </c>
    </row>
    <row r="145" spans="1:10" hidden="1">
      <c r="A145" s="802" t="s">
        <v>858</v>
      </c>
      <c r="B145" s="781" t="s">
        <v>1645</v>
      </c>
      <c r="C145" s="803" t="s">
        <v>860</v>
      </c>
      <c r="D145" s="1012"/>
      <c r="E145" s="1012"/>
      <c r="F145" s="1012"/>
      <c r="G145" s="1012"/>
      <c r="H145" s="1012"/>
      <c r="I145" s="1012"/>
      <c r="J145" s="1012"/>
    </row>
    <row r="146" spans="1:10" hidden="1">
      <c r="A146" s="802" t="s">
        <v>625</v>
      </c>
      <c r="B146" s="781" t="s">
        <v>1646</v>
      </c>
      <c r="C146" s="803" t="s">
        <v>627</v>
      </c>
      <c r="D146" s="1012"/>
      <c r="E146" s="1012"/>
      <c r="F146" s="1012"/>
      <c r="G146" s="1012"/>
      <c r="H146" s="1012"/>
      <c r="I146" s="1012"/>
      <c r="J146" s="1012"/>
    </row>
    <row r="147" spans="1:10" hidden="1">
      <c r="A147" s="802" t="s">
        <v>628</v>
      </c>
      <c r="B147" s="779" t="s">
        <v>629</v>
      </c>
      <c r="C147" s="804" t="s">
        <v>338</v>
      </c>
      <c r="D147" s="1012">
        <v>0</v>
      </c>
      <c r="E147" s="1012">
        <v>0</v>
      </c>
      <c r="F147" s="1012">
        <v>0</v>
      </c>
      <c r="G147" s="1012">
        <v>0</v>
      </c>
      <c r="H147" s="1012">
        <v>0</v>
      </c>
      <c r="I147" s="1012">
        <v>0</v>
      </c>
      <c r="J147" s="1012">
        <v>0</v>
      </c>
    </row>
    <row r="148" spans="1:10" hidden="1">
      <c r="A148" s="802" t="s">
        <v>630</v>
      </c>
      <c r="B148" s="782" t="s">
        <v>631</v>
      </c>
      <c r="C148" s="803" t="s">
        <v>632</v>
      </c>
      <c r="D148" s="1012"/>
      <c r="E148" s="1012"/>
      <c r="F148" s="1012"/>
      <c r="G148" s="1012"/>
      <c r="H148" s="1012"/>
      <c r="I148" s="1012"/>
      <c r="J148" s="1012"/>
    </row>
    <row r="149" spans="1:10" hidden="1">
      <c r="A149" s="802" t="s">
        <v>633</v>
      </c>
      <c r="B149" s="782" t="s">
        <v>634</v>
      </c>
      <c r="C149" s="803" t="s">
        <v>635</v>
      </c>
      <c r="D149" s="1012"/>
      <c r="E149" s="1012"/>
      <c r="F149" s="1012"/>
      <c r="G149" s="1012"/>
      <c r="H149" s="1012"/>
      <c r="I149" s="1012"/>
      <c r="J149" s="1012"/>
    </row>
    <row r="150" spans="1:10" ht="25.5" hidden="1">
      <c r="A150" s="802" t="s">
        <v>636</v>
      </c>
      <c r="B150" s="781" t="s">
        <v>1647</v>
      </c>
      <c r="C150" s="803" t="s">
        <v>294</v>
      </c>
      <c r="D150" s="1012"/>
      <c r="E150" s="1012"/>
      <c r="F150" s="1012"/>
      <c r="G150" s="1012"/>
      <c r="H150" s="1012"/>
      <c r="I150" s="1012"/>
      <c r="J150" s="1012"/>
    </row>
    <row r="151" spans="1:10" hidden="1">
      <c r="A151" s="802" t="s">
        <v>295</v>
      </c>
      <c r="B151" s="781" t="s">
        <v>1648</v>
      </c>
      <c r="C151" s="803" t="s">
        <v>297</v>
      </c>
      <c r="D151" s="1012"/>
      <c r="E151" s="1012"/>
      <c r="F151" s="1012"/>
      <c r="G151" s="1012"/>
      <c r="H151" s="1012"/>
      <c r="I151" s="1012"/>
      <c r="J151" s="1012"/>
    </row>
    <row r="152" spans="1:10" hidden="1">
      <c r="A152" s="802" t="s">
        <v>298</v>
      </c>
      <c r="B152" s="779" t="s">
        <v>299</v>
      </c>
      <c r="C152" s="804" t="s">
        <v>338</v>
      </c>
      <c r="D152" s="1012">
        <v>0</v>
      </c>
      <c r="E152" s="1012">
        <v>0</v>
      </c>
      <c r="F152" s="1012">
        <v>0</v>
      </c>
      <c r="G152" s="1012">
        <v>0</v>
      </c>
      <c r="H152" s="1012">
        <v>0</v>
      </c>
      <c r="I152" s="1012">
        <v>0</v>
      </c>
      <c r="J152" s="1012">
        <v>0</v>
      </c>
    </row>
    <row r="153" spans="1:10" hidden="1">
      <c r="A153" s="802" t="s">
        <v>300</v>
      </c>
      <c r="B153" s="782" t="s">
        <v>1061</v>
      </c>
      <c r="C153" s="803" t="s">
        <v>301</v>
      </c>
      <c r="D153" s="1012"/>
      <c r="E153" s="1012"/>
      <c r="F153" s="1012"/>
      <c r="G153" s="1012"/>
      <c r="H153" s="1012"/>
      <c r="I153" s="1012"/>
      <c r="J153" s="1012"/>
    </row>
    <row r="154" spans="1:10" hidden="1">
      <c r="A154" s="805" t="s">
        <v>302</v>
      </c>
      <c r="B154" s="806" t="s">
        <v>303</v>
      </c>
      <c r="C154" s="804" t="s">
        <v>338</v>
      </c>
      <c r="D154" s="1012">
        <v>0</v>
      </c>
      <c r="E154" s="1012">
        <v>0</v>
      </c>
      <c r="F154" s="1012">
        <v>0</v>
      </c>
      <c r="G154" s="1012">
        <v>0</v>
      </c>
      <c r="H154" s="1012">
        <v>0</v>
      </c>
      <c r="I154" s="1012">
        <v>0</v>
      </c>
      <c r="J154" s="1012">
        <v>0</v>
      </c>
    </row>
    <row r="155" spans="1:10" hidden="1">
      <c r="A155" s="802" t="s">
        <v>304</v>
      </c>
      <c r="B155" s="782" t="s">
        <v>1062</v>
      </c>
      <c r="C155" s="803" t="s">
        <v>305</v>
      </c>
      <c r="D155" s="1012"/>
      <c r="E155" s="1012"/>
      <c r="F155" s="1012"/>
      <c r="G155" s="1012"/>
      <c r="H155" s="1012"/>
      <c r="I155" s="1012"/>
      <c r="J155" s="1012"/>
    </row>
    <row r="156" spans="1:10" hidden="1">
      <c r="A156" s="802" t="s">
        <v>306</v>
      </c>
      <c r="B156" s="782" t="s">
        <v>1063</v>
      </c>
      <c r="C156" s="803" t="s">
        <v>307</v>
      </c>
      <c r="D156" s="1012"/>
      <c r="E156" s="1012"/>
      <c r="F156" s="1012"/>
      <c r="G156" s="1012"/>
      <c r="H156" s="1012"/>
      <c r="I156" s="1012"/>
      <c r="J156" s="1012"/>
    </row>
    <row r="157" spans="1:10" hidden="1">
      <c r="A157" s="802" t="s">
        <v>308</v>
      </c>
      <c r="B157" s="781" t="s">
        <v>1649</v>
      </c>
      <c r="C157" s="803" t="s">
        <v>310</v>
      </c>
      <c r="D157" s="1012"/>
      <c r="E157" s="1012"/>
      <c r="F157" s="1012"/>
      <c r="G157" s="1012"/>
      <c r="H157" s="1012"/>
      <c r="I157" s="1012"/>
      <c r="J157" s="1012"/>
    </row>
    <row r="158" spans="1:10" ht="13.5" thickBot="1">
      <c r="A158" s="807">
        <v>1244000</v>
      </c>
      <c r="B158" s="808" t="s">
        <v>1650</v>
      </c>
      <c r="C158" s="809" t="s">
        <v>1089</v>
      </c>
      <c r="D158" s="1022"/>
      <c r="E158" s="1022"/>
      <c r="F158" s="1022"/>
      <c r="G158" s="1022"/>
      <c r="H158" s="1022"/>
      <c r="I158" s="1022"/>
      <c r="J158" s="1022"/>
    </row>
    <row r="159" spans="1:10" ht="26.25" thickBot="1">
      <c r="A159" s="810">
        <v>1000000</v>
      </c>
      <c r="B159" s="811" t="s">
        <v>1090</v>
      </c>
      <c r="C159" s="812" t="s">
        <v>338</v>
      </c>
      <c r="D159" s="1723">
        <f>D32+D140+D144</f>
        <v>300</v>
      </c>
      <c r="E159" s="1723">
        <f>E32</f>
        <v>0</v>
      </c>
      <c r="F159" s="1723">
        <f>F32+F138</f>
        <v>300</v>
      </c>
      <c r="G159" s="1723">
        <f>G32+G138</f>
        <v>100</v>
      </c>
      <c r="H159" s="1723">
        <f>H32+H138</f>
        <v>100</v>
      </c>
      <c r="I159" s="1723">
        <f>I32+I135</f>
        <v>200</v>
      </c>
      <c r="J159" s="1724">
        <f>F159</f>
        <v>300</v>
      </c>
    </row>
    <row r="160" spans="1:10" ht="11.25" customHeight="1">
      <c r="A160" s="813"/>
      <c r="B160" s="814"/>
      <c r="C160" s="815"/>
      <c r="D160" s="662"/>
      <c r="E160" s="662"/>
      <c r="F160" s="662"/>
      <c r="G160" s="662"/>
      <c r="H160" s="662"/>
      <c r="I160" s="662"/>
      <c r="J160" s="662"/>
    </row>
    <row r="161" spans="1:10" ht="12.75" customHeight="1">
      <c r="A161" s="2443"/>
      <c r="B161" s="2443"/>
      <c r="C161" s="2443"/>
      <c r="D161" s="2443"/>
      <c r="E161" s="2443"/>
      <c r="F161" s="2443"/>
      <c r="G161" s="2443"/>
      <c r="H161" s="2443"/>
      <c r="I161" s="2443"/>
      <c r="J161" s="2443"/>
    </row>
    <row r="162" spans="1:10" s="662" customFormat="1" ht="15.75" customHeight="1">
      <c r="A162" s="2422" t="s">
        <v>2264</v>
      </c>
      <c r="B162" s="2422"/>
      <c r="C162" s="2422"/>
      <c r="D162" s="2422"/>
      <c r="E162" s="2422"/>
      <c r="F162" s="2422"/>
      <c r="G162" s="2422"/>
      <c r="H162" s="2422"/>
      <c r="I162" s="2422"/>
      <c r="J162" s="2422"/>
    </row>
    <row r="163" spans="1:10" ht="12.75" customHeight="1">
      <c r="A163" s="2476" t="s">
        <v>1070</v>
      </c>
      <c r="B163" s="2476"/>
      <c r="C163" s="2476"/>
      <c r="D163" s="2476"/>
      <c r="E163" s="2476"/>
      <c r="F163" s="2476"/>
      <c r="G163" s="2476"/>
      <c r="H163" s="2476"/>
      <c r="I163" s="2476"/>
      <c r="J163" s="2476"/>
    </row>
    <row r="164" spans="1:10" ht="12.75" customHeight="1">
      <c r="A164" s="816" t="s">
        <v>1651</v>
      </c>
      <c r="B164" s="816"/>
      <c r="C164" s="817"/>
      <c r="D164" s="816"/>
      <c r="E164" s="816"/>
      <c r="F164" s="816"/>
      <c r="G164" s="816" t="s">
        <v>1098</v>
      </c>
      <c r="H164" s="816"/>
      <c r="I164" s="816"/>
      <c r="J164" s="816"/>
    </row>
    <row r="165" spans="1:10" ht="12.75" customHeight="1">
      <c r="A165" s="818" t="s">
        <v>1652</v>
      </c>
      <c r="B165" s="818"/>
      <c r="C165" s="818"/>
      <c r="D165" s="662"/>
      <c r="E165" s="661" t="s">
        <v>289</v>
      </c>
      <c r="F165" s="662"/>
      <c r="G165" s="661" t="s">
        <v>290</v>
      </c>
      <c r="H165" s="662"/>
      <c r="I165" s="662"/>
      <c r="J165" s="818"/>
    </row>
    <row r="166" spans="1:10" ht="1.5" customHeight="1">
      <c r="A166" s="819"/>
      <c r="B166" s="819"/>
      <c r="C166" s="818"/>
      <c r="D166" s="819"/>
      <c r="E166" s="819"/>
      <c r="F166" s="819"/>
      <c r="G166" s="819"/>
      <c r="H166" s="819"/>
      <c r="I166" s="819"/>
      <c r="J166" s="819"/>
    </row>
    <row r="167" spans="1:10" ht="14.25">
      <c r="A167" s="816" t="s">
        <v>2011</v>
      </c>
      <c r="B167" s="816"/>
      <c r="C167" s="817"/>
      <c r="D167" s="816"/>
      <c r="E167" s="816"/>
      <c r="F167" s="816"/>
      <c r="G167" s="816" t="s">
        <v>1102</v>
      </c>
      <c r="H167" s="816"/>
      <c r="I167" s="816"/>
      <c r="J167" s="816"/>
    </row>
    <row r="168" spans="1:10" ht="14.25">
      <c r="A168" s="818" t="s">
        <v>1655</v>
      </c>
      <c r="B168" s="817" t="s">
        <v>612</v>
      </c>
      <c r="C168" s="820"/>
      <c r="D168" s="662"/>
      <c r="E168" s="661" t="s">
        <v>289</v>
      </c>
      <c r="F168" s="662"/>
      <c r="G168" s="661" t="s">
        <v>290</v>
      </c>
      <c r="H168" s="662"/>
      <c r="I168" s="662"/>
      <c r="J168" s="818"/>
    </row>
    <row r="169" spans="1:10" ht="12.75" customHeight="1">
      <c r="A169" s="672"/>
      <c r="B169" s="663"/>
      <c r="C169" s="673"/>
      <c r="D169" s="662"/>
      <c r="E169" s="662"/>
      <c r="F169" s="662"/>
      <c r="G169" s="662"/>
      <c r="H169" s="662"/>
      <c r="I169" s="662"/>
      <c r="J169" s="662"/>
    </row>
    <row r="170" spans="1:10" ht="12.75" customHeight="1">
      <c r="A170" s="672"/>
      <c r="B170" s="663"/>
      <c r="C170" s="673"/>
      <c r="D170" s="662"/>
      <c r="E170" s="662"/>
      <c r="F170" s="662"/>
      <c r="G170" s="662"/>
      <c r="H170" s="662"/>
      <c r="I170" s="662"/>
      <c r="J170" s="662"/>
    </row>
    <row r="171" spans="1:10" ht="12.75" customHeight="1">
      <c r="A171" s="672"/>
      <c r="B171" s="663"/>
      <c r="C171" s="673"/>
      <c r="D171" s="662"/>
      <c r="E171" s="662"/>
      <c r="F171" s="662"/>
      <c r="G171" s="662"/>
      <c r="H171" s="662"/>
      <c r="I171" s="662"/>
      <c r="J171" s="662"/>
    </row>
    <row r="172" spans="1:10" ht="12.75" customHeight="1">
      <c r="A172" s="672"/>
      <c r="B172" s="663"/>
      <c r="C172" s="673"/>
      <c r="D172" s="662"/>
      <c r="E172" s="662"/>
      <c r="F172" s="662"/>
      <c r="G172" s="662"/>
      <c r="H172" s="662"/>
      <c r="I172" s="662"/>
      <c r="J172" s="662"/>
    </row>
  </sheetData>
  <mergeCells count="16">
    <mergeCell ref="A14:J14"/>
    <mergeCell ref="A12:B12"/>
    <mergeCell ref="A15:J15"/>
    <mergeCell ref="A163:J163"/>
    <mergeCell ref="A161:J161"/>
    <mergeCell ref="A162:J162"/>
    <mergeCell ref="F23:J24"/>
    <mergeCell ref="F29:F30"/>
    <mergeCell ref="G29:J29"/>
    <mergeCell ref="A16:E17"/>
    <mergeCell ref="F16:J17"/>
    <mergeCell ref="F1:J1"/>
    <mergeCell ref="F3:J3"/>
    <mergeCell ref="A10:E10"/>
    <mergeCell ref="A11:E11"/>
    <mergeCell ref="A13:J13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N171"/>
  <sheetViews>
    <sheetView topLeftCell="A42" workbookViewId="0">
      <selection activeCell="L63" sqref="L6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1.28515625" customWidth="1"/>
    <col min="5" max="5" width="10" customWidth="1"/>
    <col min="6" max="6" width="10.85546875" customWidth="1"/>
    <col min="7" max="7" width="8.85546875" customWidth="1"/>
    <col min="8" max="8" width="10.7109375" customWidth="1"/>
    <col min="9" max="9" width="12.28515625" customWidth="1"/>
    <col min="10" max="10" width="12.14062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523" t="s">
        <v>28</v>
      </c>
      <c r="G1" s="2523"/>
      <c r="H1" s="2523"/>
      <c r="I1" s="2523"/>
      <c r="J1" s="2523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524" t="s">
        <v>29</v>
      </c>
      <c r="G3" s="2524"/>
      <c r="H3" s="2524"/>
      <c r="I3" s="2524"/>
      <c r="J3" s="2524"/>
      <c r="K3" s="16"/>
      <c r="L3" s="16"/>
    </row>
    <row r="4" spans="1:12">
      <c r="A4" s="16"/>
      <c r="B4" s="17"/>
      <c r="C4" s="18"/>
      <c r="D4" s="16"/>
      <c r="E4" s="19"/>
      <c r="F4" s="21" t="s">
        <v>30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31</v>
      </c>
      <c r="C5" s="18"/>
      <c r="D5" s="16"/>
      <c r="E5" s="19"/>
      <c r="F5" s="19"/>
      <c r="G5" s="23" t="s">
        <v>162</v>
      </c>
      <c r="H5" s="16"/>
      <c r="I5" s="16"/>
      <c r="J5" s="16"/>
      <c r="K5" s="16"/>
      <c r="L5" s="16"/>
    </row>
    <row r="6" spans="1:12">
      <c r="A6" s="354" t="s">
        <v>1115</v>
      </c>
      <c r="B6" s="355"/>
      <c r="C6" s="18"/>
      <c r="D6" s="16"/>
      <c r="E6" s="19" t="s">
        <v>163</v>
      </c>
      <c r="F6" s="21" t="s">
        <v>893</v>
      </c>
      <c r="G6" s="16"/>
      <c r="H6" s="16"/>
      <c r="I6" s="16"/>
      <c r="J6" s="24"/>
      <c r="K6" s="16"/>
      <c r="L6" s="16"/>
    </row>
    <row r="7" spans="1:12">
      <c r="A7" s="24"/>
      <c r="B7" s="25" t="s">
        <v>894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846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533" t="s">
        <v>1116</v>
      </c>
      <c r="B10" s="2525"/>
      <c r="C10" s="2525"/>
      <c r="D10" s="2525"/>
      <c r="E10" s="2525"/>
      <c r="F10" s="19"/>
      <c r="G10" s="34" t="s">
        <v>193</v>
      </c>
      <c r="H10" s="16"/>
      <c r="I10" s="16"/>
      <c r="J10" s="16"/>
      <c r="K10" s="16"/>
      <c r="L10" s="16"/>
    </row>
    <row r="11" spans="1:12">
      <c r="A11" s="2526" t="s">
        <v>861</v>
      </c>
      <c r="B11" s="2526"/>
      <c r="C11" s="2526"/>
      <c r="D11" s="2526"/>
      <c r="E11" s="2526"/>
      <c r="F11" s="19"/>
      <c r="G11" s="16"/>
      <c r="H11" s="16"/>
      <c r="I11" s="16"/>
      <c r="J11" s="16"/>
      <c r="K11" s="16"/>
      <c r="L11" s="16"/>
    </row>
    <row r="12" spans="1:12">
      <c r="A12" s="32"/>
      <c r="B12" s="17"/>
      <c r="C12" s="18"/>
      <c r="D12" s="16"/>
      <c r="E12" s="19"/>
      <c r="F12" s="19"/>
      <c r="G12" s="16"/>
      <c r="H12" s="16"/>
      <c r="I12" s="16"/>
      <c r="J12" s="16"/>
      <c r="K12" s="16"/>
      <c r="L12" s="16"/>
    </row>
    <row r="13" spans="1:12" ht="18">
      <c r="A13" s="2519" t="s">
        <v>779</v>
      </c>
      <c r="B13" s="2519"/>
      <c r="C13" s="2519"/>
      <c r="D13" s="2519"/>
      <c r="E13" s="2519"/>
      <c r="F13" s="2519"/>
      <c r="G13" s="2519"/>
      <c r="H13" s="2519"/>
      <c r="I13" s="2519"/>
      <c r="J13" s="2519"/>
      <c r="K13" s="16"/>
      <c r="L13" s="16"/>
    </row>
    <row r="14" spans="1:12" ht="14.25">
      <c r="A14" s="2520" t="s">
        <v>993</v>
      </c>
      <c r="B14" s="2494"/>
      <c r="C14" s="2494"/>
      <c r="D14" s="2494"/>
      <c r="E14" s="2494"/>
      <c r="F14" s="2494"/>
      <c r="G14" s="2494"/>
      <c r="H14" s="2494"/>
      <c r="I14" s="2494"/>
      <c r="J14" s="2494"/>
      <c r="K14" s="16"/>
      <c r="L14" s="16"/>
    </row>
    <row r="15" spans="1:12" ht="16.5">
      <c r="A15" s="2521" t="s">
        <v>994</v>
      </c>
      <c r="B15" s="2521"/>
      <c r="C15" s="2521"/>
      <c r="D15" s="2521"/>
      <c r="E15" s="2521"/>
      <c r="F15" s="2521"/>
      <c r="G15" s="2521"/>
      <c r="H15" s="2521"/>
      <c r="I15" s="2521"/>
      <c r="J15" s="2521"/>
      <c r="K15" s="16"/>
      <c r="L15" s="16"/>
    </row>
    <row r="16" spans="1:12" ht="14.25">
      <c r="A16" s="2522" t="s">
        <v>1170</v>
      </c>
      <c r="B16" s="2522"/>
      <c r="C16" s="2522"/>
      <c r="D16" s="2522"/>
      <c r="E16" s="2522"/>
      <c r="F16" s="2522"/>
      <c r="G16" s="2522"/>
      <c r="H16" s="2522"/>
      <c r="I16" s="2522"/>
      <c r="J16" s="2522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962</v>
      </c>
      <c r="B18" s="39"/>
      <c r="C18" s="39"/>
      <c r="D18" s="39"/>
      <c r="E18" s="28"/>
      <c r="F18" s="40" t="s">
        <v>312</v>
      </c>
      <c r="G18" s="28"/>
      <c r="H18" s="28"/>
      <c r="I18" s="28"/>
      <c r="J18" s="28"/>
      <c r="K18" s="28"/>
      <c r="L18" s="28"/>
    </row>
    <row r="19" spans="1:14">
      <c r="A19" s="38" t="s">
        <v>961</v>
      </c>
      <c r="B19" s="41"/>
      <c r="C19" s="41"/>
      <c r="D19" s="41"/>
      <c r="E19" s="41"/>
      <c r="F19" s="38" t="s">
        <v>313</v>
      </c>
      <c r="G19" s="8" t="s">
        <v>837</v>
      </c>
      <c r="H19" s="10" t="s">
        <v>704</v>
      </c>
      <c r="I19" s="11" t="s">
        <v>1071</v>
      </c>
      <c r="J19" s="41"/>
      <c r="K19" s="41"/>
      <c r="L19" s="41"/>
    </row>
    <row r="20" spans="1:14">
      <c r="A20" s="38" t="s">
        <v>314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884</v>
      </c>
      <c r="B21" s="38"/>
      <c r="C21" s="38"/>
      <c r="D21" s="42"/>
      <c r="E21" s="42"/>
      <c r="F21" s="38" t="s">
        <v>882</v>
      </c>
      <c r="G21" s="38"/>
      <c r="H21" s="38"/>
      <c r="I21" s="38"/>
      <c r="J21" s="38"/>
      <c r="K21" s="38"/>
      <c r="L21" s="38"/>
    </row>
    <row r="22" spans="1:14" ht="15.75" customHeight="1">
      <c r="A22" s="38" t="s">
        <v>330</v>
      </c>
      <c r="B22" s="41"/>
      <c r="C22" s="41"/>
      <c r="D22" s="41"/>
      <c r="E22" s="41"/>
      <c r="F22" s="38" t="s">
        <v>895</v>
      </c>
      <c r="G22" s="38"/>
      <c r="H22" s="38"/>
      <c r="I22" s="41"/>
      <c r="J22" s="43"/>
      <c r="K22" s="41"/>
      <c r="L22" s="41"/>
    </row>
    <row r="23" spans="1:14" ht="15" customHeight="1">
      <c r="A23" s="41" t="s">
        <v>192</v>
      </c>
      <c r="B23" s="43"/>
      <c r="C23" s="44"/>
      <c r="D23" s="41"/>
      <c r="E23" s="41"/>
      <c r="F23" s="2518" t="s">
        <v>900</v>
      </c>
      <c r="G23" s="2518"/>
      <c r="H23" s="2518"/>
      <c r="I23" s="2518"/>
      <c r="J23" s="2518"/>
      <c r="K23" s="41"/>
      <c r="L23" s="41"/>
    </row>
    <row r="24" spans="1:14" ht="13.5" thickBot="1">
      <c r="A24" s="40" t="s">
        <v>876</v>
      </c>
      <c r="B24" s="45"/>
      <c r="C24" s="46"/>
      <c r="D24" s="45"/>
      <c r="E24" s="41"/>
      <c r="F24" s="2518"/>
      <c r="G24" s="2518"/>
      <c r="H24" s="2518"/>
      <c r="I24" s="2518"/>
      <c r="J24" s="2518"/>
      <c r="K24" s="41"/>
      <c r="L24" s="41"/>
    </row>
    <row r="25" spans="1:14" ht="13.5" thickBot="1">
      <c r="A25" s="38" t="s">
        <v>110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397</v>
      </c>
      <c r="B26" s="41"/>
      <c r="C26" s="41"/>
      <c r="D26" s="45"/>
      <c r="E26" s="45"/>
      <c r="F26" s="45"/>
      <c r="G26" s="51" t="s">
        <v>398</v>
      </c>
      <c r="H26" s="41"/>
      <c r="I26" s="43"/>
      <c r="J26" s="43"/>
      <c r="K26" s="45"/>
      <c r="L26" s="45"/>
    </row>
    <row r="27" spans="1:14" ht="13.5" thickBot="1">
      <c r="A27" s="38" t="s">
        <v>399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6.5" customHeight="1" thickBot="1">
      <c r="A29" s="56" t="s">
        <v>385</v>
      </c>
      <c r="B29" s="2" t="s">
        <v>400</v>
      </c>
      <c r="C29" s="57"/>
      <c r="D29" s="2" t="s">
        <v>401</v>
      </c>
      <c r="E29" s="3"/>
      <c r="F29" s="2495" t="s">
        <v>342</v>
      </c>
      <c r="G29" s="2497" t="s">
        <v>343</v>
      </c>
      <c r="H29" s="2498"/>
      <c r="I29" s="2498"/>
      <c r="J29" s="2499"/>
    </row>
    <row r="30" spans="1:14" ht="69.75" customHeight="1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96"/>
      <c r="G30" s="15" t="s">
        <v>930</v>
      </c>
      <c r="H30" s="15" t="s">
        <v>931</v>
      </c>
      <c r="I30" s="15" t="s">
        <v>932</v>
      </c>
      <c r="J30" s="15" t="s">
        <v>933</v>
      </c>
      <c r="M30" s="49"/>
      <c r="N30" s="43"/>
    </row>
    <row r="31" spans="1:14" ht="18" customHeight="1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4" ht="14.25" customHeight="1" thickBot="1">
      <c r="A32" s="61">
        <v>1100000</v>
      </c>
      <c r="B32" s="68" t="s">
        <v>1028</v>
      </c>
      <c r="C32" s="69" t="s">
        <v>338</v>
      </c>
      <c r="D32" s="304">
        <v>0</v>
      </c>
      <c r="E32" s="304">
        <f>E63</f>
        <v>0</v>
      </c>
      <c r="F32" s="304">
        <f>F63</f>
        <v>0</v>
      </c>
      <c r="G32" s="304">
        <v>0</v>
      </c>
      <c r="H32" s="304">
        <v>0</v>
      </c>
      <c r="I32" s="304">
        <f>I63</f>
        <v>0</v>
      </c>
      <c r="J32" s="304">
        <f>J63</f>
        <v>0</v>
      </c>
    </row>
    <row r="33" spans="1:10" ht="14.25" hidden="1" customHeight="1">
      <c r="A33" s="61">
        <v>1110000</v>
      </c>
      <c r="B33" s="70" t="s">
        <v>767</v>
      </c>
      <c r="C33" s="69" t="s">
        <v>338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 hidden="1" customHeight="1">
      <c r="A34" s="72">
        <v>1110000</v>
      </c>
      <c r="B34" s="73" t="s">
        <v>768</v>
      </c>
      <c r="C34" s="74" t="s">
        <v>338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14.25" hidden="1" customHeight="1">
      <c r="A35" s="12">
        <v>1111000</v>
      </c>
      <c r="B35" s="76" t="s">
        <v>643</v>
      </c>
      <c r="C35" s="77" t="s">
        <v>769</v>
      </c>
      <c r="D35" s="307"/>
      <c r="E35" s="307"/>
      <c r="F35" s="307"/>
      <c r="G35" s="307"/>
      <c r="H35" s="307"/>
      <c r="I35" s="307"/>
      <c r="J35" s="307"/>
    </row>
    <row r="36" spans="1:10" ht="14.25" hidden="1" customHeight="1">
      <c r="A36" s="80">
        <v>1112000</v>
      </c>
      <c r="B36" s="14" t="s">
        <v>255</v>
      </c>
      <c r="C36" s="81" t="s">
        <v>770</v>
      </c>
      <c r="D36" s="310"/>
      <c r="E36" s="310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771</v>
      </c>
      <c r="C37" s="81" t="s">
        <v>772</v>
      </c>
      <c r="D37" s="310"/>
      <c r="E37" s="310"/>
      <c r="F37" s="310"/>
      <c r="G37" s="310"/>
      <c r="H37" s="310"/>
      <c r="I37" s="310"/>
      <c r="J37" s="310"/>
    </row>
    <row r="38" spans="1:10" ht="14.25" hidden="1" customHeight="1">
      <c r="A38" s="80">
        <v>1114000</v>
      </c>
      <c r="B38" s="14" t="s">
        <v>377</v>
      </c>
      <c r="C38" s="81" t="s">
        <v>378</v>
      </c>
      <c r="D38" s="310"/>
      <c r="E38" s="310"/>
      <c r="F38" s="310"/>
      <c r="G38" s="310"/>
      <c r="H38" s="310"/>
      <c r="I38" s="310"/>
      <c r="J38" s="310"/>
    </row>
    <row r="39" spans="1:10" ht="14.25" hidden="1" customHeight="1">
      <c r="A39" s="80">
        <v>1115000</v>
      </c>
      <c r="B39" s="14" t="s">
        <v>591</v>
      </c>
      <c r="C39" s="81" t="s">
        <v>367</v>
      </c>
      <c r="D39" s="310"/>
      <c r="E39" s="310"/>
      <c r="F39" s="310"/>
      <c r="G39" s="310"/>
      <c r="H39" s="310"/>
      <c r="I39" s="310"/>
      <c r="J39" s="310"/>
    </row>
    <row r="40" spans="1:10" ht="14.25" hidden="1" customHeight="1">
      <c r="A40" s="80">
        <v>1116000</v>
      </c>
      <c r="B40" s="14" t="s">
        <v>981</v>
      </c>
      <c r="C40" s="83" t="s">
        <v>368</v>
      </c>
      <c r="D40" s="310"/>
      <c r="E40" s="310"/>
      <c r="F40" s="310"/>
      <c r="G40" s="310"/>
      <c r="H40" s="310"/>
      <c r="I40" s="310"/>
      <c r="J40" s="310"/>
    </row>
    <row r="41" spans="1:10" ht="14.25" hidden="1" customHeight="1">
      <c r="A41" s="84">
        <v>1117000</v>
      </c>
      <c r="B41" s="85" t="s">
        <v>18</v>
      </c>
      <c r="C41" s="86" t="s">
        <v>19</v>
      </c>
      <c r="D41" s="311"/>
      <c r="E41" s="311"/>
      <c r="F41" s="311"/>
      <c r="G41" s="311"/>
      <c r="H41" s="311"/>
      <c r="I41" s="311"/>
      <c r="J41" s="311"/>
    </row>
    <row r="42" spans="1:10" ht="14.25" customHeight="1" thickBot="1">
      <c r="A42" s="88">
        <v>1120000</v>
      </c>
      <c r="B42" s="89" t="s">
        <v>20</v>
      </c>
      <c r="C42" s="69" t="s">
        <v>338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f>J51</f>
        <v>0</v>
      </c>
    </row>
    <row r="43" spans="1:10" ht="14.25" hidden="1" customHeight="1">
      <c r="A43" s="72">
        <v>1121000</v>
      </c>
      <c r="B43" s="91" t="s">
        <v>21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4.25" hidden="1" customHeight="1">
      <c r="A44" s="80">
        <v>1121100</v>
      </c>
      <c r="B44" s="93" t="s">
        <v>359</v>
      </c>
      <c r="C44" s="83" t="s">
        <v>360</v>
      </c>
      <c r="D44" s="310"/>
      <c r="E44" s="310"/>
      <c r="F44" s="310"/>
      <c r="G44" s="310"/>
      <c r="H44" s="310"/>
      <c r="I44" s="310"/>
      <c r="J44" s="310"/>
    </row>
    <row r="45" spans="1:10" ht="14.25" hidden="1" customHeight="1">
      <c r="A45" s="80">
        <v>1121200</v>
      </c>
      <c r="B45" s="94" t="s">
        <v>361</v>
      </c>
      <c r="C45" s="81" t="s">
        <v>362</v>
      </c>
      <c r="D45" s="310"/>
      <c r="E45" s="310"/>
      <c r="F45" s="310"/>
      <c r="G45" s="310"/>
      <c r="H45" s="310"/>
      <c r="I45" s="310"/>
      <c r="J45" s="310"/>
    </row>
    <row r="46" spans="1:10" ht="14.25" hidden="1" customHeight="1">
      <c r="A46" s="80">
        <v>1121300</v>
      </c>
      <c r="B46" s="93" t="s">
        <v>734</v>
      </c>
      <c r="C46" s="83" t="s">
        <v>363</v>
      </c>
      <c r="D46" s="310"/>
      <c r="E46" s="310"/>
      <c r="F46" s="310"/>
      <c r="G46" s="310"/>
      <c r="H46" s="310"/>
      <c r="I46" s="310"/>
      <c r="J46" s="310"/>
    </row>
    <row r="47" spans="1:10" ht="14.25" hidden="1" customHeight="1">
      <c r="A47" s="80">
        <v>1121400</v>
      </c>
      <c r="B47" s="93" t="s">
        <v>735</v>
      </c>
      <c r="C47" s="81" t="s">
        <v>364</v>
      </c>
      <c r="D47" s="310"/>
      <c r="E47" s="310"/>
      <c r="F47" s="310"/>
      <c r="G47" s="310"/>
      <c r="H47" s="310"/>
      <c r="I47" s="310"/>
      <c r="J47" s="310"/>
    </row>
    <row r="48" spans="1:10" ht="14.25" hidden="1" customHeight="1">
      <c r="A48" s="80">
        <v>1121500</v>
      </c>
      <c r="B48" s="93" t="s">
        <v>65</v>
      </c>
      <c r="C48" s="83" t="s">
        <v>365</v>
      </c>
      <c r="D48" s="307"/>
      <c r="E48" s="307"/>
      <c r="F48" s="307"/>
      <c r="G48" s="307"/>
      <c r="H48" s="307"/>
      <c r="I48" s="307"/>
      <c r="J48" s="307"/>
    </row>
    <row r="49" spans="1:10" ht="14.25" hidden="1" customHeight="1">
      <c r="A49" s="80">
        <v>1121600</v>
      </c>
      <c r="B49" s="93" t="s">
        <v>66</v>
      </c>
      <c r="C49" s="81" t="s">
        <v>366</v>
      </c>
      <c r="D49" s="310"/>
      <c r="E49" s="310"/>
      <c r="F49" s="310"/>
      <c r="G49" s="310"/>
      <c r="H49" s="310"/>
      <c r="I49" s="310"/>
      <c r="J49" s="310"/>
    </row>
    <row r="50" spans="1:10" ht="14.25" hidden="1" customHeight="1">
      <c r="A50" s="95">
        <v>1121700</v>
      </c>
      <c r="B50" s="96" t="s">
        <v>67</v>
      </c>
      <c r="C50" s="86" t="s">
        <v>731</v>
      </c>
      <c r="D50" s="311"/>
      <c r="E50" s="311"/>
      <c r="F50" s="311"/>
      <c r="G50" s="311"/>
      <c r="H50" s="311"/>
      <c r="I50" s="311"/>
      <c r="J50" s="311"/>
    </row>
    <row r="51" spans="1:10" ht="14.25" customHeight="1">
      <c r="A51" s="72">
        <v>1122000</v>
      </c>
      <c r="B51" s="97" t="s">
        <v>732</v>
      </c>
      <c r="C51" s="74" t="s">
        <v>338</v>
      </c>
      <c r="D51" s="308">
        <v>0</v>
      </c>
      <c r="E51" s="308">
        <v>0</v>
      </c>
      <c r="F51" s="308">
        <f>F52</f>
        <v>0</v>
      </c>
      <c r="G51" s="308">
        <v>0</v>
      </c>
      <c r="H51" s="308">
        <v>0</v>
      </c>
      <c r="I51" s="308">
        <v>0</v>
      </c>
      <c r="J51" s="308">
        <f>J52</f>
        <v>0</v>
      </c>
    </row>
    <row r="52" spans="1:10" hidden="1">
      <c r="A52" s="98">
        <v>1122100</v>
      </c>
      <c r="B52" s="93" t="s">
        <v>68</v>
      </c>
      <c r="C52" s="99" t="s">
        <v>733</v>
      </c>
      <c r="D52" s="310">
        <v>0</v>
      </c>
      <c r="E52" s="310">
        <v>0</v>
      </c>
      <c r="F52" s="310">
        <v>0</v>
      </c>
      <c r="G52" s="310">
        <v>0</v>
      </c>
      <c r="H52" s="310">
        <v>0</v>
      </c>
      <c r="I52" s="310">
        <v>0</v>
      </c>
      <c r="J52" s="310">
        <f>F52</f>
        <v>0</v>
      </c>
    </row>
    <row r="53" spans="1:10" hidden="1">
      <c r="A53" s="98">
        <v>1122200</v>
      </c>
      <c r="B53" s="93" t="s">
        <v>465</v>
      </c>
      <c r="C53" s="83" t="s">
        <v>978</v>
      </c>
      <c r="D53" s="310"/>
      <c r="E53" s="310"/>
      <c r="F53" s="310"/>
      <c r="G53" s="310"/>
      <c r="H53" s="310"/>
      <c r="I53" s="310"/>
      <c r="J53" s="310"/>
    </row>
    <row r="54" spans="1:10" ht="12.75" hidden="1" customHeight="1" thickBot="1">
      <c r="A54" s="88">
        <v>1122300</v>
      </c>
      <c r="B54" s="96" t="s">
        <v>136</v>
      </c>
      <c r="C54" s="100" t="s">
        <v>979</v>
      </c>
      <c r="D54" s="311"/>
      <c r="E54" s="311"/>
      <c r="F54" s="311"/>
      <c r="G54" s="311"/>
      <c r="H54" s="311"/>
      <c r="I54" s="311"/>
      <c r="J54" s="311"/>
    </row>
    <row r="55" spans="1:10" ht="28.5">
      <c r="A55" s="72">
        <v>1123000</v>
      </c>
      <c r="B55" s="97" t="s">
        <v>344</v>
      </c>
      <c r="C55" s="74" t="s">
        <v>338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>
      <c r="A56" s="98">
        <v>1123100</v>
      </c>
      <c r="B56" s="93" t="s">
        <v>137</v>
      </c>
      <c r="C56" s="99" t="s">
        <v>345</v>
      </c>
      <c r="D56" s="310"/>
      <c r="E56" s="310"/>
      <c r="F56" s="310"/>
      <c r="G56" s="310"/>
      <c r="H56" s="310"/>
      <c r="I56" s="310"/>
      <c r="J56" s="310"/>
    </row>
    <row r="57" spans="1:10">
      <c r="A57" s="98">
        <v>1123200</v>
      </c>
      <c r="B57" s="93" t="s">
        <v>138</v>
      </c>
      <c r="C57" s="83" t="s">
        <v>346</v>
      </c>
      <c r="D57" s="310"/>
      <c r="E57" s="310"/>
      <c r="F57" s="310"/>
      <c r="G57" s="310"/>
      <c r="H57" s="310"/>
      <c r="I57" s="310"/>
      <c r="J57" s="310"/>
    </row>
    <row r="58" spans="1:10" ht="25.5">
      <c r="A58" s="98">
        <v>1123300</v>
      </c>
      <c r="B58" s="93" t="s">
        <v>139</v>
      </c>
      <c r="C58" s="83" t="s">
        <v>347</v>
      </c>
      <c r="D58" s="310"/>
      <c r="E58" s="310"/>
      <c r="F58" s="310"/>
      <c r="G58" s="310"/>
      <c r="H58" s="310"/>
      <c r="I58" s="310"/>
      <c r="J58" s="310"/>
    </row>
    <row r="59" spans="1:10">
      <c r="A59" s="98">
        <v>1123400</v>
      </c>
      <c r="B59" s="93" t="s">
        <v>533</v>
      </c>
      <c r="C59" s="83" t="s">
        <v>348</v>
      </c>
      <c r="D59" s="310"/>
      <c r="E59" s="310"/>
      <c r="F59" s="310"/>
      <c r="G59" s="310"/>
      <c r="H59" s="310"/>
      <c r="I59" s="310"/>
      <c r="J59" s="310"/>
    </row>
    <row r="60" spans="1:10">
      <c r="A60" s="98">
        <v>1123500</v>
      </c>
      <c r="B60" s="101" t="s">
        <v>534</v>
      </c>
      <c r="C60" s="102">
        <v>423500</v>
      </c>
      <c r="D60" s="310"/>
      <c r="E60" s="310"/>
      <c r="F60" s="310"/>
      <c r="G60" s="310"/>
      <c r="H60" s="310"/>
      <c r="I60" s="310"/>
      <c r="J60" s="310"/>
    </row>
    <row r="61" spans="1:10" ht="25.5">
      <c r="A61" s="98">
        <v>1123600</v>
      </c>
      <c r="B61" s="93" t="s">
        <v>174</v>
      </c>
      <c r="C61" s="81" t="s">
        <v>349</v>
      </c>
      <c r="D61" s="310"/>
      <c r="E61" s="310"/>
      <c r="F61" s="310"/>
      <c r="G61" s="310"/>
      <c r="H61" s="310"/>
      <c r="I61" s="310"/>
      <c r="J61" s="310"/>
    </row>
    <row r="62" spans="1:10">
      <c r="A62" s="98">
        <v>1123700</v>
      </c>
      <c r="B62" s="93" t="s">
        <v>175</v>
      </c>
      <c r="C62" s="83" t="s">
        <v>350</v>
      </c>
      <c r="D62" s="310"/>
      <c r="E62" s="310"/>
      <c r="F62" s="310"/>
      <c r="G62" s="310"/>
      <c r="H62" s="310"/>
      <c r="I62" s="310"/>
      <c r="J62" s="310"/>
    </row>
    <row r="63" spans="1:10" ht="13.5" thickBot="1">
      <c r="A63" s="88">
        <v>1123800</v>
      </c>
      <c r="B63" s="96" t="s">
        <v>176</v>
      </c>
      <c r="C63" s="100" t="s">
        <v>351</v>
      </c>
      <c r="D63" s="311"/>
      <c r="E63" s="311">
        <v>0</v>
      </c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31.5" customHeight="1">
      <c r="A64" s="72">
        <v>1124000</v>
      </c>
      <c r="B64" s="97" t="s">
        <v>198</v>
      </c>
      <c r="C64" s="74" t="s">
        <v>338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177</v>
      </c>
      <c r="C65" s="86" t="s">
        <v>199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878</v>
      </c>
      <c r="C66" s="74" t="s">
        <v>338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178</v>
      </c>
      <c r="C67" s="99" t="s">
        <v>879</v>
      </c>
      <c r="D67" s="310"/>
      <c r="E67" s="310"/>
      <c r="F67" s="310"/>
      <c r="G67" s="310"/>
      <c r="H67" s="310"/>
      <c r="I67" s="310"/>
      <c r="J67" s="310"/>
    </row>
    <row r="68" spans="1:10" ht="26.25" hidden="1" thickBot="1">
      <c r="A68" s="88">
        <v>1125200</v>
      </c>
      <c r="B68" s="96" t="s">
        <v>669</v>
      </c>
      <c r="C68" s="100" t="s">
        <v>988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989</v>
      </c>
      <c r="C69" s="74" t="s">
        <v>338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941</v>
      </c>
      <c r="C70" s="77" t="s">
        <v>990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942</v>
      </c>
      <c r="C71" s="83" t="s">
        <v>991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369</v>
      </c>
      <c r="C72" s="83" t="s">
        <v>370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943</v>
      </c>
      <c r="C73" s="81" t="s">
        <v>371</v>
      </c>
      <c r="D73" s="310"/>
      <c r="E73" s="310"/>
      <c r="F73" s="310"/>
      <c r="G73" s="310"/>
      <c r="H73" s="310"/>
      <c r="I73" s="310"/>
      <c r="J73" s="310"/>
    </row>
    <row r="74" spans="1:10" ht="25.5" hidden="1">
      <c r="A74" s="84">
        <v>1126500</v>
      </c>
      <c r="B74" s="104" t="s">
        <v>901</v>
      </c>
      <c r="C74" s="83" t="s">
        <v>372</v>
      </c>
      <c r="D74" s="310"/>
      <c r="E74" s="310"/>
      <c r="F74" s="310"/>
      <c r="G74" s="310"/>
      <c r="H74" s="310"/>
      <c r="I74" s="310"/>
      <c r="J74" s="310"/>
    </row>
    <row r="75" spans="1:10" hidden="1">
      <c r="A75" s="80">
        <v>1126600</v>
      </c>
      <c r="B75" s="103" t="s">
        <v>214</v>
      </c>
      <c r="C75" s="81" t="s">
        <v>373</v>
      </c>
      <c r="D75" s="310"/>
      <c r="E75" s="310"/>
      <c r="F75" s="310"/>
      <c r="G75" s="310"/>
      <c r="H75" s="310"/>
      <c r="I75" s="310"/>
      <c r="J75" s="310"/>
    </row>
    <row r="76" spans="1:10" hidden="1">
      <c r="A76" s="80">
        <v>1126700</v>
      </c>
      <c r="B76" s="103" t="s">
        <v>215</v>
      </c>
      <c r="C76" s="83" t="s">
        <v>374</v>
      </c>
      <c r="D76" s="310"/>
      <c r="E76" s="310"/>
      <c r="F76" s="310"/>
      <c r="G76" s="310"/>
      <c r="H76" s="310"/>
      <c r="I76" s="310"/>
      <c r="J76" s="310"/>
    </row>
    <row r="77" spans="1:10" ht="13.5" hidden="1" thickBot="1">
      <c r="A77" s="95">
        <v>1126800</v>
      </c>
      <c r="B77" s="105" t="s">
        <v>458</v>
      </c>
      <c r="C77" s="86" t="s">
        <v>375</v>
      </c>
      <c r="D77" s="311"/>
      <c r="E77" s="311">
        <v>0</v>
      </c>
      <c r="F77" s="311"/>
      <c r="G77" s="311"/>
      <c r="H77" s="311"/>
      <c r="I77" s="311"/>
      <c r="J77" s="311">
        <v>0</v>
      </c>
    </row>
    <row r="78" spans="1:10" ht="15" hidden="1" thickBot="1">
      <c r="A78" s="106">
        <v>1130000</v>
      </c>
      <c r="B78" s="107" t="s">
        <v>274</v>
      </c>
      <c r="C78" s="74" t="s">
        <v>338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11">
        <v>0</v>
      </c>
    </row>
    <row r="79" spans="1:10" ht="13.5" hidden="1" thickBot="1">
      <c r="A79" s="106">
        <v>1130100</v>
      </c>
      <c r="B79" s="103" t="s">
        <v>459</v>
      </c>
      <c r="C79" s="99" t="s">
        <v>275</v>
      </c>
      <c r="D79" s="310"/>
      <c r="E79" s="310"/>
      <c r="F79" s="310"/>
      <c r="G79" s="310"/>
      <c r="H79" s="310"/>
      <c r="I79" s="310"/>
      <c r="J79" s="311">
        <v>0</v>
      </c>
    </row>
    <row r="80" spans="1:10" ht="13.5" hidden="1" thickBot="1">
      <c r="A80" s="106">
        <v>1130200</v>
      </c>
      <c r="B80" s="103" t="s">
        <v>460</v>
      </c>
      <c r="C80" s="83" t="s">
        <v>276</v>
      </c>
      <c r="D80" s="310"/>
      <c r="E80" s="310"/>
      <c r="F80" s="310"/>
      <c r="G80" s="310"/>
      <c r="H80" s="310"/>
      <c r="I80" s="310"/>
      <c r="J80" s="311">
        <v>0</v>
      </c>
    </row>
    <row r="81" spans="1:10" ht="13.5" hidden="1" thickBot="1">
      <c r="A81" s="106">
        <v>1130300</v>
      </c>
      <c r="B81" s="103" t="s">
        <v>461</v>
      </c>
      <c r="C81" s="83" t="s">
        <v>277</v>
      </c>
      <c r="D81" s="310"/>
      <c r="E81" s="310"/>
      <c r="F81" s="310"/>
      <c r="G81" s="310"/>
      <c r="H81" s="310"/>
      <c r="I81" s="310"/>
      <c r="J81" s="311">
        <v>0</v>
      </c>
    </row>
    <row r="82" spans="1:10" ht="13.5" hidden="1" thickBot="1">
      <c r="A82" s="106">
        <v>1130400</v>
      </c>
      <c r="B82" s="108" t="s">
        <v>462</v>
      </c>
      <c r="C82" s="109" t="s">
        <v>278</v>
      </c>
      <c r="D82" s="307"/>
      <c r="E82" s="307"/>
      <c r="F82" s="307"/>
      <c r="G82" s="307"/>
      <c r="H82" s="307"/>
      <c r="I82" s="307"/>
      <c r="J82" s="311">
        <v>0</v>
      </c>
    </row>
    <row r="83" spans="1:10" ht="1.5" hidden="1" customHeight="1" thickBot="1">
      <c r="A83" s="80">
        <v>1131000</v>
      </c>
      <c r="B83" s="110" t="s">
        <v>279</v>
      </c>
      <c r="C83" s="111" t="s">
        <v>338</v>
      </c>
      <c r="D83" s="313"/>
      <c r="E83" s="313"/>
      <c r="F83" s="313"/>
      <c r="G83" s="313"/>
      <c r="H83" s="313"/>
      <c r="I83" s="313"/>
      <c r="J83" s="311">
        <v>0</v>
      </c>
    </row>
    <row r="84" spans="1:10" ht="26.25" hidden="1" thickBot="1">
      <c r="A84" s="80">
        <v>1131100</v>
      </c>
      <c r="B84" s="103" t="s">
        <v>565</v>
      </c>
      <c r="C84" s="77" t="s">
        <v>280</v>
      </c>
      <c r="D84" s="310"/>
      <c r="E84" s="310"/>
      <c r="F84" s="310"/>
      <c r="G84" s="310"/>
      <c r="H84" s="310"/>
      <c r="I84" s="310"/>
      <c r="J84" s="311">
        <v>0</v>
      </c>
    </row>
    <row r="85" spans="1:10" ht="13.5" hidden="1" thickBot="1">
      <c r="A85" s="80">
        <v>1131200</v>
      </c>
      <c r="B85" s="103" t="s">
        <v>566</v>
      </c>
      <c r="C85" s="83" t="s">
        <v>281</v>
      </c>
      <c r="D85" s="310"/>
      <c r="E85" s="310"/>
      <c r="F85" s="310"/>
      <c r="G85" s="310"/>
      <c r="H85" s="310"/>
      <c r="I85" s="310"/>
      <c r="J85" s="311">
        <v>0</v>
      </c>
    </row>
    <row r="86" spans="1:10" ht="13.5" hidden="1" thickBot="1">
      <c r="A86" s="80">
        <v>1131300</v>
      </c>
      <c r="B86" s="105" t="s">
        <v>567</v>
      </c>
      <c r="C86" s="86" t="s">
        <v>282</v>
      </c>
      <c r="D86" s="311"/>
      <c r="E86" s="311"/>
      <c r="F86" s="311"/>
      <c r="G86" s="311"/>
      <c r="H86" s="311"/>
      <c r="I86" s="311"/>
      <c r="J86" s="311">
        <v>0</v>
      </c>
    </row>
    <row r="87" spans="1:10" ht="15" hidden="1" thickBot="1">
      <c r="A87" s="113">
        <v>1140000</v>
      </c>
      <c r="B87" s="107" t="s">
        <v>283</v>
      </c>
      <c r="C87" s="74" t="s">
        <v>338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11">
        <v>0</v>
      </c>
    </row>
    <row r="88" spans="1:10" ht="26.25" hidden="1" thickBot="1">
      <c r="A88" s="113">
        <v>1141000</v>
      </c>
      <c r="B88" s="103" t="s">
        <v>284</v>
      </c>
      <c r="C88" s="99" t="s">
        <v>960</v>
      </c>
      <c r="D88" s="310"/>
      <c r="E88" s="310"/>
      <c r="F88" s="310"/>
      <c r="G88" s="310"/>
      <c r="H88" s="310"/>
      <c r="I88" s="310"/>
      <c r="J88" s="311">
        <v>0</v>
      </c>
    </row>
    <row r="89" spans="1:10" ht="26.25" hidden="1" thickBot="1">
      <c r="A89" s="113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11">
        <v>0</v>
      </c>
    </row>
    <row r="90" spans="1:10" ht="26.25" hidden="1" thickBot="1">
      <c r="A90" s="113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11">
        <v>0</v>
      </c>
    </row>
    <row r="91" spans="1:10" ht="26.25" hidden="1" thickBot="1">
      <c r="A91" s="113">
        <v>1144000</v>
      </c>
      <c r="B91" s="105" t="s">
        <v>42</v>
      </c>
      <c r="C91" s="86" t="s">
        <v>418</v>
      </c>
      <c r="D91" s="311"/>
      <c r="E91" s="311"/>
      <c r="F91" s="311"/>
      <c r="G91" s="311"/>
      <c r="H91" s="311"/>
      <c r="I91" s="311"/>
      <c r="J91" s="311">
        <v>0</v>
      </c>
    </row>
    <row r="92" spans="1:10" ht="15" hidden="1" thickBot="1">
      <c r="A92" s="113">
        <v>1150000</v>
      </c>
      <c r="B92" s="114" t="s">
        <v>694</v>
      </c>
      <c r="C92" s="74" t="s">
        <v>338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11">
        <v>0</v>
      </c>
    </row>
    <row r="93" spans="1:10" ht="26.25" hidden="1" thickBot="1">
      <c r="A93" s="115">
        <v>1151000</v>
      </c>
      <c r="B93" s="103" t="s">
        <v>773</v>
      </c>
      <c r="C93" s="99" t="s">
        <v>774</v>
      </c>
      <c r="D93" s="310"/>
      <c r="E93" s="310"/>
      <c r="F93" s="310"/>
      <c r="G93" s="310"/>
      <c r="H93" s="310"/>
      <c r="I93" s="310"/>
      <c r="J93" s="311">
        <v>0</v>
      </c>
    </row>
    <row r="94" spans="1:10" ht="26.25" hidden="1" thickBot="1">
      <c r="A94" s="115">
        <v>1152000</v>
      </c>
      <c r="B94" s="103" t="s">
        <v>1057</v>
      </c>
      <c r="C94" s="83" t="s">
        <v>775</v>
      </c>
      <c r="D94" s="310"/>
      <c r="E94" s="310"/>
      <c r="F94" s="310"/>
      <c r="G94" s="310"/>
      <c r="H94" s="310"/>
      <c r="I94" s="310"/>
      <c r="J94" s="311">
        <v>0</v>
      </c>
    </row>
    <row r="95" spans="1:10" ht="26.25" hidden="1" thickBot="1">
      <c r="A95" s="115">
        <v>1153000</v>
      </c>
      <c r="B95" s="103" t="s">
        <v>793</v>
      </c>
      <c r="C95" s="83" t="s">
        <v>776</v>
      </c>
      <c r="D95" s="310"/>
      <c r="E95" s="310"/>
      <c r="F95" s="310"/>
      <c r="G95" s="310"/>
      <c r="H95" s="310"/>
      <c r="I95" s="310"/>
      <c r="J95" s="311">
        <v>0</v>
      </c>
    </row>
    <row r="96" spans="1:10" ht="26.25" hidden="1" thickBot="1">
      <c r="A96" s="115">
        <v>1154000</v>
      </c>
      <c r="B96" s="103" t="s">
        <v>701</v>
      </c>
      <c r="C96" s="83" t="s">
        <v>777</v>
      </c>
      <c r="D96" s="310"/>
      <c r="E96" s="310"/>
      <c r="F96" s="310"/>
      <c r="G96" s="310"/>
      <c r="H96" s="310"/>
      <c r="I96" s="310"/>
      <c r="J96" s="311">
        <v>0</v>
      </c>
    </row>
    <row r="97" spans="1:10" ht="26.25" hidden="1" thickBot="1">
      <c r="A97" s="98">
        <v>1155000</v>
      </c>
      <c r="B97" s="116" t="s">
        <v>690</v>
      </c>
      <c r="C97" s="83" t="s">
        <v>691</v>
      </c>
      <c r="D97" s="316"/>
      <c r="E97" s="316"/>
      <c r="F97" s="316"/>
      <c r="G97" s="316"/>
      <c r="H97" s="316"/>
      <c r="I97" s="316"/>
      <c r="J97" s="311">
        <v>0</v>
      </c>
    </row>
    <row r="98" spans="1:10" ht="26.25" hidden="1" thickBot="1">
      <c r="A98" s="88">
        <v>1156000</v>
      </c>
      <c r="B98" s="118" t="s">
        <v>780</v>
      </c>
      <c r="C98" s="86" t="s">
        <v>781</v>
      </c>
      <c r="D98" s="319"/>
      <c r="E98" s="319"/>
      <c r="F98" s="319"/>
      <c r="G98" s="319"/>
      <c r="H98" s="319"/>
      <c r="I98" s="319"/>
      <c r="J98" s="311">
        <v>0</v>
      </c>
    </row>
    <row r="99" spans="1:10" ht="13.5" hidden="1" thickBot="1">
      <c r="A99" s="72">
        <v>1160000</v>
      </c>
      <c r="B99" s="120" t="s">
        <v>782</v>
      </c>
      <c r="C99" s="74" t="s">
        <v>338</v>
      </c>
      <c r="D99" s="325">
        <v>0</v>
      </c>
      <c r="E99" s="325">
        <v>0</v>
      </c>
      <c r="F99" s="325">
        <v>0</v>
      </c>
      <c r="G99" s="325">
        <v>0</v>
      </c>
      <c r="H99" s="325">
        <v>0</v>
      </c>
      <c r="I99" s="325">
        <v>0</v>
      </c>
      <c r="J99" s="311">
        <v>0</v>
      </c>
    </row>
    <row r="100" spans="1:10" ht="39" hidden="1" thickBot="1">
      <c r="A100" s="98">
        <v>1161000</v>
      </c>
      <c r="B100" s="122" t="s">
        <v>191</v>
      </c>
      <c r="C100" s="123" t="s">
        <v>338</v>
      </c>
      <c r="D100" s="316">
        <v>0</v>
      </c>
      <c r="E100" s="316">
        <v>0</v>
      </c>
      <c r="F100" s="316">
        <v>0</v>
      </c>
      <c r="G100" s="316">
        <v>0</v>
      </c>
      <c r="H100" s="316">
        <v>0</v>
      </c>
      <c r="I100" s="316">
        <v>0</v>
      </c>
      <c r="J100" s="311">
        <v>0</v>
      </c>
    </row>
    <row r="101" spans="1:10" ht="26.25" hidden="1" thickBot="1">
      <c r="A101" s="98">
        <v>1161100</v>
      </c>
      <c r="B101" s="14" t="s">
        <v>670</v>
      </c>
      <c r="C101" s="124">
        <v>471100</v>
      </c>
      <c r="D101" s="316"/>
      <c r="E101" s="316"/>
      <c r="F101" s="316"/>
      <c r="G101" s="316"/>
      <c r="H101" s="316"/>
      <c r="I101" s="316"/>
      <c r="J101" s="311">
        <v>0</v>
      </c>
    </row>
    <row r="102" spans="1:10" ht="26.25" hidden="1" thickBot="1">
      <c r="A102" s="98">
        <v>1161200</v>
      </c>
      <c r="B102" s="116" t="s">
        <v>671</v>
      </c>
      <c r="C102" s="124">
        <v>471200</v>
      </c>
      <c r="D102" s="316"/>
      <c r="E102" s="316"/>
      <c r="F102" s="316"/>
      <c r="G102" s="316"/>
      <c r="H102" s="316"/>
      <c r="I102" s="316"/>
      <c r="J102" s="311">
        <v>0</v>
      </c>
    </row>
    <row r="103" spans="1:10" ht="0.75" customHeight="1" thickBot="1">
      <c r="A103" s="98">
        <v>1162000</v>
      </c>
      <c r="B103" s="122" t="s">
        <v>1080</v>
      </c>
      <c r="C103" s="123" t="s">
        <v>338</v>
      </c>
      <c r="D103" s="316">
        <v>0</v>
      </c>
      <c r="E103" s="316">
        <v>0</v>
      </c>
      <c r="F103" s="316">
        <v>0</v>
      </c>
      <c r="G103" s="316">
        <v>0</v>
      </c>
      <c r="H103" s="316">
        <v>0</v>
      </c>
      <c r="I103" s="316">
        <v>0</v>
      </c>
      <c r="J103" s="311">
        <v>0</v>
      </c>
    </row>
    <row r="104" spans="1:10" ht="26.25" hidden="1" thickBot="1">
      <c r="A104" s="98">
        <v>1162100</v>
      </c>
      <c r="B104" s="116" t="s">
        <v>1081</v>
      </c>
      <c r="C104" s="83" t="s">
        <v>122</v>
      </c>
      <c r="D104" s="316"/>
      <c r="E104" s="316"/>
      <c r="F104" s="316"/>
      <c r="G104" s="316"/>
      <c r="H104" s="316"/>
      <c r="I104" s="316"/>
      <c r="J104" s="311">
        <v>0</v>
      </c>
    </row>
    <row r="105" spans="1:10" ht="13.5" hidden="1" thickBot="1">
      <c r="A105" s="98">
        <v>1162200</v>
      </c>
      <c r="B105" s="116" t="s">
        <v>123</v>
      </c>
      <c r="C105" s="83" t="s">
        <v>23</v>
      </c>
      <c r="D105" s="316"/>
      <c r="E105" s="316"/>
      <c r="F105" s="316"/>
      <c r="G105" s="316"/>
      <c r="H105" s="316"/>
      <c r="I105" s="316"/>
      <c r="J105" s="311">
        <v>0</v>
      </c>
    </row>
    <row r="106" spans="1:10" ht="26.25" hidden="1" thickBot="1">
      <c r="A106" s="98">
        <v>1162300</v>
      </c>
      <c r="B106" s="116" t="s">
        <v>24</v>
      </c>
      <c r="C106" s="83" t="s">
        <v>25</v>
      </c>
      <c r="D106" s="316"/>
      <c r="E106" s="316"/>
      <c r="F106" s="316"/>
      <c r="G106" s="316"/>
      <c r="H106" s="316"/>
      <c r="I106" s="316"/>
      <c r="J106" s="311">
        <v>0</v>
      </c>
    </row>
    <row r="107" spans="1:10" ht="13.5" hidden="1" thickBot="1">
      <c r="A107" s="98">
        <v>1162400</v>
      </c>
      <c r="B107" s="116" t="s">
        <v>794</v>
      </c>
      <c r="C107" s="83" t="s">
        <v>795</v>
      </c>
      <c r="D107" s="316"/>
      <c r="E107" s="316"/>
      <c r="F107" s="316"/>
      <c r="G107" s="316"/>
      <c r="H107" s="316"/>
      <c r="I107" s="316"/>
      <c r="J107" s="311">
        <v>0</v>
      </c>
    </row>
    <row r="108" spans="1:10" ht="26.25" hidden="1" thickBot="1">
      <c r="A108" s="98">
        <v>1162500</v>
      </c>
      <c r="B108" s="116" t="s">
        <v>796</v>
      </c>
      <c r="C108" s="83" t="s">
        <v>797</v>
      </c>
      <c r="D108" s="316"/>
      <c r="E108" s="316"/>
      <c r="F108" s="316"/>
      <c r="G108" s="316"/>
      <c r="H108" s="316"/>
      <c r="I108" s="316"/>
      <c r="J108" s="311">
        <v>0</v>
      </c>
    </row>
    <row r="109" spans="1:10" ht="13.5" hidden="1" thickBot="1">
      <c r="A109" s="98">
        <v>1162600</v>
      </c>
      <c r="B109" s="116" t="s">
        <v>488</v>
      </c>
      <c r="C109" s="83" t="s">
        <v>489</v>
      </c>
      <c r="D109" s="316"/>
      <c r="E109" s="316"/>
      <c r="F109" s="316"/>
      <c r="G109" s="316"/>
      <c r="H109" s="316"/>
      <c r="I109" s="316"/>
      <c r="J109" s="311">
        <v>0</v>
      </c>
    </row>
    <row r="110" spans="1:10" ht="26.25" hidden="1" thickBot="1">
      <c r="A110" s="98">
        <v>1162700</v>
      </c>
      <c r="B110" s="14" t="s">
        <v>490</v>
      </c>
      <c r="C110" s="83" t="s">
        <v>491</v>
      </c>
      <c r="D110" s="316"/>
      <c r="E110" s="316"/>
      <c r="F110" s="316"/>
      <c r="G110" s="316"/>
      <c r="H110" s="316"/>
      <c r="I110" s="316"/>
      <c r="J110" s="311">
        <v>0</v>
      </c>
    </row>
    <row r="111" spans="1:10" ht="13.5" hidden="1" thickBot="1">
      <c r="A111" s="98">
        <v>1162800</v>
      </c>
      <c r="B111" s="116" t="s">
        <v>832</v>
      </c>
      <c r="C111" s="83" t="s">
        <v>833</v>
      </c>
      <c r="D111" s="317"/>
      <c r="E111" s="317"/>
      <c r="F111" s="317"/>
      <c r="G111" s="317"/>
      <c r="H111" s="317"/>
      <c r="I111" s="317"/>
      <c r="J111" s="311">
        <v>0</v>
      </c>
    </row>
    <row r="112" spans="1:10" ht="13.5" hidden="1" thickBot="1">
      <c r="A112" s="119">
        <v>1162900</v>
      </c>
      <c r="B112" s="118" t="s">
        <v>834</v>
      </c>
      <c r="C112" s="86" t="s">
        <v>835</v>
      </c>
      <c r="D112" s="320"/>
      <c r="E112" s="320"/>
      <c r="F112" s="320"/>
      <c r="G112" s="320"/>
      <c r="H112" s="320"/>
      <c r="I112" s="320"/>
      <c r="J112" s="311">
        <v>0</v>
      </c>
    </row>
    <row r="113" spans="1:10" ht="13.5" hidden="1" thickBot="1">
      <c r="A113" s="125">
        <v>1170000</v>
      </c>
      <c r="B113" s="126" t="s">
        <v>836</v>
      </c>
      <c r="C113" s="127" t="s">
        <v>338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11">
        <v>0</v>
      </c>
    </row>
    <row r="114" spans="1:10" ht="26.25" hidden="1" thickBot="1">
      <c r="A114" s="117">
        <v>1171000</v>
      </c>
      <c r="B114" s="129" t="s">
        <v>200</v>
      </c>
      <c r="C114" s="74" t="s">
        <v>338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11">
        <v>0</v>
      </c>
    </row>
    <row r="115" spans="1:10" ht="39" hidden="1" thickBot="1">
      <c r="A115" s="117">
        <v>1171100</v>
      </c>
      <c r="B115" s="14" t="s">
        <v>456</v>
      </c>
      <c r="C115" s="99" t="s">
        <v>457</v>
      </c>
      <c r="D115" s="317"/>
      <c r="E115" s="317"/>
      <c r="F115" s="317"/>
      <c r="G115" s="317"/>
      <c r="H115" s="317"/>
      <c r="I115" s="317"/>
      <c r="J115" s="311">
        <v>0</v>
      </c>
    </row>
    <row r="116" spans="1:10" ht="26.25" hidden="1" thickBot="1">
      <c r="A116" s="117">
        <v>1171200</v>
      </c>
      <c r="B116" s="116" t="s">
        <v>331</v>
      </c>
      <c r="C116" s="131" t="s">
        <v>332</v>
      </c>
      <c r="D116" s="317"/>
      <c r="E116" s="317">
        <v>0</v>
      </c>
      <c r="F116" s="317"/>
      <c r="G116" s="317"/>
      <c r="H116" s="317"/>
      <c r="I116" s="317"/>
      <c r="J116" s="311">
        <v>0</v>
      </c>
    </row>
    <row r="117" spans="1:10" ht="39" hidden="1" thickBot="1">
      <c r="A117" s="98">
        <v>1172000</v>
      </c>
      <c r="B117" s="132" t="s">
        <v>974</v>
      </c>
      <c r="C117" s="111" t="s">
        <v>338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t="13.5" hidden="1" thickBot="1">
      <c r="A118" s="98">
        <v>1172100</v>
      </c>
      <c r="B118" s="103" t="s">
        <v>1058</v>
      </c>
      <c r="C118" s="99" t="s">
        <v>975</v>
      </c>
      <c r="D118" s="317"/>
      <c r="E118" s="317"/>
      <c r="F118" s="317"/>
      <c r="G118" s="317"/>
      <c r="H118" s="317"/>
      <c r="I118" s="317"/>
      <c r="J118" s="317"/>
    </row>
    <row r="119" spans="1:10" ht="13.5" hidden="1" thickBot="1">
      <c r="A119" s="98">
        <v>1172200</v>
      </c>
      <c r="B119" s="103" t="s">
        <v>1059</v>
      </c>
      <c r="C119" s="133">
        <v>482200</v>
      </c>
      <c r="D119" s="317"/>
      <c r="E119" s="317"/>
      <c r="F119" s="317"/>
      <c r="G119" s="317"/>
      <c r="H119" s="317"/>
      <c r="I119" s="317"/>
      <c r="J119" s="317"/>
    </row>
    <row r="120" spans="1:10" ht="13.5" hidden="1" thickBot="1">
      <c r="A120" s="98">
        <v>1172300</v>
      </c>
      <c r="B120" s="116" t="s">
        <v>976</v>
      </c>
      <c r="C120" s="83" t="s">
        <v>977</v>
      </c>
      <c r="D120" s="317"/>
      <c r="E120" s="317"/>
      <c r="F120" s="317"/>
      <c r="G120" s="317"/>
      <c r="H120" s="317"/>
      <c r="I120" s="317"/>
      <c r="J120" s="317"/>
    </row>
    <row r="121" spans="1:10" ht="9" hidden="1" customHeight="1" thickBot="1">
      <c r="A121" s="98">
        <v>1172400</v>
      </c>
      <c r="B121" s="134" t="s">
        <v>116</v>
      </c>
      <c r="C121" s="83" t="s">
        <v>117</v>
      </c>
      <c r="D121" s="327"/>
      <c r="E121" s="327"/>
      <c r="F121" s="327"/>
      <c r="G121" s="327"/>
      <c r="H121" s="327"/>
      <c r="I121" s="327"/>
      <c r="J121" s="327"/>
    </row>
    <row r="122" spans="1:10" ht="26.25" hidden="1" thickBot="1">
      <c r="A122" s="98">
        <v>1173000</v>
      </c>
      <c r="B122" s="132" t="s">
        <v>118</v>
      </c>
      <c r="C122" s="111" t="s">
        <v>338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6.25" hidden="1" thickBot="1">
      <c r="A123" s="117">
        <v>1173100</v>
      </c>
      <c r="B123" s="135" t="s">
        <v>119</v>
      </c>
      <c r="C123" s="83" t="s">
        <v>1044</v>
      </c>
      <c r="D123" s="327"/>
      <c r="E123" s="327"/>
      <c r="F123" s="327"/>
      <c r="G123" s="327"/>
      <c r="H123" s="327"/>
      <c r="I123" s="327"/>
      <c r="J123" s="327"/>
    </row>
    <row r="124" spans="1:10" ht="39" hidden="1" thickBot="1">
      <c r="A124" s="117">
        <v>1174000</v>
      </c>
      <c r="B124" s="132" t="s">
        <v>1045</v>
      </c>
      <c r="C124" s="111" t="s">
        <v>338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6.25" hidden="1" thickBot="1">
      <c r="A125" s="117">
        <v>1174100</v>
      </c>
      <c r="B125" s="135" t="s">
        <v>1060</v>
      </c>
      <c r="C125" s="83" t="s">
        <v>1046</v>
      </c>
      <c r="D125" s="327"/>
      <c r="E125" s="327"/>
      <c r="F125" s="327"/>
      <c r="G125" s="327"/>
      <c r="H125" s="327"/>
      <c r="I125" s="327"/>
      <c r="J125" s="327"/>
    </row>
    <row r="126" spans="1:10" ht="26.25" hidden="1" thickBot="1">
      <c r="A126" s="117">
        <v>1174200</v>
      </c>
      <c r="B126" s="134" t="s">
        <v>424</v>
      </c>
      <c r="C126" s="83" t="s">
        <v>425</v>
      </c>
      <c r="D126" s="327"/>
      <c r="E126" s="327"/>
      <c r="F126" s="327"/>
      <c r="G126" s="327"/>
      <c r="H126" s="327"/>
      <c r="I126" s="327"/>
      <c r="J126" s="327"/>
    </row>
    <row r="127" spans="1:10" ht="39" hidden="1" thickBot="1">
      <c r="A127" s="117">
        <v>1175000</v>
      </c>
      <c r="B127" s="132" t="s">
        <v>535</v>
      </c>
      <c r="C127" s="111" t="s">
        <v>338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9" hidden="1" thickBot="1">
      <c r="A128" s="117">
        <v>1175100</v>
      </c>
      <c r="B128" s="134" t="s">
        <v>211</v>
      </c>
      <c r="C128" s="83" t="s">
        <v>212</v>
      </c>
      <c r="D128" s="327"/>
      <c r="E128" s="327"/>
      <c r="F128" s="327"/>
      <c r="G128" s="327"/>
      <c r="H128" s="327"/>
      <c r="I128" s="327"/>
      <c r="J128" s="327"/>
    </row>
    <row r="129" spans="1:12" ht="13.5" hidden="1" thickBot="1">
      <c r="A129" s="117">
        <v>1176000</v>
      </c>
      <c r="B129" s="132" t="s">
        <v>213</v>
      </c>
      <c r="C129" s="111" t="s">
        <v>338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t="13.5" hidden="1" thickBot="1">
      <c r="A130" s="117">
        <v>1176100</v>
      </c>
      <c r="B130" s="134" t="s">
        <v>7</v>
      </c>
      <c r="C130" s="83" t="s">
        <v>8</v>
      </c>
      <c r="D130" s="327"/>
      <c r="E130" s="327"/>
      <c r="F130" s="327"/>
      <c r="G130" s="327"/>
      <c r="H130" s="327"/>
      <c r="I130" s="327"/>
      <c r="J130" s="327"/>
    </row>
    <row r="131" spans="1:12" ht="13.5" hidden="1" thickBot="1">
      <c r="A131" s="117">
        <v>1177000</v>
      </c>
      <c r="B131" s="132" t="s">
        <v>564</v>
      </c>
      <c r="C131" s="111" t="s">
        <v>338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680</v>
      </c>
      <c r="C132" s="86" t="s">
        <v>244</v>
      </c>
      <c r="D132" s="328"/>
      <c r="E132" s="328"/>
      <c r="F132" s="328"/>
      <c r="G132" s="328"/>
      <c r="H132" s="328"/>
      <c r="I132" s="328"/>
      <c r="J132" s="328"/>
    </row>
    <row r="133" spans="1:12" ht="13.5" hidden="1" thickBot="1">
      <c r="A133" s="138" t="s">
        <v>245</v>
      </c>
      <c r="B133" s="139" t="s">
        <v>246</v>
      </c>
      <c r="C133" s="140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247</v>
      </c>
      <c r="B134" s="143" t="s">
        <v>618</v>
      </c>
      <c r="C134" s="144" t="s">
        <v>338</v>
      </c>
      <c r="D134" s="331">
        <f>D137</f>
        <v>0</v>
      </c>
      <c r="E134" s="331">
        <v>0</v>
      </c>
      <c r="F134" s="331">
        <f>F137</f>
        <v>0</v>
      </c>
      <c r="G134" s="331">
        <v>0</v>
      </c>
      <c r="H134" s="331">
        <v>0</v>
      </c>
      <c r="I134" s="331">
        <f>I137</f>
        <v>0</v>
      </c>
      <c r="J134" s="331">
        <f>F134</f>
        <v>0</v>
      </c>
    </row>
    <row r="135" spans="1:12" ht="45" hidden="1" customHeight="1">
      <c r="A135" s="145"/>
      <c r="B135" s="146" t="s">
        <v>619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45" hidden="1" customHeight="1">
      <c r="A136" s="138" t="s">
        <v>245</v>
      </c>
      <c r="B136" s="139" t="s">
        <v>246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9.5" customHeight="1">
      <c r="A137" s="149" t="s">
        <v>620</v>
      </c>
      <c r="B137" s="150" t="s">
        <v>621</v>
      </c>
      <c r="C137" s="151" t="s">
        <v>338</v>
      </c>
      <c r="D137" s="334">
        <f>D140</f>
        <v>0</v>
      </c>
      <c r="E137" s="334">
        <v>0</v>
      </c>
      <c r="F137" s="334">
        <f>F140</f>
        <v>0</v>
      </c>
      <c r="G137" s="334">
        <f>G140</f>
        <v>0</v>
      </c>
      <c r="H137" s="334">
        <f>H140</f>
        <v>0</v>
      </c>
      <c r="I137" s="334">
        <f>I140</f>
        <v>0</v>
      </c>
      <c r="J137" s="334">
        <v>0</v>
      </c>
    </row>
    <row r="138" spans="1:12" ht="45" hidden="1" customHeight="1">
      <c r="A138" s="152" t="s">
        <v>622</v>
      </c>
      <c r="B138" s="134" t="s">
        <v>944</v>
      </c>
      <c r="C138" s="153" t="s">
        <v>945</v>
      </c>
      <c r="D138" s="327"/>
      <c r="E138" s="327"/>
      <c r="F138" s="327"/>
      <c r="G138" s="327"/>
      <c r="H138" s="327"/>
      <c r="I138" s="327"/>
      <c r="J138" s="327"/>
    </row>
    <row r="139" spans="1:12" ht="45" hidden="1" customHeight="1">
      <c r="A139" s="152" t="s">
        <v>946</v>
      </c>
      <c r="B139" s="134" t="s">
        <v>922</v>
      </c>
      <c r="C139" s="153" t="s">
        <v>923</v>
      </c>
      <c r="D139" s="327"/>
      <c r="E139" s="327"/>
      <c r="F139" s="327"/>
      <c r="G139" s="327"/>
      <c r="H139" s="327"/>
      <c r="I139" s="327"/>
      <c r="J139" s="327"/>
      <c r="L139" t="s">
        <v>84</v>
      </c>
    </row>
    <row r="140" spans="1:12" ht="27" customHeight="1">
      <c r="A140" s="152" t="s">
        <v>924</v>
      </c>
      <c r="B140" s="134" t="s">
        <v>925</v>
      </c>
      <c r="C140" s="153" t="s">
        <v>926</v>
      </c>
      <c r="D140" s="327">
        <v>0</v>
      </c>
      <c r="E140" s="327">
        <v>0</v>
      </c>
      <c r="F140" s="327">
        <v>0</v>
      </c>
      <c r="G140" s="327"/>
      <c r="H140" s="327">
        <v>0</v>
      </c>
      <c r="I140" s="327">
        <v>0</v>
      </c>
      <c r="J140" s="327">
        <v>0</v>
      </c>
    </row>
    <row r="141" spans="1:12" ht="45" hidden="1" customHeight="1">
      <c r="A141" s="152" t="s">
        <v>927</v>
      </c>
      <c r="B141" s="134" t="s">
        <v>1054</v>
      </c>
      <c r="C141" s="153" t="s">
        <v>1055</v>
      </c>
      <c r="D141" s="327"/>
      <c r="E141" s="327"/>
      <c r="F141" s="327"/>
      <c r="G141" s="327"/>
      <c r="H141" s="327"/>
      <c r="I141" s="327"/>
      <c r="J141" s="327"/>
    </row>
    <row r="142" spans="1:12" ht="45" hidden="1" customHeight="1">
      <c r="A142" s="152" t="s">
        <v>127</v>
      </c>
      <c r="B142" s="135" t="s">
        <v>128</v>
      </c>
      <c r="C142" s="153" t="s">
        <v>129</v>
      </c>
      <c r="D142" s="327"/>
      <c r="E142" s="327"/>
      <c r="F142" s="327"/>
      <c r="G142" s="327"/>
      <c r="H142" s="327"/>
      <c r="I142" s="327"/>
      <c r="J142" s="327"/>
    </row>
    <row r="143" spans="1:12" ht="45" hidden="1" customHeight="1">
      <c r="A143" s="152" t="s">
        <v>130</v>
      </c>
      <c r="B143" s="134" t="s">
        <v>913</v>
      </c>
      <c r="C143" s="153" t="s">
        <v>857</v>
      </c>
      <c r="D143" s="327"/>
      <c r="E143" s="327"/>
      <c r="F143" s="327"/>
      <c r="G143" s="327"/>
      <c r="H143" s="327"/>
      <c r="I143" s="327"/>
      <c r="J143" s="327"/>
    </row>
    <row r="144" spans="1:12" ht="45" hidden="1" customHeight="1">
      <c r="A144" s="152" t="s">
        <v>858</v>
      </c>
      <c r="B144" s="134" t="s">
        <v>859</v>
      </c>
      <c r="C144" s="153" t="s">
        <v>860</v>
      </c>
      <c r="D144" s="327"/>
      <c r="E144" s="327"/>
      <c r="F144" s="327"/>
      <c r="G144" s="327"/>
      <c r="H144" s="327"/>
      <c r="I144" s="327"/>
      <c r="J144" s="327"/>
    </row>
    <row r="145" spans="1:10" ht="45" hidden="1" customHeight="1">
      <c r="A145" s="152" t="s">
        <v>625</v>
      </c>
      <c r="B145" s="134" t="s">
        <v>626</v>
      </c>
      <c r="C145" s="153" t="s">
        <v>627</v>
      </c>
      <c r="D145" s="327"/>
      <c r="E145" s="327"/>
      <c r="F145" s="327"/>
      <c r="G145" s="327"/>
      <c r="H145" s="327"/>
      <c r="I145" s="327"/>
      <c r="J145" s="327"/>
    </row>
    <row r="146" spans="1:10" ht="45" hidden="1" customHeight="1">
      <c r="A146" s="152" t="s">
        <v>628</v>
      </c>
      <c r="B146" s="132" t="s">
        <v>629</v>
      </c>
      <c r="C146" s="13" t="s">
        <v>338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t="45" hidden="1" customHeight="1">
      <c r="A147" s="152" t="s">
        <v>630</v>
      </c>
      <c r="B147" s="135" t="s">
        <v>631</v>
      </c>
      <c r="C147" s="153" t="s">
        <v>632</v>
      </c>
      <c r="D147" s="327"/>
      <c r="E147" s="327"/>
      <c r="F147" s="327"/>
      <c r="G147" s="327"/>
      <c r="H147" s="327"/>
      <c r="I147" s="327"/>
      <c r="J147" s="327"/>
    </row>
    <row r="148" spans="1:10" ht="45" hidden="1" customHeight="1">
      <c r="A148" s="152" t="s">
        <v>633</v>
      </c>
      <c r="B148" s="135" t="s">
        <v>634</v>
      </c>
      <c r="C148" s="153" t="s">
        <v>635</v>
      </c>
      <c r="D148" s="327"/>
      <c r="E148" s="327"/>
      <c r="F148" s="327"/>
      <c r="G148" s="327"/>
      <c r="H148" s="327"/>
      <c r="I148" s="327"/>
      <c r="J148" s="327"/>
    </row>
    <row r="149" spans="1:10" ht="45" hidden="1" customHeight="1">
      <c r="A149" s="152" t="s">
        <v>636</v>
      </c>
      <c r="B149" s="134" t="s">
        <v>293</v>
      </c>
      <c r="C149" s="153" t="s">
        <v>294</v>
      </c>
      <c r="D149" s="327"/>
      <c r="E149" s="327"/>
      <c r="F149" s="327"/>
      <c r="G149" s="327"/>
      <c r="H149" s="327"/>
      <c r="I149" s="327"/>
      <c r="J149" s="327"/>
    </row>
    <row r="150" spans="1:10" ht="45" hidden="1" customHeight="1">
      <c r="A150" s="152" t="s">
        <v>295</v>
      </c>
      <c r="B150" s="134" t="s">
        <v>296</v>
      </c>
      <c r="C150" s="153" t="s">
        <v>297</v>
      </c>
      <c r="D150" s="327"/>
      <c r="E150" s="327"/>
      <c r="F150" s="327"/>
      <c r="G150" s="327"/>
      <c r="H150" s="327"/>
      <c r="I150" s="327"/>
      <c r="J150" s="327"/>
    </row>
    <row r="151" spans="1:10" ht="45" hidden="1" customHeight="1">
      <c r="A151" s="152" t="s">
        <v>298</v>
      </c>
      <c r="B151" s="132" t="s">
        <v>299</v>
      </c>
      <c r="C151" s="13" t="s">
        <v>338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t="45" hidden="1" customHeight="1">
      <c r="A152" s="152" t="s">
        <v>300</v>
      </c>
      <c r="B152" s="135" t="s">
        <v>1061</v>
      </c>
      <c r="C152" s="153" t="s">
        <v>301</v>
      </c>
      <c r="D152" s="327"/>
      <c r="E152" s="327"/>
      <c r="F152" s="327"/>
      <c r="G152" s="327"/>
      <c r="H152" s="327"/>
      <c r="I152" s="327"/>
      <c r="J152" s="327"/>
    </row>
    <row r="153" spans="1:10" ht="45" hidden="1" customHeight="1">
      <c r="A153" s="154" t="s">
        <v>302</v>
      </c>
      <c r="B153" s="155" t="s">
        <v>303</v>
      </c>
      <c r="C153" s="13" t="s">
        <v>338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t="45" hidden="1" customHeight="1">
      <c r="A154" s="152" t="s">
        <v>304</v>
      </c>
      <c r="B154" s="135" t="s">
        <v>1062</v>
      </c>
      <c r="C154" s="153" t="s">
        <v>305</v>
      </c>
      <c r="D154" s="327"/>
      <c r="E154" s="327"/>
      <c r="F154" s="327"/>
      <c r="G154" s="327"/>
      <c r="H154" s="327"/>
      <c r="I154" s="327"/>
      <c r="J154" s="327"/>
    </row>
    <row r="155" spans="1:10" ht="45" hidden="1" customHeight="1">
      <c r="A155" s="152" t="s">
        <v>306</v>
      </c>
      <c r="B155" s="135" t="s">
        <v>1063</v>
      </c>
      <c r="C155" s="153" t="s">
        <v>307</v>
      </c>
      <c r="D155" s="327"/>
      <c r="E155" s="327"/>
      <c r="F155" s="327"/>
      <c r="G155" s="327"/>
      <c r="H155" s="327"/>
      <c r="I155" s="327"/>
      <c r="J155" s="327"/>
    </row>
    <row r="156" spans="1:10" ht="0.75" customHeight="1" thickBot="1">
      <c r="A156" s="152" t="s">
        <v>308</v>
      </c>
      <c r="B156" s="134" t="s">
        <v>309</v>
      </c>
      <c r="C156" s="153" t="s">
        <v>310</v>
      </c>
      <c r="D156" s="327"/>
      <c r="E156" s="327"/>
      <c r="F156" s="327"/>
      <c r="G156" s="327"/>
      <c r="H156" s="327"/>
      <c r="I156" s="327"/>
      <c r="J156" s="327"/>
    </row>
    <row r="157" spans="1:10" ht="45" hidden="1" customHeight="1">
      <c r="A157" s="156">
        <v>1244000</v>
      </c>
      <c r="B157" s="157" t="s">
        <v>311</v>
      </c>
      <c r="C157" s="158" t="s">
        <v>1089</v>
      </c>
      <c r="D157" s="330"/>
      <c r="E157" s="330"/>
      <c r="F157" s="330"/>
      <c r="G157" s="330"/>
      <c r="H157" s="330"/>
      <c r="I157" s="330"/>
      <c r="J157" s="330"/>
    </row>
    <row r="158" spans="1:10" ht="16.5" customHeight="1" thickBot="1">
      <c r="A158" s="159">
        <v>1000000</v>
      </c>
      <c r="B158" s="160" t="s">
        <v>1090</v>
      </c>
      <c r="C158" s="161" t="s">
        <v>338</v>
      </c>
      <c r="D158" s="335">
        <f>D32+D134</f>
        <v>0</v>
      </c>
      <c r="E158" s="335">
        <v>0</v>
      </c>
      <c r="F158" s="335">
        <f>F32+F137</f>
        <v>0</v>
      </c>
      <c r="G158" s="335">
        <f>G32+G140</f>
        <v>0</v>
      </c>
      <c r="H158" s="335">
        <f>H32+H137</f>
        <v>0</v>
      </c>
      <c r="I158" s="335">
        <f>I32+I134</f>
        <v>0</v>
      </c>
      <c r="J158" s="335">
        <f>F158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492"/>
      <c r="B160" s="2492"/>
      <c r="C160" s="2492"/>
      <c r="D160" s="2492"/>
      <c r="E160" s="2492"/>
      <c r="F160" s="2492"/>
      <c r="G160" s="2492"/>
      <c r="H160" s="2492"/>
      <c r="I160" s="2492"/>
      <c r="J160" s="2492"/>
    </row>
    <row r="161" spans="1:10" ht="12.75" customHeight="1">
      <c r="A161" s="2515"/>
      <c r="B161" s="2515"/>
      <c r="C161" s="2515"/>
      <c r="D161" s="2515"/>
      <c r="E161" s="2515"/>
      <c r="F161" s="2515"/>
      <c r="G161" s="2515"/>
      <c r="H161" s="2515"/>
      <c r="I161" s="2515"/>
      <c r="J161" s="2515"/>
    </row>
    <row r="162" spans="1:10" ht="12.75" customHeight="1">
      <c r="A162" s="2534" t="s">
        <v>1070</v>
      </c>
      <c r="B162" s="2534"/>
      <c r="C162" s="2534"/>
      <c r="D162" s="2534"/>
      <c r="E162" s="2534"/>
      <c r="F162" s="2534"/>
      <c r="G162" s="2534"/>
      <c r="H162" s="2534"/>
      <c r="I162" s="2534"/>
      <c r="J162" s="2534"/>
    </row>
    <row r="163" spans="1:10" ht="12.75" customHeight="1">
      <c r="A163" s="164" t="s">
        <v>589</v>
      </c>
      <c r="B163" s="164"/>
      <c r="C163" s="165"/>
      <c r="D163" s="164"/>
      <c r="E163" s="164"/>
      <c r="F163" s="164"/>
      <c r="G163" s="164" t="s">
        <v>1098</v>
      </c>
      <c r="H163" s="164"/>
      <c r="I163" s="164"/>
      <c r="J163" s="164"/>
    </row>
    <row r="164" spans="1:10" ht="12.75" customHeight="1">
      <c r="A164" s="166" t="s">
        <v>288</v>
      </c>
      <c r="B164" s="166"/>
      <c r="C164" s="166"/>
      <c r="D164" s="163"/>
      <c r="E164" s="167" t="s">
        <v>289</v>
      </c>
      <c r="F164" s="163"/>
      <c r="G164" s="167" t="s">
        <v>290</v>
      </c>
      <c r="H164" s="163"/>
      <c r="I164" s="163"/>
      <c r="J164" s="166"/>
    </row>
    <row r="165" spans="1:10" ht="12.75" customHeight="1">
      <c r="A165" s="168" t="s">
        <v>291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292</v>
      </c>
      <c r="B166" s="164"/>
      <c r="C166" s="165"/>
      <c r="D166" s="164"/>
      <c r="E166" s="164"/>
      <c r="F166" s="164"/>
      <c r="G166" s="164" t="s">
        <v>1102</v>
      </c>
      <c r="H166" s="164"/>
      <c r="I166" s="164"/>
      <c r="J166" s="164"/>
    </row>
    <row r="167" spans="1:10" ht="12.75" customHeight="1">
      <c r="A167" s="166" t="s">
        <v>854</v>
      </c>
      <c r="B167" s="165" t="s">
        <v>612</v>
      </c>
      <c r="C167" s="170"/>
      <c r="D167" s="163"/>
      <c r="E167" s="167" t="s">
        <v>289</v>
      </c>
      <c r="F167" s="163"/>
      <c r="G167" s="167" t="s">
        <v>290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4"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  <mergeCell ref="F1:J1"/>
    <mergeCell ref="F3:J3"/>
    <mergeCell ref="A10:E10"/>
    <mergeCell ref="A11:E11"/>
    <mergeCell ref="A13:J13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216"/>
  <sheetViews>
    <sheetView topLeftCell="A28" workbookViewId="0">
      <selection activeCell="A177" sqref="A177:XFD177"/>
    </sheetView>
  </sheetViews>
  <sheetFormatPr defaultRowHeight="23.25" customHeight="1"/>
  <cols>
    <col min="1" max="1" width="6.710937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7.5703125" style="841" customWidth="1"/>
    <col min="6" max="6" width="9.28515625" style="662" customWidth="1"/>
    <col min="7" max="7" width="10.285156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 ht="22.5" customHeight="1">
      <c r="I1" s="868" t="s">
        <v>889</v>
      </c>
    </row>
    <row r="2" spans="1:10" ht="23.25" hidden="1" customHeight="1">
      <c r="F2" s="869"/>
      <c r="G2" s="869"/>
      <c r="H2" s="869"/>
      <c r="I2" s="869"/>
    </row>
    <row r="3" spans="1:10" ht="15.75" customHeight="1">
      <c r="H3" s="870" t="s">
        <v>848</v>
      </c>
    </row>
    <row r="4" spans="1:10" ht="18" customHeight="1">
      <c r="G4" s="869" t="s">
        <v>982</v>
      </c>
    </row>
    <row r="5" spans="1:10" ht="9.75" customHeight="1">
      <c r="H5" s="669" t="s">
        <v>162</v>
      </c>
    </row>
    <row r="6" spans="1:10" ht="23.25" customHeight="1">
      <c r="B6" s="2012" t="s">
        <v>31</v>
      </c>
      <c r="C6" s="872"/>
      <c r="D6" s="871"/>
      <c r="E6" s="1381"/>
      <c r="G6" s="873" t="s">
        <v>971</v>
      </c>
      <c r="H6" s="820"/>
    </row>
    <row r="7" spans="1:10" ht="1.5" customHeight="1">
      <c r="B7" s="662"/>
      <c r="C7" s="874"/>
    </row>
    <row r="8" spans="1:10" ht="23.25" customHeight="1">
      <c r="A8" s="672" t="s">
        <v>2290</v>
      </c>
      <c r="F8" s="665"/>
      <c r="G8" s="665"/>
    </row>
    <row r="9" spans="1:10" s="672" customFormat="1" ht="16.5" customHeight="1">
      <c r="A9" s="2455" t="s">
        <v>1073</v>
      </c>
      <c r="B9" s="2455"/>
      <c r="C9" s="2455"/>
      <c r="D9" s="2455"/>
      <c r="E9" s="2455"/>
    </row>
    <row r="10" spans="1:10" ht="10.5" customHeight="1">
      <c r="A10" s="672" t="s">
        <v>451</v>
      </c>
      <c r="B10" s="875"/>
      <c r="C10" s="876"/>
      <c r="D10" s="824"/>
      <c r="E10" s="1382"/>
    </row>
    <row r="11" spans="1:10" ht="23.25" hidden="1" customHeight="1">
      <c r="B11" s="877"/>
      <c r="C11" s="878"/>
      <c r="D11" s="877"/>
      <c r="E11" s="1383"/>
      <c r="F11" s="877"/>
      <c r="G11" s="877"/>
      <c r="H11" s="879"/>
    </row>
    <row r="12" spans="1:10" ht="17.25" customHeight="1">
      <c r="A12" s="880" t="s">
        <v>452</v>
      </c>
      <c r="B12" s="873" t="s">
        <v>1098</v>
      </c>
      <c r="C12" s="874"/>
      <c r="D12" s="873"/>
      <c r="E12" s="1384"/>
      <c r="F12" s="873"/>
      <c r="G12" s="820"/>
      <c r="H12" s="881" t="s">
        <v>193</v>
      </c>
    </row>
    <row r="13" spans="1:10" s="841" customFormat="1" ht="12.75">
      <c r="A13" s="2445" t="s">
        <v>2269</v>
      </c>
      <c r="B13" s="2446"/>
      <c r="C13" s="1460"/>
      <c r="F13" s="1461"/>
      <c r="G13" s="1461"/>
    </row>
    <row r="14" spans="1:10" ht="23.25" customHeight="1">
      <c r="A14" s="882" t="s">
        <v>587</v>
      </c>
      <c r="B14" s="882"/>
      <c r="C14" s="878"/>
      <c r="D14" s="882"/>
      <c r="E14" s="1385"/>
      <c r="F14" s="882"/>
      <c r="G14" s="883"/>
    </row>
    <row r="15" spans="1:10" ht="23.25" customHeight="1">
      <c r="A15" s="884"/>
      <c r="B15" s="2468" t="s">
        <v>588</v>
      </c>
      <c r="C15" s="2468"/>
      <c r="D15" s="2468"/>
      <c r="E15" s="2468"/>
      <c r="F15" s="884"/>
      <c r="G15" s="884"/>
      <c r="H15" s="885"/>
      <c r="I15" s="885"/>
      <c r="J15" s="885"/>
    </row>
    <row r="16" spans="1:10" ht="4.5" customHeight="1">
      <c r="A16" s="884"/>
      <c r="B16" s="1600"/>
      <c r="C16" s="1600"/>
      <c r="D16" s="1600"/>
      <c r="E16" s="2013"/>
      <c r="F16" s="884"/>
      <c r="G16" s="884"/>
      <c r="H16" s="885"/>
      <c r="I16" s="885"/>
      <c r="J16" s="885"/>
    </row>
    <row r="17" spans="1:12" ht="19.5" customHeight="1">
      <c r="A17" s="662"/>
      <c r="B17" s="2470" t="s">
        <v>243</v>
      </c>
      <c r="C17" s="2470"/>
      <c r="D17" s="2470"/>
      <c r="E17" s="2470"/>
      <c r="F17" s="2470"/>
      <c r="G17" s="2470"/>
      <c r="H17" s="886"/>
      <c r="I17" s="886"/>
      <c r="J17" s="886"/>
    </row>
    <row r="18" spans="1:12" s="626" customFormat="1" ht="13.5" customHeight="1">
      <c r="A18" s="2467" t="s">
        <v>2202</v>
      </c>
      <c r="B18" s="2467"/>
      <c r="C18" s="2467"/>
      <c r="D18" s="2467"/>
      <c r="E18" s="2467"/>
      <c r="F18" s="2451"/>
      <c r="G18" s="2451"/>
      <c r="H18" s="2451"/>
      <c r="I18" s="2451"/>
      <c r="J18" s="2451"/>
      <c r="K18" s="672"/>
      <c r="L18" s="672"/>
    </row>
    <row r="19" spans="1:12" s="667" customFormat="1" ht="12" customHeight="1" thickBot="1">
      <c r="A19" s="2467"/>
      <c r="B19" s="2467"/>
      <c r="C19" s="2467"/>
      <c r="D19" s="2467"/>
      <c r="E19" s="2467"/>
      <c r="F19" s="2451"/>
      <c r="G19" s="2451"/>
      <c r="H19" s="2451"/>
      <c r="I19" s="2451"/>
      <c r="J19" s="2451"/>
    </row>
    <row r="20" spans="1:12" s="869" customFormat="1" ht="16.5" customHeight="1" thickBot="1">
      <c r="A20" s="677" t="s">
        <v>84</v>
      </c>
      <c r="B20" s="892"/>
      <c r="C20" s="889"/>
      <c r="E20" s="1387"/>
      <c r="G20" s="892" t="s">
        <v>313</v>
      </c>
      <c r="H20" s="893">
        <v>8</v>
      </c>
      <c r="I20" s="894">
        <v>2</v>
      </c>
      <c r="J20" s="895">
        <v>1</v>
      </c>
    </row>
    <row r="21" spans="1:12" s="892" customFormat="1" ht="23.25" customHeight="1" thickBot="1">
      <c r="A21" s="677" t="s">
        <v>600</v>
      </c>
      <c r="C21" s="889"/>
      <c r="E21" s="1388"/>
      <c r="G21" s="892" t="s">
        <v>1133</v>
      </c>
    </row>
    <row r="22" spans="1:12" s="892" customFormat="1" ht="15.75" customHeight="1" thickBot="1">
      <c r="A22" s="677" t="s">
        <v>531</v>
      </c>
      <c r="C22" s="896"/>
      <c r="D22" s="897"/>
      <c r="E22" s="1388"/>
      <c r="G22" s="892" t="s">
        <v>532</v>
      </c>
    </row>
    <row r="23" spans="1:12" s="869" customFormat="1" ht="17.25" customHeight="1" thickBot="1">
      <c r="A23" s="677" t="s">
        <v>693</v>
      </c>
      <c r="B23" s="892"/>
      <c r="C23" s="889"/>
      <c r="E23" s="1387"/>
      <c r="G23" s="892" t="s">
        <v>902</v>
      </c>
      <c r="I23" s="898"/>
    </row>
    <row r="24" spans="1:12" s="869" customFormat="1" ht="15" customHeight="1">
      <c r="A24" s="677" t="s">
        <v>287</v>
      </c>
      <c r="B24" s="899"/>
      <c r="C24" s="900"/>
      <c r="E24" s="1387"/>
      <c r="F24" s="901"/>
      <c r="G24" s="892" t="s">
        <v>904</v>
      </c>
    </row>
    <row r="25" spans="1:12" s="869" customFormat="1" ht="23.25" customHeight="1" thickBot="1">
      <c r="A25" s="679" t="s">
        <v>286</v>
      </c>
      <c r="B25" s="890"/>
      <c r="C25" s="900"/>
      <c r="D25" s="902"/>
      <c r="E25" s="1389"/>
      <c r="G25" s="892" t="s">
        <v>218</v>
      </c>
      <c r="I25" s="901"/>
    </row>
    <row r="26" spans="1:12" s="901" customFormat="1" ht="15" customHeight="1" thickBot="1">
      <c r="A26" s="677" t="s">
        <v>110</v>
      </c>
      <c r="B26" s="892"/>
      <c r="C26" s="900"/>
      <c r="D26" s="903"/>
      <c r="E26" s="1387"/>
      <c r="G26" s="901" t="s">
        <v>1658</v>
      </c>
      <c r="H26" s="904"/>
      <c r="I26" s="905"/>
      <c r="J26" s="906"/>
    </row>
    <row r="27" spans="1:12" s="901" customFormat="1" ht="23.25" customHeight="1" thickBot="1">
      <c r="A27" s="677" t="s">
        <v>608</v>
      </c>
      <c r="B27" s="892"/>
      <c r="C27" s="900"/>
      <c r="E27" s="1390" t="s">
        <v>704</v>
      </c>
      <c r="G27" s="892" t="s">
        <v>398</v>
      </c>
      <c r="I27" s="869"/>
      <c r="J27" s="869"/>
    </row>
    <row r="28" spans="1:12" s="901" customFormat="1" ht="23.25" customHeight="1" thickBot="1">
      <c r="A28" s="680"/>
      <c r="B28" s="869"/>
      <c r="C28" s="908"/>
      <c r="E28" s="1391"/>
      <c r="F28" s="869"/>
      <c r="G28" s="869"/>
      <c r="H28" s="2469">
        <v>900272170029</v>
      </c>
      <c r="I28" s="2469"/>
      <c r="J28" s="2469"/>
    </row>
    <row r="29" spans="1:12" s="672" customFormat="1" ht="23.25" customHeight="1" thickBot="1">
      <c r="A29" s="695" t="s">
        <v>385</v>
      </c>
      <c r="B29" s="696" t="s">
        <v>609</v>
      </c>
      <c r="C29" s="697"/>
      <c r="D29" s="696" t="s">
        <v>401</v>
      </c>
      <c r="E29" s="1392"/>
      <c r="F29" s="2438" t="s">
        <v>342</v>
      </c>
      <c r="G29" s="2440" t="s">
        <v>343</v>
      </c>
      <c r="H29" s="2441"/>
      <c r="I29" s="2441"/>
      <c r="J29" s="2442"/>
    </row>
    <row r="30" spans="1:12" s="672" customFormat="1" ht="23.25" customHeight="1" thickBot="1">
      <c r="A30" s="699"/>
      <c r="B30" s="700" t="s">
        <v>329</v>
      </c>
      <c r="C30" s="701" t="s">
        <v>641</v>
      </c>
      <c r="D30" s="702" t="s">
        <v>761</v>
      </c>
      <c r="E30" s="139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2" s="910" customFormat="1" ht="23.25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1394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2" s="813" customFormat="1" ht="23.25" customHeight="1" thickBot="1">
      <c r="A32" s="1024">
        <v>1100000</v>
      </c>
      <c r="B32" s="1025" t="s">
        <v>1659</v>
      </c>
      <c r="C32" s="1026" t="s">
        <v>338</v>
      </c>
      <c r="D32" s="826">
        <f>D33+D42+D138+D92</f>
        <v>11000</v>
      </c>
      <c r="E32" s="1104">
        <f>E35+E47+E77+E46+E67</f>
        <v>0</v>
      </c>
      <c r="F32" s="826">
        <f>F33+F42+F92</f>
        <v>11000</v>
      </c>
      <c r="G32" s="826">
        <f>G33+G42+G131+G92</f>
        <v>2500</v>
      </c>
      <c r="H32" s="826">
        <f>H33+H42+H131+H92</f>
        <v>5000</v>
      </c>
      <c r="I32" s="826">
        <f>I33+I42+I131+I92</f>
        <v>7500</v>
      </c>
      <c r="J32" s="826">
        <f>F32</f>
        <v>11000</v>
      </c>
    </row>
    <row r="33" spans="1:10" s="672" customFormat="1" ht="21" customHeight="1" thickBot="1">
      <c r="A33" s="1024">
        <v>1110000</v>
      </c>
      <c r="B33" s="714" t="s">
        <v>1617</v>
      </c>
      <c r="C33" s="1026" t="s">
        <v>338</v>
      </c>
      <c r="D33" s="827">
        <f>D34</f>
        <v>0</v>
      </c>
      <c r="E33" s="1122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23.25" hidden="1" customHeight="1">
      <c r="A34" s="1027">
        <v>1110000</v>
      </c>
      <c r="B34" s="1028" t="s">
        <v>768</v>
      </c>
      <c r="C34" s="1029" t="s">
        <v>338</v>
      </c>
      <c r="D34" s="828">
        <f>SUM(D35:D41)</f>
        <v>0</v>
      </c>
      <c r="E34" s="1395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672" customFormat="1" ht="23.25" hidden="1" customHeight="1">
      <c r="A35" s="1030">
        <v>1111000</v>
      </c>
      <c r="B35" s="1031" t="s">
        <v>643</v>
      </c>
      <c r="C35" s="1032" t="s">
        <v>769</v>
      </c>
      <c r="D35" s="846">
        <v>0</v>
      </c>
      <c r="E35" s="843">
        <v>0</v>
      </c>
      <c r="F35" s="846">
        <f>D35+E35</f>
        <v>0</v>
      </c>
      <c r="G35" s="846">
        <v>0</v>
      </c>
      <c r="H35" s="846">
        <v>0</v>
      </c>
      <c r="I35" s="846">
        <v>0</v>
      </c>
      <c r="J35" s="846">
        <f>F35</f>
        <v>0</v>
      </c>
    </row>
    <row r="36" spans="1:10" s="672" customFormat="1" ht="23.25" hidden="1" customHeight="1" thickBot="1">
      <c r="A36" s="914">
        <v>1112000</v>
      </c>
      <c r="B36" s="1033" t="s">
        <v>255</v>
      </c>
      <c r="C36" s="1034" t="s">
        <v>770</v>
      </c>
      <c r="D36" s="844">
        <v>0</v>
      </c>
      <c r="E36" s="845"/>
      <c r="F36" s="844">
        <v>0</v>
      </c>
      <c r="G36" s="844">
        <v>0</v>
      </c>
      <c r="H36" s="844">
        <v>0</v>
      </c>
      <c r="I36" s="844">
        <v>0</v>
      </c>
      <c r="J36" s="844">
        <f>F36</f>
        <v>0</v>
      </c>
    </row>
    <row r="37" spans="1:10" s="672" customFormat="1" ht="23.25" hidden="1" customHeight="1" thickBot="1">
      <c r="A37" s="914">
        <v>1113000</v>
      </c>
      <c r="B37" s="1033" t="s">
        <v>771</v>
      </c>
      <c r="C37" s="1034" t="s">
        <v>772</v>
      </c>
      <c r="D37" s="844"/>
      <c r="E37" s="845"/>
      <c r="F37" s="844"/>
      <c r="G37" s="844"/>
      <c r="H37" s="844"/>
      <c r="I37" s="844"/>
      <c r="J37" s="954">
        <v>0</v>
      </c>
    </row>
    <row r="38" spans="1:10" s="672" customFormat="1" ht="23.25" hidden="1" customHeight="1" thickBot="1">
      <c r="A38" s="914">
        <v>1114000</v>
      </c>
      <c r="B38" s="1033" t="s">
        <v>377</v>
      </c>
      <c r="C38" s="1034" t="s">
        <v>378</v>
      </c>
      <c r="D38" s="844"/>
      <c r="E38" s="845"/>
      <c r="F38" s="844"/>
      <c r="G38" s="844"/>
      <c r="H38" s="844"/>
      <c r="I38" s="844"/>
      <c r="J38" s="954">
        <v>0</v>
      </c>
    </row>
    <row r="39" spans="1:10" s="672" customFormat="1" ht="23.25" hidden="1" customHeight="1" thickBot="1">
      <c r="A39" s="914">
        <v>1115000</v>
      </c>
      <c r="B39" s="1033" t="s">
        <v>591</v>
      </c>
      <c r="C39" s="1034" t="s">
        <v>367</v>
      </c>
      <c r="D39" s="844"/>
      <c r="E39" s="845"/>
      <c r="F39" s="844"/>
      <c r="G39" s="844"/>
      <c r="H39" s="844"/>
      <c r="I39" s="844"/>
      <c r="J39" s="954">
        <v>0</v>
      </c>
    </row>
    <row r="40" spans="1:10" s="672" customFormat="1" ht="23.25" hidden="1" customHeight="1" thickBot="1">
      <c r="A40" s="914">
        <v>1116000</v>
      </c>
      <c r="B40" s="1033" t="s">
        <v>981</v>
      </c>
      <c r="C40" s="1034" t="s">
        <v>368</v>
      </c>
      <c r="D40" s="844"/>
      <c r="E40" s="845"/>
      <c r="F40" s="844"/>
      <c r="G40" s="844"/>
      <c r="H40" s="844"/>
      <c r="I40" s="844"/>
      <c r="J40" s="954">
        <v>0</v>
      </c>
    </row>
    <row r="41" spans="1:10" s="672" customFormat="1" ht="23.25" hidden="1" customHeight="1" thickBot="1">
      <c r="A41" s="914">
        <v>1117000</v>
      </c>
      <c r="B41" s="1035" t="s">
        <v>610</v>
      </c>
      <c r="C41" s="1036" t="s">
        <v>19</v>
      </c>
      <c r="D41" s="839">
        <v>0</v>
      </c>
      <c r="E41" s="840"/>
      <c r="F41" s="839">
        <f>D41+E41</f>
        <v>0</v>
      </c>
      <c r="G41" s="839">
        <v>0</v>
      </c>
      <c r="H41" s="839">
        <v>0</v>
      </c>
      <c r="I41" s="839">
        <v>0</v>
      </c>
      <c r="J41" s="954">
        <f>F41</f>
        <v>0</v>
      </c>
    </row>
    <row r="42" spans="1:10" s="672" customFormat="1" ht="23.25" hidden="1" customHeight="1" thickBot="1">
      <c r="A42" s="1037">
        <v>1120000</v>
      </c>
      <c r="B42" s="1038" t="s">
        <v>20</v>
      </c>
      <c r="C42" s="1026" t="s">
        <v>338</v>
      </c>
      <c r="D42" s="833">
        <f>D43+D55+D66+D69+D51+D64</f>
        <v>0</v>
      </c>
      <c r="E42" s="1107"/>
      <c r="F42" s="833">
        <f>F43+F55+F66+F69+F51+F64</f>
        <v>0</v>
      </c>
      <c r="G42" s="833">
        <f>G43+G51+G55+G64+G66+G69</f>
        <v>0</v>
      </c>
      <c r="H42" s="833">
        <f>H43+H51+H55+H64+H66+H69</f>
        <v>0</v>
      </c>
      <c r="I42" s="833">
        <f>I43+I51+I55+I64+I66+I69</f>
        <v>0</v>
      </c>
      <c r="J42" s="954">
        <f>F42</f>
        <v>0</v>
      </c>
    </row>
    <row r="43" spans="1:10" s="672" customFormat="1" ht="23.25" hidden="1" customHeight="1">
      <c r="A43" s="1027">
        <v>1121000</v>
      </c>
      <c r="B43" s="1040" t="s">
        <v>21</v>
      </c>
      <c r="C43" s="1041"/>
      <c r="D43" s="834">
        <f>SUM(D44:D49)</f>
        <v>0</v>
      </c>
      <c r="E43" s="846"/>
      <c r="F43" s="834">
        <f>SUM(F44:F49)</f>
        <v>0</v>
      </c>
      <c r="G43" s="834">
        <f>SUM(G44:G49)</f>
        <v>0</v>
      </c>
      <c r="H43" s="834">
        <f>SUM(H44:H49)</f>
        <v>0</v>
      </c>
      <c r="I43" s="834">
        <f>SUM(I44:I49)</f>
        <v>0</v>
      </c>
      <c r="J43" s="954">
        <f>SUM(J44:J49)</f>
        <v>0</v>
      </c>
    </row>
    <row r="44" spans="1:10" s="672" customFormat="1" ht="23.25" hidden="1" customHeight="1">
      <c r="A44" s="914">
        <v>1121100</v>
      </c>
      <c r="B44" s="1042" t="s">
        <v>359</v>
      </c>
      <c r="C44" s="1034" t="s">
        <v>360</v>
      </c>
      <c r="D44" s="844"/>
      <c r="E44" s="845"/>
      <c r="F44" s="844"/>
      <c r="G44" s="844"/>
      <c r="H44" s="844"/>
      <c r="I44" s="844"/>
      <c r="J44" s="954">
        <v>0</v>
      </c>
    </row>
    <row r="45" spans="1:10" s="672" customFormat="1" ht="23.25" hidden="1" customHeight="1">
      <c r="A45" s="914">
        <v>1121200</v>
      </c>
      <c r="B45" s="1043" t="s">
        <v>1618</v>
      </c>
      <c r="C45" s="1034" t="s">
        <v>362</v>
      </c>
      <c r="D45" s="844">
        <v>0</v>
      </c>
      <c r="E45" s="845">
        <v>0</v>
      </c>
      <c r="F45" s="844">
        <f>D45+E45</f>
        <v>0</v>
      </c>
      <c r="G45" s="844">
        <v>0</v>
      </c>
      <c r="H45" s="844">
        <v>0</v>
      </c>
      <c r="I45" s="844">
        <v>0</v>
      </c>
      <c r="J45" s="954">
        <f>F45</f>
        <v>0</v>
      </c>
    </row>
    <row r="46" spans="1:10" s="672" customFormat="1" ht="23.25" hidden="1" customHeight="1">
      <c r="A46" s="914">
        <v>1121300</v>
      </c>
      <c r="B46" s="1042" t="s">
        <v>734</v>
      </c>
      <c r="C46" s="1034" t="s">
        <v>363</v>
      </c>
      <c r="D46" s="844">
        <v>0</v>
      </c>
      <c r="E46" s="845">
        <v>0</v>
      </c>
      <c r="F46" s="844">
        <f>D46+E46</f>
        <v>0</v>
      </c>
      <c r="G46" s="844">
        <v>0</v>
      </c>
      <c r="H46" s="844">
        <v>0</v>
      </c>
      <c r="I46" s="844">
        <v>0</v>
      </c>
      <c r="J46" s="954">
        <f>F46</f>
        <v>0</v>
      </c>
    </row>
    <row r="47" spans="1:10" s="672" customFormat="1" ht="22.5" hidden="1" customHeight="1">
      <c r="A47" s="914">
        <v>1121400</v>
      </c>
      <c r="B47" s="1042" t="s">
        <v>735</v>
      </c>
      <c r="C47" s="1034" t="s">
        <v>364</v>
      </c>
      <c r="D47" s="844">
        <v>0</v>
      </c>
      <c r="E47" s="845">
        <v>0</v>
      </c>
      <c r="F47" s="844">
        <f>D47+E47</f>
        <v>0</v>
      </c>
      <c r="G47" s="844">
        <v>0</v>
      </c>
      <c r="H47" s="844">
        <v>0</v>
      </c>
      <c r="I47" s="844">
        <v>0</v>
      </c>
      <c r="J47" s="954">
        <f>F47</f>
        <v>0</v>
      </c>
    </row>
    <row r="48" spans="1:10" s="672" customFormat="1" ht="23.25" hidden="1" customHeight="1">
      <c r="A48" s="914">
        <v>1121500</v>
      </c>
      <c r="B48" s="1042" t="s">
        <v>65</v>
      </c>
      <c r="C48" s="1034" t="s">
        <v>365</v>
      </c>
      <c r="D48" s="834"/>
      <c r="E48" s="845"/>
      <c r="F48" s="834"/>
      <c r="G48" s="834"/>
      <c r="H48" s="834"/>
      <c r="I48" s="834"/>
      <c r="J48" s="954">
        <v>0</v>
      </c>
    </row>
    <row r="49" spans="1:10" s="672" customFormat="1" ht="23.25" hidden="1" customHeight="1">
      <c r="A49" s="914">
        <v>1121600</v>
      </c>
      <c r="B49" s="1042" t="s">
        <v>66</v>
      </c>
      <c r="C49" s="1034" t="s">
        <v>366</v>
      </c>
      <c r="D49" s="844"/>
      <c r="E49" s="845"/>
      <c r="F49" s="844"/>
      <c r="G49" s="844"/>
      <c r="H49" s="844"/>
      <c r="I49" s="844"/>
      <c r="J49" s="954">
        <v>0</v>
      </c>
    </row>
    <row r="50" spans="1:10" s="672" customFormat="1" ht="23.25" hidden="1" customHeight="1" thickBot="1">
      <c r="A50" s="918">
        <v>1121700</v>
      </c>
      <c r="B50" s="1044" t="s">
        <v>67</v>
      </c>
      <c r="C50" s="1036" t="s">
        <v>731</v>
      </c>
      <c r="D50" s="839"/>
      <c r="E50" s="840"/>
      <c r="F50" s="839"/>
      <c r="G50" s="839"/>
      <c r="H50" s="839"/>
      <c r="I50" s="839"/>
      <c r="J50" s="954">
        <v>0</v>
      </c>
    </row>
    <row r="51" spans="1:10" s="672" customFormat="1" ht="23.25" hidden="1" customHeight="1">
      <c r="A51" s="1027">
        <v>1122000</v>
      </c>
      <c r="B51" s="1045" t="s">
        <v>732</v>
      </c>
      <c r="C51" s="1029" t="s">
        <v>338</v>
      </c>
      <c r="D51" s="842">
        <f>D52</f>
        <v>0</v>
      </c>
      <c r="E51" s="843"/>
      <c r="F51" s="842">
        <f>F52</f>
        <v>0</v>
      </c>
      <c r="G51" s="842"/>
      <c r="H51" s="842"/>
      <c r="I51" s="842"/>
      <c r="J51" s="954"/>
    </row>
    <row r="52" spans="1:10" s="672" customFormat="1" ht="23.25" hidden="1" customHeight="1">
      <c r="A52" s="1046">
        <v>1122100</v>
      </c>
      <c r="B52" s="1042" t="s">
        <v>68</v>
      </c>
      <c r="C52" s="1032" t="s">
        <v>733</v>
      </c>
      <c r="D52" s="844">
        <v>0</v>
      </c>
      <c r="E52" s="845"/>
      <c r="F52" s="844">
        <f>D52+E52</f>
        <v>0</v>
      </c>
      <c r="G52" s="844">
        <v>0</v>
      </c>
      <c r="H52" s="844">
        <v>0</v>
      </c>
      <c r="I52" s="844">
        <v>0</v>
      </c>
      <c r="J52" s="954">
        <f>F52</f>
        <v>0</v>
      </c>
    </row>
    <row r="53" spans="1:10" s="672" customFormat="1" ht="23.25" hidden="1" customHeight="1">
      <c r="A53" s="1046">
        <v>1122200</v>
      </c>
      <c r="B53" s="1042" t="s">
        <v>465</v>
      </c>
      <c r="C53" s="1034" t="s">
        <v>978</v>
      </c>
      <c r="D53" s="844"/>
      <c r="E53" s="845"/>
      <c r="F53" s="844"/>
      <c r="G53" s="844"/>
      <c r="H53" s="844"/>
      <c r="I53" s="844"/>
      <c r="J53" s="954">
        <v>0</v>
      </c>
    </row>
    <row r="54" spans="1:10" s="672" customFormat="1" ht="23.25" hidden="1" customHeight="1" thickBot="1">
      <c r="A54" s="1037">
        <v>1122300</v>
      </c>
      <c r="B54" s="1044" t="s">
        <v>136</v>
      </c>
      <c r="C54" s="1036" t="s">
        <v>979</v>
      </c>
      <c r="D54" s="839"/>
      <c r="E54" s="840"/>
      <c r="F54" s="839"/>
      <c r="G54" s="839"/>
      <c r="H54" s="839"/>
      <c r="I54" s="839"/>
      <c r="J54" s="954">
        <v>0</v>
      </c>
    </row>
    <row r="55" spans="1:10" s="672" customFormat="1" ht="26.25" hidden="1" customHeight="1">
      <c r="A55" s="1027">
        <v>1123000</v>
      </c>
      <c r="B55" s="1045" t="s">
        <v>52</v>
      </c>
      <c r="C55" s="1029" t="s">
        <v>338</v>
      </c>
      <c r="D55" s="842">
        <f>SUM(D56:D63)</f>
        <v>0</v>
      </c>
      <c r="E55" s="843"/>
      <c r="F55" s="842">
        <f>SUM(F56:F63)</f>
        <v>0</v>
      </c>
      <c r="G55" s="842">
        <f>SUM(G56:G63)</f>
        <v>0</v>
      </c>
      <c r="H55" s="842">
        <f>SUM(H56:H63)</f>
        <v>0</v>
      </c>
      <c r="I55" s="842">
        <f>SUM(I56:I63)</f>
        <v>0</v>
      </c>
      <c r="J55" s="954">
        <f>F55</f>
        <v>0</v>
      </c>
    </row>
    <row r="56" spans="1:10" s="672" customFormat="1" ht="21.75" hidden="1" customHeight="1">
      <c r="A56" s="1046">
        <v>1123100</v>
      </c>
      <c r="B56" s="1042" t="s">
        <v>137</v>
      </c>
      <c r="C56" s="1032" t="s">
        <v>345</v>
      </c>
      <c r="D56" s="844"/>
      <c r="E56" s="845"/>
      <c r="F56" s="844"/>
      <c r="G56" s="844"/>
      <c r="H56" s="844"/>
      <c r="I56" s="844"/>
      <c r="J56" s="954">
        <f>F56</f>
        <v>0</v>
      </c>
    </row>
    <row r="57" spans="1:10" s="672" customFormat="1" ht="23.25" hidden="1" customHeight="1">
      <c r="A57" s="1046">
        <v>1123200</v>
      </c>
      <c r="B57" s="1042" t="s">
        <v>138</v>
      </c>
      <c r="C57" s="1034" t="s">
        <v>346</v>
      </c>
      <c r="D57" s="844">
        <v>0</v>
      </c>
      <c r="E57" s="845"/>
      <c r="F57" s="844">
        <v>0</v>
      </c>
      <c r="G57" s="844">
        <v>0</v>
      </c>
      <c r="H57" s="844">
        <v>0</v>
      </c>
      <c r="I57" s="844">
        <v>0</v>
      </c>
      <c r="J57" s="954">
        <f>F57</f>
        <v>0</v>
      </c>
    </row>
    <row r="58" spans="1:10" s="672" customFormat="1" ht="23.25" hidden="1" customHeight="1">
      <c r="A58" s="1046">
        <v>1123300</v>
      </c>
      <c r="B58" s="1042" t="s">
        <v>139</v>
      </c>
      <c r="C58" s="1034" t="s">
        <v>347</v>
      </c>
      <c r="D58" s="844"/>
      <c r="E58" s="845"/>
      <c r="F58" s="844"/>
      <c r="G58" s="844"/>
      <c r="H58" s="844"/>
      <c r="I58" s="844"/>
      <c r="J58" s="954"/>
    </row>
    <row r="59" spans="1:10" s="672" customFormat="1" ht="23.25" hidden="1" customHeight="1">
      <c r="A59" s="1046">
        <v>1123400</v>
      </c>
      <c r="B59" s="1042" t="s">
        <v>533</v>
      </c>
      <c r="C59" s="1034" t="s">
        <v>348</v>
      </c>
      <c r="D59" s="844">
        <v>0</v>
      </c>
      <c r="E59" s="845"/>
      <c r="F59" s="844">
        <v>0</v>
      </c>
      <c r="G59" s="844">
        <v>0</v>
      </c>
      <c r="H59" s="844">
        <v>0</v>
      </c>
      <c r="I59" s="844">
        <v>0</v>
      </c>
      <c r="J59" s="954">
        <f t="shared" ref="J59:J65" si="0">F59</f>
        <v>0</v>
      </c>
    </row>
    <row r="60" spans="1:10" s="672" customFormat="1" ht="23.25" hidden="1" customHeight="1">
      <c r="A60" s="1046">
        <v>1123500</v>
      </c>
      <c r="B60" s="1047" t="s">
        <v>534</v>
      </c>
      <c r="C60" s="1048">
        <v>423500</v>
      </c>
      <c r="D60" s="844"/>
      <c r="E60" s="845"/>
      <c r="F60" s="844"/>
      <c r="G60" s="844"/>
      <c r="H60" s="844"/>
      <c r="I60" s="844"/>
      <c r="J60" s="954">
        <f t="shared" si="0"/>
        <v>0</v>
      </c>
    </row>
    <row r="61" spans="1:10" s="672" customFormat="1" ht="23.25" hidden="1" customHeight="1">
      <c r="A61" s="1046">
        <v>1123600</v>
      </c>
      <c r="B61" s="1042" t="s">
        <v>174</v>
      </c>
      <c r="C61" s="1034" t="s">
        <v>349</v>
      </c>
      <c r="D61" s="844"/>
      <c r="E61" s="845"/>
      <c r="F61" s="844"/>
      <c r="G61" s="844"/>
      <c r="H61" s="844"/>
      <c r="I61" s="844"/>
      <c r="J61" s="1325">
        <f t="shared" si="0"/>
        <v>0</v>
      </c>
    </row>
    <row r="62" spans="1:10" s="672" customFormat="1" ht="23.25" hidden="1" customHeight="1">
      <c r="A62" s="1046">
        <v>1123700</v>
      </c>
      <c r="B62" s="1042" t="s">
        <v>175</v>
      </c>
      <c r="C62" s="1034" t="s">
        <v>350</v>
      </c>
      <c r="D62" s="844">
        <v>0</v>
      </c>
      <c r="E62" s="845"/>
      <c r="F62" s="844">
        <v>0</v>
      </c>
      <c r="G62" s="844">
        <v>0</v>
      </c>
      <c r="H62" s="844">
        <v>0</v>
      </c>
      <c r="I62" s="1469">
        <v>0</v>
      </c>
      <c r="J62" s="844">
        <f t="shared" si="0"/>
        <v>0</v>
      </c>
    </row>
    <row r="63" spans="1:10" s="672" customFormat="1" ht="22.5" hidden="1" customHeight="1" thickBot="1">
      <c r="A63" s="1037">
        <v>1123800</v>
      </c>
      <c r="B63" s="1044" t="s">
        <v>176</v>
      </c>
      <c r="C63" s="1036" t="s">
        <v>351</v>
      </c>
      <c r="D63" s="839">
        <v>0</v>
      </c>
      <c r="E63" s="840">
        <v>0</v>
      </c>
      <c r="F63" s="839">
        <f>D63+E63</f>
        <v>0</v>
      </c>
      <c r="G63" s="839">
        <v>0</v>
      </c>
      <c r="H63" s="839">
        <v>0</v>
      </c>
      <c r="I63" s="1470">
        <v>0</v>
      </c>
      <c r="J63" s="1471">
        <f t="shared" si="0"/>
        <v>0</v>
      </c>
    </row>
    <row r="64" spans="1:10" s="672" customFormat="1" ht="0.75" hidden="1" customHeight="1">
      <c r="A64" s="1027">
        <v>1124000</v>
      </c>
      <c r="B64" s="1045" t="s">
        <v>198</v>
      </c>
      <c r="C64" s="1029" t="s">
        <v>338</v>
      </c>
      <c r="D64" s="842">
        <f>D65</f>
        <v>0</v>
      </c>
      <c r="E64" s="843"/>
      <c r="F64" s="842">
        <f>F65</f>
        <v>0</v>
      </c>
      <c r="G64" s="842">
        <f>G65</f>
        <v>0</v>
      </c>
      <c r="H64" s="842">
        <f>H65</f>
        <v>0</v>
      </c>
      <c r="I64" s="842">
        <f>I65</f>
        <v>0</v>
      </c>
      <c r="J64" s="954">
        <f t="shared" si="0"/>
        <v>0</v>
      </c>
    </row>
    <row r="65" spans="1:10" s="672" customFormat="1" ht="23.25" hidden="1" customHeight="1" thickBot="1">
      <c r="A65" s="1037">
        <v>1124100</v>
      </c>
      <c r="B65" s="1044" t="s">
        <v>177</v>
      </c>
      <c r="C65" s="1036" t="s">
        <v>199</v>
      </c>
      <c r="D65" s="839"/>
      <c r="E65" s="840"/>
      <c r="F65" s="839"/>
      <c r="G65" s="839"/>
      <c r="H65" s="839"/>
      <c r="I65" s="839"/>
      <c r="J65" s="954">
        <f t="shared" si="0"/>
        <v>0</v>
      </c>
    </row>
    <row r="66" spans="1:10" s="672" customFormat="1" ht="23.25" hidden="1" customHeight="1">
      <c r="A66" s="1027">
        <v>1125000</v>
      </c>
      <c r="B66" s="1045" t="s">
        <v>878</v>
      </c>
      <c r="C66" s="1029" t="s">
        <v>338</v>
      </c>
      <c r="D66" s="842">
        <f>D67+D68</f>
        <v>0</v>
      </c>
      <c r="E66" s="843"/>
      <c r="F66" s="842">
        <f>F67+F68</f>
        <v>0</v>
      </c>
      <c r="G66" s="842">
        <f>G67+G68</f>
        <v>0</v>
      </c>
      <c r="H66" s="842">
        <f>H67+H68</f>
        <v>0</v>
      </c>
      <c r="I66" s="842">
        <f>I67+I68</f>
        <v>0</v>
      </c>
      <c r="J66" s="954">
        <f>J67+J68</f>
        <v>0</v>
      </c>
    </row>
    <row r="67" spans="1:10" s="672" customFormat="1" ht="23.25" hidden="1" customHeight="1">
      <c r="A67" s="1046">
        <v>1125100</v>
      </c>
      <c r="B67" s="1042" t="s">
        <v>178</v>
      </c>
      <c r="C67" s="1032" t="s">
        <v>879</v>
      </c>
      <c r="D67" s="844">
        <v>0</v>
      </c>
      <c r="E67" s="845">
        <v>0</v>
      </c>
      <c r="F67" s="844">
        <f>D67+E67</f>
        <v>0</v>
      </c>
      <c r="G67" s="844"/>
      <c r="H67" s="844"/>
      <c r="I67" s="844"/>
      <c r="J67" s="954">
        <f>F67</f>
        <v>0</v>
      </c>
    </row>
    <row r="68" spans="1:10" s="672" customFormat="1" ht="23.25" hidden="1" customHeight="1" thickBot="1">
      <c r="A68" s="1037">
        <v>1125200</v>
      </c>
      <c r="B68" s="1044" t="s">
        <v>669</v>
      </c>
      <c r="C68" s="1036" t="s">
        <v>988</v>
      </c>
      <c r="D68" s="839">
        <v>0</v>
      </c>
      <c r="E68" s="840"/>
      <c r="F68" s="839">
        <v>0</v>
      </c>
      <c r="G68" s="839">
        <v>0</v>
      </c>
      <c r="H68" s="839">
        <v>0</v>
      </c>
      <c r="I68" s="839">
        <v>0</v>
      </c>
      <c r="J68" s="954">
        <f t="shared" ref="J68:J73" si="1">F68</f>
        <v>0</v>
      </c>
    </row>
    <row r="69" spans="1:10" s="672" customFormat="1" ht="23.25" hidden="1" customHeight="1">
      <c r="A69" s="1027">
        <v>1126000</v>
      </c>
      <c r="B69" s="1045" t="s">
        <v>989</v>
      </c>
      <c r="C69" s="1029" t="s">
        <v>338</v>
      </c>
      <c r="D69" s="842">
        <f>SUM(D70:D77)</f>
        <v>0</v>
      </c>
      <c r="E69" s="843"/>
      <c r="F69" s="842">
        <f>SUM(F70:F77)</f>
        <v>0</v>
      </c>
      <c r="G69" s="842">
        <f>SUM(G70:G77)</f>
        <v>0</v>
      </c>
      <c r="H69" s="842">
        <f>SUM(H70:H77)</f>
        <v>0</v>
      </c>
      <c r="I69" s="842">
        <f>SUM(I70:I77)</f>
        <v>0</v>
      </c>
      <c r="J69" s="954">
        <f t="shared" si="1"/>
        <v>0</v>
      </c>
    </row>
    <row r="70" spans="1:10" s="672" customFormat="1" ht="23.25" customHeight="1">
      <c r="A70" s="1027">
        <v>1126100</v>
      </c>
      <c r="B70" s="1042" t="s">
        <v>941</v>
      </c>
      <c r="C70" s="1032" t="s">
        <v>990</v>
      </c>
      <c r="D70" s="844">
        <v>0</v>
      </c>
      <c r="E70" s="845"/>
      <c r="F70" s="844">
        <f>D70</f>
        <v>0</v>
      </c>
      <c r="G70" s="844"/>
      <c r="H70" s="844"/>
      <c r="I70" s="844"/>
      <c r="J70" s="954">
        <f t="shared" si="1"/>
        <v>0</v>
      </c>
    </row>
    <row r="71" spans="1:10" s="672" customFormat="1" ht="23.25" hidden="1" customHeight="1">
      <c r="A71" s="1027">
        <v>1126200</v>
      </c>
      <c r="B71" s="1042" t="s">
        <v>942</v>
      </c>
      <c r="C71" s="1034" t="s">
        <v>991</v>
      </c>
      <c r="D71" s="844"/>
      <c r="E71" s="845"/>
      <c r="F71" s="844"/>
      <c r="G71" s="844"/>
      <c r="H71" s="844"/>
      <c r="I71" s="844"/>
      <c r="J71" s="954">
        <f t="shared" si="1"/>
        <v>0</v>
      </c>
    </row>
    <row r="72" spans="1:10" s="672" customFormat="1" ht="23.25" hidden="1" customHeight="1">
      <c r="A72" s="1027">
        <v>1126300</v>
      </c>
      <c r="B72" s="1042" t="s">
        <v>369</v>
      </c>
      <c r="C72" s="1034" t="s">
        <v>370</v>
      </c>
      <c r="D72" s="844"/>
      <c r="E72" s="845"/>
      <c r="F72" s="844"/>
      <c r="G72" s="844"/>
      <c r="H72" s="844"/>
      <c r="I72" s="844"/>
      <c r="J72" s="954">
        <f t="shared" si="1"/>
        <v>0</v>
      </c>
    </row>
    <row r="73" spans="1:10" s="672" customFormat="1" ht="23.25" hidden="1" customHeight="1">
      <c r="A73" s="914">
        <v>1126400</v>
      </c>
      <c r="B73" s="1049" t="s">
        <v>943</v>
      </c>
      <c r="C73" s="1034" t="s">
        <v>371</v>
      </c>
      <c r="D73" s="844">
        <v>0</v>
      </c>
      <c r="E73" s="845"/>
      <c r="F73" s="844">
        <v>0</v>
      </c>
      <c r="G73" s="844">
        <v>0</v>
      </c>
      <c r="H73" s="844">
        <v>0</v>
      </c>
      <c r="I73" s="844">
        <v>0</v>
      </c>
      <c r="J73" s="954">
        <f t="shared" si="1"/>
        <v>0</v>
      </c>
    </row>
    <row r="74" spans="1:10" s="672" customFormat="1" ht="23.25" hidden="1" customHeight="1">
      <c r="A74" s="914">
        <v>1126500</v>
      </c>
      <c r="B74" s="1049" t="s">
        <v>901</v>
      </c>
      <c r="C74" s="1034" t="s">
        <v>372</v>
      </c>
      <c r="D74" s="844"/>
      <c r="E74" s="845"/>
      <c r="F74" s="844"/>
      <c r="G74" s="844"/>
      <c r="H74" s="844"/>
      <c r="I74" s="844"/>
      <c r="J74" s="954">
        <v>0</v>
      </c>
    </row>
    <row r="75" spans="1:10" s="672" customFormat="1" ht="23.25" hidden="1" customHeight="1">
      <c r="A75" s="914">
        <v>1126600</v>
      </c>
      <c r="B75" s="1049" t="s">
        <v>214</v>
      </c>
      <c r="C75" s="1034" t="s">
        <v>373</v>
      </c>
      <c r="D75" s="844"/>
      <c r="E75" s="845"/>
      <c r="F75" s="844"/>
      <c r="G75" s="844"/>
      <c r="H75" s="844"/>
      <c r="I75" s="844"/>
      <c r="J75" s="954">
        <f>F75</f>
        <v>0</v>
      </c>
    </row>
    <row r="76" spans="1:10" s="672" customFormat="1" ht="18.75" customHeight="1">
      <c r="A76" s="914">
        <v>1126700</v>
      </c>
      <c r="B76" s="1049" t="s">
        <v>215</v>
      </c>
      <c r="C76" s="1034" t="s">
        <v>374</v>
      </c>
      <c r="D76" s="844">
        <v>0</v>
      </c>
      <c r="E76" s="845"/>
      <c r="F76" s="844">
        <f>D76+E76</f>
        <v>0</v>
      </c>
      <c r="G76" s="844"/>
      <c r="H76" s="844"/>
      <c r="I76" s="844"/>
      <c r="J76" s="954">
        <f>F76</f>
        <v>0</v>
      </c>
    </row>
    <row r="77" spans="1:10" s="672" customFormat="1" ht="18" customHeight="1" thickBot="1">
      <c r="A77" s="918">
        <v>1126800</v>
      </c>
      <c r="B77" s="1050" t="s">
        <v>458</v>
      </c>
      <c r="C77" s="1036" t="s">
        <v>375</v>
      </c>
      <c r="D77" s="839">
        <v>0</v>
      </c>
      <c r="E77" s="840">
        <v>0</v>
      </c>
      <c r="F77" s="839">
        <f>D77+E77</f>
        <v>0</v>
      </c>
      <c r="G77" s="839">
        <v>0</v>
      </c>
      <c r="H77" s="839">
        <v>0</v>
      </c>
      <c r="I77" s="839">
        <v>0</v>
      </c>
      <c r="J77" s="954">
        <f>F77</f>
        <v>0</v>
      </c>
    </row>
    <row r="78" spans="1:10" s="672" customFormat="1" ht="14.25" hidden="1">
      <c r="A78" s="920">
        <v>1130000</v>
      </c>
      <c r="B78" s="1051" t="s">
        <v>274</v>
      </c>
      <c r="C78" s="1029" t="s">
        <v>338</v>
      </c>
      <c r="D78" s="842">
        <v>0</v>
      </c>
      <c r="E78" s="843"/>
      <c r="F78" s="842">
        <v>0</v>
      </c>
      <c r="G78" s="842">
        <v>0</v>
      </c>
      <c r="H78" s="842">
        <v>0</v>
      </c>
      <c r="I78" s="842">
        <v>0</v>
      </c>
      <c r="J78" s="954">
        <v>0</v>
      </c>
    </row>
    <row r="79" spans="1:10" s="672" customFormat="1" ht="12.75" hidden="1">
      <c r="A79" s="920">
        <v>1130100</v>
      </c>
      <c r="B79" s="1049" t="s">
        <v>459</v>
      </c>
      <c r="C79" s="1032" t="s">
        <v>275</v>
      </c>
      <c r="D79" s="844"/>
      <c r="E79" s="845"/>
      <c r="F79" s="844"/>
      <c r="G79" s="844"/>
      <c r="H79" s="844"/>
      <c r="I79" s="844"/>
      <c r="J79" s="954">
        <v>0</v>
      </c>
    </row>
    <row r="80" spans="1:10" s="672" customFormat="1" ht="12.75" hidden="1">
      <c r="A80" s="920">
        <v>1130200</v>
      </c>
      <c r="B80" s="1049" t="s">
        <v>460</v>
      </c>
      <c r="C80" s="1034" t="s">
        <v>276</v>
      </c>
      <c r="D80" s="844"/>
      <c r="E80" s="845"/>
      <c r="F80" s="844"/>
      <c r="G80" s="844"/>
      <c r="H80" s="844"/>
      <c r="I80" s="844"/>
      <c r="J80" s="954">
        <v>0</v>
      </c>
    </row>
    <row r="81" spans="1:10" s="672" customFormat="1" ht="12.75" hidden="1">
      <c r="A81" s="920">
        <v>1130300</v>
      </c>
      <c r="B81" s="1049" t="s">
        <v>461</v>
      </c>
      <c r="C81" s="1034" t="s">
        <v>277</v>
      </c>
      <c r="D81" s="844"/>
      <c r="E81" s="845"/>
      <c r="F81" s="844"/>
      <c r="G81" s="844"/>
      <c r="H81" s="844"/>
      <c r="I81" s="844"/>
      <c r="J81" s="954">
        <v>0</v>
      </c>
    </row>
    <row r="82" spans="1:10" s="672" customFormat="1" ht="12.75" hidden="1">
      <c r="A82" s="920">
        <v>1130400</v>
      </c>
      <c r="B82" s="1052" t="s">
        <v>462</v>
      </c>
      <c r="C82" s="1053" t="s">
        <v>278</v>
      </c>
      <c r="D82" s="834"/>
      <c r="E82" s="846"/>
      <c r="F82" s="834"/>
      <c r="G82" s="834"/>
      <c r="H82" s="834"/>
      <c r="I82" s="834"/>
      <c r="J82" s="954">
        <v>0</v>
      </c>
    </row>
    <row r="83" spans="1:10" s="672" customFormat="1" ht="14.25" hidden="1">
      <c r="A83" s="914">
        <v>1131000</v>
      </c>
      <c r="B83" s="1054" t="s">
        <v>279</v>
      </c>
      <c r="C83" s="1055" t="s">
        <v>338</v>
      </c>
      <c r="D83" s="844"/>
      <c r="E83" s="845"/>
      <c r="F83" s="844"/>
      <c r="G83" s="844"/>
      <c r="H83" s="844"/>
      <c r="I83" s="844"/>
      <c r="J83" s="954">
        <v>0</v>
      </c>
    </row>
    <row r="84" spans="1:10" s="672" customFormat="1" ht="25.5" hidden="1">
      <c r="A84" s="914">
        <v>1131100</v>
      </c>
      <c r="B84" s="1049" t="s">
        <v>565</v>
      </c>
      <c r="C84" s="1032" t="s">
        <v>280</v>
      </c>
      <c r="D84" s="844"/>
      <c r="E84" s="845"/>
      <c r="F84" s="844"/>
      <c r="G84" s="844"/>
      <c r="H84" s="844"/>
      <c r="I84" s="844"/>
      <c r="J84" s="954">
        <v>0</v>
      </c>
    </row>
    <row r="85" spans="1:10" s="672" customFormat="1" ht="12.75" hidden="1">
      <c r="A85" s="914">
        <v>1131200</v>
      </c>
      <c r="B85" s="1049" t="s">
        <v>566</v>
      </c>
      <c r="C85" s="1034" t="s">
        <v>281</v>
      </c>
      <c r="D85" s="844"/>
      <c r="E85" s="845"/>
      <c r="F85" s="844"/>
      <c r="G85" s="844"/>
      <c r="H85" s="844"/>
      <c r="I85" s="844"/>
      <c r="J85" s="954">
        <v>0</v>
      </c>
    </row>
    <row r="86" spans="1:10" s="672" customFormat="1" ht="13.5" hidden="1" thickBot="1">
      <c r="A86" s="914">
        <v>1131300</v>
      </c>
      <c r="B86" s="1050" t="s">
        <v>567</v>
      </c>
      <c r="C86" s="1036" t="s">
        <v>282</v>
      </c>
      <c r="D86" s="839"/>
      <c r="E86" s="840"/>
      <c r="F86" s="839"/>
      <c r="G86" s="839"/>
      <c r="H86" s="839"/>
      <c r="I86" s="839"/>
      <c r="J86" s="954">
        <v>0</v>
      </c>
    </row>
    <row r="87" spans="1:10" s="672" customFormat="1" ht="14.25" hidden="1">
      <c r="A87" s="1056">
        <v>1140000</v>
      </c>
      <c r="B87" s="1051" t="s">
        <v>283</v>
      </c>
      <c r="C87" s="1029" t="s">
        <v>338</v>
      </c>
      <c r="D87" s="842">
        <v>0</v>
      </c>
      <c r="E87" s="843"/>
      <c r="F87" s="842">
        <v>0</v>
      </c>
      <c r="G87" s="842">
        <v>0</v>
      </c>
      <c r="H87" s="842">
        <v>0</v>
      </c>
      <c r="I87" s="842">
        <v>0</v>
      </c>
      <c r="J87" s="954">
        <v>0</v>
      </c>
    </row>
    <row r="88" spans="1:10" s="672" customFormat="1" ht="25.5" hidden="1">
      <c r="A88" s="1056">
        <v>1141000</v>
      </c>
      <c r="B88" s="1049" t="s">
        <v>284</v>
      </c>
      <c r="C88" s="1032" t="s">
        <v>960</v>
      </c>
      <c r="D88" s="844"/>
      <c r="E88" s="845"/>
      <c r="F88" s="844"/>
      <c r="G88" s="844"/>
      <c r="H88" s="844"/>
      <c r="I88" s="844"/>
      <c r="J88" s="954">
        <v>0</v>
      </c>
    </row>
    <row r="89" spans="1:10" s="672" customFormat="1" ht="25.5" hidden="1">
      <c r="A89" s="1056">
        <v>1142000</v>
      </c>
      <c r="B89" s="1049" t="s">
        <v>38</v>
      </c>
      <c r="C89" s="1034" t="s">
        <v>39</v>
      </c>
      <c r="D89" s="844"/>
      <c r="E89" s="845"/>
      <c r="F89" s="844"/>
      <c r="G89" s="844"/>
      <c r="H89" s="844"/>
      <c r="I89" s="844"/>
      <c r="J89" s="954">
        <v>0</v>
      </c>
    </row>
    <row r="90" spans="1:10" s="672" customFormat="1" ht="25.5" hidden="1">
      <c r="A90" s="1056">
        <v>1143000</v>
      </c>
      <c r="B90" s="1049" t="s">
        <v>40</v>
      </c>
      <c r="C90" s="1034" t="s">
        <v>41</v>
      </c>
      <c r="D90" s="844"/>
      <c r="E90" s="845"/>
      <c r="F90" s="844"/>
      <c r="G90" s="844"/>
      <c r="H90" s="844"/>
      <c r="I90" s="844"/>
      <c r="J90" s="954">
        <v>0</v>
      </c>
    </row>
    <row r="91" spans="1:10" s="672" customFormat="1" ht="26.25" thickBot="1">
      <c r="A91" s="1037">
        <v>1144000</v>
      </c>
      <c r="B91" s="1050" t="s">
        <v>42</v>
      </c>
      <c r="C91" s="1036" t="s">
        <v>418</v>
      </c>
      <c r="D91" s="839"/>
      <c r="E91" s="840"/>
      <c r="F91" s="839"/>
      <c r="G91" s="839"/>
      <c r="H91" s="839"/>
      <c r="I91" s="839"/>
      <c r="J91" s="954">
        <v>0</v>
      </c>
    </row>
    <row r="92" spans="1:10" s="672" customFormat="1" ht="24.75" customHeight="1">
      <c r="A92" s="1057">
        <v>1150000</v>
      </c>
      <c r="B92" s="1058" t="s">
        <v>694</v>
      </c>
      <c r="C92" s="1029" t="s">
        <v>338</v>
      </c>
      <c r="D92" s="842">
        <f>D107+D105</f>
        <v>11000</v>
      </c>
      <c r="E92" s="843"/>
      <c r="F92" s="842">
        <f>F107+F105</f>
        <v>11000</v>
      </c>
      <c r="G92" s="842">
        <f>G107+G105</f>
        <v>2500</v>
      </c>
      <c r="H92" s="842">
        <f>H107+H105</f>
        <v>5000</v>
      </c>
      <c r="I92" s="842">
        <f>I107+I105</f>
        <v>7500</v>
      </c>
      <c r="J92" s="954">
        <f>F92</f>
        <v>11000</v>
      </c>
    </row>
    <row r="93" spans="1:10" s="672" customFormat="1" ht="25.5">
      <c r="A93" s="1059">
        <v>1151000</v>
      </c>
      <c r="B93" s="1060" t="s">
        <v>649</v>
      </c>
      <c r="C93" s="1029" t="s">
        <v>338</v>
      </c>
      <c r="D93" s="847">
        <v>0</v>
      </c>
      <c r="E93" s="848"/>
      <c r="F93" s="847">
        <v>0</v>
      </c>
      <c r="G93" s="847">
        <v>0</v>
      </c>
      <c r="H93" s="847">
        <v>0</v>
      </c>
      <c r="I93" s="847">
        <v>0</v>
      </c>
      <c r="J93" s="954">
        <v>0</v>
      </c>
    </row>
    <row r="94" spans="1:10" s="672" customFormat="1" ht="25.5" hidden="1">
      <c r="A94" s="1059">
        <v>1151100</v>
      </c>
      <c r="B94" s="1061" t="s">
        <v>250</v>
      </c>
      <c r="C94" s="1048">
        <v>461100</v>
      </c>
      <c r="D94" s="847"/>
      <c r="E94" s="848"/>
      <c r="F94" s="847"/>
      <c r="G94" s="847"/>
      <c r="H94" s="847"/>
      <c r="I94" s="847"/>
      <c r="J94" s="954">
        <v>0</v>
      </c>
    </row>
    <row r="95" spans="1:10" s="672" customFormat="1" ht="25.5" hidden="1">
      <c r="A95" s="1059">
        <v>1151200</v>
      </c>
      <c r="B95" s="1061" t="s">
        <v>607</v>
      </c>
      <c r="C95" s="1048">
        <v>461200</v>
      </c>
      <c r="D95" s="847"/>
      <c r="E95" s="848"/>
      <c r="F95" s="847"/>
      <c r="G95" s="847"/>
      <c r="H95" s="847"/>
      <c r="I95" s="847"/>
      <c r="J95" s="954">
        <v>0</v>
      </c>
    </row>
    <row r="96" spans="1:10" s="672" customFormat="1" ht="25.5" hidden="1">
      <c r="A96" s="1059">
        <v>1152000</v>
      </c>
      <c r="B96" s="1062" t="s">
        <v>495</v>
      </c>
      <c r="C96" s="1063" t="s">
        <v>338</v>
      </c>
      <c r="D96" s="931">
        <v>0</v>
      </c>
      <c r="E96" s="1108"/>
      <c r="F96" s="931">
        <v>0</v>
      </c>
      <c r="G96" s="931">
        <v>0</v>
      </c>
      <c r="H96" s="931">
        <v>0</v>
      </c>
      <c r="I96" s="931">
        <v>0</v>
      </c>
      <c r="J96" s="954">
        <v>0</v>
      </c>
    </row>
    <row r="97" spans="1:10" s="672" customFormat="1" ht="25.5" hidden="1">
      <c r="A97" s="1059">
        <v>1152100</v>
      </c>
      <c r="B97" s="1064" t="s">
        <v>518</v>
      </c>
      <c r="C97" s="1048">
        <v>462100</v>
      </c>
      <c r="D97" s="844"/>
      <c r="E97" s="845"/>
      <c r="F97" s="844"/>
      <c r="G97" s="844"/>
      <c r="H97" s="844"/>
      <c r="I97" s="844"/>
      <c r="J97" s="954">
        <v>0</v>
      </c>
    </row>
    <row r="98" spans="1:10" s="672" customFormat="1" ht="26.25" hidden="1" thickBot="1">
      <c r="A98" s="1065">
        <v>1152200</v>
      </c>
      <c r="B98" s="1066" t="s">
        <v>723</v>
      </c>
      <c r="C98" s="1067">
        <v>462200</v>
      </c>
      <c r="D98" s="839"/>
      <c r="E98" s="840"/>
      <c r="F98" s="839"/>
      <c r="G98" s="839"/>
      <c r="H98" s="839"/>
      <c r="I98" s="839"/>
      <c r="J98" s="954">
        <v>0</v>
      </c>
    </row>
    <row r="99" spans="1:10" s="672" customFormat="1" ht="25.5" hidden="1">
      <c r="A99" s="1057">
        <v>1153000</v>
      </c>
      <c r="B99" s="1068" t="s">
        <v>724</v>
      </c>
      <c r="C99" s="1069" t="s">
        <v>338</v>
      </c>
      <c r="D99" s="940">
        <v>0</v>
      </c>
      <c r="E99" s="1109"/>
      <c r="F99" s="940">
        <v>0</v>
      </c>
      <c r="G99" s="940">
        <v>0</v>
      </c>
      <c r="H99" s="940">
        <v>0</v>
      </c>
      <c r="I99" s="940">
        <v>0</v>
      </c>
      <c r="J99" s="954">
        <v>0</v>
      </c>
    </row>
    <row r="100" spans="1:10" s="672" customFormat="1" ht="25.5" hidden="1">
      <c r="A100" s="1059">
        <v>1153100</v>
      </c>
      <c r="B100" s="1064" t="s">
        <v>725</v>
      </c>
      <c r="C100" s="1048">
        <v>463100</v>
      </c>
      <c r="D100" s="931"/>
      <c r="E100" s="1108"/>
      <c r="F100" s="931"/>
      <c r="G100" s="931"/>
      <c r="H100" s="931"/>
      <c r="I100" s="931"/>
      <c r="J100" s="954">
        <v>0</v>
      </c>
    </row>
    <row r="101" spans="1:10" s="672" customFormat="1" ht="12.75" hidden="1">
      <c r="A101" s="1059">
        <v>1153200</v>
      </c>
      <c r="B101" s="1064" t="s">
        <v>95</v>
      </c>
      <c r="C101" s="1048">
        <v>463200</v>
      </c>
      <c r="D101" s="931"/>
      <c r="E101" s="1108"/>
      <c r="F101" s="931"/>
      <c r="G101" s="931"/>
      <c r="H101" s="931"/>
      <c r="I101" s="931"/>
      <c r="J101" s="954">
        <v>0</v>
      </c>
    </row>
    <row r="102" spans="1:10" s="672" customFormat="1" ht="38.25" hidden="1">
      <c r="A102" s="1059">
        <v>1153300</v>
      </c>
      <c r="B102" s="1064" t="s">
        <v>479</v>
      </c>
      <c r="C102" s="1048">
        <v>463300</v>
      </c>
      <c r="D102" s="931"/>
      <c r="E102" s="1108"/>
      <c r="F102" s="931"/>
      <c r="G102" s="931"/>
      <c r="H102" s="931"/>
      <c r="I102" s="931"/>
      <c r="J102" s="954">
        <v>0</v>
      </c>
    </row>
    <row r="103" spans="1:10" s="672" customFormat="1" ht="38.25" hidden="1">
      <c r="A103" s="1059">
        <v>1153400</v>
      </c>
      <c r="B103" s="1064" t="s">
        <v>480</v>
      </c>
      <c r="C103" s="1048">
        <v>463400</v>
      </c>
      <c r="D103" s="931"/>
      <c r="E103" s="1108"/>
      <c r="F103" s="931"/>
      <c r="G103" s="931"/>
      <c r="H103" s="931"/>
      <c r="I103" s="931"/>
      <c r="J103" s="954">
        <v>0</v>
      </c>
    </row>
    <row r="104" spans="1:10" s="672" customFormat="1" ht="12.75">
      <c r="A104" s="1059">
        <v>1153500</v>
      </c>
      <c r="B104" s="1070" t="s">
        <v>481</v>
      </c>
      <c r="C104" s="1048">
        <v>463500</v>
      </c>
      <c r="D104" s="931"/>
      <c r="E104" s="1108"/>
      <c r="F104" s="931"/>
      <c r="G104" s="931"/>
      <c r="H104" s="931"/>
      <c r="I104" s="931"/>
      <c r="J104" s="954">
        <v>0</v>
      </c>
    </row>
    <row r="105" spans="1:10" s="672" customFormat="1" ht="36.75" customHeight="1" thickBot="1">
      <c r="A105" s="1059">
        <v>1153700</v>
      </c>
      <c r="B105" s="1070" t="s">
        <v>482</v>
      </c>
      <c r="C105" s="1048">
        <v>463700</v>
      </c>
      <c r="D105" s="931">
        <v>11000</v>
      </c>
      <c r="E105" s="1108">
        <v>0</v>
      </c>
      <c r="F105" s="931">
        <f>D105+E105</f>
        <v>11000</v>
      </c>
      <c r="G105" s="931">
        <v>2500</v>
      </c>
      <c r="H105" s="931">
        <v>5000</v>
      </c>
      <c r="I105" s="931">
        <v>7500</v>
      </c>
      <c r="J105" s="954">
        <f>F105</f>
        <v>11000</v>
      </c>
    </row>
    <row r="106" spans="1:10" s="672" customFormat="1" ht="2.25" hidden="1" customHeight="1" thickBot="1">
      <c r="A106" s="1059">
        <v>1153800</v>
      </c>
      <c r="B106" s="1070" t="s">
        <v>953</v>
      </c>
      <c r="C106" s="1048">
        <v>463800</v>
      </c>
      <c r="D106" s="931"/>
      <c r="E106" s="1108"/>
      <c r="F106" s="931"/>
      <c r="G106" s="931"/>
      <c r="H106" s="931"/>
      <c r="I106" s="931"/>
      <c r="J106" s="954">
        <v>0</v>
      </c>
    </row>
    <row r="107" spans="1:10" s="672" customFormat="1" ht="12.75" hidden="1">
      <c r="A107" s="1059">
        <v>1153900</v>
      </c>
      <c r="B107" s="1070" t="s">
        <v>954</v>
      </c>
      <c r="C107" s="1048">
        <v>463900</v>
      </c>
      <c r="D107" s="931">
        <v>0</v>
      </c>
      <c r="E107" s="1108"/>
      <c r="F107" s="931">
        <f>D107+E107</f>
        <v>0</v>
      </c>
      <c r="G107" s="931">
        <v>0</v>
      </c>
      <c r="H107" s="931">
        <v>0</v>
      </c>
      <c r="I107" s="931">
        <v>0</v>
      </c>
      <c r="J107" s="954">
        <f>F107</f>
        <v>0</v>
      </c>
    </row>
    <row r="108" spans="1:10" s="672" customFormat="1" ht="25.5" hidden="1">
      <c r="A108" s="1059">
        <v>1154000</v>
      </c>
      <c r="B108" s="1071" t="s">
        <v>955</v>
      </c>
      <c r="C108" s="1063" t="s">
        <v>338</v>
      </c>
      <c r="D108" s="931">
        <v>0</v>
      </c>
      <c r="E108" s="1108"/>
      <c r="F108" s="931">
        <v>0</v>
      </c>
      <c r="G108" s="931">
        <v>0</v>
      </c>
      <c r="H108" s="931">
        <v>0</v>
      </c>
      <c r="I108" s="931">
        <v>0</v>
      </c>
      <c r="J108" s="954">
        <v>0</v>
      </c>
    </row>
    <row r="109" spans="1:10" s="672" customFormat="1" ht="25.5" hidden="1">
      <c r="A109" s="1059">
        <v>1154100</v>
      </c>
      <c r="B109" s="1070" t="s">
        <v>195</v>
      </c>
      <c r="C109" s="1048">
        <v>465100</v>
      </c>
      <c r="D109" s="943"/>
      <c r="E109" s="1110"/>
      <c r="F109" s="943"/>
      <c r="G109" s="943"/>
      <c r="H109" s="943"/>
      <c r="I109" s="943"/>
      <c r="J109" s="954">
        <v>0</v>
      </c>
    </row>
    <row r="110" spans="1:10" s="672" customFormat="1" ht="12.75" hidden="1">
      <c r="A110" s="1059">
        <v>1154200</v>
      </c>
      <c r="B110" s="1070" t="s">
        <v>196</v>
      </c>
      <c r="C110" s="1048">
        <v>465200</v>
      </c>
      <c r="D110" s="943"/>
      <c r="E110" s="1110"/>
      <c r="F110" s="943"/>
      <c r="G110" s="943"/>
      <c r="H110" s="943"/>
      <c r="I110" s="943"/>
      <c r="J110" s="954">
        <v>0</v>
      </c>
    </row>
    <row r="111" spans="1:10" s="672" customFormat="1" ht="12.75" hidden="1">
      <c r="A111" s="1059">
        <v>1154300</v>
      </c>
      <c r="B111" s="1070" t="s">
        <v>197</v>
      </c>
      <c r="C111" s="1048">
        <v>465300</v>
      </c>
      <c r="D111" s="943"/>
      <c r="E111" s="1110"/>
      <c r="F111" s="943"/>
      <c r="G111" s="943"/>
      <c r="H111" s="943"/>
      <c r="I111" s="943"/>
      <c r="J111" s="954">
        <v>0</v>
      </c>
    </row>
    <row r="112" spans="1:10" s="672" customFormat="1" ht="38.25" hidden="1">
      <c r="A112" s="1059">
        <v>1154500</v>
      </c>
      <c r="B112" s="1070" t="s">
        <v>63</v>
      </c>
      <c r="C112" s="1048">
        <v>465500</v>
      </c>
      <c r="D112" s="943"/>
      <c r="E112" s="1110"/>
      <c r="F112" s="943"/>
      <c r="G112" s="943"/>
      <c r="H112" s="943"/>
      <c r="I112" s="943"/>
      <c r="J112" s="954">
        <v>0</v>
      </c>
    </row>
    <row r="113" spans="1:10" s="672" customFormat="1" ht="38.25" hidden="1">
      <c r="A113" s="1059">
        <v>1154600</v>
      </c>
      <c r="B113" s="1070" t="s">
        <v>64</v>
      </c>
      <c r="C113" s="1048">
        <v>465600</v>
      </c>
      <c r="D113" s="844"/>
      <c r="E113" s="845"/>
      <c r="F113" s="844"/>
      <c r="G113" s="844"/>
      <c r="H113" s="844"/>
      <c r="I113" s="844"/>
      <c r="J113" s="954">
        <v>0</v>
      </c>
    </row>
    <row r="114" spans="1:10" s="672" customFormat="1" ht="13.5" hidden="1" thickBot="1">
      <c r="A114" s="1065">
        <v>1154700</v>
      </c>
      <c r="B114" s="1072" t="s">
        <v>74</v>
      </c>
      <c r="C114" s="1036" t="s">
        <v>75</v>
      </c>
      <c r="D114" s="839"/>
      <c r="E114" s="840"/>
      <c r="F114" s="839"/>
      <c r="G114" s="839"/>
      <c r="H114" s="839"/>
      <c r="I114" s="839"/>
      <c r="J114" s="954">
        <v>0</v>
      </c>
    </row>
    <row r="115" spans="1:10" s="672" customFormat="1" ht="25.5" hidden="1">
      <c r="A115" s="1073">
        <v>1160000</v>
      </c>
      <c r="B115" s="1074" t="s">
        <v>76</v>
      </c>
      <c r="C115" s="1029" t="s">
        <v>338</v>
      </c>
      <c r="D115" s="842">
        <v>0</v>
      </c>
      <c r="E115" s="843"/>
      <c r="F115" s="842">
        <v>0</v>
      </c>
      <c r="G115" s="842">
        <v>0</v>
      </c>
      <c r="H115" s="842">
        <v>0</v>
      </c>
      <c r="I115" s="842">
        <v>0</v>
      </c>
      <c r="J115" s="954">
        <v>0</v>
      </c>
    </row>
    <row r="116" spans="1:10" s="672" customFormat="1" ht="12.75" hidden="1">
      <c r="A116" s="1046">
        <v>1161000</v>
      </c>
      <c r="B116" s="1075" t="s">
        <v>77</v>
      </c>
      <c r="C116" s="1076" t="s">
        <v>338</v>
      </c>
      <c r="D116" s="844">
        <v>0</v>
      </c>
      <c r="E116" s="845"/>
      <c r="F116" s="844">
        <v>0</v>
      </c>
      <c r="G116" s="844">
        <v>0</v>
      </c>
      <c r="H116" s="844">
        <v>0</v>
      </c>
      <c r="I116" s="844">
        <v>0</v>
      </c>
      <c r="J116" s="954">
        <v>0</v>
      </c>
    </row>
    <row r="117" spans="1:10" s="672" customFormat="1" ht="25.5" hidden="1">
      <c r="A117" s="1046">
        <v>1161100</v>
      </c>
      <c r="B117" s="1033" t="s">
        <v>1660</v>
      </c>
      <c r="C117" s="1048">
        <v>471100</v>
      </c>
      <c r="D117" s="844"/>
      <c r="E117" s="845"/>
      <c r="F117" s="844"/>
      <c r="G117" s="844"/>
      <c r="H117" s="844"/>
      <c r="I117" s="844"/>
      <c r="J117" s="954">
        <v>0</v>
      </c>
    </row>
    <row r="118" spans="1:10" s="672" customFormat="1" ht="25.5" hidden="1">
      <c r="A118" s="1046">
        <v>1161200</v>
      </c>
      <c r="B118" s="1077" t="s">
        <v>1622</v>
      </c>
      <c r="C118" s="1048">
        <v>471200</v>
      </c>
      <c r="D118" s="844"/>
      <c r="E118" s="845"/>
      <c r="F118" s="844"/>
      <c r="G118" s="844"/>
      <c r="H118" s="844"/>
      <c r="I118" s="844"/>
      <c r="J118" s="954">
        <v>0</v>
      </c>
    </row>
    <row r="119" spans="1:10" s="672" customFormat="1" ht="25.5" hidden="1">
      <c r="A119" s="1046">
        <v>1162000</v>
      </c>
      <c r="B119" s="1075" t="s">
        <v>1080</v>
      </c>
      <c r="C119" s="1076" t="s">
        <v>338</v>
      </c>
      <c r="D119" s="844">
        <v>0</v>
      </c>
      <c r="E119" s="845"/>
      <c r="F119" s="844">
        <v>0</v>
      </c>
      <c r="G119" s="844">
        <v>0</v>
      </c>
      <c r="H119" s="844">
        <v>0</v>
      </c>
      <c r="I119" s="844">
        <v>0</v>
      </c>
      <c r="J119" s="954">
        <v>0</v>
      </c>
    </row>
    <row r="120" spans="1:10" s="672" customFormat="1" ht="25.5" hidden="1">
      <c r="A120" s="1046">
        <v>1162100</v>
      </c>
      <c r="B120" s="1077" t="s">
        <v>1623</v>
      </c>
      <c r="C120" s="1034" t="s">
        <v>122</v>
      </c>
      <c r="D120" s="844"/>
      <c r="E120" s="845"/>
      <c r="F120" s="844"/>
      <c r="G120" s="844"/>
      <c r="H120" s="844"/>
      <c r="I120" s="844"/>
      <c r="J120" s="954">
        <v>0</v>
      </c>
    </row>
    <row r="121" spans="1:10" s="672" customFormat="1" ht="12.75" hidden="1">
      <c r="A121" s="1046">
        <v>1162200</v>
      </c>
      <c r="B121" s="1077" t="s">
        <v>1624</v>
      </c>
      <c r="C121" s="1034" t="s">
        <v>23</v>
      </c>
      <c r="D121" s="844"/>
      <c r="E121" s="845"/>
      <c r="F121" s="844"/>
      <c r="G121" s="844"/>
      <c r="H121" s="844"/>
      <c r="I121" s="844"/>
      <c r="J121" s="954">
        <v>0</v>
      </c>
    </row>
    <row r="122" spans="1:10" s="672" customFormat="1" ht="25.5" hidden="1">
      <c r="A122" s="1046">
        <v>1162300</v>
      </c>
      <c r="B122" s="1077" t="s">
        <v>1625</v>
      </c>
      <c r="C122" s="1034" t="s">
        <v>25</v>
      </c>
      <c r="D122" s="844"/>
      <c r="E122" s="845"/>
      <c r="F122" s="844"/>
      <c r="G122" s="844"/>
      <c r="H122" s="844"/>
      <c r="I122" s="844"/>
      <c r="J122" s="954">
        <v>0</v>
      </c>
    </row>
    <row r="123" spans="1:10" s="672" customFormat="1" ht="12.75" hidden="1">
      <c r="A123" s="1046">
        <v>1162400</v>
      </c>
      <c r="B123" s="1077" t="s">
        <v>1626</v>
      </c>
      <c r="C123" s="1034" t="s">
        <v>795</v>
      </c>
      <c r="D123" s="844"/>
      <c r="E123" s="845"/>
      <c r="F123" s="844"/>
      <c r="G123" s="844"/>
      <c r="H123" s="844"/>
      <c r="I123" s="844"/>
      <c r="J123" s="954">
        <v>0</v>
      </c>
    </row>
    <row r="124" spans="1:10" s="672" customFormat="1" ht="25.5" hidden="1">
      <c r="A124" s="1046">
        <v>1162500</v>
      </c>
      <c r="B124" s="1077" t="s">
        <v>1627</v>
      </c>
      <c r="C124" s="1034" t="s">
        <v>797</v>
      </c>
      <c r="D124" s="844"/>
      <c r="E124" s="845"/>
      <c r="F124" s="844"/>
      <c r="G124" s="844"/>
      <c r="H124" s="844"/>
      <c r="I124" s="844"/>
      <c r="J124" s="954">
        <v>0</v>
      </c>
    </row>
    <row r="125" spans="1:10" s="672" customFormat="1" ht="12.75" hidden="1">
      <c r="A125" s="1046">
        <v>1162600</v>
      </c>
      <c r="B125" s="1077" t="s">
        <v>1628</v>
      </c>
      <c r="C125" s="1034" t="s">
        <v>489</v>
      </c>
      <c r="D125" s="844"/>
      <c r="E125" s="845"/>
      <c r="F125" s="844"/>
      <c r="G125" s="844"/>
      <c r="H125" s="844"/>
      <c r="I125" s="844"/>
      <c r="J125" s="954">
        <v>0</v>
      </c>
    </row>
    <row r="126" spans="1:10" s="672" customFormat="1" ht="25.5" hidden="1">
      <c r="A126" s="1046">
        <v>1162700</v>
      </c>
      <c r="B126" s="1033" t="s">
        <v>1629</v>
      </c>
      <c r="C126" s="1034" t="s">
        <v>491</v>
      </c>
      <c r="D126" s="844"/>
      <c r="E126" s="845"/>
      <c r="F126" s="844"/>
      <c r="G126" s="844"/>
      <c r="H126" s="844"/>
      <c r="I126" s="844"/>
      <c r="J126" s="954">
        <v>0</v>
      </c>
    </row>
    <row r="127" spans="1:10" s="672" customFormat="1" ht="12.75" hidden="1">
      <c r="A127" s="1046">
        <v>1162800</v>
      </c>
      <c r="B127" s="1077" t="s">
        <v>1630</v>
      </c>
      <c r="C127" s="1034" t="s">
        <v>833</v>
      </c>
      <c r="D127" s="844"/>
      <c r="E127" s="845"/>
      <c r="F127" s="844"/>
      <c r="G127" s="844"/>
      <c r="H127" s="844"/>
      <c r="I127" s="844"/>
      <c r="J127" s="954">
        <v>0</v>
      </c>
    </row>
    <row r="128" spans="1:10" s="672" customFormat="1" ht="12.75" hidden="1">
      <c r="A128" s="1046">
        <v>1162900</v>
      </c>
      <c r="B128" s="1077" t="s">
        <v>1631</v>
      </c>
      <c r="C128" s="1034" t="s">
        <v>835</v>
      </c>
      <c r="D128" s="844"/>
      <c r="E128" s="845"/>
      <c r="F128" s="844"/>
      <c r="G128" s="844"/>
      <c r="H128" s="844"/>
      <c r="I128" s="844"/>
      <c r="J128" s="954">
        <v>0</v>
      </c>
    </row>
    <row r="129" spans="1:10" s="672" customFormat="1" ht="12.75" hidden="1">
      <c r="A129" s="1046">
        <v>1163000</v>
      </c>
      <c r="B129" s="1075" t="s">
        <v>54</v>
      </c>
      <c r="C129" s="1055" t="s">
        <v>338</v>
      </c>
      <c r="D129" s="844">
        <v>0</v>
      </c>
      <c r="E129" s="845"/>
      <c r="F129" s="844">
        <v>0</v>
      </c>
      <c r="G129" s="844">
        <v>0</v>
      </c>
      <c r="H129" s="844">
        <v>0</v>
      </c>
      <c r="I129" s="844">
        <v>0</v>
      </c>
      <c r="J129" s="954">
        <v>0</v>
      </c>
    </row>
    <row r="130" spans="1:10" s="672" customFormat="1" ht="13.5" hidden="1" thickBot="1">
      <c r="A130" s="1037">
        <v>1163100</v>
      </c>
      <c r="B130" s="1050" t="s">
        <v>763</v>
      </c>
      <c r="C130" s="1036" t="s">
        <v>764</v>
      </c>
      <c r="D130" s="839"/>
      <c r="E130" s="840"/>
      <c r="F130" s="839"/>
      <c r="G130" s="839"/>
      <c r="H130" s="839"/>
      <c r="I130" s="839"/>
      <c r="J130" s="954">
        <v>0</v>
      </c>
    </row>
    <row r="131" spans="1:10" s="672" customFormat="1" ht="12.75" hidden="1">
      <c r="A131" s="1027">
        <v>1170000</v>
      </c>
      <c r="B131" s="1078" t="s">
        <v>836</v>
      </c>
      <c r="C131" s="1029" t="s">
        <v>338</v>
      </c>
      <c r="D131" s="842">
        <f>D135</f>
        <v>0</v>
      </c>
      <c r="E131" s="843"/>
      <c r="F131" s="842">
        <f>F135</f>
        <v>0</v>
      </c>
      <c r="G131" s="842">
        <f>G135</f>
        <v>0</v>
      </c>
      <c r="H131" s="842">
        <f>H135</f>
        <v>0</v>
      </c>
      <c r="I131" s="842">
        <f>I135</f>
        <v>0</v>
      </c>
      <c r="J131" s="954">
        <f>J135</f>
        <v>0</v>
      </c>
    </row>
    <row r="132" spans="1:10" s="672" customFormat="1" ht="38.25" hidden="1">
      <c r="A132" s="1046">
        <v>1171000</v>
      </c>
      <c r="B132" s="1079" t="s">
        <v>200</v>
      </c>
      <c r="C132" s="1029" t="s">
        <v>338</v>
      </c>
      <c r="D132" s="847">
        <v>0</v>
      </c>
      <c r="E132" s="848"/>
      <c r="F132" s="847">
        <v>0</v>
      </c>
      <c r="G132" s="847">
        <v>0</v>
      </c>
      <c r="H132" s="847">
        <v>0</v>
      </c>
      <c r="I132" s="847">
        <v>0</v>
      </c>
      <c r="J132" s="954">
        <v>0</v>
      </c>
    </row>
    <row r="133" spans="1:10" s="672" customFormat="1" ht="38.25" hidden="1">
      <c r="A133" s="1046">
        <v>1171100</v>
      </c>
      <c r="B133" s="1033" t="s">
        <v>1632</v>
      </c>
      <c r="C133" s="1032" t="s">
        <v>457</v>
      </c>
      <c r="D133" s="844"/>
      <c r="E133" s="845"/>
      <c r="F133" s="844"/>
      <c r="G133" s="844"/>
      <c r="H133" s="844"/>
      <c r="I133" s="844"/>
      <c r="J133" s="954">
        <v>0</v>
      </c>
    </row>
    <row r="134" spans="1:10" s="672" customFormat="1" ht="25.5" hidden="1">
      <c r="A134" s="1046">
        <v>1171200</v>
      </c>
      <c r="B134" s="1077" t="s">
        <v>1633</v>
      </c>
      <c r="C134" s="1080" t="s">
        <v>332</v>
      </c>
      <c r="D134" s="844"/>
      <c r="E134" s="845"/>
      <c r="F134" s="844"/>
      <c r="G134" s="844"/>
      <c r="H134" s="844"/>
      <c r="I134" s="844"/>
      <c r="J134" s="954">
        <v>0</v>
      </c>
    </row>
    <row r="135" spans="1:10" s="672" customFormat="1" ht="51" hidden="1">
      <c r="A135" s="1046">
        <v>1172000</v>
      </c>
      <c r="B135" s="1081" t="s">
        <v>974</v>
      </c>
      <c r="C135" s="1055" t="s">
        <v>338</v>
      </c>
      <c r="D135" s="842">
        <f>D137+D138</f>
        <v>0</v>
      </c>
      <c r="E135" s="843"/>
      <c r="F135" s="842">
        <f>F137+F138</f>
        <v>0</v>
      </c>
      <c r="G135" s="842">
        <f>G137+G138</f>
        <v>0</v>
      </c>
      <c r="H135" s="842">
        <f>H137+H138</f>
        <v>0</v>
      </c>
      <c r="I135" s="842">
        <f>I137+I138</f>
        <v>0</v>
      </c>
      <c r="J135" s="954">
        <f>F135</f>
        <v>0</v>
      </c>
    </row>
    <row r="136" spans="1:10" s="672" customFormat="1" ht="12.75" hidden="1">
      <c r="A136" s="1046">
        <v>1172100</v>
      </c>
      <c r="B136" s="1049" t="s">
        <v>1058</v>
      </c>
      <c r="C136" s="1032" t="s">
        <v>975</v>
      </c>
      <c r="D136" s="844"/>
      <c r="E136" s="845"/>
      <c r="F136" s="844"/>
      <c r="G136" s="844"/>
      <c r="H136" s="844"/>
      <c r="I136" s="844"/>
      <c r="J136" s="954">
        <v>0</v>
      </c>
    </row>
    <row r="137" spans="1:10" s="672" customFormat="1" ht="12.75" hidden="1">
      <c r="A137" s="1046">
        <v>1172200</v>
      </c>
      <c r="B137" s="1049" t="s">
        <v>1059</v>
      </c>
      <c r="C137" s="1082">
        <v>482200</v>
      </c>
      <c r="D137" s="844">
        <v>0</v>
      </c>
      <c r="E137" s="845"/>
      <c r="F137" s="844">
        <v>0</v>
      </c>
      <c r="G137" s="844">
        <v>0</v>
      </c>
      <c r="H137" s="844">
        <v>0</v>
      </c>
      <c r="I137" s="844">
        <v>0</v>
      </c>
      <c r="J137" s="954">
        <f>F137</f>
        <v>0</v>
      </c>
    </row>
    <row r="138" spans="1:10" s="672" customFormat="1" ht="12.75" hidden="1">
      <c r="A138" s="1046">
        <v>1172300</v>
      </c>
      <c r="B138" s="1077" t="s">
        <v>1634</v>
      </c>
      <c r="C138" s="1034" t="s">
        <v>977</v>
      </c>
      <c r="D138" s="844">
        <v>0</v>
      </c>
      <c r="E138" s="845"/>
      <c r="F138" s="844">
        <v>0</v>
      </c>
      <c r="G138" s="844">
        <v>0</v>
      </c>
      <c r="H138" s="844">
        <v>0</v>
      </c>
      <c r="I138" s="844">
        <v>0</v>
      </c>
      <c r="J138" s="954">
        <f>F138</f>
        <v>0</v>
      </c>
    </row>
    <row r="139" spans="1:10" s="672" customFormat="1" ht="25.5" hidden="1">
      <c r="A139" s="1046">
        <v>1172400</v>
      </c>
      <c r="B139" s="1083" t="s">
        <v>1635</v>
      </c>
      <c r="C139" s="1034" t="s">
        <v>117</v>
      </c>
      <c r="D139" s="847"/>
      <c r="E139" s="845"/>
      <c r="F139" s="847"/>
      <c r="G139" s="847"/>
      <c r="H139" s="847"/>
      <c r="I139" s="847"/>
      <c r="J139" s="954">
        <v>0</v>
      </c>
    </row>
    <row r="140" spans="1:10" s="672" customFormat="1" ht="25.5" hidden="1">
      <c r="A140" s="1046">
        <v>1173000</v>
      </c>
      <c r="B140" s="1081" t="s">
        <v>118</v>
      </c>
      <c r="C140" s="1055" t="s">
        <v>338</v>
      </c>
      <c r="D140" s="847">
        <v>0</v>
      </c>
      <c r="E140" s="848"/>
      <c r="F140" s="847">
        <v>0</v>
      </c>
      <c r="G140" s="847">
        <v>0</v>
      </c>
      <c r="H140" s="847">
        <v>0</v>
      </c>
      <c r="I140" s="847">
        <v>0</v>
      </c>
      <c r="J140" s="954">
        <v>0</v>
      </c>
    </row>
    <row r="141" spans="1:10" s="672" customFormat="1" ht="25.5" hidden="1">
      <c r="A141" s="1046">
        <v>1173100</v>
      </c>
      <c r="B141" s="1084" t="s">
        <v>119</v>
      </c>
      <c r="C141" s="1034" t="s">
        <v>1044</v>
      </c>
      <c r="D141" s="847"/>
      <c r="E141" s="845"/>
      <c r="F141" s="847"/>
      <c r="G141" s="847"/>
      <c r="H141" s="847"/>
      <c r="I141" s="847"/>
      <c r="J141" s="954">
        <v>0</v>
      </c>
    </row>
    <row r="142" spans="1:10" s="672" customFormat="1" ht="38.25" hidden="1">
      <c r="A142" s="1046">
        <v>1174000</v>
      </c>
      <c r="B142" s="1081" t="s">
        <v>1045</v>
      </c>
      <c r="C142" s="1055" t="s">
        <v>338</v>
      </c>
      <c r="D142" s="847">
        <v>0</v>
      </c>
      <c r="E142" s="848"/>
      <c r="F142" s="847">
        <v>0</v>
      </c>
      <c r="G142" s="847">
        <v>0</v>
      </c>
      <c r="H142" s="847">
        <v>0</v>
      </c>
      <c r="I142" s="847">
        <v>0</v>
      </c>
      <c r="J142" s="954">
        <v>0</v>
      </c>
    </row>
    <row r="143" spans="1:10" s="672" customFormat="1" ht="25.5" hidden="1">
      <c r="A143" s="1046">
        <v>1174100</v>
      </c>
      <c r="B143" s="1084" t="s">
        <v>1060</v>
      </c>
      <c r="C143" s="1034" t="s">
        <v>1046</v>
      </c>
      <c r="D143" s="847"/>
      <c r="E143" s="848"/>
      <c r="F143" s="847"/>
      <c r="G143" s="847"/>
      <c r="H143" s="847"/>
      <c r="I143" s="847"/>
      <c r="J143" s="954">
        <v>0</v>
      </c>
    </row>
    <row r="144" spans="1:10" s="672" customFormat="1" ht="25.5" hidden="1">
      <c r="A144" s="1046">
        <v>1174200</v>
      </c>
      <c r="B144" s="1083" t="s">
        <v>1636</v>
      </c>
      <c r="C144" s="1034" t="s">
        <v>425</v>
      </c>
      <c r="D144" s="847"/>
      <c r="E144" s="848"/>
      <c r="F144" s="847"/>
      <c r="G144" s="847"/>
      <c r="H144" s="847"/>
      <c r="I144" s="847"/>
      <c r="J144" s="954">
        <v>0</v>
      </c>
    </row>
    <row r="145" spans="1:10" s="672" customFormat="1" ht="51" hidden="1">
      <c r="A145" s="1046">
        <v>1175000</v>
      </c>
      <c r="B145" s="1081" t="s">
        <v>535</v>
      </c>
      <c r="C145" s="1055" t="s">
        <v>338</v>
      </c>
      <c r="D145" s="847">
        <v>0</v>
      </c>
      <c r="E145" s="848"/>
      <c r="F145" s="847">
        <v>0</v>
      </c>
      <c r="G145" s="847">
        <v>0</v>
      </c>
      <c r="H145" s="847">
        <v>0</v>
      </c>
      <c r="I145" s="847">
        <v>0</v>
      </c>
      <c r="J145" s="954">
        <v>0</v>
      </c>
    </row>
    <row r="146" spans="1:10" s="672" customFormat="1" ht="38.25" hidden="1">
      <c r="A146" s="1046">
        <v>1175100</v>
      </c>
      <c r="B146" s="1083" t="s">
        <v>1637</v>
      </c>
      <c r="C146" s="1034" t="s">
        <v>212</v>
      </c>
      <c r="D146" s="847"/>
      <c r="E146" s="848"/>
      <c r="F146" s="847"/>
      <c r="G146" s="847"/>
      <c r="H146" s="847"/>
      <c r="I146" s="847"/>
      <c r="J146" s="954">
        <v>0</v>
      </c>
    </row>
    <row r="147" spans="1:10" s="672" customFormat="1" ht="13.5" hidden="1" thickBot="1">
      <c r="A147" s="1046">
        <v>1176000</v>
      </c>
      <c r="B147" s="1081" t="s">
        <v>213</v>
      </c>
      <c r="C147" s="1055" t="s">
        <v>338</v>
      </c>
      <c r="D147" s="847">
        <v>0</v>
      </c>
      <c r="E147" s="848"/>
      <c r="F147" s="847">
        <v>0</v>
      </c>
      <c r="G147" s="847">
        <v>0</v>
      </c>
      <c r="H147" s="847">
        <v>0</v>
      </c>
      <c r="I147" s="847">
        <v>0</v>
      </c>
      <c r="J147" s="954">
        <v>0</v>
      </c>
    </row>
    <row r="148" spans="1:10" s="672" customFormat="1" ht="13.5" hidden="1" thickBot="1">
      <c r="A148" s="1046">
        <v>1176100</v>
      </c>
      <c r="B148" s="1083" t="s">
        <v>1638</v>
      </c>
      <c r="C148" s="1034" t="s">
        <v>8</v>
      </c>
      <c r="D148" s="847"/>
      <c r="E148" s="845"/>
      <c r="F148" s="847"/>
      <c r="G148" s="847"/>
      <c r="H148" s="847"/>
      <c r="I148" s="847"/>
      <c r="J148" s="954">
        <v>0</v>
      </c>
    </row>
    <row r="149" spans="1:10" s="672" customFormat="1" ht="13.5" hidden="1" thickBot="1">
      <c r="A149" s="1046">
        <v>1177000</v>
      </c>
      <c r="B149" s="1081" t="s">
        <v>564</v>
      </c>
      <c r="C149" s="1055" t="s">
        <v>338</v>
      </c>
      <c r="D149" s="847">
        <v>0</v>
      </c>
      <c r="E149" s="848"/>
      <c r="F149" s="847">
        <v>0</v>
      </c>
      <c r="G149" s="847">
        <v>0</v>
      </c>
      <c r="H149" s="847">
        <v>0</v>
      </c>
      <c r="I149" s="847">
        <v>0</v>
      </c>
      <c r="J149" s="954">
        <v>0</v>
      </c>
    </row>
    <row r="150" spans="1:10" s="672" customFormat="1" ht="13.5" hidden="1" thickBot="1">
      <c r="A150" s="1037">
        <v>1177100</v>
      </c>
      <c r="B150" s="1085" t="s">
        <v>1639</v>
      </c>
      <c r="C150" s="1036" t="s">
        <v>244</v>
      </c>
      <c r="D150" s="839"/>
      <c r="E150" s="840"/>
      <c r="F150" s="839"/>
      <c r="G150" s="839"/>
      <c r="H150" s="839"/>
      <c r="I150" s="839"/>
      <c r="J150" s="954">
        <v>0</v>
      </c>
    </row>
    <row r="151" spans="1:10" s="672" customFormat="1" ht="26.25" thickBot="1">
      <c r="A151" s="1086" t="s">
        <v>247</v>
      </c>
      <c r="B151" s="1087" t="s">
        <v>618</v>
      </c>
      <c r="C151" s="1088" t="s">
        <v>338</v>
      </c>
      <c r="D151" s="953">
        <f>D152</f>
        <v>0</v>
      </c>
      <c r="E151" s="1111">
        <f>E157</f>
        <v>0</v>
      </c>
      <c r="F151" s="953">
        <f>F152</f>
        <v>0</v>
      </c>
      <c r="G151" s="953">
        <f>G152</f>
        <v>0</v>
      </c>
      <c r="H151" s="953">
        <f>H152</f>
        <v>0</v>
      </c>
      <c r="I151" s="953">
        <f>I152</f>
        <v>0</v>
      </c>
      <c r="J151" s="954">
        <f>F152</f>
        <v>0</v>
      </c>
    </row>
    <row r="152" spans="1:10" s="672" customFormat="1" ht="12.75">
      <c r="A152" s="1027" t="s">
        <v>620</v>
      </c>
      <c r="B152" s="1089" t="s">
        <v>621</v>
      </c>
      <c r="C152" s="1029" t="s">
        <v>338</v>
      </c>
      <c r="D152" s="842">
        <f>SUM(D153:D157)</f>
        <v>0</v>
      </c>
      <c r="E152" s="843">
        <f>E157</f>
        <v>0</v>
      </c>
      <c r="F152" s="842">
        <f>SUM(F153:F157)</f>
        <v>0</v>
      </c>
      <c r="G152" s="842">
        <f>SUM(G153:G157)</f>
        <v>0</v>
      </c>
      <c r="H152" s="842">
        <f>+SUM(H153:H157)</f>
        <v>0</v>
      </c>
      <c r="I152" s="842">
        <f>SUM(I153:I157)</f>
        <v>0</v>
      </c>
      <c r="J152" s="954">
        <f>F152</f>
        <v>0</v>
      </c>
    </row>
    <row r="153" spans="1:10" s="672" customFormat="1" ht="11.25" customHeight="1">
      <c r="A153" s="1046" t="s">
        <v>622</v>
      </c>
      <c r="B153" s="1083" t="s">
        <v>1640</v>
      </c>
      <c r="C153" s="1034" t="s">
        <v>945</v>
      </c>
      <c r="D153" s="847"/>
      <c r="E153" s="845"/>
      <c r="F153" s="847"/>
      <c r="G153" s="847"/>
      <c r="H153" s="847"/>
      <c r="I153" s="847"/>
      <c r="J153" s="954">
        <f>F153</f>
        <v>0</v>
      </c>
    </row>
    <row r="154" spans="1:10" s="672" customFormat="1" ht="12.75" hidden="1">
      <c r="A154" s="1046" t="s">
        <v>946</v>
      </c>
      <c r="B154" s="1083" t="s">
        <v>1641</v>
      </c>
      <c r="C154" s="1034" t="s">
        <v>923</v>
      </c>
      <c r="D154" s="847"/>
      <c r="E154" s="845"/>
      <c r="F154" s="847"/>
      <c r="G154" s="847"/>
      <c r="H154" s="847"/>
      <c r="I154" s="847"/>
      <c r="J154" s="954">
        <f>F154</f>
        <v>0</v>
      </c>
    </row>
    <row r="155" spans="1:10" s="672" customFormat="1" ht="25.5" hidden="1">
      <c r="A155" s="1046" t="s">
        <v>924</v>
      </c>
      <c r="B155" s="1083" t="s">
        <v>1642</v>
      </c>
      <c r="C155" s="1034" t="s">
        <v>926</v>
      </c>
      <c r="D155" s="1302">
        <v>0</v>
      </c>
      <c r="E155" s="1505"/>
      <c r="F155" s="1302">
        <v>0</v>
      </c>
      <c r="G155" s="1197">
        <v>0</v>
      </c>
      <c r="H155" s="1303">
        <v>0</v>
      </c>
      <c r="I155" s="1303">
        <v>0</v>
      </c>
      <c r="J155" s="1199">
        <f>F155</f>
        <v>0</v>
      </c>
    </row>
    <row r="156" spans="1:10" s="672" customFormat="1" ht="12.75" hidden="1">
      <c r="A156" s="1090" t="s">
        <v>927</v>
      </c>
      <c r="B156" s="1083" t="s">
        <v>1643</v>
      </c>
      <c r="C156" s="1034" t="s">
        <v>1055</v>
      </c>
      <c r="D156" s="847"/>
      <c r="E156" s="845"/>
      <c r="F156" s="847"/>
      <c r="G156" s="847"/>
      <c r="H156" s="847"/>
      <c r="I156" s="847"/>
      <c r="J156" s="954">
        <v>0</v>
      </c>
    </row>
    <row r="157" spans="1:10" s="672" customFormat="1" ht="12.75" hidden="1">
      <c r="A157" s="1090" t="s">
        <v>127</v>
      </c>
      <c r="B157" s="1084" t="s">
        <v>128</v>
      </c>
      <c r="C157" s="1034" t="s">
        <v>129</v>
      </c>
      <c r="D157" s="847">
        <v>0</v>
      </c>
      <c r="E157" s="845">
        <v>0</v>
      </c>
      <c r="F157" s="847">
        <f>D157+E157</f>
        <v>0</v>
      </c>
      <c r="G157" s="847">
        <v>0</v>
      </c>
      <c r="H157" s="847">
        <v>0</v>
      </c>
      <c r="I157" s="847">
        <v>0</v>
      </c>
      <c r="J157" s="954">
        <f>F157</f>
        <v>0</v>
      </c>
    </row>
    <row r="158" spans="1:10" s="672" customFormat="1" ht="12.75" hidden="1">
      <c r="A158" s="1090" t="s">
        <v>130</v>
      </c>
      <c r="B158" s="1083" t="s">
        <v>1644</v>
      </c>
      <c r="C158" s="1034" t="s">
        <v>857</v>
      </c>
      <c r="D158" s="847"/>
      <c r="E158" s="845"/>
      <c r="F158" s="847"/>
      <c r="G158" s="847"/>
      <c r="H158" s="847"/>
      <c r="I158" s="847"/>
      <c r="J158" s="954">
        <v>0</v>
      </c>
    </row>
    <row r="159" spans="1:10" s="672" customFormat="1" ht="12.75" hidden="1">
      <c r="A159" s="1090" t="s">
        <v>858</v>
      </c>
      <c r="B159" s="1083" t="s">
        <v>1645</v>
      </c>
      <c r="C159" s="1034" t="s">
        <v>860</v>
      </c>
      <c r="D159" s="847"/>
      <c r="E159" s="845"/>
      <c r="F159" s="847"/>
      <c r="G159" s="847"/>
      <c r="H159" s="847"/>
      <c r="I159" s="847"/>
      <c r="J159" s="954">
        <v>0</v>
      </c>
    </row>
    <row r="160" spans="1:10" s="672" customFormat="1" ht="12.75" hidden="1">
      <c r="A160" s="1091" t="s">
        <v>765</v>
      </c>
      <c r="B160" s="1092" t="s">
        <v>1646</v>
      </c>
      <c r="C160" s="1080" t="s">
        <v>627</v>
      </c>
      <c r="D160" s="847"/>
      <c r="E160" s="845"/>
      <c r="F160" s="847"/>
      <c r="G160" s="847"/>
      <c r="H160" s="847"/>
      <c r="I160" s="847"/>
      <c r="J160" s="954">
        <v>0</v>
      </c>
    </row>
    <row r="161" spans="1:10" s="672" customFormat="1" ht="12.75" hidden="1">
      <c r="A161" s="1059" t="s">
        <v>766</v>
      </c>
      <c r="B161" s="1093" t="s">
        <v>1020</v>
      </c>
      <c r="C161" s="1048" t="s">
        <v>1021</v>
      </c>
      <c r="D161" s="847"/>
      <c r="E161" s="845"/>
      <c r="F161" s="847"/>
      <c r="G161" s="847"/>
      <c r="H161" s="847"/>
      <c r="I161" s="847"/>
      <c r="J161" s="954">
        <v>0</v>
      </c>
    </row>
    <row r="162" spans="1:10" s="672" customFormat="1" ht="12.75" hidden="1">
      <c r="A162" s="1059" t="s">
        <v>1022</v>
      </c>
      <c r="B162" s="1093" t="s">
        <v>1023</v>
      </c>
      <c r="C162" s="1048" t="s">
        <v>1024</v>
      </c>
      <c r="D162" s="847"/>
      <c r="E162" s="845"/>
      <c r="F162" s="847"/>
      <c r="G162" s="847"/>
      <c r="H162" s="847"/>
      <c r="I162" s="847"/>
      <c r="J162" s="954">
        <v>0</v>
      </c>
    </row>
    <row r="163" spans="1:10" s="672" customFormat="1" ht="12.75" hidden="1">
      <c r="A163" s="1094" t="s">
        <v>628</v>
      </c>
      <c r="B163" s="1095" t="s">
        <v>629</v>
      </c>
      <c r="C163" s="1096" t="s">
        <v>338</v>
      </c>
      <c r="D163" s="847">
        <v>0</v>
      </c>
      <c r="E163" s="848"/>
      <c r="F163" s="847">
        <v>0</v>
      </c>
      <c r="G163" s="847">
        <v>0</v>
      </c>
      <c r="H163" s="847">
        <v>0</v>
      </c>
      <c r="I163" s="847">
        <v>0</v>
      </c>
      <c r="J163" s="954">
        <v>0</v>
      </c>
    </row>
    <row r="164" spans="1:10" ht="12.75" hidden="1">
      <c r="A164" s="1090" t="s">
        <v>630</v>
      </c>
      <c r="B164" s="1084" t="s">
        <v>631</v>
      </c>
      <c r="C164" s="1034" t="s">
        <v>632</v>
      </c>
      <c r="D164" s="847"/>
      <c r="E164" s="845"/>
      <c r="F164" s="847"/>
      <c r="G164" s="847"/>
      <c r="H164" s="847"/>
      <c r="I164" s="847"/>
      <c r="J164" s="954">
        <v>0</v>
      </c>
    </row>
    <row r="165" spans="1:10" ht="12.75" hidden="1">
      <c r="A165" s="1090" t="s">
        <v>633</v>
      </c>
      <c r="B165" s="1084" t="s">
        <v>634</v>
      </c>
      <c r="C165" s="1034" t="s">
        <v>635</v>
      </c>
      <c r="D165" s="847"/>
      <c r="E165" s="845"/>
      <c r="F165" s="847"/>
      <c r="G165" s="847"/>
      <c r="H165" s="847"/>
      <c r="I165" s="847"/>
      <c r="J165" s="954">
        <v>0</v>
      </c>
    </row>
    <row r="166" spans="1:10" ht="25.5" hidden="1">
      <c r="A166" s="1090" t="s">
        <v>636</v>
      </c>
      <c r="B166" s="1083" t="s">
        <v>1647</v>
      </c>
      <c r="C166" s="1034" t="s">
        <v>294</v>
      </c>
      <c r="D166" s="847"/>
      <c r="E166" s="845"/>
      <c r="F166" s="847"/>
      <c r="G166" s="847"/>
      <c r="H166" s="847"/>
      <c r="I166" s="847"/>
      <c r="J166" s="954">
        <v>0</v>
      </c>
    </row>
    <row r="167" spans="1:10" ht="12.75" hidden="1">
      <c r="A167" s="1090" t="s">
        <v>295</v>
      </c>
      <c r="B167" s="1083" t="s">
        <v>1648</v>
      </c>
      <c r="C167" s="1034" t="s">
        <v>297</v>
      </c>
      <c r="D167" s="847"/>
      <c r="E167" s="845"/>
      <c r="F167" s="847"/>
      <c r="G167" s="847"/>
      <c r="H167" s="847"/>
      <c r="I167" s="847"/>
      <c r="J167" s="954">
        <v>0</v>
      </c>
    </row>
    <row r="168" spans="1:10" ht="12.75" hidden="1">
      <c r="A168" s="1090" t="s">
        <v>298</v>
      </c>
      <c r="B168" s="1081" t="s">
        <v>299</v>
      </c>
      <c r="C168" s="1076" t="s">
        <v>338</v>
      </c>
      <c r="D168" s="847">
        <v>0</v>
      </c>
      <c r="E168" s="848"/>
      <c r="F168" s="847">
        <v>0</v>
      </c>
      <c r="G168" s="847">
        <v>0</v>
      </c>
      <c r="H168" s="847">
        <v>0</v>
      </c>
      <c r="I168" s="847">
        <v>0</v>
      </c>
      <c r="J168" s="954">
        <v>0</v>
      </c>
    </row>
    <row r="169" spans="1:10" ht="12.75" hidden="1">
      <c r="A169" s="1090" t="s">
        <v>300</v>
      </c>
      <c r="B169" s="1084" t="s">
        <v>1061</v>
      </c>
      <c r="C169" s="1034" t="s">
        <v>301</v>
      </c>
      <c r="D169" s="847"/>
      <c r="E169" s="845"/>
      <c r="F169" s="847"/>
      <c r="G169" s="847"/>
      <c r="H169" s="847"/>
      <c r="I169" s="847"/>
      <c r="J169" s="954">
        <v>0</v>
      </c>
    </row>
    <row r="170" spans="1:10" ht="12.75" hidden="1">
      <c r="A170" s="1097" t="s">
        <v>302</v>
      </c>
      <c r="B170" s="1098" t="s">
        <v>1025</v>
      </c>
      <c r="C170" s="1076" t="s">
        <v>338</v>
      </c>
      <c r="D170" s="847">
        <v>0</v>
      </c>
      <c r="E170" s="848"/>
      <c r="F170" s="847">
        <v>0</v>
      </c>
      <c r="G170" s="847">
        <v>0</v>
      </c>
      <c r="H170" s="847">
        <v>0</v>
      </c>
      <c r="I170" s="847">
        <v>0</v>
      </c>
      <c r="J170" s="954">
        <v>0</v>
      </c>
    </row>
    <row r="171" spans="1:10" ht="12.75" hidden="1">
      <c r="A171" s="1090" t="s">
        <v>304</v>
      </c>
      <c r="B171" s="1084" t="s">
        <v>1062</v>
      </c>
      <c r="C171" s="1034" t="s">
        <v>305</v>
      </c>
      <c r="D171" s="847"/>
      <c r="E171" s="848"/>
      <c r="F171" s="847"/>
      <c r="G171" s="847"/>
      <c r="H171" s="847"/>
      <c r="I171" s="847"/>
      <c r="J171" s="954">
        <v>0</v>
      </c>
    </row>
    <row r="172" spans="1:10" ht="12.75" hidden="1">
      <c r="A172" s="1090" t="s">
        <v>306</v>
      </c>
      <c r="B172" s="1084" t="s">
        <v>1063</v>
      </c>
      <c r="C172" s="1034" t="s">
        <v>307</v>
      </c>
      <c r="D172" s="847"/>
      <c r="E172" s="848"/>
      <c r="F172" s="847"/>
      <c r="G172" s="847"/>
      <c r="H172" s="847"/>
      <c r="I172" s="847"/>
      <c r="J172" s="847"/>
    </row>
    <row r="173" spans="1:10" ht="12.75" hidden="1">
      <c r="A173" s="1090" t="s">
        <v>308</v>
      </c>
      <c r="B173" s="1083" t="s">
        <v>1649</v>
      </c>
      <c r="C173" s="1034" t="s">
        <v>310</v>
      </c>
      <c r="D173" s="847"/>
      <c r="E173" s="848"/>
      <c r="F173" s="847"/>
      <c r="G173" s="847"/>
      <c r="H173" s="847"/>
      <c r="I173" s="847"/>
      <c r="J173" s="847"/>
    </row>
    <row r="174" spans="1:10" ht="13.5" thickBot="1">
      <c r="A174" s="1099">
        <v>1244000</v>
      </c>
      <c r="B174" s="1100" t="s">
        <v>1661</v>
      </c>
      <c r="C174" s="1080" t="s">
        <v>1089</v>
      </c>
      <c r="D174" s="931"/>
      <c r="E174" s="1108"/>
      <c r="F174" s="931"/>
      <c r="G174" s="931"/>
      <c r="H174" s="931"/>
      <c r="I174" s="931"/>
      <c r="J174" s="931"/>
    </row>
    <row r="175" spans="1:10" ht="20.25" customHeight="1" thickBot="1">
      <c r="A175" s="1101">
        <v>1000000</v>
      </c>
      <c r="B175" s="1102" t="s">
        <v>1027</v>
      </c>
      <c r="C175" s="1103" t="s">
        <v>338</v>
      </c>
      <c r="D175" s="953">
        <f>D32+D151</f>
        <v>11000</v>
      </c>
      <c r="E175" s="1111">
        <f>E32+E152</f>
        <v>0</v>
      </c>
      <c r="F175" s="953">
        <f>F32+F151</f>
        <v>11000</v>
      </c>
      <c r="G175" s="953">
        <f>G32+G151</f>
        <v>2500</v>
      </c>
      <c r="H175" s="953">
        <f>H32+H151</f>
        <v>5000</v>
      </c>
      <c r="I175" s="953">
        <f>I32+I151</f>
        <v>7500</v>
      </c>
      <c r="J175" s="1111">
        <f>J32+J151</f>
        <v>11000</v>
      </c>
    </row>
    <row r="176" spans="1:10" ht="23.25" hidden="1" customHeight="1">
      <c r="A176" s="2535"/>
      <c r="B176" s="2535"/>
      <c r="C176" s="2535"/>
      <c r="D176" s="2535"/>
      <c r="E176" s="2535"/>
      <c r="F176" s="2535"/>
      <c r="G176" s="2535"/>
      <c r="H176" s="2535"/>
      <c r="I176" s="2535"/>
      <c r="J176" s="2535"/>
    </row>
    <row r="177" spans="1:10" ht="15.75" customHeight="1">
      <c r="A177" s="2422" t="s">
        <v>2264</v>
      </c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 s="626" customFormat="1" ht="12.75" customHeight="1">
      <c r="A178" s="2476" t="s">
        <v>1070</v>
      </c>
      <c r="B178" s="2476"/>
      <c r="C178" s="2476"/>
      <c r="D178" s="2476"/>
      <c r="E178" s="2476"/>
      <c r="F178" s="2476"/>
      <c r="G178" s="2476"/>
      <c r="H178" s="2476"/>
      <c r="I178" s="2476"/>
      <c r="J178" s="2476"/>
    </row>
    <row r="179" spans="1:10" s="626" customFormat="1" ht="12.75" customHeight="1">
      <c r="A179" s="816" t="s">
        <v>1651</v>
      </c>
      <c r="B179" s="816"/>
      <c r="C179" s="817"/>
      <c r="D179" s="816"/>
      <c r="E179" s="816"/>
      <c r="F179" s="816"/>
      <c r="G179" s="816" t="s">
        <v>1098</v>
      </c>
      <c r="H179" s="816"/>
      <c r="I179" s="816"/>
      <c r="J179" s="816"/>
    </row>
    <row r="180" spans="1:10" s="626" customFormat="1" ht="12.75" customHeight="1">
      <c r="A180" s="818" t="s">
        <v>1652</v>
      </c>
      <c r="B180" s="818"/>
      <c r="C180" s="818"/>
      <c r="D180" s="662"/>
      <c r="E180" s="661" t="s">
        <v>289</v>
      </c>
      <c r="F180" s="662"/>
      <c r="G180" s="661" t="s">
        <v>290</v>
      </c>
      <c r="H180" s="662"/>
      <c r="I180" s="662"/>
      <c r="J180" s="818"/>
    </row>
    <row r="181" spans="1:10" s="626" customFormat="1" ht="1.5" customHeight="1">
      <c r="A181" s="819"/>
      <c r="B181" s="819"/>
      <c r="C181" s="818"/>
      <c r="D181" s="819"/>
      <c r="E181" s="819"/>
      <c r="F181" s="819"/>
      <c r="G181" s="819"/>
      <c r="H181" s="819"/>
      <c r="I181" s="819"/>
      <c r="J181" s="819"/>
    </row>
    <row r="182" spans="1:10" s="626" customFormat="1" ht="14.25">
      <c r="A182" s="816" t="s">
        <v>2011</v>
      </c>
      <c r="B182" s="816"/>
      <c r="C182" s="817"/>
      <c r="D182" s="816"/>
      <c r="E182" s="816"/>
      <c r="F182" s="816"/>
      <c r="G182" s="816" t="s">
        <v>1102</v>
      </c>
      <c r="H182" s="816"/>
      <c r="I182" s="816"/>
      <c r="J182" s="816"/>
    </row>
    <row r="183" spans="1:10" s="626" customFormat="1" ht="14.25">
      <c r="A183" s="818" t="s">
        <v>1655</v>
      </c>
      <c r="B183" s="817" t="s">
        <v>612</v>
      </c>
      <c r="C183" s="820"/>
      <c r="D183" s="662"/>
      <c r="E183" s="661" t="s">
        <v>289</v>
      </c>
      <c r="F183" s="662"/>
      <c r="G183" s="661" t="s">
        <v>290</v>
      </c>
      <c r="H183" s="662"/>
      <c r="I183" s="662"/>
      <c r="J183" s="818"/>
    </row>
    <row r="184" spans="1:10" ht="23.25" customHeight="1">
      <c r="A184" s="2460"/>
      <c r="B184" s="2460"/>
      <c r="C184" s="2460"/>
      <c r="D184" s="2460"/>
      <c r="E184" s="2460"/>
      <c r="F184" s="2460"/>
      <c r="G184" s="2460"/>
      <c r="H184" s="2460"/>
      <c r="I184" s="2460"/>
      <c r="J184" s="2460"/>
    </row>
    <row r="185" spans="1:10" ht="23.25" customHeight="1">
      <c r="A185" s="2455"/>
      <c r="B185" s="2455"/>
      <c r="C185" s="2455"/>
      <c r="D185" s="2455"/>
      <c r="E185" s="2455"/>
      <c r="F185" s="2455"/>
      <c r="G185" s="2455"/>
      <c r="H185" s="2455"/>
      <c r="I185" s="2455"/>
      <c r="J185" s="2455"/>
    </row>
    <row r="186" spans="1:10" ht="23.25" customHeight="1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 ht="23.25" customHeight="1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 ht="23.25" customHeight="1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 ht="23.25" customHeight="1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 ht="23.25" customHeight="1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 ht="23.25" customHeight="1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 ht="23.25" customHeight="1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 ht="23.25" customHeight="1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 ht="23.25" customHeight="1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 ht="23.25" customHeight="1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 ht="23.25" customHeight="1">
      <c r="A196" s="2464"/>
      <c r="B196" s="2464"/>
      <c r="C196" s="2464"/>
      <c r="D196" s="2464"/>
      <c r="E196" s="2464"/>
      <c r="F196" s="2464"/>
      <c r="G196" s="2464"/>
      <c r="H196" s="2464"/>
      <c r="I196" s="2464"/>
      <c r="J196" s="2464"/>
    </row>
    <row r="197" spans="1:10" ht="23.25" customHeight="1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 ht="23.25" customHeight="1">
      <c r="A198" s="2464"/>
      <c r="B198" s="2464"/>
      <c r="C198" s="2464"/>
      <c r="D198" s="2464"/>
      <c r="E198" s="2464"/>
      <c r="F198" s="2464"/>
      <c r="G198" s="2464"/>
      <c r="H198" s="2464"/>
      <c r="I198" s="2464"/>
      <c r="J198" s="2464"/>
    </row>
    <row r="199" spans="1:10" ht="23.25" customHeight="1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 ht="23.25" customHeight="1">
      <c r="A200" s="2464"/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 ht="23.25" customHeight="1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 ht="23.25" customHeight="1">
      <c r="A202" s="2464"/>
      <c r="B202" s="2464"/>
      <c r="C202" s="2464"/>
      <c r="D202" s="2464"/>
      <c r="E202" s="2464"/>
      <c r="F202" s="2464"/>
      <c r="G202" s="2464"/>
      <c r="H202" s="2464"/>
      <c r="I202" s="2464"/>
      <c r="J202" s="2464"/>
    </row>
    <row r="203" spans="1:10" ht="23.25" customHeight="1">
      <c r="A203" s="2463"/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 ht="23.25" customHeight="1">
      <c r="A204" s="2463"/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 ht="23.25" customHeight="1">
      <c r="A205" s="2463"/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 ht="23.25" customHeight="1">
      <c r="A206" s="971"/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 ht="23.25" customHeight="1">
      <c r="A207" s="2463"/>
      <c r="B207" s="2463"/>
      <c r="C207" s="2463"/>
      <c r="D207" s="2463"/>
      <c r="E207" s="2463"/>
      <c r="F207" s="2463"/>
      <c r="G207" s="2463"/>
      <c r="H207" s="2463"/>
      <c r="I207" s="2463"/>
      <c r="J207" s="2463"/>
    </row>
    <row r="208" spans="1:10" ht="23.25" customHeight="1">
      <c r="A208" s="2422"/>
      <c r="B208" s="2422"/>
      <c r="C208" s="2422"/>
      <c r="D208" s="2422"/>
      <c r="E208" s="2422"/>
      <c r="F208" s="2422"/>
      <c r="G208" s="2422"/>
      <c r="H208" s="2422"/>
      <c r="I208" s="2422"/>
      <c r="J208" s="2422"/>
    </row>
    <row r="209" spans="1:10" ht="23.25" customHeight="1">
      <c r="A209" s="2459"/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 ht="23.25" customHeight="1">
      <c r="A210" s="2459"/>
      <c r="B210" s="2459"/>
      <c r="C210" s="2459"/>
      <c r="D210" s="2459"/>
      <c r="E210" s="2459"/>
      <c r="F210" s="2459"/>
      <c r="G210" s="2459"/>
      <c r="H210" s="2459"/>
      <c r="I210" s="2459"/>
      <c r="J210" s="2459"/>
    </row>
    <row r="211" spans="1:10" ht="23.25" customHeight="1">
      <c r="A211" s="2461"/>
      <c r="B211" s="2461"/>
      <c r="C211" s="2461"/>
      <c r="D211" s="2461"/>
      <c r="E211" s="2461"/>
      <c r="F211" s="2461"/>
      <c r="G211" s="2461"/>
      <c r="H211" s="2461"/>
      <c r="I211" s="2461"/>
      <c r="J211" s="2461"/>
    </row>
    <row r="212" spans="1:10" ht="23.25" customHeight="1">
      <c r="A212" s="2462"/>
      <c r="B212" s="2462"/>
      <c r="C212" s="2462"/>
      <c r="D212" s="2462"/>
      <c r="E212" s="2462"/>
      <c r="F212" s="2462"/>
      <c r="G212" s="2462"/>
      <c r="H212" s="2462"/>
      <c r="I212" s="2462"/>
      <c r="J212" s="2462"/>
    </row>
    <row r="213" spans="1:10" ht="23.25" customHeight="1">
      <c r="A213" s="2459"/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 ht="23.25" customHeight="1">
      <c r="A214" s="2459"/>
      <c r="B214" s="2459"/>
      <c r="C214" s="2459"/>
      <c r="D214" s="2459"/>
      <c r="E214" s="2459"/>
      <c r="F214" s="2459"/>
      <c r="G214" s="2459"/>
      <c r="H214" s="2459"/>
      <c r="I214" s="2459"/>
      <c r="J214" s="2459"/>
    </row>
    <row r="215" spans="1:10" ht="23.25" customHeight="1">
      <c r="A215" s="2460"/>
      <c r="B215" s="2460"/>
      <c r="C215" s="2460"/>
      <c r="D215" s="2460"/>
      <c r="E215" s="2460"/>
      <c r="F215" s="2460"/>
      <c r="G215" s="2460"/>
      <c r="H215" s="2460"/>
      <c r="I215" s="2460"/>
      <c r="J215" s="2460"/>
    </row>
    <row r="216" spans="1:10" ht="23.25" customHeight="1">
      <c r="A216" s="2455"/>
      <c r="B216" s="2455"/>
      <c r="C216" s="2455"/>
      <c r="D216" s="2455"/>
      <c r="E216" s="2455"/>
      <c r="F216" s="2455"/>
      <c r="G216" s="2455"/>
      <c r="H216" s="2455"/>
      <c r="I216" s="2455"/>
      <c r="J216" s="2455"/>
    </row>
  </sheetData>
  <mergeCells count="39"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198:J198"/>
    <mergeCell ref="A200:J200"/>
    <mergeCell ref="A202:J202"/>
    <mergeCell ref="A203:J203"/>
    <mergeCell ref="A204:J204"/>
    <mergeCell ref="A191:J191"/>
    <mergeCell ref="A192:J192"/>
    <mergeCell ref="A193:J193"/>
    <mergeCell ref="A194:J194"/>
    <mergeCell ref="A196:J196"/>
    <mergeCell ref="A185:J185"/>
    <mergeCell ref="A186:J186"/>
    <mergeCell ref="A187:J187"/>
    <mergeCell ref="A188:J188"/>
    <mergeCell ref="A189:J189"/>
    <mergeCell ref="A176:J176"/>
    <mergeCell ref="A177:J177"/>
    <mergeCell ref="A178:J178"/>
    <mergeCell ref="H28:J28"/>
    <mergeCell ref="A184:J184"/>
    <mergeCell ref="A18:E19"/>
    <mergeCell ref="F18:J19"/>
    <mergeCell ref="A9:E9"/>
    <mergeCell ref="B15:E15"/>
    <mergeCell ref="F29:F30"/>
    <mergeCell ref="G29:J29"/>
    <mergeCell ref="A13:B13"/>
    <mergeCell ref="B17:G17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384D5-A31B-4FB4-A65B-64428C3DED3A}">
  <sheetPr>
    <tabColor rgb="FFFFFF00"/>
  </sheetPr>
  <dimension ref="A1:L216"/>
  <sheetViews>
    <sheetView topLeftCell="A26" workbookViewId="0">
      <selection activeCell="A177" sqref="A177:XFD177"/>
    </sheetView>
  </sheetViews>
  <sheetFormatPr defaultRowHeight="12.75"/>
  <cols>
    <col min="1" max="1" width="7.4257812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10.7109375" style="841" customWidth="1"/>
    <col min="6" max="6" width="11.285156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889</v>
      </c>
    </row>
    <row r="2" spans="1:10" ht="0.75" customHeight="1">
      <c r="F2" s="869"/>
      <c r="G2" s="869"/>
      <c r="H2" s="869"/>
      <c r="I2" s="869"/>
    </row>
    <row r="3" spans="1:10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5" customHeight="1">
      <c r="B6" s="2011" t="s">
        <v>31</v>
      </c>
      <c r="C6" s="872"/>
      <c r="D6" s="871"/>
      <c r="E6" s="1381"/>
      <c r="G6" s="873" t="s">
        <v>971</v>
      </c>
      <c r="H6" s="820"/>
    </row>
    <row r="7" spans="1:10" hidden="1">
      <c r="B7" s="662"/>
      <c r="C7" s="874"/>
    </row>
    <row r="8" spans="1:10">
      <c r="A8" s="672" t="s">
        <v>2291</v>
      </c>
      <c r="F8" s="665"/>
      <c r="G8" s="665"/>
    </row>
    <row r="9" spans="1:10" s="672" customFormat="1" ht="10.5">
      <c r="A9" s="2455" t="s">
        <v>1073</v>
      </c>
      <c r="B9" s="2455"/>
      <c r="C9" s="2455"/>
      <c r="D9" s="2455"/>
      <c r="E9" s="2455"/>
    </row>
    <row r="10" spans="1:10">
      <c r="A10" s="672" t="s">
        <v>451</v>
      </c>
      <c r="B10" s="875"/>
      <c r="C10" s="876"/>
      <c r="D10" s="824"/>
      <c r="E10" s="1382"/>
    </row>
    <row r="11" spans="1:10" ht="12" customHeight="1">
      <c r="B11" s="877"/>
      <c r="C11" s="878"/>
      <c r="D11" s="877"/>
      <c r="E11" s="1383"/>
      <c r="F11" s="877"/>
      <c r="G11" s="877"/>
      <c r="H11" s="879"/>
    </row>
    <row r="12" spans="1:10" hidden="1">
      <c r="A12" s="880" t="s">
        <v>452</v>
      </c>
      <c r="B12" s="873"/>
      <c r="C12" s="874"/>
      <c r="D12" s="873"/>
      <c r="E12" s="1384"/>
      <c r="F12" s="873"/>
      <c r="G12" s="820"/>
      <c r="H12" s="881" t="s">
        <v>193</v>
      </c>
    </row>
    <row r="13" spans="1:10" ht="21.75">
      <c r="A13" s="882" t="s">
        <v>587</v>
      </c>
      <c r="B13" s="882"/>
      <c r="C13" s="878"/>
      <c r="D13" s="882"/>
      <c r="E13" s="1385"/>
      <c r="F13" s="882"/>
      <c r="G13" s="883"/>
    </row>
    <row r="14" spans="1:10" s="841" customFormat="1">
      <c r="A14" s="2445" t="s">
        <v>2269</v>
      </c>
      <c r="B14" s="2446"/>
      <c r="C14" s="1460"/>
      <c r="F14" s="1461"/>
      <c r="G14" s="1461"/>
    </row>
    <row r="15" spans="1:10" ht="18">
      <c r="A15" s="884"/>
      <c r="B15" s="2471" t="s">
        <v>588</v>
      </c>
      <c r="C15" s="2471"/>
      <c r="D15" s="2471"/>
      <c r="E15" s="2471"/>
      <c r="F15" s="885"/>
      <c r="G15" s="885"/>
      <c r="H15" s="885"/>
      <c r="I15" s="885"/>
      <c r="J15" s="885"/>
    </row>
    <row r="16" spans="1:10" ht="14.25">
      <c r="A16" s="662"/>
      <c r="B16" s="2470" t="s">
        <v>243</v>
      </c>
      <c r="C16" s="2470"/>
      <c r="D16" s="2470"/>
      <c r="E16" s="2470"/>
      <c r="F16" s="2470"/>
      <c r="G16" s="2021"/>
      <c r="H16" s="2021"/>
      <c r="I16" s="2021"/>
      <c r="J16" s="2021"/>
    </row>
    <row r="17" spans="1:12" s="626" customFormat="1" ht="14.25" customHeight="1">
      <c r="A17" s="2467" t="s">
        <v>2202</v>
      </c>
      <c r="B17" s="2467"/>
      <c r="C17" s="2467"/>
      <c r="D17" s="2467"/>
      <c r="E17" s="2467"/>
      <c r="F17" s="2467"/>
      <c r="G17" s="2467"/>
      <c r="H17" s="2467"/>
      <c r="I17" s="2467"/>
      <c r="J17" s="2467"/>
      <c r="K17" s="672"/>
      <c r="L17" s="672"/>
    </row>
    <row r="18" spans="1:12" s="667" customFormat="1" ht="12.75" customHeight="1" thickBot="1">
      <c r="A18" s="2467"/>
      <c r="B18" s="2467"/>
      <c r="C18" s="2467"/>
      <c r="D18" s="2467"/>
      <c r="E18" s="2467"/>
      <c r="F18" s="2467"/>
      <c r="G18" s="2467"/>
      <c r="H18" s="2467"/>
      <c r="I18" s="2467"/>
      <c r="J18" s="2467"/>
    </row>
    <row r="19" spans="1:12" s="869" customFormat="1" ht="21.75" customHeight="1" thickBot="1">
      <c r="A19" s="677" t="s">
        <v>2123</v>
      </c>
      <c r="B19" s="892"/>
      <c r="C19" s="889"/>
      <c r="E19" s="1387"/>
      <c r="G19" s="892" t="s">
        <v>313</v>
      </c>
      <c r="H19" s="893">
        <v>8</v>
      </c>
      <c r="I19" s="894">
        <v>2</v>
      </c>
      <c r="J19" s="895">
        <v>3</v>
      </c>
    </row>
    <row r="20" spans="1:12" s="892" customFormat="1" ht="17.25" customHeight="1" thickBot="1">
      <c r="A20" s="677" t="s">
        <v>600</v>
      </c>
      <c r="C20" s="889"/>
      <c r="E20" s="1388"/>
      <c r="G20" s="892" t="s">
        <v>1133</v>
      </c>
    </row>
    <row r="21" spans="1:12" s="892" customFormat="1" ht="9.75" customHeight="1" thickBot="1">
      <c r="A21" s="677" t="s">
        <v>531</v>
      </c>
      <c r="C21" s="896"/>
      <c r="D21" s="897"/>
      <c r="E21" s="1388"/>
      <c r="G21" s="892" t="s">
        <v>532</v>
      </c>
    </row>
    <row r="22" spans="1:12" s="869" customFormat="1" ht="15.75" customHeight="1" thickBot="1">
      <c r="A22" s="677" t="s">
        <v>693</v>
      </c>
      <c r="B22" s="892"/>
      <c r="C22" s="889"/>
      <c r="E22" s="1387"/>
      <c r="G22" s="892" t="s">
        <v>902</v>
      </c>
      <c r="I22" s="898"/>
    </row>
    <row r="23" spans="1:12" s="869" customFormat="1" ht="12.75" customHeight="1">
      <c r="A23" s="677" t="s">
        <v>287</v>
      </c>
      <c r="B23" s="899"/>
      <c r="C23" s="900"/>
      <c r="E23" s="1387"/>
      <c r="F23" s="901"/>
      <c r="G23" s="892" t="s">
        <v>904</v>
      </c>
    </row>
    <row r="24" spans="1:12" s="869" customFormat="1" ht="15.75" customHeight="1" thickBot="1">
      <c r="A24" s="679" t="s">
        <v>286</v>
      </c>
      <c r="B24" s="890"/>
      <c r="C24" s="900"/>
      <c r="D24" s="902"/>
      <c r="E24" s="1389"/>
      <c r="G24" s="892" t="s">
        <v>218</v>
      </c>
      <c r="I24" s="901"/>
    </row>
    <row r="25" spans="1:12" s="901" customFormat="1" ht="15.75" customHeight="1" thickBot="1">
      <c r="A25" s="677" t="s">
        <v>110</v>
      </c>
      <c r="B25" s="892"/>
      <c r="C25" s="900"/>
      <c r="D25" s="903"/>
      <c r="E25" s="1387"/>
      <c r="G25" s="901" t="s">
        <v>1658</v>
      </c>
      <c r="H25" s="904"/>
      <c r="I25" s="905"/>
      <c r="J25" s="906"/>
    </row>
    <row r="26" spans="1:12" s="901" customFormat="1" ht="15" customHeight="1" thickBot="1">
      <c r="A26" s="677" t="s">
        <v>608</v>
      </c>
      <c r="B26" s="892"/>
      <c r="C26" s="900"/>
      <c r="E26" s="1390" t="s">
        <v>704</v>
      </c>
      <c r="G26" s="892" t="s">
        <v>398</v>
      </c>
      <c r="I26" s="869"/>
      <c r="J26" s="869"/>
    </row>
    <row r="27" spans="1:12" s="901" customFormat="1" ht="16.5" hidden="1" customHeight="1">
      <c r="A27" s="680"/>
      <c r="B27" s="869"/>
      <c r="C27" s="908"/>
      <c r="E27" s="1391"/>
      <c r="F27" s="869"/>
      <c r="G27" s="869"/>
    </row>
    <row r="28" spans="1:12" s="901" customFormat="1" ht="16.5" customHeight="1" thickBot="1">
      <c r="A28" s="680"/>
      <c r="B28" s="869"/>
      <c r="C28" s="908"/>
      <c r="E28" s="1391"/>
      <c r="F28" s="869"/>
      <c r="G28" s="869"/>
      <c r="H28" s="2469">
        <v>900272000457</v>
      </c>
      <c r="I28" s="2469"/>
      <c r="J28" s="2469"/>
    </row>
    <row r="29" spans="1:12" s="672" customFormat="1" ht="35.25" customHeight="1" thickBot="1">
      <c r="A29" s="695" t="s">
        <v>385</v>
      </c>
      <c r="B29" s="696" t="s">
        <v>609</v>
      </c>
      <c r="C29" s="697"/>
      <c r="D29" s="696" t="s">
        <v>401</v>
      </c>
      <c r="E29" s="1392"/>
      <c r="F29" s="2438" t="s">
        <v>342</v>
      </c>
      <c r="G29" s="2440" t="s">
        <v>343</v>
      </c>
      <c r="H29" s="2441"/>
      <c r="I29" s="2441"/>
      <c r="J29" s="2442"/>
    </row>
    <row r="30" spans="1:12" s="672" customFormat="1" ht="65.25" customHeight="1" thickBot="1">
      <c r="A30" s="699"/>
      <c r="B30" s="700" t="s">
        <v>329</v>
      </c>
      <c r="C30" s="701" t="s">
        <v>641</v>
      </c>
      <c r="D30" s="702" t="s">
        <v>761</v>
      </c>
      <c r="E30" s="139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2" s="910" customFormat="1" ht="21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1394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2" s="813" customFormat="1" ht="39.75" thickBot="1">
      <c r="A32" s="911">
        <v>1100000</v>
      </c>
      <c r="B32" s="711" t="s">
        <v>1659</v>
      </c>
      <c r="C32" s="712" t="s">
        <v>338</v>
      </c>
      <c r="D32" s="826">
        <f t="shared" ref="D32:I32" si="0">D92</f>
        <v>0</v>
      </c>
      <c r="E32" s="1104">
        <f>E92+E35+E47</f>
        <v>0</v>
      </c>
      <c r="F32" s="826">
        <f>F92+F33+F43</f>
        <v>0</v>
      </c>
      <c r="G32" s="826">
        <f t="shared" si="0"/>
        <v>0</v>
      </c>
      <c r="H32" s="826">
        <f t="shared" si="0"/>
        <v>0</v>
      </c>
      <c r="I32" s="826">
        <f t="shared" si="0"/>
        <v>0</v>
      </c>
      <c r="J32" s="1104">
        <f>F32</f>
        <v>0</v>
      </c>
    </row>
    <row r="33" spans="1:10" s="672" customFormat="1" ht="55.5" hidden="1" customHeight="1">
      <c r="A33" s="911">
        <v>1110000</v>
      </c>
      <c r="B33" s="714" t="s">
        <v>1617</v>
      </c>
      <c r="C33" s="712" t="s">
        <v>338</v>
      </c>
      <c r="D33" s="827">
        <f>D34</f>
        <v>0</v>
      </c>
      <c r="E33" s="1122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21.75" hidden="1" customHeight="1">
      <c r="A34" s="912">
        <v>1110000</v>
      </c>
      <c r="B34" s="717" t="s">
        <v>768</v>
      </c>
      <c r="C34" s="718" t="s">
        <v>338</v>
      </c>
      <c r="D34" s="828">
        <f>SUM(D35:D41)</f>
        <v>0</v>
      </c>
      <c r="E34" s="1395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672" customFormat="1" ht="21.75" hidden="1" customHeight="1">
      <c r="A35" s="913">
        <v>1111000</v>
      </c>
      <c r="B35" s="721" t="s">
        <v>643</v>
      </c>
      <c r="C35" s="722" t="s">
        <v>769</v>
      </c>
      <c r="D35" s="1105">
        <v>0</v>
      </c>
      <c r="E35" s="1451">
        <v>0</v>
      </c>
      <c r="F35" s="1106">
        <f>D35+E35</f>
        <v>0</v>
      </c>
      <c r="G35" s="846">
        <v>0</v>
      </c>
      <c r="H35" s="846">
        <v>0</v>
      </c>
      <c r="I35" s="846">
        <v>0</v>
      </c>
      <c r="J35" s="846">
        <f>F35</f>
        <v>0</v>
      </c>
    </row>
    <row r="36" spans="1:10" s="672" customFormat="1" ht="25.5" hidden="1">
      <c r="A36" s="914">
        <v>1112000</v>
      </c>
      <c r="B36" s="725" t="s">
        <v>255</v>
      </c>
      <c r="C36" s="726" t="s">
        <v>770</v>
      </c>
      <c r="D36" s="844">
        <v>0</v>
      </c>
      <c r="E36" s="845"/>
      <c r="F36" s="845">
        <v>0</v>
      </c>
      <c r="G36" s="845">
        <v>0</v>
      </c>
      <c r="H36" s="845">
        <v>0</v>
      </c>
      <c r="I36" s="845">
        <v>0</v>
      </c>
      <c r="J36" s="844">
        <f>F36</f>
        <v>0</v>
      </c>
    </row>
    <row r="37" spans="1:10" s="672" customFormat="1" ht="25.5" hidden="1">
      <c r="A37" s="914">
        <v>1113000</v>
      </c>
      <c r="B37" s="725" t="s">
        <v>771</v>
      </c>
      <c r="C37" s="726" t="s">
        <v>772</v>
      </c>
      <c r="D37" s="844"/>
      <c r="E37" s="845"/>
      <c r="F37" s="845"/>
      <c r="G37" s="845"/>
      <c r="H37" s="845"/>
      <c r="I37" s="845"/>
      <c r="J37" s="954">
        <v>0</v>
      </c>
    </row>
    <row r="38" spans="1:10" s="672" customFormat="1" ht="38.25" hidden="1">
      <c r="A38" s="914">
        <v>1114000</v>
      </c>
      <c r="B38" s="725" t="s">
        <v>377</v>
      </c>
      <c r="C38" s="726" t="s">
        <v>378</v>
      </c>
      <c r="D38" s="844"/>
      <c r="E38" s="845"/>
      <c r="F38" s="845"/>
      <c r="G38" s="845"/>
      <c r="H38" s="845"/>
      <c r="I38" s="845"/>
      <c r="J38" s="954">
        <v>0</v>
      </c>
    </row>
    <row r="39" spans="1:10" s="672" customFormat="1" hidden="1">
      <c r="A39" s="914">
        <v>1115000</v>
      </c>
      <c r="B39" s="725" t="s">
        <v>591</v>
      </c>
      <c r="C39" s="726" t="s">
        <v>367</v>
      </c>
      <c r="D39" s="844"/>
      <c r="E39" s="845"/>
      <c r="F39" s="845"/>
      <c r="G39" s="845"/>
      <c r="H39" s="845"/>
      <c r="I39" s="845"/>
      <c r="J39" s="954">
        <v>0</v>
      </c>
    </row>
    <row r="40" spans="1:10" s="672" customFormat="1" ht="25.5" hidden="1">
      <c r="A40" s="914">
        <v>1116000</v>
      </c>
      <c r="B40" s="725" t="s">
        <v>981</v>
      </c>
      <c r="C40" s="726" t="s">
        <v>368</v>
      </c>
      <c r="D40" s="844"/>
      <c r="E40" s="845"/>
      <c r="F40" s="845"/>
      <c r="G40" s="845"/>
      <c r="H40" s="845"/>
      <c r="I40" s="845"/>
      <c r="J40" s="954">
        <v>0</v>
      </c>
    </row>
    <row r="41" spans="1:10" s="672" customFormat="1" ht="13.5" hidden="1" thickBot="1">
      <c r="A41" s="916">
        <v>1117000</v>
      </c>
      <c r="B41" s="729" t="s">
        <v>610</v>
      </c>
      <c r="C41" s="730" t="s">
        <v>19</v>
      </c>
      <c r="D41" s="839">
        <v>0</v>
      </c>
      <c r="E41" s="840"/>
      <c r="F41" s="840">
        <f>D41</f>
        <v>0</v>
      </c>
      <c r="G41" s="840">
        <v>0</v>
      </c>
      <c r="H41" s="840">
        <v>0</v>
      </c>
      <c r="I41" s="840">
        <v>0</v>
      </c>
      <c r="J41" s="954">
        <f>F41</f>
        <v>0</v>
      </c>
    </row>
    <row r="42" spans="1:10" s="672" customFormat="1" ht="29.25" hidden="1" thickBot="1">
      <c r="A42" s="917">
        <v>1120000</v>
      </c>
      <c r="B42" s="733" t="s">
        <v>20</v>
      </c>
      <c r="C42" s="712" t="s">
        <v>338</v>
      </c>
      <c r="D42" s="833">
        <f>D43+D55+D66+D69+D51+D64</f>
        <v>0</v>
      </c>
      <c r="E42" s="1107"/>
      <c r="F42" s="1107">
        <f>F43+F55+F66+F69+F51+F64</f>
        <v>0</v>
      </c>
      <c r="G42" s="1107">
        <f>G43+G51+G55+G64+G66+G69</f>
        <v>0</v>
      </c>
      <c r="H42" s="1107">
        <f>H43+H51+H55+H64+H66+H69</f>
        <v>0</v>
      </c>
      <c r="I42" s="1107">
        <f>I43+I51+I55+I64+I66+I69</f>
        <v>0</v>
      </c>
      <c r="J42" s="954">
        <f>F42</f>
        <v>0</v>
      </c>
    </row>
    <row r="43" spans="1:10" s="672" customFormat="1" ht="14.25" hidden="1">
      <c r="A43" s="912">
        <v>1121000</v>
      </c>
      <c r="B43" s="735" t="s">
        <v>21</v>
      </c>
      <c r="C43" s="736"/>
      <c r="D43" s="834">
        <f>SUM(D44:D49)</f>
        <v>0</v>
      </c>
      <c r="E43" s="846">
        <v>0</v>
      </c>
      <c r="F43" s="846">
        <f>SUM(F44:F49)</f>
        <v>0</v>
      </c>
      <c r="G43" s="846">
        <f>SUM(G44:G49)</f>
        <v>0</v>
      </c>
      <c r="H43" s="846">
        <f>SUM(H44:H49)</f>
        <v>0</v>
      </c>
      <c r="I43" s="846">
        <f>SUM(I44:I49)</f>
        <v>0</v>
      </c>
      <c r="J43" s="954">
        <f>SUM(J44:J49)</f>
        <v>0</v>
      </c>
    </row>
    <row r="44" spans="1:10" s="672" customFormat="1" ht="25.5" hidden="1">
      <c r="A44" s="914">
        <v>1121100</v>
      </c>
      <c r="B44" s="737" t="s">
        <v>359</v>
      </c>
      <c r="C44" s="726" t="s">
        <v>360</v>
      </c>
      <c r="D44" s="844"/>
      <c r="E44" s="845"/>
      <c r="F44" s="845"/>
      <c r="G44" s="845"/>
      <c r="H44" s="845"/>
      <c r="I44" s="845"/>
      <c r="J44" s="954">
        <v>0</v>
      </c>
    </row>
    <row r="45" spans="1:10" s="672" customFormat="1" hidden="1">
      <c r="A45" s="914">
        <v>1121200</v>
      </c>
      <c r="B45" s="738" t="s">
        <v>1618</v>
      </c>
      <c r="C45" s="726" t="s">
        <v>362</v>
      </c>
      <c r="D45" s="844">
        <v>0</v>
      </c>
      <c r="E45" s="845">
        <v>0</v>
      </c>
      <c r="F45" s="845">
        <f>D45+E45</f>
        <v>0</v>
      </c>
      <c r="G45" s="845">
        <v>0</v>
      </c>
      <c r="H45" s="845">
        <v>0</v>
      </c>
      <c r="I45" s="845">
        <v>0</v>
      </c>
      <c r="J45" s="954">
        <f>F45</f>
        <v>0</v>
      </c>
    </row>
    <row r="46" spans="1:10" s="672" customFormat="1" hidden="1">
      <c r="A46" s="914">
        <v>1121300</v>
      </c>
      <c r="B46" s="737" t="s">
        <v>734</v>
      </c>
      <c r="C46" s="726" t="s">
        <v>363</v>
      </c>
      <c r="D46" s="844">
        <v>0</v>
      </c>
      <c r="E46" s="845">
        <v>0</v>
      </c>
      <c r="F46" s="845">
        <f>D46+E46</f>
        <v>0</v>
      </c>
      <c r="G46" s="845">
        <v>0</v>
      </c>
      <c r="H46" s="845">
        <v>0</v>
      </c>
      <c r="I46" s="845">
        <v>0</v>
      </c>
      <c r="J46" s="954">
        <f>F46</f>
        <v>0</v>
      </c>
    </row>
    <row r="47" spans="1:10" s="672" customFormat="1" ht="20.25" hidden="1" customHeight="1">
      <c r="A47" s="914">
        <v>1121400</v>
      </c>
      <c r="B47" s="737" t="s">
        <v>735</v>
      </c>
      <c r="C47" s="726" t="s">
        <v>364</v>
      </c>
      <c r="D47" s="844">
        <v>0</v>
      </c>
      <c r="E47" s="845">
        <v>0</v>
      </c>
      <c r="F47" s="845">
        <f>D47+E47</f>
        <v>0</v>
      </c>
      <c r="G47" s="845">
        <v>0</v>
      </c>
      <c r="H47" s="845">
        <v>0</v>
      </c>
      <c r="I47" s="845">
        <v>0</v>
      </c>
      <c r="J47" s="954">
        <f>F47</f>
        <v>0</v>
      </c>
    </row>
    <row r="48" spans="1:10" s="672" customFormat="1" hidden="1">
      <c r="A48" s="914">
        <v>1121500</v>
      </c>
      <c r="B48" s="737" t="s">
        <v>65</v>
      </c>
      <c r="C48" s="726" t="s">
        <v>365</v>
      </c>
      <c r="D48" s="834"/>
      <c r="E48" s="845"/>
      <c r="F48" s="845">
        <f>D48+E48</f>
        <v>0</v>
      </c>
      <c r="G48" s="846"/>
      <c r="H48" s="846"/>
      <c r="I48" s="846"/>
      <c r="J48" s="954">
        <v>0</v>
      </c>
    </row>
    <row r="49" spans="1:11" s="672" customFormat="1" hidden="1">
      <c r="A49" s="914">
        <v>1121600</v>
      </c>
      <c r="B49" s="1205" t="s">
        <v>66</v>
      </c>
      <c r="C49" s="726" t="s">
        <v>366</v>
      </c>
      <c r="D49" s="844">
        <v>0</v>
      </c>
      <c r="E49" s="845">
        <v>0</v>
      </c>
      <c r="F49" s="845">
        <f>D49+E49</f>
        <v>0</v>
      </c>
      <c r="G49" s="845">
        <v>0</v>
      </c>
      <c r="H49" s="845">
        <v>0</v>
      </c>
      <c r="I49" s="845">
        <v>0</v>
      </c>
      <c r="J49" s="954">
        <f>F49</f>
        <v>0</v>
      </c>
    </row>
    <row r="50" spans="1:11" s="672" customFormat="1" ht="13.5" hidden="1" thickBot="1">
      <c r="A50" s="918">
        <v>1121700</v>
      </c>
      <c r="B50" s="741" t="s">
        <v>67</v>
      </c>
      <c r="C50" s="730" t="s">
        <v>731</v>
      </c>
      <c r="D50" s="839"/>
      <c r="E50" s="840"/>
      <c r="F50" s="840"/>
      <c r="G50" s="840"/>
      <c r="H50" s="840"/>
      <c r="I50" s="840"/>
      <c r="J50" s="954">
        <v>0</v>
      </c>
    </row>
    <row r="51" spans="1:11" s="672" customFormat="1" ht="28.5" hidden="1">
      <c r="A51" s="912">
        <v>1122000</v>
      </c>
      <c r="B51" s="742" t="s">
        <v>732</v>
      </c>
      <c r="C51" s="718" t="s">
        <v>338</v>
      </c>
      <c r="D51" s="842">
        <f>D52</f>
        <v>0</v>
      </c>
      <c r="E51" s="843"/>
      <c r="F51" s="843">
        <f>F52</f>
        <v>0</v>
      </c>
      <c r="G51" s="843">
        <f>G52</f>
        <v>0</v>
      </c>
      <c r="H51" s="843">
        <f>H52</f>
        <v>0</v>
      </c>
      <c r="I51" s="843">
        <f>I52</f>
        <v>0</v>
      </c>
      <c r="J51" s="954">
        <f>J52</f>
        <v>0</v>
      </c>
    </row>
    <row r="52" spans="1:11" s="672" customFormat="1" hidden="1">
      <c r="A52" s="919">
        <v>1122100</v>
      </c>
      <c r="B52" s="737" t="s">
        <v>68</v>
      </c>
      <c r="C52" s="722" t="s">
        <v>733</v>
      </c>
      <c r="D52" s="844">
        <v>0</v>
      </c>
      <c r="E52" s="845"/>
      <c r="F52" s="845">
        <v>0</v>
      </c>
      <c r="G52" s="845">
        <v>0</v>
      </c>
      <c r="H52" s="845">
        <v>0</v>
      </c>
      <c r="I52" s="845">
        <v>0</v>
      </c>
      <c r="J52" s="954">
        <f>F52</f>
        <v>0</v>
      </c>
    </row>
    <row r="53" spans="1:11" s="672" customFormat="1" hidden="1">
      <c r="A53" s="919">
        <v>1122200</v>
      </c>
      <c r="B53" s="737" t="s">
        <v>465</v>
      </c>
      <c r="C53" s="726" t="s">
        <v>978</v>
      </c>
      <c r="D53" s="844"/>
      <c r="E53" s="845"/>
      <c r="F53" s="845"/>
      <c r="G53" s="845"/>
      <c r="H53" s="845"/>
      <c r="I53" s="845"/>
      <c r="J53" s="954">
        <v>0</v>
      </c>
    </row>
    <row r="54" spans="1:11" s="672" customFormat="1" ht="13.5" hidden="1" thickBot="1">
      <c r="A54" s="917">
        <v>1122300</v>
      </c>
      <c r="B54" s="741" t="s">
        <v>136</v>
      </c>
      <c r="C54" s="730" t="s">
        <v>979</v>
      </c>
      <c r="D54" s="839"/>
      <c r="E54" s="840"/>
      <c r="F54" s="840"/>
      <c r="G54" s="840"/>
      <c r="H54" s="840"/>
      <c r="I54" s="840"/>
      <c r="J54" s="954">
        <v>0</v>
      </c>
    </row>
    <row r="55" spans="1:11" s="672" customFormat="1" ht="28.5" hidden="1">
      <c r="A55" s="912">
        <v>1123000</v>
      </c>
      <c r="B55" s="742" t="s">
        <v>52</v>
      </c>
      <c r="C55" s="718" t="s">
        <v>338</v>
      </c>
      <c r="D55" s="842">
        <f>SUM(D56:D63)</f>
        <v>0</v>
      </c>
      <c r="E55" s="843"/>
      <c r="F55" s="843">
        <f>SUM(F56:F63)</f>
        <v>0</v>
      </c>
      <c r="G55" s="843">
        <f>SUM(G56:G63)</f>
        <v>0</v>
      </c>
      <c r="H55" s="843">
        <f>SUM(H56:H63)</f>
        <v>0</v>
      </c>
      <c r="I55" s="843">
        <f>SUM(I56:I63)</f>
        <v>0</v>
      </c>
      <c r="J55" s="954">
        <f>F55</f>
        <v>0</v>
      </c>
    </row>
    <row r="56" spans="1:11" s="672" customFormat="1" hidden="1">
      <c r="A56" s="919">
        <v>1123100</v>
      </c>
      <c r="B56" s="737" t="s">
        <v>137</v>
      </c>
      <c r="C56" s="722" t="s">
        <v>345</v>
      </c>
      <c r="D56" s="844"/>
      <c r="E56" s="845"/>
      <c r="F56" s="845"/>
      <c r="G56" s="845"/>
      <c r="H56" s="845"/>
      <c r="I56" s="845"/>
      <c r="J56" s="954">
        <f>F56</f>
        <v>0</v>
      </c>
    </row>
    <row r="57" spans="1:11" s="672" customFormat="1" hidden="1">
      <c r="A57" s="919">
        <v>1123200</v>
      </c>
      <c r="B57" s="737" t="s">
        <v>138</v>
      </c>
      <c r="C57" s="726" t="s">
        <v>346</v>
      </c>
      <c r="D57" s="844">
        <v>0</v>
      </c>
      <c r="E57" s="845"/>
      <c r="F57" s="845">
        <v>0</v>
      </c>
      <c r="G57" s="845">
        <v>0</v>
      </c>
      <c r="H57" s="845">
        <v>0</v>
      </c>
      <c r="I57" s="845">
        <v>0</v>
      </c>
      <c r="J57" s="954">
        <f>F57</f>
        <v>0</v>
      </c>
    </row>
    <row r="58" spans="1:11" s="672" customFormat="1" ht="25.5" hidden="1">
      <c r="A58" s="919">
        <v>1123300</v>
      </c>
      <c r="B58" s="737" t="s">
        <v>139</v>
      </c>
      <c r="C58" s="726" t="s">
        <v>347</v>
      </c>
      <c r="D58" s="844"/>
      <c r="E58" s="845"/>
      <c r="F58" s="845"/>
      <c r="G58" s="845"/>
      <c r="H58" s="845"/>
      <c r="I58" s="845"/>
      <c r="J58" s="954"/>
    </row>
    <row r="59" spans="1:11" s="672" customFormat="1" hidden="1">
      <c r="A59" s="919">
        <v>1123400</v>
      </c>
      <c r="B59" s="737" t="s">
        <v>533</v>
      </c>
      <c r="C59" s="726" t="s">
        <v>348</v>
      </c>
      <c r="D59" s="844">
        <v>0</v>
      </c>
      <c r="E59" s="845"/>
      <c r="F59" s="845">
        <v>0</v>
      </c>
      <c r="G59" s="845">
        <v>0</v>
      </c>
      <c r="H59" s="845">
        <v>0</v>
      </c>
      <c r="I59" s="845">
        <v>0</v>
      </c>
      <c r="J59" s="954">
        <f t="shared" ref="J59:J65" si="1">F59</f>
        <v>0</v>
      </c>
    </row>
    <row r="60" spans="1:11" s="672" customFormat="1" hidden="1">
      <c r="A60" s="919">
        <v>1123500</v>
      </c>
      <c r="B60" s="745" t="s">
        <v>534</v>
      </c>
      <c r="C60" s="746">
        <v>423500</v>
      </c>
      <c r="D60" s="844"/>
      <c r="E60" s="845"/>
      <c r="F60" s="845"/>
      <c r="G60" s="845"/>
      <c r="H60" s="845"/>
      <c r="I60" s="845"/>
      <c r="J60" s="954">
        <f t="shared" si="1"/>
        <v>0</v>
      </c>
    </row>
    <row r="61" spans="1:11" s="672" customFormat="1" hidden="1">
      <c r="A61" s="919">
        <v>1123600</v>
      </c>
      <c r="B61" s="737" t="s">
        <v>174</v>
      </c>
      <c r="C61" s="726" t="s">
        <v>349</v>
      </c>
      <c r="D61" s="844"/>
      <c r="E61" s="845"/>
      <c r="F61" s="845"/>
      <c r="G61" s="845"/>
      <c r="H61" s="845"/>
      <c r="I61" s="845"/>
      <c r="J61" s="954">
        <f t="shared" si="1"/>
        <v>0</v>
      </c>
    </row>
    <row r="62" spans="1:11" s="672" customFormat="1" hidden="1">
      <c r="A62" s="919">
        <v>1123700</v>
      </c>
      <c r="B62" s="737" t="s">
        <v>175</v>
      </c>
      <c r="C62" s="726" t="s">
        <v>350</v>
      </c>
      <c r="D62" s="844">
        <v>0</v>
      </c>
      <c r="E62" s="845"/>
      <c r="F62" s="845">
        <v>0</v>
      </c>
      <c r="G62" s="845">
        <v>0</v>
      </c>
      <c r="H62" s="845">
        <v>0</v>
      </c>
      <c r="I62" s="845">
        <v>0</v>
      </c>
      <c r="J62" s="954">
        <f t="shared" si="1"/>
        <v>0</v>
      </c>
    </row>
    <row r="63" spans="1:11" s="672" customFormat="1" ht="13.5" hidden="1" thickBot="1">
      <c r="A63" s="917">
        <v>1123800</v>
      </c>
      <c r="B63" s="741" t="s">
        <v>176</v>
      </c>
      <c r="C63" s="730" t="s">
        <v>351</v>
      </c>
      <c r="D63" s="839">
        <v>0</v>
      </c>
      <c r="E63" s="840">
        <v>0</v>
      </c>
      <c r="F63" s="840">
        <f>D63+E63</f>
        <v>0</v>
      </c>
      <c r="G63" s="840">
        <v>0</v>
      </c>
      <c r="H63" s="840">
        <v>0</v>
      </c>
      <c r="I63" s="840">
        <v>0</v>
      </c>
      <c r="J63" s="954">
        <f t="shared" si="1"/>
        <v>0</v>
      </c>
      <c r="K63" s="985"/>
    </row>
    <row r="64" spans="1:11" s="672" customFormat="1" ht="28.5" hidden="1">
      <c r="A64" s="912">
        <v>1124000</v>
      </c>
      <c r="B64" s="742" t="s">
        <v>198</v>
      </c>
      <c r="C64" s="718" t="s">
        <v>338</v>
      </c>
      <c r="D64" s="842">
        <f>D65</f>
        <v>0</v>
      </c>
      <c r="E64" s="843"/>
      <c r="F64" s="843">
        <f>F65</f>
        <v>0</v>
      </c>
      <c r="G64" s="843">
        <f>G65</f>
        <v>0</v>
      </c>
      <c r="H64" s="843">
        <f>H65</f>
        <v>0</v>
      </c>
      <c r="I64" s="843">
        <f>I65</f>
        <v>0</v>
      </c>
      <c r="J64" s="954">
        <f t="shared" si="1"/>
        <v>0</v>
      </c>
    </row>
    <row r="65" spans="1:10" s="672" customFormat="1" ht="11.25" customHeight="1" thickBot="1">
      <c r="A65" s="917">
        <v>1124100</v>
      </c>
      <c r="B65" s="741" t="s">
        <v>177</v>
      </c>
      <c r="C65" s="730" t="s">
        <v>199</v>
      </c>
      <c r="D65" s="839">
        <v>0</v>
      </c>
      <c r="E65" s="840">
        <v>0</v>
      </c>
      <c r="F65" s="840">
        <f>D65+E65</f>
        <v>0</v>
      </c>
      <c r="G65" s="840">
        <v>0</v>
      </c>
      <c r="H65" s="840">
        <v>0</v>
      </c>
      <c r="I65" s="840">
        <v>0</v>
      </c>
      <c r="J65" s="954">
        <f t="shared" si="1"/>
        <v>0</v>
      </c>
    </row>
    <row r="66" spans="1:10" s="672" customFormat="1" ht="27" hidden="1" customHeight="1">
      <c r="A66" s="912">
        <v>1125000</v>
      </c>
      <c r="B66" s="742" t="s">
        <v>878</v>
      </c>
      <c r="C66" s="718" t="s">
        <v>338</v>
      </c>
      <c r="D66" s="842">
        <f>D67+D68</f>
        <v>0</v>
      </c>
      <c r="E66" s="843"/>
      <c r="F66" s="843">
        <f>F67+F68</f>
        <v>0</v>
      </c>
      <c r="G66" s="843">
        <f>G67+G68</f>
        <v>0</v>
      </c>
      <c r="H66" s="843">
        <f>H67+H68</f>
        <v>0</v>
      </c>
      <c r="I66" s="843">
        <f>I67+I68</f>
        <v>0</v>
      </c>
      <c r="J66" s="954">
        <f>J67+J68</f>
        <v>0</v>
      </c>
    </row>
    <row r="67" spans="1:10" s="672" customFormat="1" ht="25.5" hidden="1">
      <c r="A67" s="919">
        <v>1125100</v>
      </c>
      <c r="B67" s="737" t="s">
        <v>178</v>
      </c>
      <c r="C67" s="722" t="s">
        <v>879</v>
      </c>
      <c r="D67" s="844">
        <v>0</v>
      </c>
      <c r="E67" s="845">
        <v>0</v>
      </c>
      <c r="F67" s="845">
        <f>D67+E67</f>
        <v>0</v>
      </c>
      <c r="G67" s="845">
        <v>0</v>
      </c>
      <c r="H67" s="845">
        <v>0</v>
      </c>
      <c r="I67" s="845">
        <v>0</v>
      </c>
      <c r="J67" s="954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669</v>
      </c>
      <c r="C68" s="730" t="s">
        <v>988</v>
      </c>
      <c r="D68" s="839">
        <v>0</v>
      </c>
      <c r="E68" s="840">
        <v>0</v>
      </c>
      <c r="F68" s="840">
        <f>D68+E68</f>
        <v>0</v>
      </c>
      <c r="G68" s="840">
        <v>0</v>
      </c>
      <c r="H68" s="840">
        <v>0</v>
      </c>
      <c r="I68" s="840">
        <v>0</v>
      </c>
      <c r="J68" s="954">
        <f t="shared" si="2"/>
        <v>0</v>
      </c>
    </row>
    <row r="69" spans="1:10" s="672" customFormat="1" ht="14.25" hidden="1">
      <c r="A69" s="912">
        <v>1126000</v>
      </c>
      <c r="B69" s="742" t="s">
        <v>989</v>
      </c>
      <c r="C69" s="718" t="s">
        <v>338</v>
      </c>
      <c r="D69" s="842">
        <f>SUM(D70:D77)</f>
        <v>0</v>
      </c>
      <c r="E69" s="843"/>
      <c r="F69" s="843">
        <f>SUM(F70:F77)</f>
        <v>0</v>
      </c>
      <c r="G69" s="843">
        <f>SUM(G70:G77)</f>
        <v>0</v>
      </c>
      <c r="H69" s="843">
        <f>SUM(H70:H77)</f>
        <v>0</v>
      </c>
      <c r="I69" s="843">
        <f>SUM(I70:I77)</f>
        <v>0</v>
      </c>
      <c r="J69" s="954">
        <f t="shared" si="2"/>
        <v>0</v>
      </c>
    </row>
    <row r="70" spans="1:10" s="672" customFormat="1" hidden="1">
      <c r="A70" s="912">
        <v>1126100</v>
      </c>
      <c r="B70" s="737" t="s">
        <v>941</v>
      </c>
      <c r="C70" s="722" t="s">
        <v>990</v>
      </c>
      <c r="D70" s="844">
        <v>0</v>
      </c>
      <c r="E70" s="845"/>
      <c r="F70" s="845">
        <f>D70+E70</f>
        <v>0</v>
      </c>
      <c r="G70" s="845">
        <v>0</v>
      </c>
      <c r="H70" s="845">
        <v>0</v>
      </c>
      <c r="I70" s="845">
        <v>0</v>
      </c>
      <c r="J70" s="954">
        <f t="shared" si="2"/>
        <v>0</v>
      </c>
    </row>
    <row r="71" spans="1:10" s="672" customFormat="1" hidden="1">
      <c r="A71" s="912">
        <v>1126200</v>
      </c>
      <c r="B71" s="737" t="s">
        <v>942</v>
      </c>
      <c r="C71" s="726" t="s">
        <v>991</v>
      </c>
      <c r="D71" s="844"/>
      <c r="E71" s="845"/>
      <c r="F71" s="845">
        <f t="shared" ref="F71:F77" si="3">D71+E71</f>
        <v>0</v>
      </c>
      <c r="G71" s="845"/>
      <c r="H71" s="845"/>
      <c r="I71" s="845"/>
      <c r="J71" s="954">
        <f t="shared" si="2"/>
        <v>0</v>
      </c>
    </row>
    <row r="72" spans="1:10" s="672" customFormat="1" hidden="1">
      <c r="A72" s="912">
        <v>1126300</v>
      </c>
      <c r="B72" s="737" t="s">
        <v>369</v>
      </c>
      <c r="C72" s="726" t="s">
        <v>370</v>
      </c>
      <c r="D72" s="844"/>
      <c r="E72" s="845"/>
      <c r="F72" s="845">
        <f t="shared" si="3"/>
        <v>0</v>
      </c>
      <c r="G72" s="845"/>
      <c r="H72" s="845"/>
      <c r="I72" s="845"/>
      <c r="J72" s="954">
        <f t="shared" si="2"/>
        <v>0</v>
      </c>
    </row>
    <row r="73" spans="1:10" s="672" customFormat="1" hidden="1">
      <c r="A73" s="914">
        <v>1126400</v>
      </c>
      <c r="B73" s="747" t="s">
        <v>943</v>
      </c>
      <c r="C73" s="726" t="s">
        <v>371</v>
      </c>
      <c r="D73" s="844">
        <v>0</v>
      </c>
      <c r="E73" s="845"/>
      <c r="F73" s="845">
        <f t="shared" si="3"/>
        <v>0</v>
      </c>
      <c r="G73" s="845">
        <v>0</v>
      </c>
      <c r="H73" s="845">
        <v>0</v>
      </c>
      <c r="I73" s="845">
        <v>0</v>
      </c>
      <c r="J73" s="954">
        <f t="shared" si="2"/>
        <v>0</v>
      </c>
    </row>
    <row r="74" spans="1:10" s="672" customFormat="1" ht="25.5" hidden="1">
      <c r="A74" s="916">
        <v>1126500</v>
      </c>
      <c r="B74" s="748" t="s">
        <v>901</v>
      </c>
      <c r="C74" s="726" t="s">
        <v>372</v>
      </c>
      <c r="D74" s="844"/>
      <c r="E74" s="845"/>
      <c r="F74" s="845">
        <f t="shared" si="3"/>
        <v>0</v>
      </c>
      <c r="G74" s="845"/>
      <c r="H74" s="845"/>
      <c r="I74" s="845"/>
      <c r="J74" s="954">
        <v>0</v>
      </c>
    </row>
    <row r="75" spans="1:10" s="672" customFormat="1" hidden="1">
      <c r="A75" s="914">
        <v>1126600</v>
      </c>
      <c r="B75" s="747" t="s">
        <v>214</v>
      </c>
      <c r="C75" s="726" t="s">
        <v>373</v>
      </c>
      <c r="D75" s="844"/>
      <c r="E75" s="845"/>
      <c r="F75" s="845">
        <f t="shared" si="3"/>
        <v>0</v>
      </c>
      <c r="G75" s="845"/>
      <c r="H75" s="845"/>
      <c r="I75" s="845"/>
      <c r="J75" s="954">
        <f>F75</f>
        <v>0</v>
      </c>
    </row>
    <row r="76" spans="1:10" s="672" customFormat="1" hidden="1">
      <c r="A76" s="914">
        <v>1126700</v>
      </c>
      <c r="B76" s="747" t="s">
        <v>215</v>
      </c>
      <c r="C76" s="726" t="s">
        <v>374</v>
      </c>
      <c r="D76" s="844">
        <v>0</v>
      </c>
      <c r="E76" s="845">
        <v>0</v>
      </c>
      <c r="F76" s="845">
        <f t="shared" si="3"/>
        <v>0</v>
      </c>
      <c r="G76" s="845">
        <v>0</v>
      </c>
      <c r="H76" s="845">
        <v>0</v>
      </c>
      <c r="I76" s="845">
        <v>0</v>
      </c>
      <c r="J76" s="954">
        <f>F76</f>
        <v>0</v>
      </c>
    </row>
    <row r="77" spans="1:10" s="672" customFormat="1" ht="13.5" hidden="1" thickBot="1">
      <c r="A77" s="918">
        <v>1126800</v>
      </c>
      <c r="B77" s="749" t="s">
        <v>458</v>
      </c>
      <c r="C77" s="730" t="s">
        <v>375</v>
      </c>
      <c r="D77" s="839">
        <v>0</v>
      </c>
      <c r="E77" s="840">
        <v>0</v>
      </c>
      <c r="F77" s="845">
        <f t="shared" si="3"/>
        <v>0</v>
      </c>
      <c r="G77" s="840">
        <v>0</v>
      </c>
      <c r="H77" s="840">
        <v>0</v>
      </c>
      <c r="I77" s="840">
        <v>0</v>
      </c>
      <c r="J77" s="954">
        <f>F77</f>
        <v>0</v>
      </c>
    </row>
    <row r="78" spans="1:10" s="672" customFormat="1" ht="14.25" hidden="1">
      <c r="A78" s="920">
        <v>1130000</v>
      </c>
      <c r="B78" s="751" t="s">
        <v>274</v>
      </c>
      <c r="C78" s="718" t="s">
        <v>338</v>
      </c>
      <c r="D78" s="842">
        <v>0</v>
      </c>
      <c r="E78" s="843"/>
      <c r="F78" s="843">
        <f>F138</f>
        <v>0</v>
      </c>
      <c r="G78" s="843">
        <v>0</v>
      </c>
      <c r="H78" s="843">
        <v>0</v>
      </c>
      <c r="I78" s="843">
        <f>I138</f>
        <v>0</v>
      </c>
      <c r="J78" s="954">
        <f>J138</f>
        <v>0</v>
      </c>
    </row>
    <row r="79" spans="1:10" s="672" customFormat="1" hidden="1">
      <c r="A79" s="920">
        <v>1130100</v>
      </c>
      <c r="B79" s="747" t="s">
        <v>459</v>
      </c>
      <c r="C79" s="722" t="s">
        <v>275</v>
      </c>
      <c r="D79" s="844"/>
      <c r="E79" s="845"/>
      <c r="F79" s="845"/>
      <c r="G79" s="845"/>
      <c r="H79" s="845"/>
      <c r="I79" s="845"/>
      <c r="J79" s="954">
        <v>0</v>
      </c>
    </row>
    <row r="80" spans="1:10" s="672" customFormat="1" hidden="1">
      <c r="A80" s="920">
        <v>1130200</v>
      </c>
      <c r="B80" s="747" t="s">
        <v>460</v>
      </c>
      <c r="C80" s="726" t="s">
        <v>276</v>
      </c>
      <c r="D80" s="844"/>
      <c r="E80" s="845"/>
      <c r="F80" s="845"/>
      <c r="G80" s="845"/>
      <c r="H80" s="845"/>
      <c r="I80" s="845"/>
      <c r="J80" s="954">
        <v>0</v>
      </c>
    </row>
    <row r="81" spans="1:10" s="672" customFormat="1" hidden="1">
      <c r="A81" s="920">
        <v>1130300</v>
      </c>
      <c r="B81" s="747" t="s">
        <v>461</v>
      </c>
      <c r="C81" s="726" t="s">
        <v>277</v>
      </c>
      <c r="D81" s="844"/>
      <c r="E81" s="845"/>
      <c r="F81" s="845"/>
      <c r="G81" s="845"/>
      <c r="H81" s="845"/>
      <c r="I81" s="845"/>
      <c r="J81" s="954">
        <v>0</v>
      </c>
    </row>
    <row r="82" spans="1:10" s="672" customFormat="1" hidden="1">
      <c r="A82" s="920">
        <v>1130400</v>
      </c>
      <c r="B82" s="752" t="s">
        <v>462</v>
      </c>
      <c r="C82" s="753" t="s">
        <v>278</v>
      </c>
      <c r="D82" s="834"/>
      <c r="E82" s="846"/>
      <c r="F82" s="846"/>
      <c r="G82" s="846"/>
      <c r="H82" s="846"/>
      <c r="I82" s="846"/>
      <c r="J82" s="954">
        <v>0</v>
      </c>
    </row>
    <row r="83" spans="1:10" s="672" customFormat="1" ht="14.25" hidden="1">
      <c r="A83" s="914">
        <v>1131000</v>
      </c>
      <c r="B83" s="754" t="s">
        <v>279</v>
      </c>
      <c r="C83" s="755" t="s">
        <v>338</v>
      </c>
      <c r="D83" s="844"/>
      <c r="E83" s="845"/>
      <c r="F83" s="845"/>
      <c r="G83" s="845"/>
      <c r="H83" s="845"/>
      <c r="I83" s="845"/>
      <c r="J83" s="954">
        <v>0</v>
      </c>
    </row>
    <row r="84" spans="1:10" s="672" customFormat="1" ht="25.5" hidden="1">
      <c r="A84" s="914">
        <v>1131100</v>
      </c>
      <c r="B84" s="747" t="s">
        <v>565</v>
      </c>
      <c r="C84" s="722" t="s">
        <v>280</v>
      </c>
      <c r="D84" s="844"/>
      <c r="E84" s="845"/>
      <c r="F84" s="845"/>
      <c r="G84" s="845"/>
      <c r="H84" s="845"/>
      <c r="I84" s="845"/>
      <c r="J84" s="954">
        <v>0</v>
      </c>
    </row>
    <row r="85" spans="1:10" s="672" customFormat="1" hidden="1">
      <c r="A85" s="914">
        <v>1131200</v>
      </c>
      <c r="B85" s="747" t="s">
        <v>566</v>
      </c>
      <c r="C85" s="726" t="s">
        <v>281</v>
      </c>
      <c r="D85" s="844"/>
      <c r="E85" s="845"/>
      <c r="F85" s="845"/>
      <c r="G85" s="845"/>
      <c r="H85" s="845"/>
      <c r="I85" s="845"/>
      <c r="J85" s="954">
        <v>0</v>
      </c>
    </row>
    <row r="86" spans="1:10" s="672" customFormat="1" ht="13.5" hidden="1" thickBot="1">
      <c r="A86" s="914">
        <v>1131300</v>
      </c>
      <c r="B86" s="749" t="s">
        <v>567</v>
      </c>
      <c r="C86" s="730" t="s">
        <v>282</v>
      </c>
      <c r="D86" s="839"/>
      <c r="E86" s="840"/>
      <c r="F86" s="840"/>
      <c r="G86" s="840"/>
      <c r="H86" s="840"/>
      <c r="I86" s="840"/>
      <c r="J86" s="954">
        <v>0</v>
      </c>
    </row>
    <row r="87" spans="1:10" s="672" customFormat="1" ht="14.25" hidden="1">
      <c r="A87" s="921">
        <v>1140000</v>
      </c>
      <c r="B87" s="751" t="s">
        <v>283</v>
      </c>
      <c r="C87" s="718" t="s">
        <v>338</v>
      </c>
      <c r="D87" s="842">
        <v>0</v>
      </c>
      <c r="E87" s="843"/>
      <c r="F87" s="843">
        <v>0</v>
      </c>
      <c r="G87" s="843">
        <v>0</v>
      </c>
      <c r="H87" s="843">
        <v>0</v>
      </c>
      <c r="I87" s="843">
        <v>0</v>
      </c>
      <c r="J87" s="954">
        <v>0</v>
      </c>
    </row>
    <row r="88" spans="1:10" s="672" customFormat="1" ht="25.5" hidden="1">
      <c r="A88" s="921">
        <v>1141000</v>
      </c>
      <c r="B88" s="747" t="s">
        <v>284</v>
      </c>
      <c r="C88" s="722" t="s">
        <v>960</v>
      </c>
      <c r="D88" s="844"/>
      <c r="E88" s="845"/>
      <c r="F88" s="845"/>
      <c r="G88" s="845"/>
      <c r="H88" s="845"/>
      <c r="I88" s="845"/>
      <c r="J88" s="954">
        <v>0</v>
      </c>
    </row>
    <row r="89" spans="1:10" s="672" customFormat="1" ht="25.5" hidden="1">
      <c r="A89" s="921">
        <v>1142000</v>
      </c>
      <c r="B89" s="747" t="s">
        <v>38</v>
      </c>
      <c r="C89" s="726" t="s">
        <v>39</v>
      </c>
      <c r="D89" s="844"/>
      <c r="E89" s="845"/>
      <c r="F89" s="845"/>
      <c r="G89" s="845"/>
      <c r="H89" s="845"/>
      <c r="I89" s="845"/>
      <c r="J89" s="954">
        <v>0</v>
      </c>
    </row>
    <row r="90" spans="1:10" s="672" customFormat="1" ht="25.5" hidden="1">
      <c r="A90" s="921">
        <v>1143000</v>
      </c>
      <c r="B90" s="747" t="s">
        <v>40</v>
      </c>
      <c r="C90" s="726" t="s">
        <v>41</v>
      </c>
      <c r="D90" s="844"/>
      <c r="E90" s="845"/>
      <c r="F90" s="845"/>
      <c r="G90" s="845"/>
      <c r="H90" s="845"/>
      <c r="I90" s="845"/>
      <c r="J90" s="954">
        <v>0</v>
      </c>
    </row>
    <row r="91" spans="1:10" s="672" customFormat="1" ht="26.25" hidden="1" thickBot="1">
      <c r="A91" s="917">
        <v>1144000</v>
      </c>
      <c r="B91" s="749" t="s">
        <v>42</v>
      </c>
      <c r="C91" s="730" t="s">
        <v>418</v>
      </c>
      <c r="D91" s="839"/>
      <c r="E91" s="840"/>
      <c r="F91" s="840"/>
      <c r="G91" s="840"/>
      <c r="H91" s="840"/>
      <c r="I91" s="840"/>
      <c r="J91" s="954">
        <v>0</v>
      </c>
    </row>
    <row r="92" spans="1:10" s="672" customFormat="1" ht="27" hidden="1" customHeight="1">
      <c r="A92" s="922">
        <v>1150000</v>
      </c>
      <c r="B92" s="923" t="s">
        <v>694</v>
      </c>
      <c r="C92" s="718" t="s">
        <v>338</v>
      </c>
      <c r="D92" s="842">
        <f>D99</f>
        <v>0</v>
      </c>
      <c r="E92" s="843">
        <f>E99</f>
        <v>0</v>
      </c>
      <c r="F92" s="843">
        <f>F99</f>
        <v>0</v>
      </c>
      <c r="G92" s="843">
        <f>G105</f>
        <v>0</v>
      </c>
      <c r="H92" s="843">
        <f>H105</f>
        <v>0</v>
      </c>
      <c r="I92" s="843">
        <f>I105</f>
        <v>0</v>
      </c>
      <c r="J92" s="954">
        <f>J99</f>
        <v>0</v>
      </c>
    </row>
    <row r="93" spans="1:10" s="672" customFormat="1" ht="25.5" hidden="1">
      <c r="A93" s="924">
        <v>1151000</v>
      </c>
      <c r="B93" s="925" t="s">
        <v>649</v>
      </c>
      <c r="C93" s="718" t="s">
        <v>338</v>
      </c>
      <c r="D93" s="847">
        <v>0</v>
      </c>
      <c r="E93" s="848"/>
      <c r="F93" s="848">
        <v>0</v>
      </c>
      <c r="G93" s="848">
        <v>0</v>
      </c>
      <c r="H93" s="848">
        <v>0</v>
      </c>
      <c r="I93" s="848">
        <v>0</v>
      </c>
      <c r="J93" s="954">
        <v>0</v>
      </c>
    </row>
    <row r="94" spans="1:10" s="672" customFormat="1" ht="25.5" hidden="1">
      <c r="A94" s="924">
        <v>1151100</v>
      </c>
      <c r="B94" s="927" t="s">
        <v>250</v>
      </c>
      <c r="C94" s="928">
        <v>461100</v>
      </c>
      <c r="D94" s="847"/>
      <c r="E94" s="848"/>
      <c r="F94" s="848"/>
      <c r="G94" s="848"/>
      <c r="H94" s="848"/>
      <c r="I94" s="848"/>
      <c r="J94" s="954">
        <v>0</v>
      </c>
    </row>
    <row r="95" spans="1:10" s="672" customFormat="1" ht="25.5" hidden="1">
      <c r="A95" s="924">
        <v>1151200</v>
      </c>
      <c r="B95" s="927" t="s">
        <v>607</v>
      </c>
      <c r="C95" s="928">
        <v>461200</v>
      </c>
      <c r="D95" s="847"/>
      <c r="E95" s="848"/>
      <c r="F95" s="848"/>
      <c r="G95" s="848"/>
      <c r="H95" s="848"/>
      <c r="I95" s="848"/>
      <c r="J95" s="954">
        <v>0</v>
      </c>
    </row>
    <row r="96" spans="1:10" s="672" customFormat="1" ht="25.5" hidden="1">
      <c r="A96" s="924">
        <v>1152000</v>
      </c>
      <c r="B96" s="929" t="s">
        <v>495</v>
      </c>
      <c r="C96" s="930" t="s">
        <v>338</v>
      </c>
      <c r="D96" s="931">
        <v>0</v>
      </c>
      <c r="E96" s="1108"/>
      <c r="F96" s="1108">
        <v>0</v>
      </c>
      <c r="G96" s="1108">
        <v>0</v>
      </c>
      <c r="H96" s="1108">
        <v>0</v>
      </c>
      <c r="I96" s="1108">
        <v>0</v>
      </c>
      <c r="J96" s="954">
        <v>0</v>
      </c>
    </row>
    <row r="97" spans="1:10" s="672" customFormat="1" ht="25.5" hidden="1">
      <c r="A97" s="924">
        <v>1152100</v>
      </c>
      <c r="B97" s="932" t="s">
        <v>518</v>
      </c>
      <c r="C97" s="928">
        <v>462100</v>
      </c>
      <c r="D97" s="844"/>
      <c r="E97" s="845"/>
      <c r="F97" s="845"/>
      <c r="G97" s="845"/>
      <c r="H97" s="845"/>
      <c r="I97" s="845"/>
      <c r="J97" s="954">
        <v>0</v>
      </c>
    </row>
    <row r="98" spans="1:10" s="672" customFormat="1" ht="26.25" hidden="1" thickBot="1">
      <c r="A98" s="934">
        <v>1152200</v>
      </c>
      <c r="B98" s="935" t="s">
        <v>723</v>
      </c>
      <c r="C98" s="936">
        <v>462200</v>
      </c>
      <c r="D98" s="839"/>
      <c r="E98" s="840"/>
      <c r="F98" s="840"/>
      <c r="G98" s="840"/>
      <c r="H98" s="840"/>
      <c r="I98" s="840"/>
      <c r="J98" s="954">
        <v>0</v>
      </c>
    </row>
    <row r="99" spans="1:10" s="672" customFormat="1" ht="25.5" hidden="1">
      <c r="A99" s="922">
        <v>1153000</v>
      </c>
      <c r="B99" s="938" t="s">
        <v>724</v>
      </c>
      <c r="C99" s="939" t="s">
        <v>338</v>
      </c>
      <c r="D99" s="940">
        <f t="shared" ref="D99:J99" si="4">D105</f>
        <v>0</v>
      </c>
      <c r="E99" s="1109">
        <f t="shared" si="4"/>
        <v>0</v>
      </c>
      <c r="F99" s="1109">
        <f t="shared" si="4"/>
        <v>0</v>
      </c>
      <c r="G99" s="1109">
        <f t="shared" si="4"/>
        <v>0</v>
      </c>
      <c r="H99" s="1109">
        <f t="shared" si="4"/>
        <v>0</v>
      </c>
      <c r="I99" s="1109">
        <f t="shared" si="4"/>
        <v>0</v>
      </c>
      <c r="J99" s="954">
        <f t="shared" si="4"/>
        <v>0</v>
      </c>
    </row>
    <row r="100" spans="1:10" s="672" customFormat="1" ht="0.75" hidden="1" customHeight="1">
      <c r="A100" s="924">
        <v>1153100</v>
      </c>
      <c r="B100" s="932" t="s">
        <v>725</v>
      </c>
      <c r="C100" s="928">
        <v>463100</v>
      </c>
      <c r="D100" s="931"/>
      <c r="E100" s="1108"/>
      <c r="F100" s="1108"/>
      <c r="G100" s="1108"/>
      <c r="H100" s="1108"/>
      <c r="I100" s="1108"/>
      <c r="J100" s="954">
        <v>0</v>
      </c>
    </row>
    <row r="101" spans="1:10" s="672" customFormat="1" hidden="1">
      <c r="A101" s="924">
        <v>1153200</v>
      </c>
      <c r="B101" s="932" t="s">
        <v>95</v>
      </c>
      <c r="C101" s="928">
        <v>463200</v>
      </c>
      <c r="D101" s="931"/>
      <c r="E101" s="1108"/>
      <c r="F101" s="1108"/>
      <c r="G101" s="1108"/>
      <c r="H101" s="1108"/>
      <c r="I101" s="1108"/>
      <c r="J101" s="954">
        <v>0</v>
      </c>
    </row>
    <row r="102" spans="1:10" s="672" customFormat="1" ht="38.25" hidden="1">
      <c r="A102" s="924">
        <v>1153300</v>
      </c>
      <c r="B102" s="932" t="s">
        <v>479</v>
      </c>
      <c r="C102" s="928">
        <v>463300</v>
      </c>
      <c r="D102" s="931"/>
      <c r="E102" s="1108"/>
      <c r="F102" s="1108"/>
      <c r="G102" s="1108"/>
      <c r="H102" s="1108"/>
      <c r="I102" s="1108"/>
      <c r="J102" s="954">
        <v>0</v>
      </c>
    </row>
    <row r="103" spans="1:10" s="672" customFormat="1" ht="38.25" hidden="1">
      <c r="A103" s="924">
        <v>1153400</v>
      </c>
      <c r="B103" s="932" t="s">
        <v>480</v>
      </c>
      <c r="C103" s="928">
        <v>463400</v>
      </c>
      <c r="D103" s="931"/>
      <c r="E103" s="1108"/>
      <c r="F103" s="1108"/>
      <c r="G103" s="1108"/>
      <c r="H103" s="1108"/>
      <c r="I103" s="1108"/>
      <c r="J103" s="954">
        <v>0</v>
      </c>
    </row>
    <row r="104" spans="1:10" s="672" customFormat="1" ht="27" hidden="1" customHeight="1">
      <c r="A104" s="924">
        <v>1153500</v>
      </c>
      <c r="B104" s="1730" t="s">
        <v>481</v>
      </c>
      <c r="C104" s="746">
        <v>463500</v>
      </c>
      <c r="D104" s="931"/>
      <c r="E104" s="1108"/>
      <c r="F104" s="1108"/>
      <c r="G104" s="1108"/>
      <c r="H104" s="1108"/>
      <c r="I104" s="1108"/>
      <c r="J104" s="1193">
        <v>0</v>
      </c>
    </row>
    <row r="105" spans="1:10" s="672" customFormat="1" ht="37.5" hidden="1" customHeight="1">
      <c r="A105" s="924">
        <v>1153700</v>
      </c>
      <c r="B105" s="941" t="s">
        <v>482</v>
      </c>
      <c r="C105" s="746">
        <v>463700</v>
      </c>
      <c r="D105" s="931">
        <v>0</v>
      </c>
      <c r="E105" s="1108">
        <v>0</v>
      </c>
      <c r="F105" s="1108">
        <f>D105+E105</f>
        <v>0</v>
      </c>
      <c r="G105" s="1108"/>
      <c r="H105" s="1108"/>
      <c r="I105" s="1108"/>
      <c r="J105" s="954">
        <f>F105</f>
        <v>0</v>
      </c>
    </row>
    <row r="106" spans="1:10" s="672" customFormat="1" ht="38.25" hidden="1">
      <c r="A106" s="924">
        <v>1153800</v>
      </c>
      <c r="B106" s="941" t="s">
        <v>953</v>
      </c>
      <c r="C106" s="928">
        <v>463800</v>
      </c>
      <c r="D106" s="931"/>
      <c r="E106" s="1108"/>
      <c r="F106" s="1108"/>
      <c r="G106" s="1108"/>
      <c r="H106" s="1108"/>
      <c r="I106" s="1108"/>
      <c r="J106" s="954">
        <v>0</v>
      </c>
    </row>
    <row r="107" spans="1:10" s="672" customFormat="1" hidden="1">
      <c r="A107" s="924">
        <v>1153900</v>
      </c>
      <c r="B107" s="941" t="s">
        <v>954</v>
      </c>
      <c r="C107" s="928">
        <v>463900</v>
      </c>
      <c r="D107" s="931"/>
      <c r="E107" s="1108"/>
      <c r="F107" s="1108"/>
      <c r="G107" s="1108"/>
      <c r="H107" s="1108"/>
      <c r="I107" s="1108"/>
      <c r="J107" s="954">
        <v>0</v>
      </c>
    </row>
    <row r="108" spans="1:10" s="672" customFormat="1" ht="25.5" hidden="1">
      <c r="A108" s="924">
        <v>1154000</v>
      </c>
      <c r="B108" s="942" t="s">
        <v>955</v>
      </c>
      <c r="C108" s="930" t="s">
        <v>338</v>
      </c>
      <c r="D108" s="931">
        <v>0</v>
      </c>
      <c r="E108" s="1108"/>
      <c r="F108" s="1108">
        <v>0</v>
      </c>
      <c r="G108" s="1108">
        <v>0</v>
      </c>
      <c r="H108" s="1108">
        <v>0</v>
      </c>
      <c r="I108" s="1108">
        <v>0</v>
      </c>
      <c r="J108" s="954">
        <v>0</v>
      </c>
    </row>
    <row r="109" spans="1:10" s="672" customFormat="1" ht="25.5" hidden="1">
      <c r="A109" s="924">
        <v>1154100</v>
      </c>
      <c r="B109" s="941" t="s">
        <v>195</v>
      </c>
      <c r="C109" s="928">
        <v>465100</v>
      </c>
      <c r="D109" s="943"/>
      <c r="E109" s="1110"/>
      <c r="F109" s="1110"/>
      <c r="G109" s="1110"/>
      <c r="H109" s="1110"/>
      <c r="I109" s="1110"/>
      <c r="J109" s="954">
        <v>0</v>
      </c>
    </row>
    <row r="110" spans="1:10" s="672" customFormat="1" hidden="1">
      <c r="A110" s="924">
        <v>1154200</v>
      </c>
      <c r="B110" s="941" t="s">
        <v>196</v>
      </c>
      <c r="C110" s="928">
        <v>465200</v>
      </c>
      <c r="D110" s="943"/>
      <c r="E110" s="1110"/>
      <c r="F110" s="1110"/>
      <c r="G110" s="1110"/>
      <c r="H110" s="1110"/>
      <c r="I110" s="1110"/>
      <c r="J110" s="954">
        <v>0</v>
      </c>
    </row>
    <row r="111" spans="1:10" s="672" customFormat="1" hidden="1">
      <c r="A111" s="924">
        <v>1154300</v>
      </c>
      <c r="B111" s="941" t="s">
        <v>197</v>
      </c>
      <c r="C111" s="928">
        <v>465300</v>
      </c>
      <c r="D111" s="943"/>
      <c r="E111" s="1110"/>
      <c r="F111" s="1110"/>
      <c r="G111" s="1110"/>
      <c r="H111" s="1110"/>
      <c r="I111" s="1110"/>
      <c r="J111" s="954">
        <v>0</v>
      </c>
    </row>
    <row r="112" spans="1:10" s="672" customFormat="1" ht="38.25" hidden="1">
      <c r="A112" s="924">
        <v>1154500</v>
      </c>
      <c r="B112" s="941" t="s">
        <v>63</v>
      </c>
      <c r="C112" s="928">
        <v>465500</v>
      </c>
      <c r="D112" s="943"/>
      <c r="E112" s="1110"/>
      <c r="F112" s="1110"/>
      <c r="G112" s="1110"/>
      <c r="H112" s="1110"/>
      <c r="I112" s="1110"/>
      <c r="J112" s="954">
        <v>0</v>
      </c>
    </row>
    <row r="113" spans="1:10" s="672" customFormat="1" ht="38.25" hidden="1">
      <c r="A113" s="924">
        <v>1154600</v>
      </c>
      <c r="B113" s="941" t="s">
        <v>64</v>
      </c>
      <c r="C113" s="928">
        <v>465600</v>
      </c>
      <c r="D113" s="844"/>
      <c r="E113" s="845"/>
      <c r="F113" s="845"/>
      <c r="G113" s="845"/>
      <c r="H113" s="845"/>
      <c r="I113" s="845"/>
      <c r="J113" s="954">
        <v>0</v>
      </c>
    </row>
    <row r="114" spans="1:10" s="672" customFormat="1" ht="10.5" hidden="1" customHeight="1" thickBot="1">
      <c r="A114" s="934">
        <v>1154700</v>
      </c>
      <c r="B114" s="946" t="s">
        <v>74</v>
      </c>
      <c r="C114" s="730" t="s">
        <v>75</v>
      </c>
      <c r="D114" s="839"/>
      <c r="E114" s="840"/>
      <c r="F114" s="840"/>
      <c r="G114" s="840"/>
      <c r="H114" s="840"/>
      <c r="I114" s="840"/>
      <c r="J114" s="954">
        <v>0</v>
      </c>
    </row>
    <row r="115" spans="1:10" s="672" customFormat="1" ht="25.5" hidden="1">
      <c r="A115" s="947">
        <v>1160000</v>
      </c>
      <c r="B115" s="764" t="s">
        <v>76</v>
      </c>
      <c r="C115" s="718" t="s">
        <v>338</v>
      </c>
      <c r="D115" s="842">
        <v>0</v>
      </c>
      <c r="E115" s="843"/>
      <c r="F115" s="843">
        <v>0</v>
      </c>
      <c r="G115" s="843">
        <v>0</v>
      </c>
      <c r="H115" s="843">
        <v>0</v>
      </c>
      <c r="I115" s="843">
        <v>0</v>
      </c>
      <c r="J115" s="954">
        <v>0</v>
      </c>
    </row>
    <row r="116" spans="1:10" s="672" customFormat="1" hidden="1">
      <c r="A116" s="919">
        <v>1161000</v>
      </c>
      <c r="B116" s="766" t="s">
        <v>77</v>
      </c>
      <c r="C116" s="767" t="s">
        <v>338</v>
      </c>
      <c r="D116" s="844">
        <v>0</v>
      </c>
      <c r="E116" s="845"/>
      <c r="F116" s="845">
        <v>0</v>
      </c>
      <c r="G116" s="845">
        <v>0</v>
      </c>
      <c r="H116" s="845">
        <v>0</v>
      </c>
      <c r="I116" s="845">
        <v>0</v>
      </c>
      <c r="J116" s="954">
        <v>0</v>
      </c>
    </row>
    <row r="117" spans="1:10" s="672" customFormat="1" ht="25.5" hidden="1">
      <c r="A117" s="919">
        <v>1161100</v>
      </c>
      <c r="B117" s="725" t="s">
        <v>1660</v>
      </c>
      <c r="C117" s="746">
        <v>471100</v>
      </c>
      <c r="D117" s="844"/>
      <c r="E117" s="845"/>
      <c r="F117" s="845"/>
      <c r="G117" s="845"/>
      <c r="H117" s="845"/>
      <c r="I117" s="845"/>
      <c r="J117" s="954">
        <v>0</v>
      </c>
    </row>
    <row r="118" spans="1:10" s="672" customFormat="1" ht="25.5" hidden="1">
      <c r="A118" s="919">
        <v>1161200</v>
      </c>
      <c r="B118" s="760" t="s">
        <v>1622</v>
      </c>
      <c r="C118" s="746">
        <v>471200</v>
      </c>
      <c r="D118" s="844"/>
      <c r="E118" s="845"/>
      <c r="F118" s="845"/>
      <c r="G118" s="845"/>
      <c r="H118" s="845"/>
      <c r="I118" s="845"/>
      <c r="J118" s="954">
        <v>0</v>
      </c>
    </row>
    <row r="119" spans="1:10" s="672" customFormat="1" ht="25.5" hidden="1">
      <c r="A119" s="919">
        <v>1162000</v>
      </c>
      <c r="B119" s="766" t="s">
        <v>1080</v>
      </c>
      <c r="C119" s="767" t="s">
        <v>338</v>
      </c>
      <c r="D119" s="844">
        <v>0</v>
      </c>
      <c r="E119" s="845"/>
      <c r="F119" s="845">
        <v>0</v>
      </c>
      <c r="G119" s="845">
        <v>0</v>
      </c>
      <c r="H119" s="845">
        <v>0</v>
      </c>
      <c r="I119" s="845">
        <v>0</v>
      </c>
      <c r="J119" s="954">
        <v>0</v>
      </c>
    </row>
    <row r="120" spans="1:10" s="672" customFormat="1" ht="25.5" hidden="1">
      <c r="A120" s="919">
        <v>1162100</v>
      </c>
      <c r="B120" s="760" t="s">
        <v>1623</v>
      </c>
      <c r="C120" s="726" t="s">
        <v>122</v>
      </c>
      <c r="D120" s="844"/>
      <c r="E120" s="845"/>
      <c r="F120" s="845"/>
      <c r="G120" s="845"/>
      <c r="H120" s="845"/>
      <c r="I120" s="845"/>
      <c r="J120" s="954">
        <v>0</v>
      </c>
    </row>
    <row r="121" spans="1:10" s="672" customFormat="1" hidden="1">
      <c r="A121" s="919">
        <v>1162200</v>
      </c>
      <c r="B121" s="760" t="s">
        <v>1624</v>
      </c>
      <c r="C121" s="726" t="s">
        <v>23</v>
      </c>
      <c r="D121" s="844"/>
      <c r="E121" s="845"/>
      <c r="F121" s="845"/>
      <c r="G121" s="845"/>
      <c r="H121" s="845"/>
      <c r="I121" s="845"/>
      <c r="J121" s="954">
        <v>0</v>
      </c>
    </row>
    <row r="122" spans="1:10" s="672" customFormat="1" ht="25.5" hidden="1">
      <c r="A122" s="919">
        <v>1162300</v>
      </c>
      <c r="B122" s="760" t="s">
        <v>1625</v>
      </c>
      <c r="C122" s="726" t="s">
        <v>25</v>
      </c>
      <c r="D122" s="844"/>
      <c r="E122" s="845"/>
      <c r="F122" s="845"/>
      <c r="G122" s="845"/>
      <c r="H122" s="845"/>
      <c r="I122" s="845"/>
      <c r="J122" s="954">
        <v>0</v>
      </c>
    </row>
    <row r="123" spans="1:10" s="672" customFormat="1" hidden="1">
      <c r="A123" s="919">
        <v>1162400</v>
      </c>
      <c r="B123" s="760" t="s">
        <v>1626</v>
      </c>
      <c r="C123" s="726" t="s">
        <v>795</v>
      </c>
      <c r="D123" s="844"/>
      <c r="E123" s="845"/>
      <c r="F123" s="845"/>
      <c r="G123" s="845"/>
      <c r="H123" s="845"/>
      <c r="I123" s="845"/>
      <c r="J123" s="954">
        <v>0</v>
      </c>
    </row>
    <row r="124" spans="1:10" s="672" customFormat="1" ht="25.5" hidden="1">
      <c r="A124" s="919">
        <v>1162500</v>
      </c>
      <c r="B124" s="760" t="s">
        <v>1627</v>
      </c>
      <c r="C124" s="726" t="s">
        <v>797</v>
      </c>
      <c r="D124" s="844"/>
      <c r="E124" s="845"/>
      <c r="F124" s="845"/>
      <c r="G124" s="845"/>
      <c r="H124" s="845"/>
      <c r="I124" s="845"/>
      <c r="J124" s="954">
        <v>0</v>
      </c>
    </row>
    <row r="125" spans="1:10" s="672" customFormat="1" hidden="1">
      <c r="A125" s="919">
        <v>1162600</v>
      </c>
      <c r="B125" s="760" t="s">
        <v>1628</v>
      </c>
      <c r="C125" s="726" t="s">
        <v>489</v>
      </c>
      <c r="D125" s="844"/>
      <c r="E125" s="845"/>
      <c r="F125" s="845"/>
      <c r="G125" s="845"/>
      <c r="H125" s="845"/>
      <c r="I125" s="845"/>
      <c r="J125" s="954">
        <v>0</v>
      </c>
    </row>
    <row r="126" spans="1:10" s="672" customFormat="1" ht="6.75" hidden="1" customHeight="1">
      <c r="A126" s="919">
        <v>1162700</v>
      </c>
      <c r="B126" s="725" t="s">
        <v>1629</v>
      </c>
      <c r="C126" s="726" t="s">
        <v>491</v>
      </c>
      <c r="D126" s="844"/>
      <c r="E126" s="845"/>
      <c r="F126" s="845"/>
      <c r="G126" s="845"/>
      <c r="H126" s="845"/>
      <c r="I126" s="845"/>
      <c r="J126" s="954">
        <v>0</v>
      </c>
    </row>
    <row r="127" spans="1:10" s="672" customFormat="1" hidden="1">
      <c r="A127" s="919">
        <v>1162800</v>
      </c>
      <c r="B127" s="760" t="s">
        <v>1630</v>
      </c>
      <c r="C127" s="726" t="s">
        <v>833</v>
      </c>
      <c r="D127" s="844"/>
      <c r="E127" s="845"/>
      <c r="F127" s="845"/>
      <c r="G127" s="845"/>
      <c r="H127" s="845"/>
      <c r="I127" s="845"/>
      <c r="J127" s="954">
        <v>0</v>
      </c>
    </row>
    <row r="128" spans="1:10" s="672" customFormat="1" hidden="1">
      <c r="A128" s="948">
        <v>1162900</v>
      </c>
      <c r="B128" s="760" t="s">
        <v>1631</v>
      </c>
      <c r="C128" s="726" t="s">
        <v>835</v>
      </c>
      <c r="D128" s="844"/>
      <c r="E128" s="845"/>
      <c r="F128" s="845"/>
      <c r="G128" s="845"/>
      <c r="H128" s="845"/>
      <c r="I128" s="845"/>
      <c r="J128" s="954">
        <v>0</v>
      </c>
    </row>
    <row r="129" spans="1:10" s="672" customFormat="1" hidden="1">
      <c r="A129" s="948">
        <v>1163000</v>
      </c>
      <c r="B129" s="766" t="s">
        <v>54</v>
      </c>
      <c r="C129" s="755" t="s">
        <v>338</v>
      </c>
      <c r="D129" s="844">
        <v>0</v>
      </c>
      <c r="E129" s="845"/>
      <c r="F129" s="845">
        <v>0</v>
      </c>
      <c r="G129" s="845">
        <v>0</v>
      </c>
      <c r="H129" s="845">
        <v>0</v>
      </c>
      <c r="I129" s="845">
        <v>0</v>
      </c>
      <c r="J129" s="954">
        <v>0</v>
      </c>
    </row>
    <row r="130" spans="1:10" s="672" customFormat="1" ht="10.5" hidden="1" customHeight="1">
      <c r="A130" s="949">
        <v>1163100</v>
      </c>
      <c r="B130" s="749" t="s">
        <v>763</v>
      </c>
      <c r="C130" s="730" t="s">
        <v>764</v>
      </c>
      <c r="D130" s="839"/>
      <c r="E130" s="840"/>
      <c r="F130" s="840"/>
      <c r="G130" s="840"/>
      <c r="H130" s="840"/>
      <c r="I130" s="840"/>
      <c r="J130" s="954">
        <v>0</v>
      </c>
    </row>
    <row r="131" spans="1:10" s="672" customFormat="1" hidden="1">
      <c r="A131" s="950">
        <v>1170000</v>
      </c>
      <c r="B131" s="772" t="s">
        <v>836</v>
      </c>
      <c r="C131" s="718" t="s">
        <v>338</v>
      </c>
      <c r="D131" s="842">
        <f>D135</f>
        <v>0</v>
      </c>
      <c r="E131" s="843"/>
      <c r="F131" s="843">
        <f>F135</f>
        <v>0</v>
      </c>
      <c r="G131" s="843">
        <f>G135</f>
        <v>0</v>
      </c>
      <c r="H131" s="843">
        <f>H135</f>
        <v>0</v>
      </c>
      <c r="I131" s="843">
        <f>I135</f>
        <v>0</v>
      </c>
      <c r="J131" s="954">
        <f>J135</f>
        <v>0</v>
      </c>
    </row>
    <row r="132" spans="1:10" s="672" customFormat="1" ht="38.25" hidden="1">
      <c r="A132" s="948">
        <v>1171000</v>
      </c>
      <c r="B132" s="776" t="s">
        <v>200</v>
      </c>
      <c r="C132" s="718" t="s">
        <v>338</v>
      </c>
      <c r="D132" s="847">
        <v>0</v>
      </c>
      <c r="E132" s="848"/>
      <c r="F132" s="848">
        <v>0</v>
      </c>
      <c r="G132" s="848">
        <v>0</v>
      </c>
      <c r="H132" s="848">
        <v>0</v>
      </c>
      <c r="I132" s="848">
        <v>0</v>
      </c>
      <c r="J132" s="954">
        <v>0</v>
      </c>
    </row>
    <row r="133" spans="1:10" s="672" customFormat="1" ht="38.25" hidden="1">
      <c r="A133" s="948">
        <v>1171100</v>
      </c>
      <c r="B133" s="725" t="s">
        <v>1632</v>
      </c>
      <c r="C133" s="722" t="s">
        <v>457</v>
      </c>
      <c r="D133" s="844"/>
      <c r="E133" s="845"/>
      <c r="F133" s="845"/>
      <c r="G133" s="845"/>
      <c r="H133" s="845"/>
      <c r="I133" s="845"/>
      <c r="J133" s="954">
        <v>0</v>
      </c>
    </row>
    <row r="134" spans="1:10" s="672" customFormat="1" ht="25.5" hidden="1">
      <c r="A134" s="948">
        <v>1171200</v>
      </c>
      <c r="B134" s="760" t="s">
        <v>1633</v>
      </c>
      <c r="C134" s="778" t="s">
        <v>332</v>
      </c>
      <c r="D134" s="844"/>
      <c r="E134" s="845"/>
      <c r="F134" s="845"/>
      <c r="G134" s="845"/>
      <c r="H134" s="845"/>
      <c r="I134" s="845"/>
      <c r="J134" s="954">
        <v>0</v>
      </c>
    </row>
    <row r="135" spans="1:10" s="672" customFormat="1" ht="51" hidden="1">
      <c r="A135" s="919">
        <v>1172000</v>
      </c>
      <c r="B135" s="779" t="s">
        <v>974</v>
      </c>
      <c r="C135" s="755" t="s">
        <v>338</v>
      </c>
      <c r="D135" s="842">
        <f>D137+D138</f>
        <v>0</v>
      </c>
      <c r="E135" s="843"/>
      <c r="F135" s="843">
        <f>F137+F138</f>
        <v>0</v>
      </c>
      <c r="G135" s="843">
        <f>G137+G138</f>
        <v>0</v>
      </c>
      <c r="H135" s="843">
        <f>H137+H138</f>
        <v>0</v>
      </c>
      <c r="I135" s="843">
        <f>I137+I138</f>
        <v>0</v>
      </c>
      <c r="J135" s="954">
        <f>F135</f>
        <v>0</v>
      </c>
    </row>
    <row r="136" spans="1:10" s="672" customFormat="1" hidden="1">
      <c r="A136" s="919">
        <v>1172100</v>
      </c>
      <c r="B136" s="747" t="s">
        <v>1058</v>
      </c>
      <c r="C136" s="722" t="s">
        <v>975</v>
      </c>
      <c r="D136" s="844"/>
      <c r="E136" s="845"/>
      <c r="F136" s="845"/>
      <c r="G136" s="845"/>
      <c r="H136" s="845"/>
      <c r="I136" s="845"/>
      <c r="J136" s="954">
        <v>0</v>
      </c>
    </row>
    <row r="137" spans="1:10" s="672" customFormat="1" hidden="1">
      <c r="A137" s="919">
        <v>1172200</v>
      </c>
      <c r="B137" s="747" t="s">
        <v>1059</v>
      </c>
      <c r="C137" s="780">
        <v>482200</v>
      </c>
      <c r="D137" s="844">
        <v>0</v>
      </c>
      <c r="E137" s="845"/>
      <c r="F137" s="845">
        <v>0</v>
      </c>
      <c r="G137" s="845">
        <v>0</v>
      </c>
      <c r="H137" s="845">
        <v>0</v>
      </c>
      <c r="I137" s="845">
        <v>0</v>
      </c>
      <c r="J137" s="954">
        <f>F137</f>
        <v>0</v>
      </c>
    </row>
    <row r="138" spans="1:10" s="672" customFormat="1" hidden="1">
      <c r="A138" s="919">
        <v>1172300</v>
      </c>
      <c r="B138" s="760" t="s">
        <v>1634</v>
      </c>
      <c r="C138" s="726" t="s">
        <v>977</v>
      </c>
      <c r="D138" s="844">
        <v>0</v>
      </c>
      <c r="E138" s="845">
        <v>0</v>
      </c>
      <c r="F138" s="845">
        <f>D138+E138</f>
        <v>0</v>
      </c>
      <c r="G138" s="845">
        <v>0</v>
      </c>
      <c r="H138" s="845">
        <v>0</v>
      </c>
      <c r="I138" s="845">
        <v>0</v>
      </c>
      <c r="J138" s="954">
        <f>F138</f>
        <v>0</v>
      </c>
    </row>
    <row r="139" spans="1:10" s="672" customFormat="1" ht="25.5" hidden="1">
      <c r="A139" s="919">
        <v>1172400</v>
      </c>
      <c r="B139" s="781" t="s">
        <v>1635</v>
      </c>
      <c r="C139" s="726" t="s">
        <v>117</v>
      </c>
      <c r="D139" s="847"/>
      <c r="E139" s="845"/>
      <c r="F139" s="848"/>
      <c r="G139" s="848"/>
      <c r="H139" s="848"/>
      <c r="I139" s="848"/>
      <c r="J139" s="954">
        <v>0</v>
      </c>
    </row>
    <row r="140" spans="1:10" s="672" customFormat="1" ht="25.5" hidden="1">
      <c r="A140" s="919">
        <v>1173000</v>
      </c>
      <c r="B140" s="779" t="s">
        <v>118</v>
      </c>
      <c r="C140" s="755" t="s">
        <v>338</v>
      </c>
      <c r="D140" s="847">
        <v>0</v>
      </c>
      <c r="E140" s="848"/>
      <c r="F140" s="848">
        <v>0</v>
      </c>
      <c r="G140" s="848">
        <v>0</v>
      </c>
      <c r="H140" s="848">
        <v>0</v>
      </c>
      <c r="I140" s="848">
        <v>0</v>
      </c>
      <c r="J140" s="954">
        <v>0</v>
      </c>
    </row>
    <row r="141" spans="1:10" s="672" customFormat="1" ht="25.5" hidden="1">
      <c r="A141" s="948">
        <v>1173100</v>
      </c>
      <c r="B141" s="782" t="s">
        <v>119</v>
      </c>
      <c r="C141" s="726" t="s">
        <v>1044</v>
      </c>
      <c r="D141" s="847"/>
      <c r="E141" s="845"/>
      <c r="F141" s="848"/>
      <c r="G141" s="848"/>
      <c r="H141" s="848"/>
      <c r="I141" s="848"/>
      <c r="J141" s="954">
        <v>0</v>
      </c>
    </row>
    <row r="142" spans="1:10" s="672" customFormat="1" ht="38.25" hidden="1">
      <c r="A142" s="948">
        <v>1174000</v>
      </c>
      <c r="B142" s="779" t="s">
        <v>1045</v>
      </c>
      <c r="C142" s="755" t="s">
        <v>338</v>
      </c>
      <c r="D142" s="847">
        <v>0</v>
      </c>
      <c r="E142" s="848"/>
      <c r="F142" s="848">
        <v>0</v>
      </c>
      <c r="G142" s="848">
        <v>0</v>
      </c>
      <c r="H142" s="848">
        <v>0</v>
      </c>
      <c r="I142" s="848">
        <v>0</v>
      </c>
      <c r="J142" s="954">
        <v>0</v>
      </c>
    </row>
    <row r="143" spans="1:10" s="672" customFormat="1" ht="25.5" hidden="1">
      <c r="A143" s="948">
        <v>1174100</v>
      </c>
      <c r="B143" s="782" t="s">
        <v>1060</v>
      </c>
      <c r="C143" s="726" t="s">
        <v>1046</v>
      </c>
      <c r="D143" s="847"/>
      <c r="E143" s="848"/>
      <c r="F143" s="848"/>
      <c r="G143" s="848"/>
      <c r="H143" s="848"/>
      <c r="I143" s="848"/>
      <c r="J143" s="954">
        <v>0</v>
      </c>
    </row>
    <row r="144" spans="1:10" s="672" customFormat="1" ht="25.5" hidden="1">
      <c r="A144" s="948">
        <v>1174200</v>
      </c>
      <c r="B144" s="781" t="s">
        <v>1636</v>
      </c>
      <c r="C144" s="726" t="s">
        <v>425</v>
      </c>
      <c r="D144" s="847"/>
      <c r="E144" s="848"/>
      <c r="F144" s="848"/>
      <c r="G144" s="848"/>
      <c r="H144" s="848"/>
      <c r="I144" s="848"/>
      <c r="J144" s="954">
        <v>0</v>
      </c>
    </row>
    <row r="145" spans="1:10" s="672" customFormat="1" ht="51" hidden="1">
      <c r="A145" s="948">
        <v>1175000</v>
      </c>
      <c r="B145" s="779" t="s">
        <v>535</v>
      </c>
      <c r="C145" s="755" t="s">
        <v>338</v>
      </c>
      <c r="D145" s="847">
        <v>0</v>
      </c>
      <c r="E145" s="848"/>
      <c r="F145" s="848">
        <v>0</v>
      </c>
      <c r="G145" s="848">
        <v>0</v>
      </c>
      <c r="H145" s="848">
        <v>0</v>
      </c>
      <c r="I145" s="848">
        <v>0</v>
      </c>
      <c r="J145" s="954">
        <v>0</v>
      </c>
    </row>
    <row r="146" spans="1:10" s="672" customFormat="1" ht="38.25" hidden="1">
      <c r="A146" s="948">
        <v>1175100</v>
      </c>
      <c r="B146" s="781" t="s">
        <v>1637</v>
      </c>
      <c r="C146" s="726" t="s">
        <v>212</v>
      </c>
      <c r="D146" s="847"/>
      <c r="E146" s="848"/>
      <c r="F146" s="848"/>
      <c r="G146" s="848"/>
      <c r="H146" s="848"/>
      <c r="I146" s="848"/>
      <c r="J146" s="954">
        <v>0</v>
      </c>
    </row>
    <row r="147" spans="1:10" s="672" customFormat="1" hidden="1">
      <c r="A147" s="948">
        <v>1176000</v>
      </c>
      <c r="B147" s="779" t="s">
        <v>213</v>
      </c>
      <c r="C147" s="755" t="s">
        <v>338</v>
      </c>
      <c r="D147" s="847">
        <v>0</v>
      </c>
      <c r="E147" s="848"/>
      <c r="F147" s="848">
        <v>0</v>
      </c>
      <c r="G147" s="848">
        <v>0</v>
      </c>
      <c r="H147" s="848">
        <v>0</v>
      </c>
      <c r="I147" s="848">
        <v>0</v>
      </c>
      <c r="J147" s="954">
        <v>0</v>
      </c>
    </row>
    <row r="148" spans="1:10" s="672" customFormat="1" hidden="1">
      <c r="A148" s="948">
        <v>1176100</v>
      </c>
      <c r="B148" s="781" t="s">
        <v>1638</v>
      </c>
      <c r="C148" s="726" t="s">
        <v>8</v>
      </c>
      <c r="D148" s="847"/>
      <c r="E148" s="845"/>
      <c r="F148" s="848"/>
      <c r="G148" s="848"/>
      <c r="H148" s="848"/>
      <c r="I148" s="848"/>
      <c r="J148" s="954">
        <v>0</v>
      </c>
    </row>
    <row r="149" spans="1:10" s="672" customFormat="1" ht="19.5" customHeight="1">
      <c r="A149" s="948">
        <v>1177000</v>
      </c>
      <c r="B149" s="779" t="s">
        <v>564</v>
      </c>
      <c r="C149" s="755" t="s">
        <v>338</v>
      </c>
      <c r="D149" s="847">
        <v>0</v>
      </c>
      <c r="E149" s="848"/>
      <c r="F149" s="848">
        <v>0</v>
      </c>
      <c r="G149" s="848">
        <v>0</v>
      </c>
      <c r="H149" s="848">
        <v>0</v>
      </c>
      <c r="I149" s="848">
        <v>0</v>
      </c>
      <c r="J149" s="954">
        <v>0</v>
      </c>
    </row>
    <row r="150" spans="1:10" s="672" customFormat="1" ht="13.5" thickBot="1">
      <c r="A150" s="949">
        <v>1177100</v>
      </c>
      <c r="B150" s="783" t="s">
        <v>1639</v>
      </c>
      <c r="C150" s="730" t="s">
        <v>244</v>
      </c>
      <c r="D150" s="839"/>
      <c r="E150" s="840"/>
      <c r="F150" s="840"/>
      <c r="G150" s="840"/>
      <c r="H150" s="840"/>
      <c r="I150" s="840"/>
      <c r="J150" s="954">
        <v>0</v>
      </c>
    </row>
    <row r="151" spans="1:10" s="672" customFormat="1" ht="26.25" thickBot="1">
      <c r="A151" s="952" t="s">
        <v>247</v>
      </c>
      <c r="B151" s="790" t="s">
        <v>618</v>
      </c>
      <c r="C151" s="791" t="s">
        <v>338</v>
      </c>
      <c r="D151" s="953">
        <f t="shared" ref="D151:I151" si="5">D152</f>
        <v>0</v>
      </c>
      <c r="E151" s="1111">
        <f t="shared" si="5"/>
        <v>0</v>
      </c>
      <c r="F151" s="1111">
        <f t="shared" si="5"/>
        <v>0</v>
      </c>
      <c r="G151" s="1111">
        <f t="shared" si="5"/>
        <v>0</v>
      </c>
      <c r="H151" s="1111">
        <f t="shared" si="5"/>
        <v>0</v>
      </c>
      <c r="I151" s="1111">
        <f t="shared" si="5"/>
        <v>0</v>
      </c>
      <c r="J151" s="954">
        <f>F152</f>
        <v>0</v>
      </c>
    </row>
    <row r="152" spans="1:10" s="672" customFormat="1" ht="18" customHeight="1">
      <c r="A152" s="950" t="s">
        <v>620</v>
      </c>
      <c r="B152" s="799" t="s">
        <v>621</v>
      </c>
      <c r="C152" s="718" t="s">
        <v>338</v>
      </c>
      <c r="D152" s="842">
        <f>SUM(D153:D162)</f>
        <v>0</v>
      </c>
      <c r="E152" s="843">
        <f>E155</f>
        <v>0</v>
      </c>
      <c r="F152" s="842">
        <f>SUM(F153:F162)</f>
        <v>0</v>
      </c>
      <c r="G152" s="842">
        <f>SUM(G153:G162)</f>
        <v>0</v>
      </c>
      <c r="H152" s="842">
        <f>SUM(H153:H162)</f>
        <v>0</v>
      </c>
      <c r="I152" s="842">
        <f>SUM(I153:I162)</f>
        <v>0</v>
      </c>
      <c r="J152" s="954">
        <f>F152</f>
        <v>0</v>
      </c>
    </row>
    <row r="153" spans="1:10" s="672" customFormat="1">
      <c r="A153" s="948" t="s">
        <v>622</v>
      </c>
      <c r="B153" s="781" t="s">
        <v>1640</v>
      </c>
      <c r="C153" s="955" t="s">
        <v>945</v>
      </c>
      <c r="D153" s="847"/>
      <c r="E153" s="845"/>
      <c r="F153" s="847"/>
      <c r="G153" s="847"/>
      <c r="H153" s="847"/>
      <c r="I153" s="847"/>
      <c r="J153" s="954">
        <f>F153</f>
        <v>0</v>
      </c>
    </row>
    <row r="154" spans="1:10" s="672" customFormat="1" ht="30.75" customHeight="1">
      <c r="A154" s="948" t="s">
        <v>946</v>
      </c>
      <c r="B154" s="781" t="s">
        <v>1641</v>
      </c>
      <c r="C154" s="955" t="s">
        <v>923</v>
      </c>
      <c r="D154" s="848">
        <v>0</v>
      </c>
      <c r="E154" s="845"/>
      <c r="F154" s="847">
        <f>D154+E154</f>
        <v>0</v>
      </c>
      <c r="G154" s="847"/>
      <c r="H154" s="847"/>
      <c r="I154" s="847"/>
      <c r="J154" s="954">
        <f>F154</f>
        <v>0</v>
      </c>
    </row>
    <row r="155" spans="1:10" s="672" customFormat="1" ht="24.75" customHeight="1">
      <c r="A155" s="948" t="s">
        <v>924</v>
      </c>
      <c r="B155" s="781" t="s">
        <v>1642</v>
      </c>
      <c r="C155" s="955" t="s">
        <v>926</v>
      </c>
      <c r="D155" s="1398">
        <v>0</v>
      </c>
      <c r="E155" s="1505">
        <v>0</v>
      </c>
      <c r="F155" s="956">
        <f>D155+E155</f>
        <v>0</v>
      </c>
      <c r="G155" s="1197">
        <v>0</v>
      </c>
      <c r="H155" s="1198">
        <v>0</v>
      </c>
      <c r="I155" s="1198">
        <v>0</v>
      </c>
      <c r="J155" s="1199">
        <f>F155</f>
        <v>0</v>
      </c>
    </row>
    <row r="156" spans="1:10" s="672" customFormat="1" hidden="1">
      <c r="A156" s="957" t="s">
        <v>927</v>
      </c>
      <c r="B156" s="781" t="s">
        <v>1643</v>
      </c>
      <c r="C156" s="955" t="s">
        <v>1055</v>
      </c>
      <c r="D156" s="847"/>
      <c r="E156" s="845"/>
      <c r="F156" s="847"/>
      <c r="G156" s="847"/>
      <c r="H156" s="847"/>
      <c r="I156" s="847"/>
      <c r="J156" s="954">
        <v>0</v>
      </c>
    </row>
    <row r="157" spans="1:10" s="672" customFormat="1" hidden="1">
      <c r="A157" s="957" t="s">
        <v>127</v>
      </c>
      <c r="B157" s="782" t="s">
        <v>128</v>
      </c>
      <c r="C157" s="955" t="s">
        <v>129</v>
      </c>
      <c r="D157" s="847">
        <v>0</v>
      </c>
      <c r="E157" s="845">
        <v>0</v>
      </c>
      <c r="F157" s="847">
        <v>0</v>
      </c>
      <c r="G157" s="847"/>
      <c r="H157" s="847"/>
      <c r="I157" s="847">
        <v>0</v>
      </c>
      <c r="J157" s="954">
        <f>F157</f>
        <v>0</v>
      </c>
    </row>
    <row r="158" spans="1:10" s="672" customFormat="1" hidden="1">
      <c r="A158" s="957" t="s">
        <v>130</v>
      </c>
      <c r="B158" s="781" t="s">
        <v>1644</v>
      </c>
      <c r="C158" s="955" t="s">
        <v>857</v>
      </c>
      <c r="D158" s="848">
        <v>0</v>
      </c>
      <c r="E158" s="845">
        <v>0</v>
      </c>
      <c r="F158" s="847">
        <v>0</v>
      </c>
      <c r="G158" s="847">
        <v>0</v>
      </c>
      <c r="H158" s="847">
        <v>0</v>
      </c>
      <c r="I158" s="847">
        <v>0</v>
      </c>
      <c r="J158" s="954">
        <f>F158</f>
        <v>0</v>
      </c>
    </row>
    <row r="159" spans="1:10" s="672" customFormat="1" hidden="1">
      <c r="A159" s="957" t="s">
        <v>858</v>
      </c>
      <c r="B159" s="781" t="s">
        <v>1645</v>
      </c>
      <c r="C159" s="955" t="s">
        <v>860</v>
      </c>
      <c r="D159" s="849"/>
      <c r="E159" s="837"/>
      <c r="F159" s="849"/>
      <c r="G159" s="849"/>
      <c r="H159" s="849"/>
      <c r="I159" s="849"/>
      <c r="J159" s="915">
        <v>0</v>
      </c>
    </row>
    <row r="160" spans="1:10" s="672" customFormat="1" hidden="1">
      <c r="A160" s="958" t="s">
        <v>765</v>
      </c>
      <c r="B160" s="959" t="s">
        <v>1646</v>
      </c>
      <c r="C160" s="960" t="s">
        <v>627</v>
      </c>
      <c r="D160" s="849"/>
      <c r="E160" s="837"/>
      <c r="F160" s="849"/>
      <c r="G160" s="849"/>
      <c r="H160" s="849"/>
      <c r="I160" s="849"/>
      <c r="J160" s="915">
        <v>0</v>
      </c>
    </row>
    <row r="161" spans="1:10" s="672" customFormat="1" hidden="1">
      <c r="A161" s="924" t="s">
        <v>766</v>
      </c>
      <c r="B161" s="961" t="s">
        <v>1020</v>
      </c>
      <c r="C161" s="928" t="s">
        <v>1021</v>
      </c>
      <c r="D161" s="849"/>
      <c r="E161" s="837"/>
      <c r="F161" s="849"/>
      <c r="G161" s="849"/>
      <c r="H161" s="849"/>
      <c r="I161" s="849"/>
      <c r="J161" s="915">
        <v>0</v>
      </c>
    </row>
    <row r="162" spans="1:10" s="672" customFormat="1" hidden="1">
      <c r="A162" s="924" t="s">
        <v>1022</v>
      </c>
      <c r="B162" s="961" t="s">
        <v>1023</v>
      </c>
      <c r="C162" s="928" t="s">
        <v>1024</v>
      </c>
      <c r="D162" s="849"/>
      <c r="E162" s="837"/>
      <c r="F162" s="849"/>
      <c r="G162" s="849"/>
      <c r="H162" s="849"/>
      <c r="I162" s="849"/>
      <c r="J162" s="915">
        <v>0</v>
      </c>
    </row>
    <row r="163" spans="1:10" s="672" customFormat="1" hidden="1">
      <c r="A163" s="962" t="s">
        <v>628</v>
      </c>
      <c r="B163" s="963" t="s">
        <v>629</v>
      </c>
      <c r="C163" s="964" t="s">
        <v>338</v>
      </c>
      <c r="D163" s="849">
        <v>0</v>
      </c>
      <c r="E163" s="850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</row>
    <row r="164" spans="1:10" hidden="1">
      <c r="A164" s="957" t="s">
        <v>630</v>
      </c>
      <c r="B164" s="782" t="s">
        <v>631</v>
      </c>
      <c r="C164" s="955" t="s">
        <v>632</v>
      </c>
      <c r="D164" s="849"/>
      <c r="E164" s="837"/>
      <c r="F164" s="849"/>
      <c r="G164" s="849"/>
      <c r="H164" s="849"/>
      <c r="I164" s="849"/>
      <c r="J164" s="915">
        <v>0</v>
      </c>
    </row>
    <row r="165" spans="1:10" hidden="1">
      <c r="A165" s="957" t="s">
        <v>633</v>
      </c>
      <c r="B165" s="782" t="s">
        <v>634</v>
      </c>
      <c r="C165" s="955" t="s">
        <v>635</v>
      </c>
      <c r="D165" s="849"/>
      <c r="E165" s="837"/>
      <c r="F165" s="849"/>
      <c r="G165" s="849"/>
      <c r="H165" s="849"/>
      <c r="I165" s="849"/>
      <c r="J165" s="915">
        <v>0</v>
      </c>
    </row>
    <row r="166" spans="1:10" ht="25.5" hidden="1">
      <c r="A166" s="957" t="s">
        <v>636</v>
      </c>
      <c r="B166" s="781" t="s">
        <v>1647</v>
      </c>
      <c r="C166" s="955" t="s">
        <v>294</v>
      </c>
      <c r="D166" s="849"/>
      <c r="E166" s="837"/>
      <c r="F166" s="849"/>
      <c r="G166" s="849"/>
      <c r="H166" s="849"/>
      <c r="I166" s="849"/>
      <c r="J166" s="915">
        <v>0</v>
      </c>
    </row>
    <row r="167" spans="1:10" hidden="1">
      <c r="A167" s="957" t="s">
        <v>295</v>
      </c>
      <c r="B167" s="781" t="s">
        <v>1648</v>
      </c>
      <c r="C167" s="955" t="s">
        <v>297</v>
      </c>
      <c r="D167" s="849"/>
      <c r="E167" s="837"/>
      <c r="F167" s="849"/>
      <c r="G167" s="849"/>
      <c r="H167" s="849"/>
      <c r="I167" s="849"/>
      <c r="J167" s="915">
        <v>0</v>
      </c>
    </row>
    <row r="168" spans="1:10" hidden="1">
      <c r="A168" s="957" t="s">
        <v>298</v>
      </c>
      <c r="B168" s="779" t="s">
        <v>299</v>
      </c>
      <c r="C168" s="767" t="s">
        <v>338</v>
      </c>
      <c r="D168" s="849">
        <v>0</v>
      </c>
      <c r="E168" s="850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0" hidden="1">
      <c r="A169" s="957" t="s">
        <v>300</v>
      </c>
      <c r="B169" s="782" t="s">
        <v>1061</v>
      </c>
      <c r="C169" s="955" t="s">
        <v>301</v>
      </c>
      <c r="D169" s="849"/>
      <c r="E169" s="837"/>
      <c r="F169" s="849"/>
      <c r="G169" s="849"/>
      <c r="H169" s="849"/>
      <c r="I169" s="849"/>
      <c r="J169" s="915">
        <v>0</v>
      </c>
    </row>
    <row r="170" spans="1:10" hidden="1">
      <c r="A170" s="965" t="s">
        <v>302</v>
      </c>
      <c r="B170" s="806" t="s">
        <v>1025</v>
      </c>
      <c r="C170" s="767" t="s">
        <v>338</v>
      </c>
      <c r="D170" s="849">
        <v>0</v>
      </c>
      <c r="E170" s="850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0" hidden="1">
      <c r="A171" s="957" t="s">
        <v>304</v>
      </c>
      <c r="B171" s="782" t="s">
        <v>1062</v>
      </c>
      <c r="C171" s="955" t="s">
        <v>305</v>
      </c>
      <c r="D171" s="849"/>
      <c r="E171" s="850"/>
      <c r="F171" s="849"/>
      <c r="G171" s="849"/>
      <c r="H171" s="849"/>
      <c r="I171" s="849"/>
      <c r="J171" s="915">
        <v>0</v>
      </c>
    </row>
    <row r="172" spans="1:10" hidden="1">
      <c r="A172" s="957" t="s">
        <v>306</v>
      </c>
      <c r="B172" s="782" t="s">
        <v>1063</v>
      </c>
      <c r="C172" s="955" t="s">
        <v>307</v>
      </c>
      <c r="D172" s="849"/>
      <c r="E172" s="850"/>
      <c r="F172" s="849"/>
      <c r="G172" s="849"/>
      <c r="H172" s="849"/>
      <c r="I172" s="849"/>
      <c r="J172" s="849"/>
    </row>
    <row r="173" spans="1:10">
      <c r="A173" s="957" t="s">
        <v>308</v>
      </c>
      <c r="B173" s="781" t="s">
        <v>1649</v>
      </c>
      <c r="C173" s="955" t="s">
        <v>310</v>
      </c>
      <c r="D173" s="849"/>
      <c r="E173" s="850"/>
      <c r="F173" s="849"/>
      <c r="G173" s="849"/>
      <c r="H173" s="849"/>
      <c r="I173" s="849"/>
      <c r="J173" s="849"/>
    </row>
    <row r="174" spans="1:10" ht="13.5" thickBot="1">
      <c r="A174" s="966">
        <v>1244000</v>
      </c>
      <c r="B174" s="967" t="s">
        <v>1661</v>
      </c>
      <c r="C174" s="960" t="s">
        <v>1089</v>
      </c>
      <c r="D174" s="867"/>
      <c r="E174" s="1312"/>
      <c r="F174" s="867"/>
      <c r="G174" s="867"/>
      <c r="H174" s="867"/>
      <c r="I174" s="867"/>
      <c r="J174" s="867"/>
    </row>
    <row r="175" spans="1:10" ht="13.5" thickBot="1">
      <c r="A175" s="968">
        <v>1000000</v>
      </c>
      <c r="B175" s="969" t="s">
        <v>1027</v>
      </c>
      <c r="C175" s="970" t="s">
        <v>338</v>
      </c>
      <c r="D175" s="953">
        <f t="shared" ref="D175:I175" si="6">D32+D151</f>
        <v>0</v>
      </c>
      <c r="E175" s="1111">
        <f t="shared" si="6"/>
        <v>0</v>
      </c>
      <c r="F175" s="953">
        <f t="shared" si="6"/>
        <v>0</v>
      </c>
      <c r="G175" s="953">
        <f t="shared" si="6"/>
        <v>0</v>
      </c>
      <c r="H175" s="953">
        <f t="shared" si="6"/>
        <v>0</v>
      </c>
      <c r="I175" s="953">
        <f t="shared" si="6"/>
        <v>0</v>
      </c>
      <c r="J175" s="1111">
        <f>F175</f>
        <v>0</v>
      </c>
    </row>
    <row r="176" spans="1:10" ht="24.75" customHeight="1">
      <c r="A176" s="2443"/>
      <c r="B176" s="2443"/>
      <c r="C176" s="2443"/>
      <c r="D176" s="2443"/>
      <c r="E176" s="2443"/>
      <c r="F176" s="2443"/>
      <c r="G176" s="2443"/>
      <c r="H176" s="2443"/>
      <c r="I176" s="2443"/>
      <c r="J176" s="2443"/>
    </row>
    <row r="177" spans="1:10" ht="15.75" customHeight="1">
      <c r="A177" s="2422" t="s">
        <v>2264</v>
      </c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>
      <c r="A178" s="2459" t="s">
        <v>1070</v>
      </c>
      <c r="B178" s="2459"/>
      <c r="C178" s="2459"/>
      <c r="D178" s="2459"/>
      <c r="E178" s="2459"/>
      <c r="F178" s="2459"/>
      <c r="G178" s="2459"/>
      <c r="H178" s="2459"/>
      <c r="I178" s="2459"/>
      <c r="J178" s="2459"/>
    </row>
    <row r="179" spans="1:10" ht="14.25">
      <c r="A179" s="2422" t="s">
        <v>1753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>
      <c r="A180" s="2461" t="s">
        <v>950</v>
      </c>
      <c r="B180" s="2461"/>
      <c r="C180" s="2461"/>
      <c r="D180" s="2461"/>
      <c r="E180" s="2461"/>
      <c r="F180" s="2461"/>
      <c r="G180" s="2461"/>
      <c r="H180" s="2461"/>
      <c r="I180" s="2461"/>
      <c r="J180" s="2461"/>
    </row>
    <row r="181" spans="1:10" ht="14.25">
      <c r="A181" s="2466"/>
      <c r="B181" s="2466"/>
      <c r="C181" s="2466"/>
      <c r="D181" s="2466"/>
      <c r="E181" s="2466"/>
      <c r="F181" s="2466"/>
      <c r="G181" s="2466"/>
      <c r="H181" s="2466"/>
      <c r="I181" s="2466"/>
      <c r="J181" s="2466"/>
    </row>
    <row r="182" spans="1:10">
      <c r="A182" s="2422" t="s">
        <v>951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 s="626" customFormat="1" ht="14.25">
      <c r="A183" s="816" t="s">
        <v>2011</v>
      </c>
      <c r="B183" s="816"/>
      <c r="C183" s="817"/>
      <c r="D183" s="816"/>
      <c r="E183" s="1613"/>
      <c r="F183" s="816"/>
      <c r="G183" s="816" t="s">
        <v>1102</v>
      </c>
      <c r="H183" s="816"/>
      <c r="I183" s="816"/>
      <c r="J183" s="816"/>
    </row>
    <row r="184" spans="1:10" s="626" customFormat="1" ht="14.25">
      <c r="A184" s="818" t="s">
        <v>1655</v>
      </c>
      <c r="B184" s="817" t="s">
        <v>612</v>
      </c>
      <c r="C184" s="820"/>
      <c r="D184" s="662"/>
      <c r="E184" s="1614" t="s">
        <v>289</v>
      </c>
      <c r="F184" s="662"/>
      <c r="G184" s="661" t="s">
        <v>290</v>
      </c>
      <c r="H184" s="662"/>
      <c r="I184" s="662"/>
      <c r="J184" s="818"/>
    </row>
    <row r="185" spans="1:10">
      <c r="A185" s="2455"/>
      <c r="B185" s="2455"/>
      <c r="C185" s="2455"/>
      <c r="D185" s="2455"/>
      <c r="E185" s="2455"/>
      <c r="F185" s="2455"/>
      <c r="G185" s="2455"/>
      <c r="H185" s="2455"/>
      <c r="I185" s="2455"/>
      <c r="J185" s="2455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464"/>
      <c r="B196" s="2464"/>
      <c r="C196" s="2464"/>
      <c r="D196" s="2464"/>
      <c r="E196" s="2464"/>
      <c r="F196" s="2464"/>
      <c r="G196" s="2464"/>
      <c r="H196" s="2464"/>
      <c r="I196" s="2464"/>
      <c r="J196" s="2464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464"/>
      <c r="B198" s="2464"/>
      <c r="C198" s="2464"/>
      <c r="D198" s="2464"/>
      <c r="E198" s="2464"/>
      <c r="F198" s="2464"/>
      <c r="G198" s="2464"/>
      <c r="H198" s="2464"/>
      <c r="I198" s="2464"/>
      <c r="J198" s="2464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464"/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464"/>
      <c r="B202" s="2464"/>
      <c r="C202" s="2464"/>
      <c r="D202" s="2464"/>
      <c r="E202" s="2464"/>
      <c r="F202" s="2464"/>
      <c r="G202" s="2464"/>
      <c r="H202" s="2464"/>
      <c r="I202" s="2464"/>
      <c r="J202" s="2464"/>
    </row>
    <row r="203" spans="1:10">
      <c r="A203" s="2463"/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2463"/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2463"/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971"/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463"/>
      <c r="B207" s="2463"/>
      <c r="C207" s="2463"/>
      <c r="D207" s="2463"/>
      <c r="E207" s="2463"/>
      <c r="F207" s="2463"/>
      <c r="G207" s="2463"/>
      <c r="H207" s="2463"/>
      <c r="I207" s="2463"/>
      <c r="J207" s="2463"/>
    </row>
    <row r="208" spans="1:10">
      <c r="A208" s="2422"/>
      <c r="B208" s="2422"/>
      <c r="C208" s="2422"/>
      <c r="D208" s="2422"/>
      <c r="E208" s="2422"/>
      <c r="F208" s="2422"/>
      <c r="G208" s="2422"/>
      <c r="H208" s="2422"/>
      <c r="I208" s="2422"/>
      <c r="J208" s="2422"/>
    </row>
    <row r="209" spans="1:10">
      <c r="A209" s="2459"/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>
      <c r="A210" s="2459"/>
      <c r="B210" s="2459"/>
      <c r="C210" s="2459"/>
      <c r="D210" s="2459"/>
      <c r="E210" s="2459"/>
      <c r="F210" s="2459"/>
      <c r="G210" s="2459"/>
      <c r="H210" s="2459"/>
      <c r="I210" s="2459"/>
      <c r="J210" s="2459"/>
    </row>
    <row r="211" spans="1:10">
      <c r="A211" s="2461"/>
      <c r="B211" s="2461"/>
      <c r="C211" s="2461"/>
      <c r="D211" s="2461"/>
      <c r="E211" s="2461"/>
      <c r="F211" s="2461"/>
      <c r="G211" s="2461"/>
      <c r="H211" s="2461"/>
      <c r="I211" s="2461"/>
      <c r="J211" s="2461"/>
    </row>
    <row r="212" spans="1:10" ht="14.25">
      <c r="A212" s="2462"/>
      <c r="B212" s="2462"/>
      <c r="C212" s="2462"/>
      <c r="D212" s="2462"/>
      <c r="E212" s="2462"/>
      <c r="F212" s="2462"/>
      <c r="G212" s="2462"/>
      <c r="H212" s="2462"/>
      <c r="I212" s="2462"/>
      <c r="J212" s="2462"/>
    </row>
    <row r="213" spans="1:10">
      <c r="A213" s="2459"/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>
      <c r="A214" s="2459"/>
      <c r="B214" s="2459"/>
      <c r="C214" s="2459"/>
      <c r="D214" s="2459"/>
      <c r="E214" s="2459"/>
      <c r="F214" s="2459"/>
      <c r="G214" s="2459"/>
      <c r="H214" s="2459"/>
      <c r="I214" s="2459"/>
      <c r="J214" s="2459"/>
    </row>
    <row r="215" spans="1:10">
      <c r="A215" s="2460"/>
      <c r="B215" s="2460"/>
      <c r="C215" s="2460"/>
      <c r="D215" s="2460"/>
      <c r="E215" s="2460"/>
      <c r="F215" s="2460"/>
      <c r="G215" s="2460"/>
      <c r="H215" s="2460"/>
      <c r="I215" s="2460"/>
      <c r="J215" s="2460"/>
    </row>
    <row r="216" spans="1:10">
      <c r="A216" s="2455"/>
      <c r="B216" s="2455"/>
      <c r="C216" s="2455"/>
      <c r="D216" s="2455"/>
      <c r="E216" s="2455"/>
      <c r="F216" s="2455"/>
      <c r="G216" s="2455"/>
      <c r="H216" s="2455"/>
      <c r="I216" s="2455"/>
      <c r="J216" s="2455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25" right="0.25" top="0.75" bottom="0.75" header="0.3" footer="0.3"/>
  <pageSetup paperSize="9" orientation="landscape" horizontalDpi="12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216"/>
  <sheetViews>
    <sheetView topLeftCell="A32" workbookViewId="0">
      <selection activeCell="A177" sqref="A177:XFD177"/>
    </sheetView>
  </sheetViews>
  <sheetFormatPr defaultRowHeight="12.75"/>
  <cols>
    <col min="1" max="1" width="7.4257812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8.42578125" style="841" customWidth="1"/>
    <col min="6" max="6" width="11.285156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9" style="662" customWidth="1"/>
    <col min="11" max="16384" width="9.140625" style="662"/>
  </cols>
  <sheetData>
    <row r="1" spans="1:10">
      <c r="I1" s="868" t="s">
        <v>889</v>
      </c>
    </row>
    <row r="2" spans="1:10" ht="0.75" customHeight="1">
      <c r="F2" s="869"/>
      <c r="G2" s="869"/>
      <c r="H2" s="869"/>
      <c r="I2" s="869"/>
    </row>
    <row r="3" spans="1:10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5" customHeight="1">
      <c r="B6" s="2011" t="s">
        <v>31</v>
      </c>
      <c r="C6" s="872"/>
      <c r="D6" s="871"/>
      <c r="E6" s="1381"/>
      <c r="G6" s="873" t="s">
        <v>971</v>
      </c>
      <c r="H6" s="820"/>
    </row>
    <row r="7" spans="1:10" hidden="1">
      <c r="B7" s="662"/>
      <c r="C7" s="874"/>
    </row>
    <row r="8" spans="1:10">
      <c r="A8" s="672" t="s">
        <v>2292</v>
      </c>
      <c r="F8" s="665"/>
      <c r="G8" s="665"/>
    </row>
    <row r="9" spans="1:10" s="672" customFormat="1" ht="10.5">
      <c r="A9" s="2455" t="s">
        <v>1073</v>
      </c>
      <c r="B9" s="2455"/>
      <c r="C9" s="2455"/>
      <c r="D9" s="2455"/>
      <c r="E9" s="2455"/>
    </row>
    <row r="10" spans="1:10">
      <c r="A10" s="672" t="s">
        <v>451</v>
      </c>
      <c r="B10" s="875"/>
      <c r="C10" s="876"/>
      <c r="D10" s="824"/>
      <c r="E10" s="1382"/>
    </row>
    <row r="11" spans="1:10" ht="12" customHeight="1">
      <c r="B11" s="877"/>
      <c r="C11" s="878"/>
      <c r="D11" s="877"/>
      <c r="E11" s="1383"/>
      <c r="F11" s="877"/>
      <c r="G11" s="877"/>
      <c r="H11" s="879"/>
    </row>
    <row r="12" spans="1:10" hidden="1">
      <c r="A12" s="880" t="s">
        <v>452</v>
      </c>
      <c r="B12" s="873"/>
      <c r="C12" s="874"/>
      <c r="D12" s="873"/>
      <c r="E12" s="1384"/>
      <c r="F12" s="873"/>
      <c r="G12" s="820"/>
      <c r="H12" s="881" t="s">
        <v>193</v>
      </c>
    </row>
    <row r="13" spans="1:10" ht="21.75">
      <c r="A13" s="882" t="s">
        <v>587</v>
      </c>
      <c r="B13" s="882"/>
      <c r="C13" s="878"/>
      <c r="D13" s="882"/>
      <c r="E13" s="1385"/>
      <c r="F13" s="882"/>
      <c r="G13" s="883"/>
    </row>
    <row r="14" spans="1:10" s="841" customFormat="1">
      <c r="A14" s="2445" t="s">
        <v>2269</v>
      </c>
      <c r="B14" s="2446"/>
      <c r="C14" s="1460"/>
      <c r="F14" s="1461"/>
      <c r="G14" s="1461"/>
    </row>
    <row r="15" spans="1:10" ht="18">
      <c r="A15" s="884"/>
      <c r="B15" s="2471" t="s">
        <v>588</v>
      </c>
      <c r="C15" s="2471"/>
      <c r="D15" s="2471"/>
      <c r="E15" s="2471"/>
      <c r="F15" s="884"/>
      <c r="G15" s="884"/>
      <c r="H15" s="884"/>
      <c r="I15" s="884"/>
      <c r="J15" s="884"/>
    </row>
    <row r="16" spans="1:10" ht="14.25">
      <c r="A16" s="662"/>
      <c r="B16" s="2470" t="s">
        <v>243</v>
      </c>
      <c r="C16" s="2470"/>
      <c r="D16" s="2470"/>
      <c r="E16" s="2470"/>
      <c r="F16" s="2470"/>
      <c r="G16" s="2021"/>
      <c r="H16" s="2021"/>
      <c r="I16" s="2021"/>
      <c r="J16" s="2021"/>
    </row>
    <row r="17" spans="1:12" s="626" customFormat="1" ht="0.75" customHeight="1">
      <c r="A17" s="2467" t="s">
        <v>2202</v>
      </c>
      <c r="B17" s="2467"/>
      <c r="C17" s="2467"/>
      <c r="D17" s="2467"/>
      <c r="E17" s="2467"/>
      <c r="F17" s="2467"/>
      <c r="G17" s="2467"/>
      <c r="H17" s="2467"/>
      <c r="I17" s="2467"/>
      <c r="J17" s="2467"/>
      <c r="K17" s="672"/>
      <c r="L17" s="672"/>
    </row>
    <row r="18" spans="1:12" s="667" customFormat="1" ht="12.75" customHeight="1" thickBot="1">
      <c r="A18" s="2467"/>
      <c r="B18" s="2467"/>
      <c r="C18" s="2467"/>
      <c r="D18" s="2467"/>
      <c r="E18" s="2467"/>
      <c r="F18" s="2467"/>
      <c r="G18" s="2467"/>
      <c r="H18" s="2467"/>
      <c r="I18" s="2467"/>
      <c r="J18" s="2467"/>
    </row>
    <row r="19" spans="1:12" s="869" customFormat="1" ht="21.75" customHeight="1" thickBot="1">
      <c r="A19" s="677" t="s">
        <v>2123</v>
      </c>
      <c r="B19" s="892"/>
      <c r="C19" s="889"/>
      <c r="E19" s="1387"/>
      <c r="G19" s="892" t="s">
        <v>313</v>
      </c>
      <c r="H19" s="893">
        <v>8</v>
      </c>
      <c r="I19" s="894">
        <v>2</v>
      </c>
      <c r="J19" s="895">
        <v>3</v>
      </c>
    </row>
    <row r="20" spans="1:12" s="892" customFormat="1" ht="17.25" customHeight="1" thickBot="1">
      <c r="A20" s="677" t="s">
        <v>600</v>
      </c>
      <c r="C20" s="889"/>
      <c r="E20" s="1388"/>
      <c r="G20" s="892" t="s">
        <v>1133</v>
      </c>
    </row>
    <row r="21" spans="1:12" s="892" customFormat="1" ht="9.75" customHeight="1" thickBot="1">
      <c r="A21" s="677" t="s">
        <v>531</v>
      </c>
      <c r="C21" s="896"/>
      <c r="D21" s="897"/>
      <c r="E21" s="1388"/>
      <c r="G21" s="892" t="s">
        <v>532</v>
      </c>
    </row>
    <row r="22" spans="1:12" s="869" customFormat="1" ht="15.75" customHeight="1" thickBot="1">
      <c r="A22" s="677" t="s">
        <v>693</v>
      </c>
      <c r="B22" s="892"/>
      <c r="C22" s="889"/>
      <c r="E22" s="1387"/>
      <c r="G22" s="892" t="s">
        <v>902</v>
      </c>
      <c r="I22" s="898"/>
    </row>
    <row r="23" spans="1:12" s="869" customFormat="1" ht="12.75" customHeight="1">
      <c r="A23" s="677" t="s">
        <v>287</v>
      </c>
      <c r="B23" s="899"/>
      <c r="C23" s="900"/>
      <c r="E23" s="1387"/>
      <c r="F23" s="901"/>
      <c r="G23" s="892" t="s">
        <v>904</v>
      </c>
    </row>
    <row r="24" spans="1:12" s="869" customFormat="1" ht="15.75" customHeight="1" thickBot="1">
      <c r="A24" s="679" t="s">
        <v>286</v>
      </c>
      <c r="B24" s="890"/>
      <c r="C24" s="900"/>
      <c r="D24" s="902"/>
      <c r="E24" s="1389"/>
      <c r="G24" s="892" t="s">
        <v>218</v>
      </c>
      <c r="I24" s="901"/>
    </row>
    <row r="25" spans="1:12" s="901" customFormat="1" ht="15.75" customHeight="1" thickBot="1">
      <c r="A25" s="677" t="s">
        <v>110</v>
      </c>
      <c r="B25" s="892"/>
      <c r="C25" s="900"/>
      <c r="D25" s="903"/>
      <c r="E25" s="1387"/>
      <c r="G25" s="901" t="s">
        <v>1658</v>
      </c>
      <c r="H25" s="904"/>
      <c r="I25" s="905"/>
      <c r="J25" s="906"/>
    </row>
    <row r="26" spans="1:12" s="901" customFormat="1" ht="15" customHeight="1" thickBot="1">
      <c r="A26" s="677" t="s">
        <v>608</v>
      </c>
      <c r="B26" s="892"/>
      <c r="C26" s="900"/>
      <c r="E26" s="1390" t="s">
        <v>704</v>
      </c>
      <c r="G26" s="892" t="s">
        <v>398</v>
      </c>
      <c r="I26" s="869"/>
      <c r="J26" s="869"/>
    </row>
    <row r="27" spans="1:12" s="901" customFormat="1" ht="16.5" hidden="1" customHeight="1" thickBot="1">
      <c r="A27" s="680"/>
      <c r="B27" s="869"/>
      <c r="C27" s="908"/>
      <c r="E27" s="1391"/>
      <c r="F27" s="869"/>
      <c r="G27" s="869"/>
    </row>
    <row r="28" spans="1:12" s="901" customFormat="1" ht="16.5" customHeight="1" thickBot="1">
      <c r="A28" s="680"/>
      <c r="B28" s="869"/>
      <c r="C28" s="908"/>
      <c r="E28" s="1391"/>
      <c r="F28" s="869"/>
      <c r="G28" s="869"/>
      <c r="H28" s="2469">
        <v>900272000366</v>
      </c>
      <c r="I28" s="2469"/>
      <c r="J28" s="2469"/>
    </row>
    <row r="29" spans="1:12" s="672" customFormat="1" ht="35.25" customHeight="1" thickBot="1">
      <c r="A29" s="695" t="s">
        <v>385</v>
      </c>
      <c r="B29" s="696" t="s">
        <v>609</v>
      </c>
      <c r="C29" s="697"/>
      <c r="D29" s="696" t="s">
        <v>401</v>
      </c>
      <c r="E29" s="1392"/>
      <c r="F29" s="2438" t="s">
        <v>342</v>
      </c>
      <c r="G29" s="2440" t="s">
        <v>343</v>
      </c>
      <c r="H29" s="2441"/>
      <c r="I29" s="2441"/>
      <c r="J29" s="2442"/>
    </row>
    <row r="30" spans="1:12" s="672" customFormat="1" ht="65.25" customHeight="1" thickBot="1">
      <c r="A30" s="699"/>
      <c r="B30" s="700" t="s">
        <v>329</v>
      </c>
      <c r="C30" s="701" t="s">
        <v>641</v>
      </c>
      <c r="D30" s="702" t="s">
        <v>761</v>
      </c>
      <c r="E30" s="139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2" s="910" customFormat="1" ht="21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1394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2" s="813" customFormat="1" ht="39.75" thickBot="1">
      <c r="A32" s="911">
        <v>1100000</v>
      </c>
      <c r="B32" s="711" t="s">
        <v>1659</v>
      </c>
      <c r="C32" s="712" t="s">
        <v>338</v>
      </c>
      <c r="D32" s="826">
        <f t="shared" ref="D32:I32" si="0">D92</f>
        <v>63000</v>
      </c>
      <c r="E32" s="1104">
        <f>E92+E35+E47</f>
        <v>0</v>
      </c>
      <c r="F32" s="826">
        <f>F92+F33+F43</f>
        <v>63000</v>
      </c>
      <c r="G32" s="826">
        <f t="shared" si="0"/>
        <v>13000</v>
      </c>
      <c r="H32" s="826">
        <f t="shared" si="0"/>
        <v>27000</v>
      </c>
      <c r="I32" s="826">
        <f t="shared" si="0"/>
        <v>40000</v>
      </c>
      <c r="J32" s="1104">
        <f>F32</f>
        <v>63000</v>
      </c>
    </row>
    <row r="33" spans="1:10" s="672" customFormat="1" ht="55.5" hidden="1" customHeight="1" thickBot="1">
      <c r="A33" s="911">
        <v>1110000</v>
      </c>
      <c r="B33" s="714" t="s">
        <v>1617</v>
      </c>
      <c r="C33" s="712" t="s">
        <v>338</v>
      </c>
      <c r="D33" s="827">
        <f>D34</f>
        <v>0</v>
      </c>
      <c r="E33" s="1122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21.75" hidden="1" customHeight="1">
      <c r="A34" s="912">
        <v>1110000</v>
      </c>
      <c r="B34" s="717" t="s">
        <v>768</v>
      </c>
      <c r="C34" s="718" t="s">
        <v>338</v>
      </c>
      <c r="D34" s="828">
        <f>SUM(D35:D41)</f>
        <v>0</v>
      </c>
      <c r="E34" s="1395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672" customFormat="1" ht="21.75" hidden="1" customHeight="1">
      <c r="A35" s="913">
        <v>1111000</v>
      </c>
      <c r="B35" s="721" t="s">
        <v>643</v>
      </c>
      <c r="C35" s="722" t="s">
        <v>769</v>
      </c>
      <c r="D35" s="1105">
        <v>0</v>
      </c>
      <c r="E35" s="1451">
        <v>0</v>
      </c>
      <c r="F35" s="1106">
        <f>D35+E35</f>
        <v>0</v>
      </c>
      <c r="G35" s="846">
        <v>0</v>
      </c>
      <c r="H35" s="846">
        <v>0</v>
      </c>
      <c r="I35" s="846">
        <v>0</v>
      </c>
      <c r="J35" s="846">
        <f>F35</f>
        <v>0</v>
      </c>
    </row>
    <row r="36" spans="1:10" s="672" customFormat="1" ht="25.5" hidden="1">
      <c r="A36" s="914">
        <v>1112000</v>
      </c>
      <c r="B36" s="725" t="s">
        <v>255</v>
      </c>
      <c r="C36" s="726" t="s">
        <v>770</v>
      </c>
      <c r="D36" s="844">
        <v>0</v>
      </c>
      <c r="E36" s="845"/>
      <c r="F36" s="845">
        <v>0</v>
      </c>
      <c r="G36" s="845">
        <v>0</v>
      </c>
      <c r="H36" s="845">
        <v>0</v>
      </c>
      <c r="I36" s="845">
        <v>0</v>
      </c>
      <c r="J36" s="844">
        <f>F36</f>
        <v>0</v>
      </c>
    </row>
    <row r="37" spans="1:10" s="672" customFormat="1" ht="25.5" hidden="1">
      <c r="A37" s="914">
        <v>1113000</v>
      </c>
      <c r="B37" s="725" t="s">
        <v>771</v>
      </c>
      <c r="C37" s="726" t="s">
        <v>772</v>
      </c>
      <c r="D37" s="844"/>
      <c r="E37" s="845"/>
      <c r="F37" s="845"/>
      <c r="G37" s="845"/>
      <c r="H37" s="845"/>
      <c r="I37" s="845"/>
      <c r="J37" s="954">
        <v>0</v>
      </c>
    </row>
    <row r="38" spans="1:10" s="672" customFormat="1" ht="38.25" hidden="1">
      <c r="A38" s="914">
        <v>1114000</v>
      </c>
      <c r="B38" s="725" t="s">
        <v>377</v>
      </c>
      <c r="C38" s="726" t="s">
        <v>378</v>
      </c>
      <c r="D38" s="844"/>
      <c r="E38" s="845"/>
      <c r="F38" s="845"/>
      <c r="G38" s="845"/>
      <c r="H38" s="845"/>
      <c r="I38" s="845"/>
      <c r="J38" s="954">
        <v>0</v>
      </c>
    </row>
    <row r="39" spans="1:10" s="672" customFormat="1" hidden="1">
      <c r="A39" s="914">
        <v>1115000</v>
      </c>
      <c r="B39" s="725" t="s">
        <v>591</v>
      </c>
      <c r="C39" s="726" t="s">
        <v>367</v>
      </c>
      <c r="D39" s="844"/>
      <c r="E39" s="845"/>
      <c r="F39" s="845"/>
      <c r="G39" s="845"/>
      <c r="H39" s="845"/>
      <c r="I39" s="845"/>
      <c r="J39" s="954">
        <v>0</v>
      </c>
    </row>
    <row r="40" spans="1:10" s="672" customFormat="1" ht="25.5" hidden="1">
      <c r="A40" s="914">
        <v>1116000</v>
      </c>
      <c r="B40" s="725" t="s">
        <v>981</v>
      </c>
      <c r="C40" s="726" t="s">
        <v>368</v>
      </c>
      <c r="D40" s="844"/>
      <c r="E40" s="845"/>
      <c r="F40" s="845"/>
      <c r="G40" s="845"/>
      <c r="H40" s="845"/>
      <c r="I40" s="845"/>
      <c r="J40" s="954">
        <v>0</v>
      </c>
    </row>
    <row r="41" spans="1:10" s="672" customFormat="1" ht="13.5" hidden="1" thickBot="1">
      <c r="A41" s="916">
        <v>1117000</v>
      </c>
      <c r="B41" s="729" t="s">
        <v>610</v>
      </c>
      <c r="C41" s="730" t="s">
        <v>19</v>
      </c>
      <c r="D41" s="839">
        <v>0</v>
      </c>
      <c r="E41" s="840"/>
      <c r="F41" s="840">
        <f>D41</f>
        <v>0</v>
      </c>
      <c r="G41" s="840">
        <v>0</v>
      </c>
      <c r="H41" s="840">
        <v>0</v>
      </c>
      <c r="I41" s="840">
        <v>0</v>
      </c>
      <c r="J41" s="954">
        <f>F41</f>
        <v>0</v>
      </c>
    </row>
    <row r="42" spans="1:10" s="672" customFormat="1" ht="29.25" hidden="1" thickBot="1">
      <c r="A42" s="917">
        <v>1120000</v>
      </c>
      <c r="B42" s="733" t="s">
        <v>20</v>
      </c>
      <c r="C42" s="712" t="s">
        <v>338</v>
      </c>
      <c r="D42" s="833">
        <f>D43+D55+D66+D69+D51+D64</f>
        <v>0</v>
      </c>
      <c r="E42" s="1107"/>
      <c r="F42" s="1107">
        <f>F43+F55+F66+F69+F51+F64</f>
        <v>0</v>
      </c>
      <c r="G42" s="1107">
        <f>G43+G51+G55+G64+G66+G69</f>
        <v>0</v>
      </c>
      <c r="H42" s="1107">
        <f>H43+H51+H55+H64+H66+H69</f>
        <v>0</v>
      </c>
      <c r="I42" s="1107">
        <f>I43+I51+I55+I64+I66+I69</f>
        <v>0</v>
      </c>
      <c r="J42" s="954">
        <f>F42</f>
        <v>0</v>
      </c>
    </row>
    <row r="43" spans="1:10" s="672" customFormat="1" ht="14.25" hidden="1">
      <c r="A43" s="912">
        <v>1121000</v>
      </c>
      <c r="B43" s="735" t="s">
        <v>21</v>
      </c>
      <c r="C43" s="736"/>
      <c r="D43" s="834">
        <f>SUM(D44:D49)</f>
        <v>0</v>
      </c>
      <c r="E43" s="846">
        <v>0</v>
      </c>
      <c r="F43" s="846">
        <f>SUM(F44:F49)</f>
        <v>0</v>
      </c>
      <c r="G43" s="846">
        <f>SUM(G44:G49)</f>
        <v>0</v>
      </c>
      <c r="H43" s="846">
        <f>SUM(H44:H49)</f>
        <v>0</v>
      </c>
      <c r="I43" s="846">
        <f>SUM(I44:I49)</f>
        <v>0</v>
      </c>
      <c r="J43" s="954">
        <f>SUM(J44:J49)</f>
        <v>0</v>
      </c>
    </row>
    <row r="44" spans="1:10" s="672" customFormat="1" ht="25.5" hidden="1">
      <c r="A44" s="914">
        <v>1121100</v>
      </c>
      <c r="B44" s="737" t="s">
        <v>359</v>
      </c>
      <c r="C44" s="726" t="s">
        <v>360</v>
      </c>
      <c r="D44" s="844"/>
      <c r="E44" s="845"/>
      <c r="F44" s="845"/>
      <c r="G44" s="845"/>
      <c r="H44" s="845"/>
      <c r="I44" s="845"/>
      <c r="J44" s="954">
        <v>0</v>
      </c>
    </row>
    <row r="45" spans="1:10" s="672" customFormat="1" hidden="1">
      <c r="A45" s="914">
        <v>1121200</v>
      </c>
      <c r="B45" s="738" t="s">
        <v>1618</v>
      </c>
      <c r="C45" s="726" t="s">
        <v>362</v>
      </c>
      <c r="D45" s="844">
        <v>0</v>
      </c>
      <c r="E45" s="845">
        <v>0</v>
      </c>
      <c r="F45" s="845">
        <f>D45+E45</f>
        <v>0</v>
      </c>
      <c r="G45" s="845">
        <v>0</v>
      </c>
      <c r="H45" s="845">
        <v>0</v>
      </c>
      <c r="I45" s="845">
        <v>0</v>
      </c>
      <c r="J45" s="954">
        <f>F45</f>
        <v>0</v>
      </c>
    </row>
    <row r="46" spans="1:10" s="672" customFormat="1" hidden="1">
      <c r="A46" s="914">
        <v>1121300</v>
      </c>
      <c r="B46" s="737" t="s">
        <v>734</v>
      </c>
      <c r="C46" s="726" t="s">
        <v>363</v>
      </c>
      <c r="D46" s="844">
        <v>0</v>
      </c>
      <c r="E46" s="845">
        <v>0</v>
      </c>
      <c r="F46" s="845">
        <f>D46+E46</f>
        <v>0</v>
      </c>
      <c r="G46" s="845">
        <v>0</v>
      </c>
      <c r="H46" s="845">
        <v>0</v>
      </c>
      <c r="I46" s="845">
        <v>0</v>
      </c>
      <c r="J46" s="954">
        <f>F46</f>
        <v>0</v>
      </c>
    </row>
    <row r="47" spans="1:10" s="672" customFormat="1" ht="20.25" hidden="1" customHeight="1">
      <c r="A47" s="914">
        <v>1121400</v>
      </c>
      <c r="B47" s="737" t="s">
        <v>735</v>
      </c>
      <c r="C47" s="726" t="s">
        <v>364</v>
      </c>
      <c r="D47" s="844">
        <v>0</v>
      </c>
      <c r="E47" s="845">
        <v>0</v>
      </c>
      <c r="F47" s="845">
        <f>D47+E47</f>
        <v>0</v>
      </c>
      <c r="G47" s="845">
        <v>0</v>
      </c>
      <c r="H47" s="845">
        <v>0</v>
      </c>
      <c r="I47" s="845">
        <v>0</v>
      </c>
      <c r="J47" s="954">
        <f>F47</f>
        <v>0</v>
      </c>
    </row>
    <row r="48" spans="1:10" s="672" customFormat="1" hidden="1">
      <c r="A48" s="914">
        <v>1121500</v>
      </c>
      <c r="B48" s="737" t="s">
        <v>65</v>
      </c>
      <c r="C48" s="726" t="s">
        <v>365</v>
      </c>
      <c r="D48" s="834"/>
      <c r="E48" s="845"/>
      <c r="F48" s="845">
        <f>D48+E48</f>
        <v>0</v>
      </c>
      <c r="G48" s="846"/>
      <c r="H48" s="846"/>
      <c r="I48" s="846"/>
      <c r="J48" s="954">
        <v>0</v>
      </c>
    </row>
    <row r="49" spans="1:11" s="672" customFormat="1" hidden="1">
      <c r="A49" s="914">
        <v>1121600</v>
      </c>
      <c r="B49" s="1205" t="s">
        <v>66</v>
      </c>
      <c r="C49" s="726" t="s">
        <v>366</v>
      </c>
      <c r="D49" s="844">
        <v>0</v>
      </c>
      <c r="E49" s="845">
        <v>0</v>
      </c>
      <c r="F49" s="845">
        <f>D49+E49</f>
        <v>0</v>
      </c>
      <c r="G49" s="845">
        <v>0</v>
      </c>
      <c r="H49" s="845">
        <v>0</v>
      </c>
      <c r="I49" s="845">
        <v>0</v>
      </c>
      <c r="J49" s="954">
        <f>F49</f>
        <v>0</v>
      </c>
    </row>
    <row r="50" spans="1:11" s="672" customFormat="1" ht="13.5" hidden="1" thickBot="1">
      <c r="A50" s="918">
        <v>1121700</v>
      </c>
      <c r="B50" s="741" t="s">
        <v>67</v>
      </c>
      <c r="C50" s="730" t="s">
        <v>731</v>
      </c>
      <c r="D50" s="839"/>
      <c r="E50" s="840"/>
      <c r="F50" s="840"/>
      <c r="G50" s="840"/>
      <c r="H50" s="840"/>
      <c r="I50" s="840"/>
      <c r="J50" s="954">
        <v>0</v>
      </c>
    </row>
    <row r="51" spans="1:11" s="672" customFormat="1" ht="28.5" hidden="1">
      <c r="A51" s="912">
        <v>1122000</v>
      </c>
      <c r="B51" s="742" t="s">
        <v>732</v>
      </c>
      <c r="C51" s="718" t="s">
        <v>338</v>
      </c>
      <c r="D51" s="842">
        <f>D52</f>
        <v>0</v>
      </c>
      <c r="E51" s="843"/>
      <c r="F51" s="843">
        <f>F52</f>
        <v>0</v>
      </c>
      <c r="G51" s="843">
        <f>G52</f>
        <v>0</v>
      </c>
      <c r="H51" s="843">
        <f>H52</f>
        <v>0</v>
      </c>
      <c r="I51" s="843">
        <f>I52</f>
        <v>0</v>
      </c>
      <c r="J51" s="954">
        <f>J52</f>
        <v>0</v>
      </c>
    </row>
    <row r="52" spans="1:11" s="672" customFormat="1" hidden="1">
      <c r="A52" s="919">
        <v>1122100</v>
      </c>
      <c r="B52" s="737" t="s">
        <v>68</v>
      </c>
      <c r="C52" s="722" t="s">
        <v>733</v>
      </c>
      <c r="D52" s="844">
        <v>0</v>
      </c>
      <c r="E52" s="845"/>
      <c r="F52" s="845">
        <v>0</v>
      </c>
      <c r="G52" s="845">
        <v>0</v>
      </c>
      <c r="H52" s="845">
        <v>0</v>
      </c>
      <c r="I52" s="845">
        <v>0</v>
      </c>
      <c r="J52" s="954">
        <f>F52</f>
        <v>0</v>
      </c>
    </row>
    <row r="53" spans="1:11" s="672" customFormat="1" hidden="1">
      <c r="A53" s="919">
        <v>1122200</v>
      </c>
      <c r="B53" s="737" t="s">
        <v>465</v>
      </c>
      <c r="C53" s="726" t="s">
        <v>978</v>
      </c>
      <c r="D53" s="844"/>
      <c r="E53" s="845"/>
      <c r="F53" s="845"/>
      <c r="G53" s="845"/>
      <c r="H53" s="845"/>
      <c r="I53" s="845"/>
      <c r="J53" s="954">
        <v>0</v>
      </c>
    </row>
    <row r="54" spans="1:11" s="672" customFormat="1" ht="13.5" hidden="1" thickBot="1">
      <c r="A54" s="917">
        <v>1122300</v>
      </c>
      <c r="B54" s="741" t="s">
        <v>136</v>
      </c>
      <c r="C54" s="730" t="s">
        <v>979</v>
      </c>
      <c r="D54" s="839"/>
      <c r="E54" s="840"/>
      <c r="F54" s="840"/>
      <c r="G54" s="840"/>
      <c r="H54" s="840"/>
      <c r="I54" s="840"/>
      <c r="J54" s="954">
        <v>0</v>
      </c>
    </row>
    <row r="55" spans="1:11" s="672" customFormat="1" ht="28.5" hidden="1">
      <c r="A55" s="912">
        <v>1123000</v>
      </c>
      <c r="B55" s="742" t="s">
        <v>52</v>
      </c>
      <c r="C55" s="718" t="s">
        <v>338</v>
      </c>
      <c r="D55" s="842">
        <f>SUM(D56:D63)</f>
        <v>0</v>
      </c>
      <c r="E55" s="843"/>
      <c r="F55" s="843">
        <f>SUM(F56:F63)</f>
        <v>0</v>
      </c>
      <c r="G55" s="843">
        <f>SUM(G56:G63)</f>
        <v>0</v>
      </c>
      <c r="H55" s="843">
        <f>SUM(H56:H63)</f>
        <v>0</v>
      </c>
      <c r="I55" s="843">
        <f>SUM(I56:I63)</f>
        <v>0</v>
      </c>
      <c r="J55" s="954">
        <f>F55</f>
        <v>0</v>
      </c>
    </row>
    <row r="56" spans="1:11" s="672" customFormat="1" hidden="1">
      <c r="A56" s="919">
        <v>1123100</v>
      </c>
      <c r="B56" s="737" t="s">
        <v>137</v>
      </c>
      <c r="C56" s="722" t="s">
        <v>345</v>
      </c>
      <c r="D56" s="844"/>
      <c r="E56" s="845"/>
      <c r="F56" s="845"/>
      <c r="G56" s="845"/>
      <c r="H56" s="845"/>
      <c r="I56" s="845"/>
      <c r="J56" s="954">
        <f>F56</f>
        <v>0</v>
      </c>
    </row>
    <row r="57" spans="1:11" s="672" customFormat="1" hidden="1">
      <c r="A57" s="919">
        <v>1123200</v>
      </c>
      <c r="B57" s="737" t="s">
        <v>138</v>
      </c>
      <c r="C57" s="726" t="s">
        <v>346</v>
      </c>
      <c r="D57" s="844">
        <v>0</v>
      </c>
      <c r="E57" s="845"/>
      <c r="F57" s="845">
        <v>0</v>
      </c>
      <c r="G57" s="845">
        <v>0</v>
      </c>
      <c r="H57" s="845">
        <v>0</v>
      </c>
      <c r="I57" s="845">
        <v>0</v>
      </c>
      <c r="J57" s="954">
        <f>F57</f>
        <v>0</v>
      </c>
    </row>
    <row r="58" spans="1:11" s="672" customFormat="1" ht="25.5" hidden="1">
      <c r="A58" s="919">
        <v>1123300</v>
      </c>
      <c r="B58" s="737" t="s">
        <v>139</v>
      </c>
      <c r="C58" s="726" t="s">
        <v>347</v>
      </c>
      <c r="D58" s="844"/>
      <c r="E58" s="845"/>
      <c r="F58" s="845"/>
      <c r="G58" s="845"/>
      <c r="H58" s="845"/>
      <c r="I58" s="845"/>
      <c r="J58" s="954"/>
    </row>
    <row r="59" spans="1:11" s="672" customFormat="1" hidden="1">
      <c r="A59" s="919">
        <v>1123400</v>
      </c>
      <c r="B59" s="737" t="s">
        <v>533</v>
      </c>
      <c r="C59" s="726" t="s">
        <v>348</v>
      </c>
      <c r="D59" s="844">
        <v>0</v>
      </c>
      <c r="E59" s="845"/>
      <c r="F59" s="845">
        <v>0</v>
      </c>
      <c r="G59" s="845">
        <v>0</v>
      </c>
      <c r="H59" s="845">
        <v>0</v>
      </c>
      <c r="I59" s="845">
        <v>0</v>
      </c>
      <c r="J59" s="954">
        <f t="shared" ref="J59:J65" si="1">F59</f>
        <v>0</v>
      </c>
    </row>
    <row r="60" spans="1:11" s="672" customFormat="1" hidden="1">
      <c r="A60" s="919">
        <v>1123500</v>
      </c>
      <c r="B60" s="745" t="s">
        <v>534</v>
      </c>
      <c r="C60" s="746">
        <v>423500</v>
      </c>
      <c r="D60" s="844"/>
      <c r="E60" s="845"/>
      <c r="F60" s="845"/>
      <c r="G60" s="845"/>
      <c r="H60" s="845"/>
      <c r="I60" s="845"/>
      <c r="J60" s="954">
        <f t="shared" si="1"/>
        <v>0</v>
      </c>
    </row>
    <row r="61" spans="1:11" s="672" customFormat="1" hidden="1">
      <c r="A61" s="919">
        <v>1123600</v>
      </c>
      <c r="B61" s="737" t="s">
        <v>174</v>
      </c>
      <c r="C61" s="726" t="s">
        <v>349</v>
      </c>
      <c r="D61" s="844"/>
      <c r="E61" s="845"/>
      <c r="F61" s="845"/>
      <c r="G61" s="845"/>
      <c r="H61" s="845"/>
      <c r="I61" s="845"/>
      <c r="J61" s="954">
        <f t="shared" si="1"/>
        <v>0</v>
      </c>
    </row>
    <row r="62" spans="1:11" s="672" customFormat="1" hidden="1">
      <c r="A62" s="919">
        <v>1123700</v>
      </c>
      <c r="B62" s="737" t="s">
        <v>175</v>
      </c>
      <c r="C62" s="726" t="s">
        <v>350</v>
      </c>
      <c r="D62" s="844">
        <v>0</v>
      </c>
      <c r="E62" s="845"/>
      <c r="F62" s="845">
        <v>0</v>
      </c>
      <c r="G62" s="845">
        <v>0</v>
      </c>
      <c r="H62" s="845">
        <v>0</v>
      </c>
      <c r="I62" s="845">
        <v>0</v>
      </c>
      <c r="J62" s="954">
        <f t="shared" si="1"/>
        <v>0</v>
      </c>
    </row>
    <row r="63" spans="1:11" s="672" customFormat="1" ht="13.5" hidden="1" thickBot="1">
      <c r="A63" s="917">
        <v>1123800</v>
      </c>
      <c r="B63" s="741" t="s">
        <v>176</v>
      </c>
      <c r="C63" s="730" t="s">
        <v>351</v>
      </c>
      <c r="D63" s="839">
        <v>0</v>
      </c>
      <c r="E63" s="840">
        <v>0</v>
      </c>
      <c r="F63" s="840">
        <f>D63+E63</f>
        <v>0</v>
      </c>
      <c r="G63" s="840">
        <v>0</v>
      </c>
      <c r="H63" s="840">
        <v>0</v>
      </c>
      <c r="I63" s="840">
        <v>0</v>
      </c>
      <c r="J63" s="954">
        <f t="shared" si="1"/>
        <v>0</v>
      </c>
      <c r="K63" s="985"/>
    </row>
    <row r="64" spans="1:11" s="672" customFormat="1" ht="28.5" hidden="1">
      <c r="A64" s="912">
        <v>1124000</v>
      </c>
      <c r="B64" s="742" t="s">
        <v>198</v>
      </c>
      <c r="C64" s="718" t="s">
        <v>338</v>
      </c>
      <c r="D64" s="842">
        <f>D65</f>
        <v>0</v>
      </c>
      <c r="E64" s="843"/>
      <c r="F64" s="843">
        <f>F65</f>
        <v>0</v>
      </c>
      <c r="G64" s="843">
        <f>G65</f>
        <v>0</v>
      </c>
      <c r="H64" s="843">
        <f>H65</f>
        <v>0</v>
      </c>
      <c r="I64" s="843">
        <f>I65</f>
        <v>0</v>
      </c>
      <c r="J64" s="954">
        <f t="shared" si="1"/>
        <v>0</v>
      </c>
    </row>
    <row r="65" spans="1:10" s="672" customFormat="1" ht="13.5" thickBot="1">
      <c r="A65" s="917">
        <v>1124100</v>
      </c>
      <c r="B65" s="741" t="s">
        <v>177</v>
      </c>
      <c r="C65" s="730" t="s">
        <v>199</v>
      </c>
      <c r="D65" s="839">
        <v>0</v>
      </c>
      <c r="E65" s="840">
        <v>0</v>
      </c>
      <c r="F65" s="840">
        <f>D65+E65</f>
        <v>0</v>
      </c>
      <c r="G65" s="840">
        <v>0</v>
      </c>
      <c r="H65" s="840">
        <v>0</v>
      </c>
      <c r="I65" s="840">
        <v>0</v>
      </c>
      <c r="J65" s="954">
        <f t="shared" si="1"/>
        <v>0</v>
      </c>
    </row>
    <row r="66" spans="1:10" s="672" customFormat="1" ht="27" customHeight="1">
      <c r="A66" s="912">
        <v>1125000</v>
      </c>
      <c r="B66" s="742" t="s">
        <v>878</v>
      </c>
      <c r="C66" s="718" t="s">
        <v>338</v>
      </c>
      <c r="D66" s="842">
        <f>D67+D68</f>
        <v>0</v>
      </c>
      <c r="E66" s="843"/>
      <c r="F66" s="843">
        <f>F67+F68</f>
        <v>0</v>
      </c>
      <c r="G66" s="843">
        <f>G67+G68</f>
        <v>0</v>
      </c>
      <c r="H66" s="843">
        <f>H67+H68</f>
        <v>0</v>
      </c>
      <c r="I66" s="843">
        <f>I67+I68</f>
        <v>0</v>
      </c>
      <c r="J66" s="954">
        <f>J67+J68</f>
        <v>0</v>
      </c>
    </row>
    <row r="67" spans="1:10" s="672" customFormat="1" ht="25.5" hidden="1">
      <c r="A67" s="919">
        <v>1125100</v>
      </c>
      <c r="B67" s="737" t="s">
        <v>178</v>
      </c>
      <c r="C67" s="722" t="s">
        <v>879</v>
      </c>
      <c r="D67" s="844">
        <v>0</v>
      </c>
      <c r="E67" s="845">
        <v>0</v>
      </c>
      <c r="F67" s="845">
        <f>D67+E67</f>
        <v>0</v>
      </c>
      <c r="G67" s="845">
        <v>0</v>
      </c>
      <c r="H67" s="845">
        <v>0</v>
      </c>
      <c r="I67" s="845">
        <v>0</v>
      </c>
      <c r="J67" s="954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669</v>
      </c>
      <c r="C68" s="730" t="s">
        <v>988</v>
      </c>
      <c r="D68" s="839">
        <v>0</v>
      </c>
      <c r="E68" s="840">
        <v>0</v>
      </c>
      <c r="F68" s="840">
        <f>D68+E68</f>
        <v>0</v>
      </c>
      <c r="G68" s="840">
        <v>0</v>
      </c>
      <c r="H68" s="840">
        <v>0</v>
      </c>
      <c r="I68" s="840">
        <v>0</v>
      </c>
      <c r="J68" s="954">
        <f t="shared" si="2"/>
        <v>0</v>
      </c>
    </row>
    <row r="69" spans="1:10" s="672" customFormat="1" ht="14.25" hidden="1">
      <c r="A69" s="912">
        <v>1126000</v>
      </c>
      <c r="B69" s="742" t="s">
        <v>989</v>
      </c>
      <c r="C69" s="718" t="s">
        <v>338</v>
      </c>
      <c r="D69" s="842">
        <f>SUM(D70:D77)</f>
        <v>0</v>
      </c>
      <c r="E69" s="843"/>
      <c r="F69" s="843">
        <f>SUM(F70:F77)</f>
        <v>0</v>
      </c>
      <c r="G69" s="843">
        <f>SUM(G70:G77)</f>
        <v>0</v>
      </c>
      <c r="H69" s="843">
        <f>SUM(H70:H77)</f>
        <v>0</v>
      </c>
      <c r="I69" s="843">
        <f>SUM(I70:I77)</f>
        <v>0</v>
      </c>
      <c r="J69" s="954">
        <f t="shared" si="2"/>
        <v>0</v>
      </c>
    </row>
    <row r="70" spans="1:10" s="672" customFormat="1" hidden="1">
      <c r="A70" s="912">
        <v>1126100</v>
      </c>
      <c r="B70" s="737" t="s">
        <v>941</v>
      </c>
      <c r="C70" s="722" t="s">
        <v>990</v>
      </c>
      <c r="D70" s="844">
        <v>0</v>
      </c>
      <c r="E70" s="845"/>
      <c r="F70" s="845">
        <f>D70+E70</f>
        <v>0</v>
      </c>
      <c r="G70" s="845">
        <v>0</v>
      </c>
      <c r="H70" s="845">
        <v>0</v>
      </c>
      <c r="I70" s="845">
        <v>0</v>
      </c>
      <c r="J70" s="954">
        <f t="shared" si="2"/>
        <v>0</v>
      </c>
    </row>
    <row r="71" spans="1:10" s="672" customFormat="1" hidden="1">
      <c r="A71" s="912">
        <v>1126200</v>
      </c>
      <c r="B71" s="737" t="s">
        <v>942</v>
      </c>
      <c r="C71" s="726" t="s">
        <v>991</v>
      </c>
      <c r="D71" s="844"/>
      <c r="E71" s="845"/>
      <c r="F71" s="845">
        <f t="shared" ref="F71:F77" si="3">D71+E71</f>
        <v>0</v>
      </c>
      <c r="G71" s="845"/>
      <c r="H71" s="845"/>
      <c r="I71" s="845"/>
      <c r="J71" s="954">
        <f t="shared" si="2"/>
        <v>0</v>
      </c>
    </row>
    <row r="72" spans="1:10" s="672" customFormat="1" hidden="1">
      <c r="A72" s="912">
        <v>1126300</v>
      </c>
      <c r="B72" s="737" t="s">
        <v>369</v>
      </c>
      <c r="C72" s="726" t="s">
        <v>370</v>
      </c>
      <c r="D72" s="844"/>
      <c r="E72" s="845"/>
      <c r="F72" s="845">
        <f t="shared" si="3"/>
        <v>0</v>
      </c>
      <c r="G72" s="845"/>
      <c r="H72" s="845"/>
      <c r="I72" s="845"/>
      <c r="J72" s="954">
        <f t="shared" si="2"/>
        <v>0</v>
      </c>
    </row>
    <row r="73" spans="1:10" s="672" customFormat="1" hidden="1">
      <c r="A73" s="914">
        <v>1126400</v>
      </c>
      <c r="B73" s="747" t="s">
        <v>943</v>
      </c>
      <c r="C73" s="726" t="s">
        <v>371</v>
      </c>
      <c r="D73" s="844">
        <v>0</v>
      </c>
      <c r="E73" s="845"/>
      <c r="F73" s="845">
        <f t="shared" si="3"/>
        <v>0</v>
      </c>
      <c r="G73" s="845">
        <v>0</v>
      </c>
      <c r="H73" s="845">
        <v>0</v>
      </c>
      <c r="I73" s="845">
        <v>0</v>
      </c>
      <c r="J73" s="954">
        <f t="shared" si="2"/>
        <v>0</v>
      </c>
    </row>
    <row r="74" spans="1:10" s="672" customFormat="1" ht="25.5" hidden="1">
      <c r="A74" s="916">
        <v>1126500</v>
      </c>
      <c r="B74" s="748" t="s">
        <v>901</v>
      </c>
      <c r="C74" s="726" t="s">
        <v>372</v>
      </c>
      <c r="D74" s="844"/>
      <c r="E74" s="845"/>
      <c r="F74" s="845">
        <f t="shared" si="3"/>
        <v>0</v>
      </c>
      <c r="G74" s="845"/>
      <c r="H74" s="845"/>
      <c r="I74" s="845"/>
      <c r="J74" s="954">
        <v>0</v>
      </c>
    </row>
    <row r="75" spans="1:10" s="672" customFormat="1" hidden="1">
      <c r="A75" s="914">
        <v>1126600</v>
      </c>
      <c r="B75" s="747" t="s">
        <v>214</v>
      </c>
      <c r="C75" s="726" t="s">
        <v>373</v>
      </c>
      <c r="D75" s="844"/>
      <c r="E75" s="845"/>
      <c r="F75" s="845">
        <f t="shared" si="3"/>
        <v>0</v>
      </c>
      <c r="G75" s="845"/>
      <c r="H75" s="845"/>
      <c r="I75" s="845"/>
      <c r="J75" s="954">
        <f>F75</f>
        <v>0</v>
      </c>
    </row>
    <row r="76" spans="1:10" s="672" customFormat="1" hidden="1">
      <c r="A76" s="914">
        <v>1126700</v>
      </c>
      <c r="B76" s="747" t="s">
        <v>215</v>
      </c>
      <c r="C76" s="726" t="s">
        <v>374</v>
      </c>
      <c r="D76" s="844">
        <v>0</v>
      </c>
      <c r="E76" s="845">
        <v>0</v>
      </c>
      <c r="F76" s="845">
        <f t="shared" si="3"/>
        <v>0</v>
      </c>
      <c r="G76" s="845">
        <v>0</v>
      </c>
      <c r="H76" s="845">
        <v>0</v>
      </c>
      <c r="I76" s="845">
        <v>0</v>
      </c>
      <c r="J76" s="954">
        <f>F76</f>
        <v>0</v>
      </c>
    </row>
    <row r="77" spans="1:10" s="672" customFormat="1" ht="13.5" hidden="1" thickBot="1">
      <c r="A77" s="918">
        <v>1126800</v>
      </c>
      <c r="B77" s="749" t="s">
        <v>458</v>
      </c>
      <c r="C77" s="730" t="s">
        <v>375</v>
      </c>
      <c r="D77" s="839">
        <v>0</v>
      </c>
      <c r="E77" s="840">
        <v>0</v>
      </c>
      <c r="F77" s="845">
        <f t="shared" si="3"/>
        <v>0</v>
      </c>
      <c r="G77" s="840">
        <v>0</v>
      </c>
      <c r="H77" s="840">
        <v>0</v>
      </c>
      <c r="I77" s="840">
        <v>0</v>
      </c>
      <c r="J77" s="954">
        <f>F77</f>
        <v>0</v>
      </c>
    </row>
    <row r="78" spans="1:10" s="672" customFormat="1" ht="14.25" hidden="1">
      <c r="A78" s="920">
        <v>1130000</v>
      </c>
      <c r="B78" s="751" t="s">
        <v>274</v>
      </c>
      <c r="C78" s="718" t="s">
        <v>338</v>
      </c>
      <c r="D78" s="842">
        <v>0</v>
      </c>
      <c r="E78" s="843"/>
      <c r="F78" s="843">
        <f>F138</f>
        <v>0</v>
      </c>
      <c r="G78" s="843">
        <v>0</v>
      </c>
      <c r="H78" s="843">
        <v>0</v>
      </c>
      <c r="I78" s="843">
        <f>I138</f>
        <v>0</v>
      </c>
      <c r="J78" s="954">
        <f>J138</f>
        <v>0</v>
      </c>
    </row>
    <row r="79" spans="1:10" s="672" customFormat="1" hidden="1">
      <c r="A79" s="920">
        <v>1130100</v>
      </c>
      <c r="B79" s="747" t="s">
        <v>459</v>
      </c>
      <c r="C79" s="722" t="s">
        <v>275</v>
      </c>
      <c r="D79" s="844"/>
      <c r="E79" s="845"/>
      <c r="F79" s="845"/>
      <c r="G79" s="845"/>
      <c r="H79" s="845"/>
      <c r="I79" s="845"/>
      <c r="J79" s="954">
        <v>0</v>
      </c>
    </row>
    <row r="80" spans="1:10" s="672" customFormat="1" hidden="1">
      <c r="A80" s="920">
        <v>1130200</v>
      </c>
      <c r="B80" s="747" t="s">
        <v>460</v>
      </c>
      <c r="C80" s="726" t="s">
        <v>276</v>
      </c>
      <c r="D80" s="844"/>
      <c r="E80" s="845"/>
      <c r="F80" s="845"/>
      <c r="G80" s="845"/>
      <c r="H80" s="845"/>
      <c r="I80" s="845"/>
      <c r="J80" s="954">
        <v>0</v>
      </c>
    </row>
    <row r="81" spans="1:10" s="672" customFormat="1" hidden="1">
      <c r="A81" s="920">
        <v>1130300</v>
      </c>
      <c r="B81" s="747" t="s">
        <v>461</v>
      </c>
      <c r="C81" s="726" t="s">
        <v>277</v>
      </c>
      <c r="D81" s="844"/>
      <c r="E81" s="845"/>
      <c r="F81" s="845"/>
      <c r="G81" s="845"/>
      <c r="H81" s="845"/>
      <c r="I81" s="845"/>
      <c r="J81" s="954">
        <v>0</v>
      </c>
    </row>
    <row r="82" spans="1:10" s="672" customFormat="1" hidden="1">
      <c r="A82" s="920">
        <v>1130400</v>
      </c>
      <c r="B82" s="752" t="s">
        <v>462</v>
      </c>
      <c r="C82" s="753" t="s">
        <v>278</v>
      </c>
      <c r="D82" s="834"/>
      <c r="E82" s="846"/>
      <c r="F82" s="846"/>
      <c r="G82" s="846"/>
      <c r="H82" s="846"/>
      <c r="I82" s="846"/>
      <c r="J82" s="954">
        <v>0</v>
      </c>
    </row>
    <row r="83" spans="1:10" s="672" customFormat="1" ht="14.25" hidden="1">
      <c r="A83" s="914">
        <v>1131000</v>
      </c>
      <c r="B83" s="754" t="s">
        <v>279</v>
      </c>
      <c r="C83" s="755" t="s">
        <v>338</v>
      </c>
      <c r="D83" s="844"/>
      <c r="E83" s="845"/>
      <c r="F83" s="845"/>
      <c r="G83" s="845"/>
      <c r="H83" s="845"/>
      <c r="I83" s="845"/>
      <c r="J83" s="954">
        <v>0</v>
      </c>
    </row>
    <row r="84" spans="1:10" s="672" customFormat="1" ht="25.5" hidden="1">
      <c r="A84" s="914">
        <v>1131100</v>
      </c>
      <c r="B84" s="747" t="s">
        <v>565</v>
      </c>
      <c r="C84" s="722" t="s">
        <v>280</v>
      </c>
      <c r="D84" s="844"/>
      <c r="E84" s="845"/>
      <c r="F84" s="845"/>
      <c r="G84" s="845"/>
      <c r="H84" s="845"/>
      <c r="I84" s="845"/>
      <c r="J84" s="954">
        <v>0</v>
      </c>
    </row>
    <row r="85" spans="1:10" s="672" customFormat="1" hidden="1">
      <c r="A85" s="914">
        <v>1131200</v>
      </c>
      <c r="B85" s="747" t="s">
        <v>566</v>
      </c>
      <c r="C85" s="726" t="s">
        <v>281</v>
      </c>
      <c r="D85" s="844"/>
      <c r="E85" s="845"/>
      <c r="F85" s="845"/>
      <c r="G85" s="845"/>
      <c r="H85" s="845"/>
      <c r="I85" s="845"/>
      <c r="J85" s="954">
        <v>0</v>
      </c>
    </row>
    <row r="86" spans="1:10" s="672" customFormat="1" ht="13.5" hidden="1" thickBot="1">
      <c r="A86" s="914">
        <v>1131300</v>
      </c>
      <c r="B86" s="749" t="s">
        <v>567</v>
      </c>
      <c r="C86" s="730" t="s">
        <v>282</v>
      </c>
      <c r="D86" s="839"/>
      <c r="E86" s="840"/>
      <c r="F86" s="840"/>
      <c r="G86" s="840"/>
      <c r="H86" s="840"/>
      <c r="I86" s="840"/>
      <c r="J86" s="954">
        <v>0</v>
      </c>
    </row>
    <row r="87" spans="1:10" s="672" customFormat="1" ht="14.25" hidden="1">
      <c r="A87" s="921">
        <v>1140000</v>
      </c>
      <c r="B87" s="751" t="s">
        <v>283</v>
      </c>
      <c r="C87" s="718" t="s">
        <v>338</v>
      </c>
      <c r="D87" s="842">
        <v>0</v>
      </c>
      <c r="E87" s="843"/>
      <c r="F87" s="843">
        <v>0</v>
      </c>
      <c r="G87" s="843">
        <v>0</v>
      </c>
      <c r="H87" s="843">
        <v>0</v>
      </c>
      <c r="I87" s="843">
        <v>0</v>
      </c>
      <c r="J87" s="954">
        <v>0</v>
      </c>
    </row>
    <row r="88" spans="1:10" s="672" customFormat="1" ht="25.5" hidden="1">
      <c r="A88" s="921">
        <v>1141000</v>
      </c>
      <c r="B88" s="747" t="s">
        <v>284</v>
      </c>
      <c r="C88" s="722" t="s">
        <v>960</v>
      </c>
      <c r="D88" s="844"/>
      <c r="E88" s="845"/>
      <c r="F88" s="845"/>
      <c r="G88" s="845"/>
      <c r="H88" s="845"/>
      <c r="I88" s="845"/>
      <c r="J88" s="954">
        <v>0</v>
      </c>
    </row>
    <row r="89" spans="1:10" s="672" customFormat="1" ht="25.5" hidden="1">
      <c r="A89" s="921">
        <v>1142000</v>
      </c>
      <c r="B89" s="747" t="s">
        <v>38</v>
      </c>
      <c r="C89" s="726" t="s">
        <v>39</v>
      </c>
      <c r="D89" s="844"/>
      <c r="E89" s="845"/>
      <c r="F89" s="845"/>
      <c r="G89" s="845"/>
      <c r="H89" s="845"/>
      <c r="I89" s="845"/>
      <c r="J89" s="954">
        <v>0</v>
      </c>
    </row>
    <row r="90" spans="1:10" s="672" customFormat="1" ht="25.5" hidden="1">
      <c r="A90" s="921">
        <v>1143000</v>
      </c>
      <c r="B90" s="747" t="s">
        <v>40</v>
      </c>
      <c r="C90" s="726" t="s">
        <v>41</v>
      </c>
      <c r="D90" s="844"/>
      <c r="E90" s="845"/>
      <c r="F90" s="845"/>
      <c r="G90" s="845"/>
      <c r="H90" s="845"/>
      <c r="I90" s="845"/>
      <c r="J90" s="954">
        <v>0</v>
      </c>
    </row>
    <row r="91" spans="1:10" s="672" customFormat="1" ht="26.25" hidden="1" thickBot="1">
      <c r="A91" s="917">
        <v>1144000</v>
      </c>
      <c r="B91" s="749" t="s">
        <v>42</v>
      </c>
      <c r="C91" s="730" t="s">
        <v>418</v>
      </c>
      <c r="D91" s="839"/>
      <c r="E91" s="840"/>
      <c r="F91" s="840"/>
      <c r="G91" s="840"/>
      <c r="H91" s="840"/>
      <c r="I91" s="840"/>
      <c r="J91" s="954">
        <v>0</v>
      </c>
    </row>
    <row r="92" spans="1:10" s="672" customFormat="1" ht="27" customHeight="1">
      <c r="A92" s="922">
        <v>1150000</v>
      </c>
      <c r="B92" s="923" t="s">
        <v>694</v>
      </c>
      <c r="C92" s="718" t="s">
        <v>338</v>
      </c>
      <c r="D92" s="842">
        <f>D99</f>
        <v>63000</v>
      </c>
      <c r="E92" s="843">
        <f>E99</f>
        <v>0</v>
      </c>
      <c r="F92" s="843">
        <f>F99</f>
        <v>63000</v>
      </c>
      <c r="G92" s="843">
        <f>G105</f>
        <v>13000</v>
      </c>
      <c r="H92" s="843">
        <f>H105</f>
        <v>27000</v>
      </c>
      <c r="I92" s="843">
        <f>I105</f>
        <v>40000</v>
      </c>
      <c r="J92" s="954">
        <f>J99</f>
        <v>63000</v>
      </c>
    </row>
    <row r="93" spans="1:10" s="672" customFormat="1" ht="25.5" hidden="1">
      <c r="A93" s="924">
        <v>1151000</v>
      </c>
      <c r="B93" s="925" t="s">
        <v>649</v>
      </c>
      <c r="C93" s="718" t="s">
        <v>338</v>
      </c>
      <c r="D93" s="847">
        <v>0</v>
      </c>
      <c r="E93" s="848"/>
      <c r="F93" s="848">
        <v>0</v>
      </c>
      <c r="G93" s="848">
        <v>0</v>
      </c>
      <c r="H93" s="848">
        <v>0</v>
      </c>
      <c r="I93" s="848">
        <v>0</v>
      </c>
      <c r="J93" s="954">
        <v>0</v>
      </c>
    </row>
    <row r="94" spans="1:10" s="672" customFormat="1" ht="25.5" hidden="1">
      <c r="A94" s="924">
        <v>1151100</v>
      </c>
      <c r="B94" s="927" t="s">
        <v>250</v>
      </c>
      <c r="C94" s="928">
        <v>461100</v>
      </c>
      <c r="D94" s="847"/>
      <c r="E94" s="848"/>
      <c r="F94" s="848"/>
      <c r="G94" s="848"/>
      <c r="H94" s="848"/>
      <c r="I94" s="848"/>
      <c r="J94" s="954">
        <v>0</v>
      </c>
    </row>
    <row r="95" spans="1:10" s="672" customFormat="1" ht="25.5" hidden="1">
      <c r="A95" s="924">
        <v>1151200</v>
      </c>
      <c r="B95" s="927" t="s">
        <v>607</v>
      </c>
      <c r="C95" s="928">
        <v>461200</v>
      </c>
      <c r="D95" s="847"/>
      <c r="E95" s="848"/>
      <c r="F95" s="848"/>
      <c r="G95" s="848"/>
      <c r="H95" s="848"/>
      <c r="I95" s="848"/>
      <c r="J95" s="954">
        <v>0</v>
      </c>
    </row>
    <row r="96" spans="1:10" s="672" customFormat="1" ht="25.5" hidden="1">
      <c r="A96" s="924">
        <v>1152000</v>
      </c>
      <c r="B96" s="929" t="s">
        <v>495</v>
      </c>
      <c r="C96" s="930" t="s">
        <v>338</v>
      </c>
      <c r="D96" s="931">
        <v>0</v>
      </c>
      <c r="E96" s="1108"/>
      <c r="F96" s="1108">
        <v>0</v>
      </c>
      <c r="G96" s="1108">
        <v>0</v>
      </c>
      <c r="H96" s="1108">
        <v>0</v>
      </c>
      <c r="I96" s="1108">
        <v>0</v>
      </c>
      <c r="J96" s="954">
        <v>0</v>
      </c>
    </row>
    <row r="97" spans="1:10" s="672" customFormat="1" ht="25.5" hidden="1">
      <c r="A97" s="924">
        <v>1152100</v>
      </c>
      <c r="B97" s="932" t="s">
        <v>518</v>
      </c>
      <c r="C97" s="928">
        <v>462100</v>
      </c>
      <c r="D97" s="844"/>
      <c r="E97" s="845"/>
      <c r="F97" s="845"/>
      <c r="G97" s="845"/>
      <c r="H97" s="845"/>
      <c r="I97" s="845"/>
      <c r="J97" s="954">
        <v>0</v>
      </c>
    </row>
    <row r="98" spans="1:10" s="672" customFormat="1" ht="26.25" hidden="1" thickBot="1">
      <c r="A98" s="934">
        <v>1152200</v>
      </c>
      <c r="B98" s="935" t="s">
        <v>723</v>
      </c>
      <c r="C98" s="936">
        <v>462200</v>
      </c>
      <c r="D98" s="839"/>
      <c r="E98" s="840"/>
      <c r="F98" s="840"/>
      <c r="G98" s="840"/>
      <c r="H98" s="840"/>
      <c r="I98" s="840"/>
      <c r="J98" s="954">
        <v>0</v>
      </c>
    </row>
    <row r="99" spans="1:10" s="672" customFormat="1" ht="25.5">
      <c r="A99" s="922">
        <v>1153000</v>
      </c>
      <c r="B99" s="938" t="s">
        <v>724</v>
      </c>
      <c r="C99" s="939" t="s">
        <v>338</v>
      </c>
      <c r="D99" s="940">
        <f t="shared" ref="D99:J99" si="4">D105</f>
        <v>63000</v>
      </c>
      <c r="E99" s="1109">
        <f t="shared" si="4"/>
        <v>0</v>
      </c>
      <c r="F99" s="1109">
        <f t="shared" si="4"/>
        <v>63000</v>
      </c>
      <c r="G99" s="1109">
        <f t="shared" si="4"/>
        <v>13000</v>
      </c>
      <c r="H99" s="1109">
        <f t="shared" si="4"/>
        <v>27000</v>
      </c>
      <c r="I99" s="1109">
        <f t="shared" si="4"/>
        <v>40000</v>
      </c>
      <c r="J99" s="954">
        <f t="shared" si="4"/>
        <v>63000</v>
      </c>
    </row>
    <row r="100" spans="1:10" s="672" customFormat="1" ht="0.75" hidden="1" customHeight="1">
      <c r="A100" s="924">
        <v>1153100</v>
      </c>
      <c r="B100" s="932" t="s">
        <v>725</v>
      </c>
      <c r="C100" s="928">
        <v>463100</v>
      </c>
      <c r="D100" s="931"/>
      <c r="E100" s="1108"/>
      <c r="F100" s="1108"/>
      <c r="G100" s="1108"/>
      <c r="H100" s="1108"/>
      <c r="I100" s="1108"/>
      <c r="J100" s="954">
        <v>0</v>
      </c>
    </row>
    <row r="101" spans="1:10" s="672" customFormat="1" hidden="1">
      <c r="A101" s="924">
        <v>1153200</v>
      </c>
      <c r="B101" s="932" t="s">
        <v>95</v>
      </c>
      <c r="C101" s="928">
        <v>463200</v>
      </c>
      <c r="D101" s="931"/>
      <c r="E101" s="1108"/>
      <c r="F101" s="1108"/>
      <c r="G101" s="1108"/>
      <c r="H101" s="1108"/>
      <c r="I101" s="1108"/>
      <c r="J101" s="954">
        <v>0</v>
      </c>
    </row>
    <row r="102" spans="1:10" s="672" customFormat="1" ht="38.25" hidden="1">
      <c r="A102" s="924">
        <v>1153300</v>
      </c>
      <c r="B102" s="932" t="s">
        <v>479</v>
      </c>
      <c r="C102" s="928">
        <v>463300</v>
      </c>
      <c r="D102" s="931"/>
      <c r="E102" s="1108"/>
      <c r="F102" s="1108"/>
      <c r="G102" s="1108"/>
      <c r="H102" s="1108"/>
      <c r="I102" s="1108"/>
      <c r="J102" s="954">
        <v>0</v>
      </c>
    </row>
    <row r="103" spans="1:10" s="672" customFormat="1" ht="38.25" hidden="1">
      <c r="A103" s="924">
        <v>1153400</v>
      </c>
      <c r="B103" s="932" t="s">
        <v>480</v>
      </c>
      <c r="C103" s="928">
        <v>463400</v>
      </c>
      <c r="D103" s="931"/>
      <c r="E103" s="1108"/>
      <c r="F103" s="1108"/>
      <c r="G103" s="1108"/>
      <c r="H103" s="1108"/>
      <c r="I103" s="1108"/>
      <c r="J103" s="954">
        <v>0</v>
      </c>
    </row>
    <row r="104" spans="1:10" s="672" customFormat="1" ht="27" hidden="1" customHeight="1">
      <c r="A104" s="924">
        <v>1153500</v>
      </c>
      <c r="B104" s="1730" t="s">
        <v>481</v>
      </c>
      <c r="C104" s="746">
        <v>463500</v>
      </c>
      <c r="D104" s="931"/>
      <c r="E104" s="1108"/>
      <c r="F104" s="1108"/>
      <c r="G104" s="1108"/>
      <c r="H104" s="1108"/>
      <c r="I104" s="1108"/>
      <c r="J104" s="1193">
        <v>0</v>
      </c>
    </row>
    <row r="105" spans="1:10" s="672" customFormat="1" ht="37.5" customHeight="1">
      <c r="A105" s="924">
        <v>1153700</v>
      </c>
      <c r="B105" s="941" t="s">
        <v>482</v>
      </c>
      <c r="C105" s="746">
        <v>463700</v>
      </c>
      <c r="D105" s="931">
        <v>63000</v>
      </c>
      <c r="E105" s="1108">
        <v>0</v>
      </c>
      <c r="F105" s="1108">
        <f>D105+E105</f>
        <v>63000</v>
      </c>
      <c r="G105" s="1108">
        <v>13000</v>
      </c>
      <c r="H105" s="1108">
        <v>27000</v>
      </c>
      <c r="I105" s="1108">
        <v>40000</v>
      </c>
      <c r="J105" s="954">
        <f>F105</f>
        <v>63000</v>
      </c>
    </row>
    <row r="106" spans="1:10" s="672" customFormat="1" ht="38.25" hidden="1">
      <c r="A106" s="924">
        <v>1153800</v>
      </c>
      <c r="B106" s="941" t="s">
        <v>953</v>
      </c>
      <c r="C106" s="928">
        <v>463800</v>
      </c>
      <c r="D106" s="931"/>
      <c r="E106" s="1108"/>
      <c r="F106" s="1108"/>
      <c r="G106" s="1108"/>
      <c r="H106" s="1108"/>
      <c r="I106" s="1108"/>
      <c r="J106" s="954">
        <v>0</v>
      </c>
    </row>
    <row r="107" spans="1:10" s="672" customFormat="1" hidden="1">
      <c r="A107" s="924">
        <v>1153900</v>
      </c>
      <c r="B107" s="941" t="s">
        <v>954</v>
      </c>
      <c r="C107" s="928">
        <v>463900</v>
      </c>
      <c r="D107" s="931"/>
      <c r="E107" s="1108"/>
      <c r="F107" s="1108"/>
      <c r="G107" s="1108"/>
      <c r="H107" s="1108"/>
      <c r="I107" s="1108"/>
      <c r="J107" s="954">
        <v>0</v>
      </c>
    </row>
    <row r="108" spans="1:10" s="672" customFormat="1" ht="25.5" hidden="1">
      <c r="A108" s="924">
        <v>1154000</v>
      </c>
      <c r="B108" s="942" t="s">
        <v>955</v>
      </c>
      <c r="C108" s="930" t="s">
        <v>338</v>
      </c>
      <c r="D108" s="931">
        <v>0</v>
      </c>
      <c r="E108" s="1108"/>
      <c r="F108" s="1108">
        <v>0</v>
      </c>
      <c r="G108" s="1108">
        <v>0</v>
      </c>
      <c r="H108" s="1108">
        <v>0</v>
      </c>
      <c r="I108" s="1108">
        <v>0</v>
      </c>
      <c r="J108" s="954">
        <v>0</v>
      </c>
    </row>
    <row r="109" spans="1:10" s="672" customFormat="1" ht="25.5" hidden="1">
      <c r="A109" s="924">
        <v>1154100</v>
      </c>
      <c r="B109" s="941" t="s">
        <v>195</v>
      </c>
      <c r="C109" s="928">
        <v>465100</v>
      </c>
      <c r="D109" s="943"/>
      <c r="E109" s="1110"/>
      <c r="F109" s="1110"/>
      <c r="G109" s="1110"/>
      <c r="H109" s="1110"/>
      <c r="I109" s="1110"/>
      <c r="J109" s="954">
        <v>0</v>
      </c>
    </row>
    <row r="110" spans="1:10" s="672" customFormat="1" hidden="1">
      <c r="A110" s="924">
        <v>1154200</v>
      </c>
      <c r="B110" s="941" t="s">
        <v>196</v>
      </c>
      <c r="C110" s="928">
        <v>465200</v>
      </c>
      <c r="D110" s="943"/>
      <c r="E110" s="1110"/>
      <c r="F110" s="1110"/>
      <c r="G110" s="1110"/>
      <c r="H110" s="1110"/>
      <c r="I110" s="1110"/>
      <c r="J110" s="954">
        <v>0</v>
      </c>
    </row>
    <row r="111" spans="1:10" s="672" customFormat="1" hidden="1">
      <c r="A111" s="924">
        <v>1154300</v>
      </c>
      <c r="B111" s="941" t="s">
        <v>197</v>
      </c>
      <c r="C111" s="928">
        <v>465300</v>
      </c>
      <c r="D111" s="943"/>
      <c r="E111" s="1110"/>
      <c r="F111" s="1110"/>
      <c r="G111" s="1110"/>
      <c r="H111" s="1110"/>
      <c r="I111" s="1110"/>
      <c r="J111" s="954">
        <v>0</v>
      </c>
    </row>
    <row r="112" spans="1:10" s="672" customFormat="1" ht="38.25" hidden="1">
      <c r="A112" s="924">
        <v>1154500</v>
      </c>
      <c r="B112" s="941" t="s">
        <v>63</v>
      </c>
      <c r="C112" s="928">
        <v>465500</v>
      </c>
      <c r="D112" s="943"/>
      <c r="E112" s="1110"/>
      <c r="F112" s="1110"/>
      <c r="G112" s="1110"/>
      <c r="H112" s="1110"/>
      <c r="I112" s="1110"/>
      <c r="J112" s="954">
        <v>0</v>
      </c>
    </row>
    <row r="113" spans="1:10" s="672" customFormat="1" ht="38.25" hidden="1">
      <c r="A113" s="924">
        <v>1154600</v>
      </c>
      <c r="B113" s="941" t="s">
        <v>64</v>
      </c>
      <c r="C113" s="928">
        <v>465600</v>
      </c>
      <c r="D113" s="844"/>
      <c r="E113" s="845"/>
      <c r="F113" s="845"/>
      <c r="G113" s="845"/>
      <c r="H113" s="845"/>
      <c r="I113" s="845"/>
      <c r="J113" s="954">
        <v>0</v>
      </c>
    </row>
    <row r="114" spans="1:10" s="672" customFormat="1" ht="17.25" customHeight="1" thickBot="1">
      <c r="A114" s="934">
        <v>1154700</v>
      </c>
      <c r="B114" s="946" t="s">
        <v>74</v>
      </c>
      <c r="C114" s="730" t="s">
        <v>75</v>
      </c>
      <c r="D114" s="839"/>
      <c r="E114" s="840"/>
      <c r="F114" s="840"/>
      <c r="G114" s="840"/>
      <c r="H114" s="840"/>
      <c r="I114" s="840"/>
      <c r="J114" s="954">
        <v>0</v>
      </c>
    </row>
    <row r="115" spans="1:10" s="672" customFormat="1" ht="25.5" hidden="1">
      <c r="A115" s="947">
        <v>1160000</v>
      </c>
      <c r="B115" s="764" t="s">
        <v>76</v>
      </c>
      <c r="C115" s="718" t="s">
        <v>338</v>
      </c>
      <c r="D115" s="842">
        <v>0</v>
      </c>
      <c r="E115" s="843"/>
      <c r="F115" s="843">
        <v>0</v>
      </c>
      <c r="G115" s="843">
        <v>0</v>
      </c>
      <c r="H115" s="843">
        <v>0</v>
      </c>
      <c r="I115" s="843">
        <v>0</v>
      </c>
      <c r="J115" s="954">
        <v>0</v>
      </c>
    </row>
    <row r="116" spans="1:10" s="672" customFormat="1" hidden="1">
      <c r="A116" s="919">
        <v>1161000</v>
      </c>
      <c r="B116" s="766" t="s">
        <v>77</v>
      </c>
      <c r="C116" s="767" t="s">
        <v>338</v>
      </c>
      <c r="D116" s="844">
        <v>0</v>
      </c>
      <c r="E116" s="845"/>
      <c r="F116" s="845">
        <v>0</v>
      </c>
      <c r="G116" s="845">
        <v>0</v>
      </c>
      <c r="H116" s="845">
        <v>0</v>
      </c>
      <c r="I116" s="845">
        <v>0</v>
      </c>
      <c r="J116" s="954">
        <v>0</v>
      </c>
    </row>
    <row r="117" spans="1:10" s="672" customFormat="1" ht="25.5" hidden="1">
      <c r="A117" s="919">
        <v>1161100</v>
      </c>
      <c r="B117" s="725" t="s">
        <v>1660</v>
      </c>
      <c r="C117" s="746">
        <v>471100</v>
      </c>
      <c r="D117" s="844"/>
      <c r="E117" s="845"/>
      <c r="F117" s="845"/>
      <c r="G117" s="845"/>
      <c r="H117" s="845"/>
      <c r="I117" s="845"/>
      <c r="J117" s="954">
        <v>0</v>
      </c>
    </row>
    <row r="118" spans="1:10" s="672" customFormat="1" ht="25.5" hidden="1">
      <c r="A118" s="919">
        <v>1161200</v>
      </c>
      <c r="B118" s="760" t="s">
        <v>1622</v>
      </c>
      <c r="C118" s="746">
        <v>471200</v>
      </c>
      <c r="D118" s="844"/>
      <c r="E118" s="845"/>
      <c r="F118" s="845"/>
      <c r="G118" s="845"/>
      <c r="H118" s="845"/>
      <c r="I118" s="845"/>
      <c r="J118" s="954">
        <v>0</v>
      </c>
    </row>
    <row r="119" spans="1:10" s="672" customFormat="1" ht="25.5" hidden="1">
      <c r="A119" s="919">
        <v>1162000</v>
      </c>
      <c r="B119" s="766" t="s">
        <v>1080</v>
      </c>
      <c r="C119" s="767" t="s">
        <v>338</v>
      </c>
      <c r="D119" s="844">
        <v>0</v>
      </c>
      <c r="E119" s="845"/>
      <c r="F119" s="845">
        <v>0</v>
      </c>
      <c r="G119" s="845">
        <v>0</v>
      </c>
      <c r="H119" s="845">
        <v>0</v>
      </c>
      <c r="I119" s="845">
        <v>0</v>
      </c>
      <c r="J119" s="954">
        <v>0</v>
      </c>
    </row>
    <row r="120" spans="1:10" s="672" customFormat="1" ht="25.5" hidden="1">
      <c r="A120" s="919">
        <v>1162100</v>
      </c>
      <c r="B120" s="760" t="s">
        <v>1623</v>
      </c>
      <c r="C120" s="726" t="s">
        <v>122</v>
      </c>
      <c r="D120" s="844"/>
      <c r="E120" s="845"/>
      <c r="F120" s="845"/>
      <c r="G120" s="845"/>
      <c r="H120" s="845"/>
      <c r="I120" s="845"/>
      <c r="J120" s="954">
        <v>0</v>
      </c>
    </row>
    <row r="121" spans="1:10" s="672" customFormat="1" hidden="1">
      <c r="A121" s="919">
        <v>1162200</v>
      </c>
      <c r="B121" s="760" t="s">
        <v>1624</v>
      </c>
      <c r="C121" s="726" t="s">
        <v>23</v>
      </c>
      <c r="D121" s="844"/>
      <c r="E121" s="845"/>
      <c r="F121" s="845"/>
      <c r="G121" s="845"/>
      <c r="H121" s="845"/>
      <c r="I121" s="845"/>
      <c r="J121" s="954">
        <v>0</v>
      </c>
    </row>
    <row r="122" spans="1:10" s="672" customFormat="1" ht="25.5" hidden="1">
      <c r="A122" s="919">
        <v>1162300</v>
      </c>
      <c r="B122" s="760" t="s">
        <v>1625</v>
      </c>
      <c r="C122" s="726" t="s">
        <v>25</v>
      </c>
      <c r="D122" s="844"/>
      <c r="E122" s="845"/>
      <c r="F122" s="845"/>
      <c r="G122" s="845"/>
      <c r="H122" s="845"/>
      <c r="I122" s="845"/>
      <c r="J122" s="954">
        <v>0</v>
      </c>
    </row>
    <row r="123" spans="1:10" s="672" customFormat="1" hidden="1">
      <c r="A123" s="919">
        <v>1162400</v>
      </c>
      <c r="B123" s="760" t="s">
        <v>1626</v>
      </c>
      <c r="C123" s="726" t="s">
        <v>795</v>
      </c>
      <c r="D123" s="844"/>
      <c r="E123" s="845"/>
      <c r="F123" s="845"/>
      <c r="G123" s="845"/>
      <c r="H123" s="845"/>
      <c r="I123" s="845"/>
      <c r="J123" s="954">
        <v>0</v>
      </c>
    </row>
    <row r="124" spans="1:10" s="672" customFormat="1" ht="25.5" hidden="1">
      <c r="A124" s="919">
        <v>1162500</v>
      </c>
      <c r="B124" s="760" t="s">
        <v>1627</v>
      </c>
      <c r="C124" s="726" t="s">
        <v>797</v>
      </c>
      <c r="D124" s="844"/>
      <c r="E124" s="845"/>
      <c r="F124" s="845"/>
      <c r="G124" s="845"/>
      <c r="H124" s="845"/>
      <c r="I124" s="845"/>
      <c r="J124" s="954">
        <v>0</v>
      </c>
    </row>
    <row r="125" spans="1:10" s="672" customFormat="1" hidden="1">
      <c r="A125" s="919">
        <v>1162600</v>
      </c>
      <c r="B125" s="760" t="s">
        <v>1628</v>
      </c>
      <c r="C125" s="726" t="s">
        <v>489</v>
      </c>
      <c r="D125" s="844"/>
      <c r="E125" s="845"/>
      <c r="F125" s="845"/>
      <c r="G125" s="845"/>
      <c r="H125" s="845"/>
      <c r="I125" s="845"/>
      <c r="J125" s="954">
        <v>0</v>
      </c>
    </row>
    <row r="126" spans="1:10" s="672" customFormat="1" ht="6.75" hidden="1" customHeight="1">
      <c r="A126" s="919">
        <v>1162700</v>
      </c>
      <c r="B126" s="725" t="s">
        <v>1629</v>
      </c>
      <c r="C126" s="726" t="s">
        <v>491</v>
      </c>
      <c r="D126" s="844"/>
      <c r="E126" s="845"/>
      <c r="F126" s="845"/>
      <c r="G126" s="845"/>
      <c r="H126" s="845"/>
      <c r="I126" s="845"/>
      <c r="J126" s="954">
        <v>0</v>
      </c>
    </row>
    <row r="127" spans="1:10" s="672" customFormat="1" hidden="1">
      <c r="A127" s="919">
        <v>1162800</v>
      </c>
      <c r="B127" s="760" t="s">
        <v>1630</v>
      </c>
      <c r="C127" s="726" t="s">
        <v>833</v>
      </c>
      <c r="D127" s="844"/>
      <c r="E127" s="845"/>
      <c r="F127" s="845"/>
      <c r="G127" s="845"/>
      <c r="H127" s="845"/>
      <c r="I127" s="845"/>
      <c r="J127" s="954">
        <v>0</v>
      </c>
    </row>
    <row r="128" spans="1:10" s="672" customFormat="1" hidden="1">
      <c r="A128" s="948">
        <v>1162900</v>
      </c>
      <c r="B128" s="760" t="s">
        <v>1631</v>
      </c>
      <c r="C128" s="726" t="s">
        <v>835</v>
      </c>
      <c r="D128" s="844"/>
      <c r="E128" s="845"/>
      <c r="F128" s="845"/>
      <c r="G128" s="845"/>
      <c r="H128" s="845"/>
      <c r="I128" s="845"/>
      <c r="J128" s="954">
        <v>0</v>
      </c>
    </row>
    <row r="129" spans="1:10" s="672" customFormat="1" hidden="1">
      <c r="A129" s="948">
        <v>1163000</v>
      </c>
      <c r="B129" s="766" t="s">
        <v>54</v>
      </c>
      <c r="C129" s="755" t="s">
        <v>338</v>
      </c>
      <c r="D129" s="844">
        <v>0</v>
      </c>
      <c r="E129" s="845"/>
      <c r="F129" s="845">
        <v>0</v>
      </c>
      <c r="G129" s="845">
        <v>0</v>
      </c>
      <c r="H129" s="845">
        <v>0</v>
      </c>
      <c r="I129" s="845">
        <v>0</v>
      </c>
      <c r="J129" s="954">
        <v>0</v>
      </c>
    </row>
    <row r="130" spans="1:10" s="672" customFormat="1" ht="10.5" hidden="1" customHeight="1" thickBot="1">
      <c r="A130" s="949">
        <v>1163100</v>
      </c>
      <c r="B130" s="749" t="s">
        <v>763</v>
      </c>
      <c r="C130" s="730" t="s">
        <v>764</v>
      </c>
      <c r="D130" s="839"/>
      <c r="E130" s="840"/>
      <c r="F130" s="840"/>
      <c r="G130" s="840"/>
      <c r="H130" s="840"/>
      <c r="I130" s="840"/>
      <c r="J130" s="954">
        <v>0</v>
      </c>
    </row>
    <row r="131" spans="1:10" s="672" customFormat="1" hidden="1">
      <c r="A131" s="950">
        <v>1170000</v>
      </c>
      <c r="B131" s="772" t="s">
        <v>836</v>
      </c>
      <c r="C131" s="718" t="s">
        <v>338</v>
      </c>
      <c r="D131" s="842">
        <f>D135</f>
        <v>0</v>
      </c>
      <c r="E131" s="843"/>
      <c r="F131" s="843">
        <f>F135</f>
        <v>0</v>
      </c>
      <c r="G131" s="843">
        <f>G135</f>
        <v>0</v>
      </c>
      <c r="H131" s="843">
        <f>H135</f>
        <v>0</v>
      </c>
      <c r="I131" s="843">
        <f>I135</f>
        <v>0</v>
      </c>
      <c r="J131" s="954">
        <f>J135</f>
        <v>0</v>
      </c>
    </row>
    <row r="132" spans="1:10" s="672" customFormat="1" ht="38.25" hidden="1">
      <c r="A132" s="948">
        <v>1171000</v>
      </c>
      <c r="B132" s="776" t="s">
        <v>200</v>
      </c>
      <c r="C132" s="718" t="s">
        <v>338</v>
      </c>
      <c r="D132" s="847">
        <v>0</v>
      </c>
      <c r="E132" s="848"/>
      <c r="F132" s="848">
        <v>0</v>
      </c>
      <c r="G132" s="848">
        <v>0</v>
      </c>
      <c r="H132" s="848">
        <v>0</v>
      </c>
      <c r="I132" s="848">
        <v>0</v>
      </c>
      <c r="J132" s="954">
        <v>0</v>
      </c>
    </row>
    <row r="133" spans="1:10" s="672" customFormat="1" ht="38.25" hidden="1">
      <c r="A133" s="948">
        <v>1171100</v>
      </c>
      <c r="B133" s="725" t="s">
        <v>1632</v>
      </c>
      <c r="C133" s="722" t="s">
        <v>457</v>
      </c>
      <c r="D133" s="844"/>
      <c r="E133" s="845"/>
      <c r="F133" s="845"/>
      <c r="G133" s="845"/>
      <c r="H133" s="845"/>
      <c r="I133" s="845"/>
      <c r="J133" s="954">
        <v>0</v>
      </c>
    </row>
    <row r="134" spans="1:10" s="672" customFormat="1" ht="25.5" hidden="1">
      <c r="A134" s="948">
        <v>1171200</v>
      </c>
      <c r="B134" s="760" t="s">
        <v>1633</v>
      </c>
      <c r="C134" s="778" t="s">
        <v>332</v>
      </c>
      <c r="D134" s="844"/>
      <c r="E134" s="845"/>
      <c r="F134" s="845"/>
      <c r="G134" s="845"/>
      <c r="H134" s="845"/>
      <c r="I134" s="845"/>
      <c r="J134" s="954">
        <v>0</v>
      </c>
    </row>
    <row r="135" spans="1:10" s="672" customFormat="1" ht="51" hidden="1">
      <c r="A135" s="919">
        <v>1172000</v>
      </c>
      <c r="B135" s="779" t="s">
        <v>974</v>
      </c>
      <c r="C135" s="755" t="s">
        <v>338</v>
      </c>
      <c r="D135" s="842">
        <f>D137+D138</f>
        <v>0</v>
      </c>
      <c r="E135" s="843"/>
      <c r="F135" s="843">
        <f>F137+F138</f>
        <v>0</v>
      </c>
      <c r="G135" s="843">
        <f>G137+G138</f>
        <v>0</v>
      </c>
      <c r="H135" s="843">
        <f>H137+H138</f>
        <v>0</v>
      </c>
      <c r="I135" s="843">
        <f>I137+I138</f>
        <v>0</v>
      </c>
      <c r="J135" s="954">
        <f>F135</f>
        <v>0</v>
      </c>
    </row>
    <row r="136" spans="1:10" s="672" customFormat="1" hidden="1">
      <c r="A136" s="919">
        <v>1172100</v>
      </c>
      <c r="B136" s="747" t="s">
        <v>1058</v>
      </c>
      <c r="C136" s="722" t="s">
        <v>975</v>
      </c>
      <c r="D136" s="844"/>
      <c r="E136" s="845"/>
      <c r="F136" s="845"/>
      <c r="G136" s="845"/>
      <c r="H136" s="845"/>
      <c r="I136" s="845"/>
      <c r="J136" s="954">
        <v>0</v>
      </c>
    </row>
    <row r="137" spans="1:10" s="672" customFormat="1" hidden="1">
      <c r="A137" s="919">
        <v>1172200</v>
      </c>
      <c r="B137" s="747" t="s">
        <v>1059</v>
      </c>
      <c r="C137" s="780">
        <v>482200</v>
      </c>
      <c r="D137" s="844">
        <v>0</v>
      </c>
      <c r="E137" s="845"/>
      <c r="F137" s="845">
        <v>0</v>
      </c>
      <c r="G137" s="845">
        <v>0</v>
      </c>
      <c r="H137" s="845">
        <v>0</v>
      </c>
      <c r="I137" s="845">
        <v>0</v>
      </c>
      <c r="J137" s="954">
        <f>F137</f>
        <v>0</v>
      </c>
    </row>
    <row r="138" spans="1:10" s="672" customFormat="1" hidden="1">
      <c r="A138" s="919">
        <v>1172300</v>
      </c>
      <c r="B138" s="760" t="s">
        <v>1634</v>
      </c>
      <c r="C138" s="726" t="s">
        <v>977</v>
      </c>
      <c r="D138" s="844">
        <v>0</v>
      </c>
      <c r="E138" s="845">
        <v>0</v>
      </c>
      <c r="F138" s="845">
        <f>D138+E138</f>
        <v>0</v>
      </c>
      <c r="G138" s="845">
        <v>0</v>
      </c>
      <c r="H138" s="845">
        <v>0</v>
      </c>
      <c r="I138" s="845">
        <v>0</v>
      </c>
      <c r="J138" s="954">
        <f>F138</f>
        <v>0</v>
      </c>
    </row>
    <row r="139" spans="1:10" s="672" customFormat="1" ht="25.5" hidden="1">
      <c r="A139" s="919">
        <v>1172400</v>
      </c>
      <c r="B139" s="781" t="s">
        <v>1635</v>
      </c>
      <c r="C139" s="726" t="s">
        <v>117</v>
      </c>
      <c r="D139" s="847"/>
      <c r="E139" s="845"/>
      <c r="F139" s="848"/>
      <c r="G139" s="848"/>
      <c r="H139" s="848"/>
      <c r="I139" s="848"/>
      <c r="J139" s="954">
        <v>0</v>
      </c>
    </row>
    <row r="140" spans="1:10" s="672" customFormat="1" ht="25.5" hidden="1">
      <c r="A140" s="919">
        <v>1173000</v>
      </c>
      <c r="B140" s="779" t="s">
        <v>118</v>
      </c>
      <c r="C140" s="755" t="s">
        <v>338</v>
      </c>
      <c r="D140" s="847">
        <v>0</v>
      </c>
      <c r="E140" s="848"/>
      <c r="F140" s="848">
        <v>0</v>
      </c>
      <c r="G140" s="848">
        <v>0</v>
      </c>
      <c r="H140" s="848">
        <v>0</v>
      </c>
      <c r="I140" s="848">
        <v>0</v>
      </c>
      <c r="J140" s="954">
        <v>0</v>
      </c>
    </row>
    <row r="141" spans="1:10" s="672" customFormat="1" ht="25.5" hidden="1">
      <c r="A141" s="948">
        <v>1173100</v>
      </c>
      <c r="B141" s="782" t="s">
        <v>119</v>
      </c>
      <c r="C141" s="726" t="s">
        <v>1044</v>
      </c>
      <c r="D141" s="847"/>
      <c r="E141" s="845"/>
      <c r="F141" s="848"/>
      <c r="G141" s="848"/>
      <c r="H141" s="848"/>
      <c r="I141" s="848"/>
      <c r="J141" s="954">
        <v>0</v>
      </c>
    </row>
    <row r="142" spans="1:10" s="672" customFormat="1" ht="38.25" hidden="1">
      <c r="A142" s="948">
        <v>1174000</v>
      </c>
      <c r="B142" s="779" t="s">
        <v>1045</v>
      </c>
      <c r="C142" s="755" t="s">
        <v>338</v>
      </c>
      <c r="D142" s="847">
        <v>0</v>
      </c>
      <c r="E142" s="848"/>
      <c r="F142" s="848">
        <v>0</v>
      </c>
      <c r="G142" s="848">
        <v>0</v>
      </c>
      <c r="H142" s="848">
        <v>0</v>
      </c>
      <c r="I142" s="848">
        <v>0</v>
      </c>
      <c r="J142" s="954">
        <v>0</v>
      </c>
    </row>
    <row r="143" spans="1:10" s="672" customFormat="1" ht="25.5" hidden="1">
      <c r="A143" s="948">
        <v>1174100</v>
      </c>
      <c r="B143" s="782" t="s">
        <v>1060</v>
      </c>
      <c r="C143" s="726" t="s">
        <v>1046</v>
      </c>
      <c r="D143" s="847"/>
      <c r="E143" s="848"/>
      <c r="F143" s="848"/>
      <c r="G143" s="848"/>
      <c r="H143" s="848"/>
      <c r="I143" s="848"/>
      <c r="J143" s="954">
        <v>0</v>
      </c>
    </row>
    <row r="144" spans="1:10" s="672" customFormat="1" ht="25.5" hidden="1">
      <c r="A144" s="948">
        <v>1174200</v>
      </c>
      <c r="B144" s="781" t="s">
        <v>1636</v>
      </c>
      <c r="C144" s="726" t="s">
        <v>425</v>
      </c>
      <c r="D144" s="847"/>
      <c r="E144" s="848"/>
      <c r="F144" s="848"/>
      <c r="G144" s="848"/>
      <c r="H144" s="848"/>
      <c r="I144" s="848"/>
      <c r="J144" s="954">
        <v>0</v>
      </c>
    </row>
    <row r="145" spans="1:10" s="672" customFormat="1" ht="51" hidden="1">
      <c r="A145" s="948">
        <v>1175000</v>
      </c>
      <c r="B145" s="779" t="s">
        <v>535</v>
      </c>
      <c r="C145" s="755" t="s">
        <v>338</v>
      </c>
      <c r="D145" s="847">
        <v>0</v>
      </c>
      <c r="E145" s="848"/>
      <c r="F145" s="848">
        <v>0</v>
      </c>
      <c r="G145" s="848">
        <v>0</v>
      </c>
      <c r="H145" s="848">
        <v>0</v>
      </c>
      <c r="I145" s="848">
        <v>0</v>
      </c>
      <c r="J145" s="954">
        <v>0</v>
      </c>
    </row>
    <row r="146" spans="1:10" s="672" customFormat="1" ht="38.25" hidden="1">
      <c r="A146" s="948">
        <v>1175100</v>
      </c>
      <c r="B146" s="781" t="s">
        <v>1637</v>
      </c>
      <c r="C146" s="726" t="s">
        <v>212</v>
      </c>
      <c r="D146" s="847"/>
      <c r="E146" s="848"/>
      <c r="F146" s="848"/>
      <c r="G146" s="848"/>
      <c r="H146" s="848"/>
      <c r="I146" s="848"/>
      <c r="J146" s="954">
        <v>0</v>
      </c>
    </row>
    <row r="147" spans="1:10" s="672" customFormat="1" hidden="1">
      <c r="A147" s="948">
        <v>1176000</v>
      </c>
      <c r="B147" s="779" t="s">
        <v>213</v>
      </c>
      <c r="C147" s="755" t="s">
        <v>338</v>
      </c>
      <c r="D147" s="847">
        <v>0</v>
      </c>
      <c r="E147" s="848"/>
      <c r="F147" s="848">
        <v>0</v>
      </c>
      <c r="G147" s="848">
        <v>0</v>
      </c>
      <c r="H147" s="848">
        <v>0</v>
      </c>
      <c r="I147" s="848">
        <v>0</v>
      </c>
      <c r="J147" s="954">
        <v>0</v>
      </c>
    </row>
    <row r="148" spans="1:10" s="672" customFormat="1" hidden="1">
      <c r="A148" s="948">
        <v>1176100</v>
      </c>
      <c r="B148" s="781" t="s">
        <v>1638</v>
      </c>
      <c r="C148" s="726" t="s">
        <v>8</v>
      </c>
      <c r="D148" s="847"/>
      <c r="E148" s="845"/>
      <c r="F148" s="848"/>
      <c r="G148" s="848"/>
      <c r="H148" s="848"/>
      <c r="I148" s="848"/>
      <c r="J148" s="954">
        <v>0</v>
      </c>
    </row>
    <row r="149" spans="1:10" s="672" customFormat="1" ht="19.5" customHeight="1">
      <c r="A149" s="948">
        <v>1177000</v>
      </c>
      <c r="B149" s="779" t="s">
        <v>564</v>
      </c>
      <c r="C149" s="755" t="s">
        <v>338</v>
      </c>
      <c r="D149" s="847">
        <v>0</v>
      </c>
      <c r="E149" s="848"/>
      <c r="F149" s="848">
        <v>0</v>
      </c>
      <c r="G149" s="848">
        <v>0</v>
      </c>
      <c r="H149" s="848">
        <v>0</v>
      </c>
      <c r="I149" s="848">
        <v>0</v>
      </c>
      <c r="J149" s="954">
        <v>0</v>
      </c>
    </row>
    <row r="150" spans="1:10" s="672" customFormat="1" ht="13.5" thickBot="1">
      <c r="A150" s="949">
        <v>1177100</v>
      </c>
      <c r="B150" s="783" t="s">
        <v>1639</v>
      </c>
      <c r="C150" s="730" t="s">
        <v>244</v>
      </c>
      <c r="D150" s="839"/>
      <c r="E150" s="840"/>
      <c r="F150" s="840"/>
      <c r="G150" s="840"/>
      <c r="H150" s="840"/>
      <c r="I150" s="840"/>
      <c r="J150" s="954">
        <v>0</v>
      </c>
    </row>
    <row r="151" spans="1:10" s="672" customFormat="1" ht="26.25" thickBot="1">
      <c r="A151" s="952" t="s">
        <v>247</v>
      </c>
      <c r="B151" s="790" t="s">
        <v>618</v>
      </c>
      <c r="C151" s="791" t="s">
        <v>338</v>
      </c>
      <c r="D151" s="953">
        <f t="shared" ref="D151:I151" si="5">D152</f>
        <v>0</v>
      </c>
      <c r="E151" s="1111">
        <f t="shared" si="5"/>
        <v>0</v>
      </c>
      <c r="F151" s="1111">
        <f t="shared" si="5"/>
        <v>0</v>
      </c>
      <c r="G151" s="1111">
        <f t="shared" si="5"/>
        <v>0</v>
      </c>
      <c r="H151" s="1111">
        <f t="shared" si="5"/>
        <v>0</v>
      </c>
      <c r="I151" s="1111">
        <f t="shared" si="5"/>
        <v>0</v>
      </c>
      <c r="J151" s="954">
        <f>F152</f>
        <v>0</v>
      </c>
    </row>
    <row r="152" spans="1:10" s="672" customFormat="1" ht="21.75" customHeight="1">
      <c r="A152" s="950" t="s">
        <v>620</v>
      </c>
      <c r="B152" s="799" t="s">
        <v>621</v>
      </c>
      <c r="C152" s="718" t="s">
        <v>338</v>
      </c>
      <c r="D152" s="842">
        <f>SUM(D153:D162)</f>
        <v>0</v>
      </c>
      <c r="E152" s="843">
        <f>E155</f>
        <v>0</v>
      </c>
      <c r="F152" s="842">
        <f>SUM(F153:F162)</f>
        <v>0</v>
      </c>
      <c r="G152" s="842">
        <f>SUM(G153:G162)</f>
        <v>0</v>
      </c>
      <c r="H152" s="842">
        <f>SUM(H153:H162)</f>
        <v>0</v>
      </c>
      <c r="I152" s="842">
        <f>SUM(I153:I162)</f>
        <v>0</v>
      </c>
      <c r="J152" s="954">
        <f>F152</f>
        <v>0</v>
      </c>
    </row>
    <row r="153" spans="1:10" s="672" customFormat="1" ht="21.75" customHeight="1">
      <c r="A153" s="948" t="s">
        <v>622</v>
      </c>
      <c r="B153" s="781" t="s">
        <v>1640</v>
      </c>
      <c r="C153" s="955" t="s">
        <v>945</v>
      </c>
      <c r="D153" s="847"/>
      <c r="E153" s="845"/>
      <c r="F153" s="847"/>
      <c r="G153" s="847"/>
      <c r="H153" s="847"/>
      <c r="I153" s="847"/>
      <c r="J153" s="954">
        <f>F153</f>
        <v>0</v>
      </c>
    </row>
    <row r="154" spans="1:10" s="672" customFormat="1" ht="20.25" customHeight="1">
      <c r="A154" s="948" t="s">
        <v>946</v>
      </c>
      <c r="B154" s="781" t="s">
        <v>1641</v>
      </c>
      <c r="C154" s="955" t="s">
        <v>923</v>
      </c>
      <c r="D154" s="848">
        <v>0</v>
      </c>
      <c r="E154" s="845"/>
      <c r="F154" s="847">
        <f>D154+E154</f>
        <v>0</v>
      </c>
      <c r="G154" s="847"/>
      <c r="H154" s="847"/>
      <c r="I154" s="847"/>
      <c r="J154" s="954">
        <f>F154</f>
        <v>0</v>
      </c>
    </row>
    <row r="155" spans="1:10" s="672" customFormat="1" ht="22.5" customHeight="1">
      <c r="A155" s="948" t="s">
        <v>924</v>
      </c>
      <c r="B155" s="781" t="s">
        <v>1642</v>
      </c>
      <c r="C155" s="955" t="s">
        <v>926</v>
      </c>
      <c r="D155" s="1398">
        <v>0</v>
      </c>
      <c r="E155" s="1505">
        <v>0</v>
      </c>
      <c r="F155" s="956">
        <f>D155+E155</f>
        <v>0</v>
      </c>
      <c r="G155" s="1197">
        <v>0</v>
      </c>
      <c r="H155" s="1198">
        <v>0</v>
      </c>
      <c r="I155" s="1198">
        <v>0</v>
      </c>
      <c r="J155" s="1199">
        <f>F155</f>
        <v>0</v>
      </c>
    </row>
    <row r="156" spans="1:10" s="672" customFormat="1" ht="0.75" hidden="1" customHeight="1">
      <c r="A156" s="957" t="s">
        <v>927</v>
      </c>
      <c r="B156" s="781" t="s">
        <v>1643</v>
      </c>
      <c r="C156" s="955" t="s">
        <v>1055</v>
      </c>
      <c r="D156" s="847"/>
      <c r="E156" s="845"/>
      <c r="F156" s="847"/>
      <c r="G156" s="847"/>
      <c r="H156" s="847"/>
      <c r="I156" s="847"/>
      <c r="J156" s="954">
        <v>0</v>
      </c>
    </row>
    <row r="157" spans="1:10" s="672" customFormat="1" hidden="1">
      <c r="A157" s="957" t="s">
        <v>127</v>
      </c>
      <c r="B157" s="782" t="s">
        <v>128</v>
      </c>
      <c r="C157" s="955" t="s">
        <v>129</v>
      </c>
      <c r="D157" s="847">
        <v>0</v>
      </c>
      <c r="E157" s="845">
        <v>0</v>
      </c>
      <c r="F157" s="847">
        <v>0</v>
      </c>
      <c r="G157" s="847"/>
      <c r="H157" s="847"/>
      <c r="I157" s="847">
        <v>0</v>
      </c>
      <c r="J157" s="954">
        <f>F157</f>
        <v>0</v>
      </c>
    </row>
    <row r="158" spans="1:10" s="672" customFormat="1" hidden="1">
      <c r="A158" s="957" t="s">
        <v>130</v>
      </c>
      <c r="B158" s="781" t="s">
        <v>1644</v>
      </c>
      <c r="C158" s="955" t="s">
        <v>857</v>
      </c>
      <c r="D158" s="848">
        <v>0</v>
      </c>
      <c r="E158" s="845">
        <v>0</v>
      </c>
      <c r="F158" s="847">
        <v>0</v>
      </c>
      <c r="G158" s="847">
        <v>0</v>
      </c>
      <c r="H158" s="847">
        <v>0</v>
      </c>
      <c r="I158" s="847">
        <v>0</v>
      </c>
      <c r="J158" s="954">
        <f>F158</f>
        <v>0</v>
      </c>
    </row>
    <row r="159" spans="1:10" s="672" customFormat="1" hidden="1">
      <c r="A159" s="957" t="s">
        <v>858</v>
      </c>
      <c r="B159" s="781" t="s">
        <v>1645</v>
      </c>
      <c r="C159" s="955" t="s">
        <v>860</v>
      </c>
      <c r="D159" s="849"/>
      <c r="E159" s="837"/>
      <c r="F159" s="849"/>
      <c r="G159" s="849"/>
      <c r="H159" s="849"/>
      <c r="I159" s="849"/>
      <c r="J159" s="915">
        <v>0</v>
      </c>
    </row>
    <row r="160" spans="1:10" s="672" customFormat="1" hidden="1">
      <c r="A160" s="958" t="s">
        <v>765</v>
      </c>
      <c r="B160" s="959" t="s">
        <v>1646</v>
      </c>
      <c r="C160" s="960" t="s">
        <v>627</v>
      </c>
      <c r="D160" s="849"/>
      <c r="E160" s="837"/>
      <c r="F160" s="849"/>
      <c r="G160" s="849"/>
      <c r="H160" s="849"/>
      <c r="I160" s="849"/>
      <c r="J160" s="915">
        <v>0</v>
      </c>
    </row>
    <row r="161" spans="1:10" s="672" customFormat="1" hidden="1">
      <c r="A161" s="924" t="s">
        <v>766</v>
      </c>
      <c r="B161" s="961" t="s">
        <v>1020</v>
      </c>
      <c r="C161" s="928" t="s">
        <v>1021</v>
      </c>
      <c r="D161" s="849"/>
      <c r="E161" s="837"/>
      <c r="F161" s="849"/>
      <c r="G161" s="849"/>
      <c r="H161" s="849"/>
      <c r="I161" s="849"/>
      <c r="J161" s="915">
        <v>0</v>
      </c>
    </row>
    <row r="162" spans="1:10" s="672" customFormat="1" hidden="1">
      <c r="A162" s="924" t="s">
        <v>1022</v>
      </c>
      <c r="B162" s="961" t="s">
        <v>1023</v>
      </c>
      <c r="C162" s="928" t="s">
        <v>1024</v>
      </c>
      <c r="D162" s="849"/>
      <c r="E162" s="837"/>
      <c r="F162" s="849"/>
      <c r="G162" s="849"/>
      <c r="H162" s="849"/>
      <c r="I162" s="849"/>
      <c r="J162" s="915">
        <v>0</v>
      </c>
    </row>
    <row r="163" spans="1:10" s="672" customFormat="1" hidden="1">
      <c r="A163" s="962" t="s">
        <v>628</v>
      </c>
      <c r="B163" s="963" t="s">
        <v>629</v>
      </c>
      <c r="C163" s="964" t="s">
        <v>338</v>
      </c>
      <c r="D163" s="849">
        <v>0</v>
      </c>
      <c r="E163" s="850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</row>
    <row r="164" spans="1:10" hidden="1">
      <c r="A164" s="957" t="s">
        <v>630</v>
      </c>
      <c r="B164" s="782" t="s">
        <v>631</v>
      </c>
      <c r="C164" s="955" t="s">
        <v>632</v>
      </c>
      <c r="D164" s="849"/>
      <c r="E164" s="837"/>
      <c r="F164" s="849"/>
      <c r="G164" s="849"/>
      <c r="H164" s="849"/>
      <c r="I164" s="849"/>
      <c r="J164" s="915">
        <v>0</v>
      </c>
    </row>
    <row r="165" spans="1:10" hidden="1">
      <c r="A165" s="957" t="s">
        <v>633</v>
      </c>
      <c r="B165" s="782" t="s">
        <v>634</v>
      </c>
      <c r="C165" s="955" t="s">
        <v>635</v>
      </c>
      <c r="D165" s="849"/>
      <c r="E165" s="837"/>
      <c r="F165" s="849"/>
      <c r="G165" s="849"/>
      <c r="H165" s="849"/>
      <c r="I165" s="849"/>
      <c r="J165" s="915">
        <v>0</v>
      </c>
    </row>
    <row r="166" spans="1:10" ht="25.5" hidden="1">
      <c r="A166" s="957" t="s">
        <v>636</v>
      </c>
      <c r="B166" s="781" t="s">
        <v>1647</v>
      </c>
      <c r="C166" s="955" t="s">
        <v>294</v>
      </c>
      <c r="D166" s="849"/>
      <c r="E166" s="837"/>
      <c r="F166" s="849"/>
      <c r="G166" s="849"/>
      <c r="H166" s="849"/>
      <c r="I166" s="849"/>
      <c r="J166" s="915">
        <v>0</v>
      </c>
    </row>
    <row r="167" spans="1:10" hidden="1">
      <c r="A167" s="957" t="s">
        <v>295</v>
      </c>
      <c r="B167" s="781" t="s">
        <v>1648</v>
      </c>
      <c r="C167" s="955" t="s">
        <v>297</v>
      </c>
      <c r="D167" s="849"/>
      <c r="E167" s="837"/>
      <c r="F167" s="849"/>
      <c r="G167" s="849"/>
      <c r="H167" s="849"/>
      <c r="I167" s="849"/>
      <c r="J167" s="915">
        <v>0</v>
      </c>
    </row>
    <row r="168" spans="1:10" hidden="1">
      <c r="A168" s="957" t="s">
        <v>298</v>
      </c>
      <c r="B168" s="779" t="s">
        <v>299</v>
      </c>
      <c r="C168" s="767" t="s">
        <v>338</v>
      </c>
      <c r="D168" s="849">
        <v>0</v>
      </c>
      <c r="E168" s="850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0" hidden="1">
      <c r="A169" s="957" t="s">
        <v>300</v>
      </c>
      <c r="B169" s="782" t="s">
        <v>1061</v>
      </c>
      <c r="C169" s="955" t="s">
        <v>301</v>
      </c>
      <c r="D169" s="849"/>
      <c r="E169" s="837"/>
      <c r="F169" s="849"/>
      <c r="G169" s="849"/>
      <c r="H169" s="849"/>
      <c r="I169" s="849"/>
      <c r="J169" s="915">
        <v>0</v>
      </c>
    </row>
    <row r="170" spans="1:10" hidden="1">
      <c r="A170" s="965" t="s">
        <v>302</v>
      </c>
      <c r="B170" s="806" t="s">
        <v>1025</v>
      </c>
      <c r="C170" s="767" t="s">
        <v>338</v>
      </c>
      <c r="D170" s="849">
        <v>0</v>
      </c>
      <c r="E170" s="850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0" hidden="1">
      <c r="A171" s="957" t="s">
        <v>304</v>
      </c>
      <c r="B171" s="782" t="s">
        <v>1062</v>
      </c>
      <c r="C171" s="955" t="s">
        <v>305</v>
      </c>
      <c r="D171" s="849"/>
      <c r="E171" s="850"/>
      <c r="F171" s="849"/>
      <c r="G171" s="849"/>
      <c r="H171" s="849"/>
      <c r="I171" s="849"/>
      <c r="J171" s="915">
        <v>0</v>
      </c>
    </row>
    <row r="172" spans="1:10" hidden="1">
      <c r="A172" s="957" t="s">
        <v>306</v>
      </c>
      <c r="B172" s="782" t="s">
        <v>1063</v>
      </c>
      <c r="C172" s="955" t="s">
        <v>307</v>
      </c>
      <c r="D172" s="849"/>
      <c r="E172" s="850"/>
      <c r="F172" s="849"/>
      <c r="G172" s="849"/>
      <c r="H172" s="849"/>
      <c r="I172" s="849"/>
      <c r="J172" s="849"/>
    </row>
    <row r="173" spans="1:10" hidden="1">
      <c r="A173" s="957" t="s">
        <v>308</v>
      </c>
      <c r="B173" s="781" t="s">
        <v>1649</v>
      </c>
      <c r="C173" s="955" t="s">
        <v>310</v>
      </c>
      <c r="D173" s="849"/>
      <c r="E173" s="850"/>
      <c r="F173" s="849"/>
      <c r="G173" s="849"/>
      <c r="H173" s="849"/>
      <c r="I173" s="849"/>
      <c r="J173" s="849"/>
    </row>
    <row r="174" spans="1:10" ht="13.5" thickBot="1">
      <c r="A174" s="966">
        <v>1244000</v>
      </c>
      <c r="B174" s="967" t="s">
        <v>1661</v>
      </c>
      <c r="C174" s="960" t="s">
        <v>1089</v>
      </c>
      <c r="D174" s="867"/>
      <c r="E174" s="1312"/>
      <c r="F174" s="867"/>
      <c r="G174" s="867"/>
      <c r="H174" s="867"/>
      <c r="I174" s="867"/>
      <c r="J174" s="867"/>
    </row>
    <row r="175" spans="1:10" ht="13.5" thickBot="1">
      <c r="A175" s="968">
        <v>1000000</v>
      </c>
      <c r="B175" s="969" t="s">
        <v>1027</v>
      </c>
      <c r="C175" s="970" t="s">
        <v>338</v>
      </c>
      <c r="D175" s="953">
        <f t="shared" ref="D175:I175" si="6">D32+D151</f>
        <v>63000</v>
      </c>
      <c r="E175" s="1111">
        <f t="shared" si="6"/>
        <v>0</v>
      </c>
      <c r="F175" s="953">
        <f t="shared" si="6"/>
        <v>63000</v>
      </c>
      <c r="G175" s="953">
        <f t="shared" si="6"/>
        <v>13000</v>
      </c>
      <c r="H175" s="953">
        <f t="shared" si="6"/>
        <v>27000</v>
      </c>
      <c r="I175" s="953">
        <f t="shared" si="6"/>
        <v>40000</v>
      </c>
      <c r="J175" s="1111">
        <f>F175</f>
        <v>63000</v>
      </c>
    </row>
    <row r="176" spans="1:10" ht="24.75" customHeight="1">
      <c r="A176" s="2443"/>
      <c r="B176" s="2443"/>
      <c r="C176" s="2443"/>
      <c r="D176" s="2443"/>
      <c r="E176" s="2443"/>
      <c r="F176" s="2443"/>
      <c r="G176" s="2443"/>
      <c r="H176" s="2443"/>
      <c r="I176" s="2443"/>
      <c r="J176" s="2443"/>
    </row>
    <row r="177" spans="1:10" ht="15.75" customHeight="1">
      <c r="A177" s="2422" t="s">
        <v>2264</v>
      </c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>
      <c r="A178" s="2459" t="s">
        <v>1070</v>
      </c>
      <c r="B178" s="2459"/>
      <c r="C178" s="2459"/>
      <c r="D178" s="2459"/>
      <c r="E178" s="2459"/>
      <c r="F178" s="2459"/>
      <c r="G178" s="2459"/>
      <c r="H178" s="2459"/>
      <c r="I178" s="2459"/>
      <c r="J178" s="2459"/>
    </row>
    <row r="179" spans="1:10" ht="14.25">
      <c r="A179" s="2422" t="s">
        <v>1753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>
      <c r="A180" s="2461" t="s">
        <v>950</v>
      </c>
      <c r="B180" s="2461"/>
      <c r="C180" s="2461"/>
      <c r="D180" s="2461"/>
      <c r="E180" s="2461"/>
      <c r="F180" s="2461"/>
      <c r="G180" s="2461"/>
      <c r="H180" s="2461"/>
      <c r="I180" s="2461"/>
      <c r="J180" s="2461"/>
    </row>
    <row r="181" spans="1:10" ht="14.25">
      <c r="A181" s="2466"/>
      <c r="B181" s="2466"/>
      <c r="C181" s="2466"/>
      <c r="D181" s="2466"/>
      <c r="E181" s="2466"/>
      <c r="F181" s="2466"/>
      <c r="G181" s="2466"/>
      <c r="H181" s="2466"/>
      <c r="I181" s="2466"/>
      <c r="J181" s="2466"/>
    </row>
    <row r="182" spans="1:10">
      <c r="A182" s="2422" t="s">
        <v>951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 s="626" customFormat="1" ht="14.25">
      <c r="A183" s="816" t="s">
        <v>2011</v>
      </c>
      <c r="B183" s="816"/>
      <c r="C183" s="817"/>
      <c r="D183" s="816"/>
      <c r="E183" s="1613"/>
      <c r="F183" s="816"/>
      <c r="G183" s="816" t="s">
        <v>1102</v>
      </c>
      <c r="H183" s="816"/>
      <c r="I183" s="816"/>
      <c r="J183" s="816"/>
    </row>
    <row r="184" spans="1:10" s="626" customFormat="1" ht="14.25">
      <c r="A184" s="818" t="s">
        <v>1655</v>
      </c>
      <c r="B184" s="817" t="s">
        <v>612</v>
      </c>
      <c r="C184" s="820"/>
      <c r="D184" s="662"/>
      <c r="E184" s="1614" t="s">
        <v>289</v>
      </c>
      <c r="F184" s="662"/>
      <c r="G184" s="661" t="s">
        <v>290</v>
      </c>
      <c r="H184" s="662"/>
      <c r="I184" s="662"/>
      <c r="J184" s="818"/>
    </row>
    <row r="185" spans="1:10">
      <c r="A185" s="2455"/>
      <c r="B185" s="2455"/>
      <c r="C185" s="2455"/>
      <c r="D185" s="2455"/>
      <c r="E185" s="2455"/>
      <c r="F185" s="2455"/>
      <c r="G185" s="2455"/>
      <c r="H185" s="2455"/>
      <c r="I185" s="2455"/>
      <c r="J185" s="2455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464"/>
      <c r="B196" s="2464"/>
      <c r="C196" s="2464"/>
      <c r="D196" s="2464"/>
      <c r="E196" s="2464"/>
      <c r="F196" s="2464"/>
      <c r="G196" s="2464"/>
      <c r="H196" s="2464"/>
      <c r="I196" s="2464"/>
      <c r="J196" s="2464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464"/>
      <c r="B198" s="2464"/>
      <c r="C198" s="2464"/>
      <c r="D198" s="2464"/>
      <c r="E198" s="2464"/>
      <c r="F198" s="2464"/>
      <c r="G198" s="2464"/>
      <c r="H198" s="2464"/>
      <c r="I198" s="2464"/>
      <c r="J198" s="2464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464"/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464"/>
      <c r="B202" s="2464"/>
      <c r="C202" s="2464"/>
      <c r="D202" s="2464"/>
      <c r="E202" s="2464"/>
      <c r="F202" s="2464"/>
      <c r="G202" s="2464"/>
      <c r="H202" s="2464"/>
      <c r="I202" s="2464"/>
      <c r="J202" s="2464"/>
    </row>
    <row r="203" spans="1:10">
      <c r="A203" s="2463"/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2463"/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2463"/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971"/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463"/>
      <c r="B207" s="2463"/>
      <c r="C207" s="2463"/>
      <c r="D207" s="2463"/>
      <c r="E207" s="2463"/>
      <c r="F207" s="2463"/>
      <c r="G207" s="2463"/>
      <c r="H207" s="2463"/>
      <c r="I207" s="2463"/>
      <c r="J207" s="2463"/>
    </row>
    <row r="208" spans="1:10">
      <c r="A208" s="2422"/>
      <c r="B208" s="2422"/>
      <c r="C208" s="2422"/>
      <c r="D208" s="2422"/>
      <c r="E208" s="2422"/>
      <c r="F208" s="2422"/>
      <c r="G208" s="2422"/>
      <c r="H208" s="2422"/>
      <c r="I208" s="2422"/>
      <c r="J208" s="2422"/>
    </row>
    <row r="209" spans="1:10">
      <c r="A209" s="2459"/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>
      <c r="A210" s="2459"/>
      <c r="B210" s="2459"/>
      <c r="C210" s="2459"/>
      <c r="D210" s="2459"/>
      <c r="E210" s="2459"/>
      <c r="F210" s="2459"/>
      <c r="G210" s="2459"/>
      <c r="H210" s="2459"/>
      <c r="I210" s="2459"/>
      <c r="J210" s="2459"/>
    </row>
    <row r="211" spans="1:10">
      <c r="A211" s="2461"/>
      <c r="B211" s="2461"/>
      <c r="C211" s="2461"/>
      <c r="D211" s="2461"/>
      <c r="E211" s="2461"/>
      <c r="F211" s="2461"/>
      <c r="G211" s="2461"/>
      <c r="H211" s="2461"/>
      <c r="I211" s="2461"/>
      <c r="J211" s="2461"/>
    </row>
    <row r="212" spans="1:10" ht="14.25">
      <c r="A212" s="2462"/>
      <c r="B212" s="2462"/>
      <c r="C212" s="2462"/>
      <c r="D212" s="2462"/>
      <c r="E212" s="2462"/>
      <c r="F212" s="2462"/>
      <c r="G212" s="2462"/>
      <c r="H212" s="2462"/>
      <c r="I212" s="2462"/>
      <c r="J212" s="2462"/>
    </row>
    <row r="213" spans="1:10">
      <c r="A213" s="2459"/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>
      <c r="A214" s="2459"/>
      <c r="B214" s="2459"/>
      <c r="C214" s="2459"/>
      <c r="D214" s="2459"/>
      <c r="E214" s="2459"/>
      <c r="F214" s="2459"/>
      <c r="G214" s="2459"/>
      <c r="H214" s="2459"/>
      <c r="I214" s="2459"/>
      <c r="J214" s="2459"/>
    </row>
    <row r="215" spans="1:10">
      <c r="A215" s="2460"/>
      <c r="B215" s="2460"/>
      <c r="C215" s="2460"/>
      <c r="D215" s="2460"/>
      <c r="E215" s="2460"/>
      <c r="F215" s="2460"/>
      <c r="G215" s="2460"/>
      <c r="H215" s="2460"/>
      <c r="I215" s="2460"/>
      <c r="J215" s="2460"/>
    </row>
    <row r="216" spans="1:10">
      <c r="A216" s="2455"/>
      <c r="B216" s="2455"/>
      <c r="C216" s="2455"/>
      <c r="D216" s="2455"/>
      <c r="E216" s="2455"/>
      <c r="F216" s="2455"/>
      <c r="G216" s="2455"/>
      <c r="H216" s="2455"/>
      <c r="I216" s="2455"/>
      <c r="J216" s="2455"/>
    </row>
  </sheetData>
  <mergeCells count="42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F29:F30"/>
    <mergeCell ref="G29:J29"/>
    <mergeCell ref="A176:J176"/>
    <mergeCell ref="A177:J177"/>
    <mergeCell ref="A178:J178"/>
    <mergeCell ref="A179:J179"/>
    <mergeCell ref="A180:J180"/>
    <mergeCell ref="H28:J28"/>
    <mergeCell ref="A17:E18"/>
    <mergeCell ref="F17:J18"/>
  </mergeCells>
  <pageMargins left="0.25" right="0.25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F57"/>
  <sheetViews>
    <sheetView topLeftCell="C1" workbookViewId="0">
      <selection activeCell="H23" sqref="H23"/>
    </sheetView>
  </sheetViews>
  <sheetFormatPr defaultRowHeight="16.5"/>
  <cols>
    <col min="1" max="1" width="4.42578125" style="1644" customWidth="1"/>
    <col min="2" max="2" width="26.85546875" style="1645" customWidth="1"/>
    <col min="3" max="3" width="67.42578125" style="1645" customWidth="1"/>
    <col min="4" max="4" width="8.5703125" style="1645" customWidth="1"/>
    <col min="5" max="5" width="13" style="1646" customWidth="1"/>
    <col min="6" max="6" width="10.85546875" style="1645" customWidth="1"/>
    <col min="7" max="7" width="23.85546875" style="1644" customWidth="1"/>
    <col min="8" max="8" width="30.85546875" style="1645" customWidth="1"/>
    <col min="9" max="16384" width="9.140625" style="1645"/>
  </cols>
  <sheetData>
    <row r="2" spans="1:8">
      <c r="A2" s="2373"/>
      <c r="B2" s="2373"/>
      <c r="C2" s="2373"/>
      <c r="D2" s="2373"/>
      <c r="E2" s="2373"/>
      <c r="F2" s="2373"/>
      <c r="G2" s="2373"/>
      <c r="H2" s="2373"/>
    </row>
    <row r="3" spans="1:8">
      <c r="A3" s="2374" t="s">
        <v>2116</v>
      </c>
      <c r="B3" s="2375"/>
      <c r="C3" s="2375"/>
      <c r="D3" s="2375"/>
      <c r="E3" s="2375"/>
      <c r="F3" s="2375"/>
      <c r="G3" s="2375"/>
      <c r="H3" s="2376"/>
    </row>
    <row r="4" spans="1:8" ht="28.5">
      <c r="A4" s="1647"/>
      <c r="B4" s="1648" t="s">
        <v>2016</v>
      </c>
      <c r="C4" s="2377" t="s">
        <v>2017</v>
      </c>
      <c r="D4" s="2378"/>
      <c r="E4" s="1649" t="s">
        <v>2018</v>
      </c>
      <c r="F4" s="1648" t="s">
        <v>2019</v>
      </c>
      <c r="G4" s="1650" t="s">
        <v>2020</v>
      </c>
      <c r="H4" s="1650" t="s">
        <v>2021</v>
      </c>
    </row>
    <row r="5" spans="1:8">
      <c r="A5" s="1647">
        <v>1</v>
      </c>
      <c r="B5" s="1651" t="s">
        <v>2022</v>
      </c>
      <c r="C5" s="1652" t="s">
        <v>2023</v>
      </c>
      <c r="D5" s="1649"/>
      <c r="E5" s="1649">
        <v>40000</v>
      </c>
      <c r="F5" s="1648" t="s">
        <v>2024</v>
      </c>
      <c r="G5" s="1650"/>
      <c r="H5" s="1650" t="s">
        <v>2025</v>
      </c>
    </row>
    <row r="6" spans="1:8">
      <c r="A6" s="1647">
        <v>2</v>
      </c>
      <c r="B6" s="1651" t="s">
        <v>2026</v>
      </c>
      <c r="C6" s="1652" t="s">
        <v>2027</v>
      </c>
      <c r="D6" s="1649"/>
      <c r="E6" s="1649">
        <v>80000</v>
      </c>
      <c r="F6" s="1648" t="s">
        <v>2028</v>
      </c>
      <c r="G6" s="1650"/>
      <c r="H6" s="1650"/>
    </row>
    <row r="7" spans="1:8">
      <c r="A7" s="1647">
        <v>3</v>
      </c>
      <c r="B7" s="588" t="s">
        <v>2029</v>
      </c>
      <c r="C7" s="1653" t="s">
        <v>2030</v>
      </c>
      <c r="D7" s="1649"/>
      <c r="E7" s="1649">
        <v>40000</v>
      </c>
      <c r="F7" s="1648" t="s">
        <v>2024</v>
      </c>
      <c r="G7" s="1650"/>
      <c r="H7" s="1650"/>
    </row>
    <row r="8" spans="1:8">
      <c r="A8" s="1647">
        <v>4</v>
      </c>
      <c r="B8" s="1654" t="s">
        <v>2031</v>
      </c>
      <c r="C8" s="1653" t="s">
        <v>2032</v>
      </c>
      <c r="D8" s="1649"/>
      <c r="E8" s="1649">
        <v>40000</v>
      </c>
      <c r="F8" s="1648" t="s">
        <v>2024</v>
      </c>
      <c r="G8" s="1650"/>
      <c r="H8" s="1650"/>
    </row>
    <row r="9" spans="1:8">
      <c r="A9" s="1647">
        <v>5</v>
      </c>
      <c r="B9" s="1651" t="s">
        <v>2033</v>
      </c>
      <c r="C9" s="1652" t="s">
        <v>2034</v>
      </c>
      <c r="D9" s="1649"/>
      <c r="E9" s="1649">
        <v>40000</v>
      </c>
      <c r="F9" s="1648" t="s">
        <v>2024</v>
      </c>
      <c r="G9" s="1650"/>
      <c r="H9" s="1650"/>
    </row>
    <row r="10" spans="1:8">
      <c r="A10" s="1647">
        <v>6</v>
      </c>
      <c r="B10" s="1651" t="s">
        <v>2035</v>
      </c>
      <c r="C10" s="1652" t="s">
        <v>2036</v>
      </c>
      <c r="D10" s="1649"/>
      <c r="E10" s="1649">
        <v>20000</v>
      </c>
      <c r="F10" s="1648" t="s">
        <v>2024</v>
      </c>
      <c r="G10" s="1650" t="s">
        <v>2037</v>
      </c>
      <c r="H10" s="1650" t="s">
        <v>2038</v>
      </c>
    </row>
    <row r="11" spans="1:8">
      <c r="A11" s="1647">
        <v>7</v>
      </c>
      <c r="B11" s="1654" t="s">
        <v>2039</v>
      </c>
      <c r="C11" s="1653" t="s">
        <v>2040</v>
      </c>
      <c r="D11" s="1649"/>
      <c r="E11" s="1649">
        <v>40000</v>
      </c>
      <c r="F11" s="1648" t="s">
        <v>2024</v>
      </c>
      <c r="G11" s="1650"/>
      <c r="H11" s="1650" t="s">
        <v>2041</v>
      </c>
    </row>
    <row r="12" spans="1:8">
      <c r="A12" s="1647">
        <v>8</v>
      </c>
      <c r="B12" s="1651" t="s">
        <v>2042</v>
      </c>
      <c r="C12" s="1652" t="s">
        <v>2043</v>
      </c>
      <c r="D12" s="1649"/>
      <c r="E12" s="1649">
        <v>40000</v>
      </c>
      <c r="F12" s="1648" t="s">
        <v>2024</v>
      </c>
      <c r="G12" s="1650"/>
      <c r="H12" s="1650"/>
    </row>
    <row r="13" spans="1:8">
      <c r="A13" s="1647">
        <v>9</v>
      </c>
      <c r="B13" s="1651" t="s">
        <v>2044</v>
      </c>
      <c r="C13" s="1652" t="s">
        <v>2045</v>
      </c>
      <c r="D13" s="1649"/>
      <c r="E13" s="1649">
        <v>40000</v>
      </c>
      <c r="F13" s="1648" t="s">
        <v>2024</v>
      </c>
      <c r="G13" s="1650"/>
      <c r="H13" s="1650"/>
    </row>
    <row r="14" spans="1:8">
      <c r="A14" s="1647">
        <v>10</v>
      </c>
      <c r="B14" s="1651" t="s">
        <v>2046</v>
      </c>
      <c r="C14" s="1652" t="s">
        <v>2047</v>
      </c>
      <c r="D14" s="1649"/>
      <c r="E14" s="1649">
        <v>40000</v>
      </c>
      <c r="F14" s="1648" t="s">
        <v>2024</v>
      </c>
      <c r="G14" s="1650"/>
      <c r="H14" s="1650" t="s">
        <v>2048</v>
      </c>
    </row>
    <row r="15" spans="1:8">
      <c r="A15" s="1647">
        <v>11</v>
      </c>
      <c r="B15" s="1651" t="s">
        <v>2049</v>
      </c>
      <c r="C15" s="1652" t="s">
        <v>2050</v>
      </c>
      <c r="D15" s="1649"/>
      <c r="E15" s="1649">
        <v>40000</v>
      </c>
      <c r="F15" s="1648" t="s">
        <v>2024</v>
      </c>
      <c r="G15" s="1650"/>
      <c r="H15" s="1650" t="s">
        <v>2051</v>
      </c>
    </row>
    <row r="16" spans="1:8">
      <c r="A16" s="1647">
        <v>12</v>
      </c>
      <c r="B16" s="1651" t="s">
        <v>2052</v>
      </c>
      <c r="C16" s="1652" t="s">
        <v>2053</v>
      </c>
      <c r="D16" s="1649"/>
      <c r="E16" s="1649">
        <v>20000</v>
      </c>
      <c r="F16" s="1648" t="s">
        <v>2024</v>
      </c>
      <c r="G16" s="1650" t="s">
        <v>2054</v>
      </c>
      <c r="H16" s="1650" t="s">
        <v>2055</v>
      </c>
    </row>
    <row r="17" spans="1:8">
      <c r="A17" s="1647">
        <v>13</v>
      </c>
      <c r="B17" s="1651" t="s">
        <v>2056</v>
      </c>
      <c r="C17" s="1652" t="s">
        <v>2057</v>
      </c>
      <c r="D17" s="1649"/>
      <c r="E17" s="1649">
        <v>40000</v>
      </c>
      <c r="F17" s="1648" t="s">
        <v>2024</v>
      </c>
      <c r="G17" s="1650"/>
      <c r="H17" s="1650" t="s">
        <v>2058</v>
      </c>
    </row>
    <row r="18" spans="1:8">
      <c r="A18" s="1647">
        <v>14</v>
      </c>
      <c r="B18" s="1651" t="s">
        <v>2059</v>
      </c>
      <c r="C18" s="1652" t="s">
        <v>2060</v>
      </c>
      <c r="D18" s="1649"/>
      <c r="E18" s="1649">
        <v>40000</v>
      </c>
      <c r="F18" s="1648" t="s">
        <v>2024</v>
      </c>
      <c r="G18" s="1650"/>
      <c r="H18" s="1650"/>
    </row>
    <row r="19" spans="1:8">
      <c r="A19" s="1647">
        <v>15</v>
      </c>
      <c r="B19" s="1651" t="s">
        <v>2061</v>
      </c>
      <c r="C19" s="1652" t="s">
        <v>2062</v>
      </c>
      <c r="D19" s="1649"/>
      <c r="E19" s="1649">
        <v>40000</v>
      </c>
      <c r="F19" s="1648" t="s">
        <v>2024</v>
      </c>
      <c r="G19" s="1650"/>
      <c r="H19" s="1666" t="s">
        <v>2117</v>
      </c>
    </row>
    <row r="20" spans="1:8">
      <c r="A20" s="1647">
        <v>16</v>
      </c>
      <c r="B20" s="1651" t="s">
        <v>2063</v>
      </c>
      <c r="C20" s="1652" t="s">
        <v>2064</v>
      </c>
      <c r="D20" s="1649"/>
      <c r="E20" s="1649">
        <v>40000</v>
      </c>
      <c r="F20" s="1648" t="s">
        <v>2024</v>
      </c>
      <c r="G20" s="1650"/>
      <c r="H20" s="1650"/>
    </row>
    <row r="21" spans="1:8">
      <c r="A21" s="1647">
        <v>17</v>
      </c>
      <c r="B21" s="1651" t="s">
        <v>2065</v>
      </c>
      <c r="C21" s="1652" t="s">
        <v>2066</v>
      </c>
      <c r="D21" s="1649"/>
      <c r="E21" s="1649">
        <v>40000</v>
      </c>
      <c r="F21" s="1648" t="s">
        <v>2024</v>
      </c>
      <c r="G21" s="1650"/>
      <c r="H21" s="1650"/>
    </row>
    <row r="22" spans="1:8">
      <c r="A22" s="1647">
        <v>18</v>
      </c>
      <c r="B22" s="1651" t="s">
        <v>2067</v>
      </c>
      <c r="C22" s="1652" t="s">
        <v>2068</v>
      </c>
      <c r="D22" s="1649"/>
      <c r="E22" s="1649">
        <v>80000</v>
      </c>
      <c r="F22" s="1648" t="s">
        <v>2028</v>
      </c>
      <c r="G22" s="1650"/>
      <c r="H22" s="1650"/>
    </row>
    <row r="23" spans="1:8">
      <c r="A23" s="1647">
        <v>19</v>
      </c>
      <c r="B23" s="1651" t="s">
        <v>2069</v>
      </c>
      <c r="C23" s="1652" t="s">
        <v>2070</v>
      </c>
      <c r="D23" s="1649"/>
      <c r="E23" s="1649">
        <v>40000</v>
      </c>
      <c r="F23" s="1648" t="s">
        <v>2024</v>
      </c>
      <c r="G23" s="1650"/>
      <c r="H23" s="1650"/>
    </row>
    <row r="24" spans="1:8">
      <c r="A24" s="1647">
        <v>20</v>
      </c>
      <c r="B24" s="1651" t="s">
        <v>2071</v>
      </c>
      <c r="C24" s="1652" t="s">
        <v>2072</v>
      </c>
      <c r="D24" s="1649"/>
      <c r="E24" s="1649">
        <v>40000</v>
      </c>
      <c r="F24" s="1648" t="s">
        <v>2024</v>
      </c>
      <c r="G24" s="1650"/>
      <c r="H24" s="1650"/>
    </row>
    <row r="25" spans="1:8">
      <c r="A25" s="1647">
        <v>21</v>
      </c>
      <c r="B25" s="1651" t="s">
        <v>2073</v>
      </c>
      <c r="C25" s="1652" t="s">
        <v>2074</v>
      </c>
      <c r="D25" s="1649"/>
      <c r="E25" s="1649">
        <v>40000</v>
      </c>
      <c r="F25" s="1648" t="s">
        <v>2024</v>
      </c>
      <c r="G25" s="1650"/>
      <c r="H25" s="1650"/>
    </row>
    <row r="26" spans="1:8">
      <c r="A26" s="1647">
        <v>22</v>
      </c>
      <c r="B26" s="1651" t="s">
        <v>2075</v>
      </c>
      <c r="C26" s="1652" t="s">
        <v>2076</v>
      </c>
      <c r="D26" s="1649"/>
      <c r="E26" s="1649">
        <v>360000</v>
      </c>
      <c r="F26" s="1648" t="s">
        <v>2077</v>
      </c>
      <c r="G26" s="1650"/>
      <c r="H26" s="1650"/>
    </row>
    <row r="27" spans="1:8">
      <c r="A27" s="1647">
        <v>23</v>
      </c>
      <c r="B27" s="1651" t="s">
        <v>2078</v>
      </c>
      <c r="C27" s="1652" t="s">
        <v>2079</v>
      </c>
      <c r="D27" s="1649"/>
      <c r="E27" s="1649">
        <v>104000</v>
      </c>
      <c r="F27" s="1648" t="s">
        <v>2080</v>
      </c>
      <c r="G27" s="1650"/>
      <c r="H27" s="1650"/>
    </row>
    <row r="28" spans="1:8">
      <c r="A28" s="1647">
        <v>24</v>
      </c>
      <c r="B28" s="1651" t="s">
        <v>2081</v>
      </c>
      <c r="C28" s="1652" t="s">
        <v>2082</v>
      </c>
      <c r="D28" s="1649"/>
      <c r="E28" s="1649">
        <v>360000</v>
      </c>
      <c r="F28" s="1648" t="s">
        <v>2077</v>
      </c>
      <c r="G28" s="1650"/>
      <c r="H28" s="1650"/>
    </row>
    <row r="29" spans="1:8">
      <c r="A29" s="1647">
        <v>25</v>
      </c>
      <c r="B29" s="1651" t="s">
        <v>2083</v>
      </c>
      <c r="C29" s="1652" t="s">
        <v>2084</v>
      </c>
      <c r="D29" s="1649"/>
      <c r="E29" s="1649">
        <v>104000</v>
      </c>
      <c r="F29" s="1648" t="s">
        <v>2080</v>
      </c>
      <c r="G29" s="1650"/>
      <c r="H29" s="1650"/>
    </row>
    <row r="30" spans="1:8">
      <c r="A30" s="1647">
        <v>26</v>
      </c>
      <c r="B30" s="1651" t="s">
        <v>2085</v>
      </c>
      <c r="C30" s="1652" t="s">
        <v>2086</v>
      </c>
      <c r="D30" s="1649"/>
      <c r="E30" s="1649">
        <v>40000</v>
      </c>
      <c r="F30" s="1648" t="s">
        <v>2024</v>
      </c>
      <c r="G30" s="1650"/>
      <c r="H30" s="1650"/>
    </row>
    <row r="31" spans="1:8">
      <c r="A31" s="1647">
        <v>27</v>
      </c>
      <c r="B31" s="1651" t="s">
        <v>2087</v>
      </c>
      <c r="C31" s="1652" t="s">
        <v>2088</v>
      </c>
      <c r="D31" s="1649"/>
      <c r="E31" s="1649">
        <v>40000</v>
      </c>
      <c r="F31" s="1648" t="s">
        <v>2024</v>
      </c>
      <c r="G31" s="1650"/>
      <c r="H31" s="1650"/>
    </row>
    <row r="32" spans="1:8">
      <c r="A32" s="1647">
        <v>28</v>
      </c>
      <c r="B32" s="1651" t="s">
        <v>2089</v>
      </c>
      <c r="C32" s="1652" t="s">
        <v>2090</v>
      </c>
      <c r="D32" s="1649"/>
      <c r="E32" s="1649">
        <v>40000</v>
      </c>
      <c r="F32" s="1648" t="s">
        <v>2024</v>
      </c>
      <c r="G32" s="1650"/>
      <c r="H32" s="1650"/>
    </row>
    <row r="33" spans="1:32">
      <c r="A33" s="1647">
        <v>29</v>
      </c>
      <c r="B33" s="1651" t="s">
        <v>2091</v>
      </c>
      <c r="C33" s="1652" t="s">
        <v>2092</v>
      </c>
      <c r="D33" s="1649"/>
      <c r="E33" s="1649">
        <v>104000</v>
      </c>
      <c r="F33" s="1648" t="s">
        <v>2080</v>
      </c>
      <c r="G33" s="1650"/>
      <c r="H33" s="1650"/>
    </row>
    <row r="34" spans="1:32">
      <c r="A34" s="1647">
        <v>30</v>
      </c>
      <c r="B34" s="1651" t="s">
        <v>2093</v>
      </c>
      <c r="C34" s="1652" t="s">
        <v>2094</v>
      </c>
      <c r="D34" s="1649"/>
      <c r="E34" s="1649">
        <v>80000</v>
      </c>
      <c r="F34" s="1648" t="s">
        <v>2028</v>
      </c>
      <c r="G34" s="1650"/>
      <c r="H34" s="1650"/>
    </row>
    <row r="35" spans="1:32">
      <c r="A35" s="1647">
        <v>31</v>
      </c>
      <c r="B35" s="1651" t="s">
        <v>2095</v>
      </c>
      <c r="C35" s="1652" t="s">
        <v>2096</v>
      </c>
      <c r="D35" s="1649"/>
      <c r="E35" s="1649">
        <v>40000</v>
      </c>
      <c r="F35" s="1648" t="s">
        <v>2024</v>
      </c>
      <c r="G35" s="1650"/>
      <c r="H35" s="1650"/>
    </row>
    <row r="36" spans="1:32">
      <c r="A36" s="1647">
        <v>32</v>
      </c>
      <c r="B36" s="1651" t="s">
        <v>2097</v>
      </c>
      <c r="C36" s="1652" t="s">
        <v>2098</v>
      </c>
      <c r="D36" s="1649"/>
      <c r="E36" s="1649">
        <v>80000</v>
      </c>
      <c r="F36" s="1648" t="s">
        <v>2028</v>
      </c>
      <c r="G36" s="1650"/>
      <c r="H36" s="1650"/>
    </row>
    <row r="37" spans="1:32">
      <c r="A37" s="1647">
        <v>33</v>
      </c>
      <c r="B37" s="1651" t="s">
        <v>2099</v>
      </c>
      <c r="C37" s="1652" t="s">
        <v>2100</v>
      </c>
      <c r="D37" s="1649"/>
      <c r="E37" s="1649">
        <v>80000</v>
      </c>
      <c r="F37" s="1648" t="s">
        <v>2028</v>
      </c>
      <c r="G37" s="1650"/>
      <c r="H37" s="1650"/>
    </row>
    <row r="38" spans="1:32">
      <c r="A38" s="1647">
        <v>34</v>
      </c>
      <c r="B38" s="1651" t="s">
        <v>2101</v>
      </c>
      <c r="C38" s="1652" t="s">
        <v>2102</v>
      </c>
      <c r="D38" s="1649"/>
      <c r="E38" s="1649">
        <v>40000</v>
      </c>
      <c r="F38" s="1648" t="s">
        <v>2024</v>
      </c>
      <c r="G38" s="1650"/>
      <c r="H38" s="1650"/>
    </row>
    <row r="39" spans="1:32">
      <c r="A39" s="1647">
        <v>35</v>
      </c>
      <c r="B39" s="1651" t="s">
        <v>2103</v>
      </c>
      <c r="C39" s="1652" t="s">
        <v>2098</v>
      </c>
      <c r="D39" s="1655"/>
      <c r="E39" s="1656">
        <v>40000</v>
      </c>
      <c r="F39" s="1648" t="s">
        <v>2024</v>
      </c>
      <c r="G39" s="1650"/>
      <c r="H39" s="1650"/>
    </row>
    <row r="40" spans="1:32" ht="27">
      <c r="A40" s="1647">
        <v>36</v>
      </c>
      <c r="B40" s="1651" t="s">
        <v>2104</v>
      </c>
      <c r="C40" s="1652" t="s">
        <v>2105</v>
      </c>
      <c r="D40" s="1655"/>
      <c r="E40" s="1656">
        <v>40000</v>
      </c>
      <c r="F40" s="1648" t="s">
        <v>2024</v>
      </c>
      <c r="G40" s="1650"/>
      <c r="H40" s="1650"/>
    </row>
    <row r="41" spans="1:32">
      <c r="A41" s="1647">
        <v>37</v>
      </c>
      <c r="B41" s="1651" t="s">
        <v>2106</v>
      </c>
      <c r="C41" s="1652" t="s">
        <v>2107</v>
      </c>
      <c r="D41" s="1655"/>
      <c r="E41" s="1656">
        <v>80000</v>
      </c>
      <c r="F41" s="1648" t="s">
        <v>2028</v>
      </c>
      <c r="G41" s="1650"/>
      <c r="H41" s="1650"/>
    </row>
    <row r="42" spans="1:32">
      <c r="A42" s="1647">
        <v>38</v>
      </c>
      <c r="B42" s="1657" t="s">
        <v>2108</v>
      </c>
      <c r="C42" s="1652" t="s">
        <v>2109</v>
      </c>
      <c r="D42" s="1655"/>
      <c r="E42" s="1656">
        <v>40000</v>
      </c>
      <c r="F42" s="1648" t="s">
        <v>2024</v>
      </c>
      <c r="G42" s="1650"/>
      <c r="H42" s="1650"/>
    </row>
    <row r="43" spans="1:32">
      <c r="A43" s="1658">
        <v>39</v>
      </c>
      <c r="B43" s="1651" t="s">
        <v>2110</v>
      </c>
      <c r="C43" s="1652" t="s">
        <v>2111</v>
      </c>
      <c r="D43" s="1655"/>
      <c r="E43" s="1656">
        <v>40000</v>
      </c>
      <c r="F43" s="1648" t="s">
        <v>2024</v>
      </c>
      <c r="G43" s="1650"/>
      <c r="H43" s="1650"/>
    </row>
    <row r="44" spans="1:32">
      <c r="A44" s="1658">
        <v>40</v>
      </c>
      <c r="B44" s="1651" t="s">
        <v>2112</v>
      </c>
      <c r="C44" s="1652" t="s">
        <v>2113</v>
      </c>
      <c r="D44" s="1655"/>
      <c r="E44" s="1656">
        <v>40000</v>
      </c>
      <c r="F44" s="1648" t="s">
        <v>2024</v>
      </c>
      <c r="G44" s="1650"/>
      <c r="H44" s="1650"/>
    </row>
    <row r="45" spans="1:32">
      <c r="A45" s="1658">
        <v>41</v>
      </c>
      <c r="B45" s="1651" t="s">
        <v>2114</v>
      </c>
      <c r="C45" s="1652" t="s">
        <v>2115</v>
      </c>
      <c r="D45" s="1655"/>
      <c r="E45" s="1656">
        <v>80000</v>
      </c>
      <c r="F45" s="1648" t="s">
        <v>2028</v>
      </c>
      <c r="G45" s="1650"/>
      <c r="H45" s="1650"/>
    </row>
    <row r="46" spans="1:32">
      <c r="A46" s="1647"/>
      <c r="B46" s="1659"/>
      <c r="C46" s="1652"/>
      <c r="D46" s="1655"/>
      <c r="E46" s="1656"/>
      <c r="F46" s="1648"/>
      <c r="G46" s="1650"/>
      <c r="H46" s="1650"/>
    </row>
    <row r="47" spans="1:32" s="1662" customFormat="1">
      <c r="A47" s="1647"/>
      <c r="B47" s="1660"/>
      <c r="C47" s="1652"/>
      <c r="D47" s="1655"/>
      <c r="E47" s="1656"/>
      <c r="F47" s="1660"/>
      <c r="G47" s="1661"/>
      <c r="H47" s="1660"/>
      <c r="I47" s="1645"/>
      <c r="J47" s="1645"/>
      <c r="K47" s="1645"/>
      <c r="L47" s="1645"/>
      <c r="M47" s="1645"/>
      <c r="N47" s="1645"/>
      <c r="O47" s="1645"/>
      <c r="P47" s="1645"/>
      <c r="Q47" s="1645"/>
      <c r="R47" s="1645"/>
      <c r="S47" s="1645"/>
      <c r="T47" s="1645"/>
      <c r="U47" s="1645"/>
      <c r="V47" s="1645"/>
      <c r="W47" s="1645"/>
      <c r="X47" s="1645"/>
      <c r="Y47" s="1645"/>
      <c r="Z47" s="1645"/>
      <c r="AA47" s="1645"/>
      <c r="AB47" s="1645"/>
      <c r="AC47" s="1645"/>
      <c r="AD47" s="1645"/>
      <c r="AE47" s="1645"/>
      <c r="AF47" s="1645"/>
    </row>
    <row r="48" spans="1:32">
      <c r="A48" s="1647"/>
      <c r="B48" s="1660"/>
      <c r="C48" s="1652"/>
      <c r="D48" s="1655"/>
      <c r="E48" s="1656"/>
      <c r="F48" s="1660"/>
      <c r="G48" s="1661"/>
      <c r="H48" s="1660"/>
    </row>
    <row r="49" spans="1:32">
      <c r="A49" s="1647"/>
      <c r="B49" s="1660"/>
      <c r="C49" s="1652"/>
      <c r="D49" s="1655"/>
      <c r="E49" s="1656"/>
      <c r="F49" s="1660"/>
      <c r="G49" s="1661"/>
      <c r="H49" s="1660"/>
    </row>
    <row r="50" spans="1:32">
      <c r="A50" s="1647"/>
      <c r="B50" s="1660"/>
      <c r="C50" s="1652"/>
      <c r="D50" s="1655"/>
      <c r="E50" s="1656"/>
      <c r="F50" s="1660"/>
      <c r="G50" s="1661"/>
      <c r="H50" s="1660"/>
    </row>
    <row r="51" spans="1:32">
      <c r="A51" s="1661"/>
      <c r="B51" s="1660"/>
      <c r="C51" s="1652"/>
      <c r="D51" s="1655"/>
      <c r="E51" s="1656"/>
      <c r="F51" s="1660"/>
      <c r="G51" s="1661"/>
      <c r="H51" s="1660"/>
    </row>
    <row r="52" spans="1:32">
      <c r="A52" s="1661"/>
      <c r="B52" s="1660"/>
      <c r="C52" s="1652"/>
      <c r="D52" s="1655"/>
      <c r="E52" s="1656"/>
      <c r="F52" s="1660"/>
      <c r="G52" s="1661"/>
      <c r="H52" s="1660"/>
    </row>
    <row r="53" spans="1:32">
      <c r="A53" s="1661"/>
      <c r="B53" s="1660"/>
      <c r="C53" s="1663"/>
      <c r="D53" s="1664"/>
      <c r="E53" s="1656"/>
      <c r="F53" s="1660"/>
      <c r="G53" s="1661"/>
      <c r="H53" s="1660"/>
    </row>
    <row r="54" spans="1:32">
      <c r="A54" s="1661"/>
      <c r="B54" s="1660"/>
      <c r="C54" s="1652"/>
      <c r="D54" s="1655"/>
      <c r="E54" s="1656"/>
      <c r="F54" s="1660"/>
      <c r="G54" s="1661"/>
      <c r="H54" s="1660"/>
    </row>
    <row r="55" spans="1:32">
      <c r="A55" s="1661"/>
      <c r="B55" s="1660"/>
      <c r="C55" s="1652"/>
      <c r="D55" s="1655"/>
      <c r="E55" s="1656"/>
      <c r="F55" s="1660"/>
      <c r="G55" s="1661"/>
      <c r="H55" s="1660"/>
    </row>
    <row r="56" spans="1:32">
      <c r="A56" s="1661"/>
      <c r="B56" s="1660"/>
      <c r="C56" s="1652"/>
      <c r="D56" s="1655"/>
      <c r="E56" s="1656"/>
      <c r="F56" s="1660"/>
      <c r="G56" s="1661"/>
      <c r="H56" s="1660"/>
    </row>
    <row r="57" spans="1:32" s="1665" customFormat="1">
      <c r="A57" s="1661"/>
      <c r="B57" s="1660"/>
      <c r="C57" s="1652"/>
      <c r="D57" s="1655"/>
      <c r="E57" s="1656"/>
      <c r="F57" s="1660"/>
      <c r="G57" s="1661"/>
      <c r="H57" s="1660"/>
      <c r="I57" s="1645"/>
      <c r="J57" s="1645"/>
      <c r="K57" s="1645"/>
      <c r="L57" s="1645"/>
      <c r="M57" s="1645"/>
      <c r="N57" s="1645"/>
      <c r="O57" s="1645"/>
      <c r="P57" s="1645"/>
      <c r="Q57" s="1645"/>
      <c r="R57" s="1645"/>
      <c r="S57" s="1645"/>
      <c r="T57" s="1645"/>
      <c r="U57" s="1645"/>
      <c r="V57" s="1645"/>
      <c r="W57" s="1645"/>
      <c r="X57" s="1645"/>
      <c r="Y57" s="1645"/>
      <c r="Z57" s="1645"/>
      <c r="AA57" s="1645"/>
      <c r="AB57" s="1645"/>
      <c r="AC57" s="1645"/>
      <c r="AD57" s="1645"/>
      <c r="AE57" s="1645"/>
      <c r="AF57" s="1645"/>
    </row>
  </sheetData>
  <mergeCells count="3">
    <mergeCell ref="A2:H2"/>
    <mergeCell ref="A3:H3"/>
    <mergeCell ref="C4:D4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98660-D375-4232-B262-B80DB604AF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215"/>
  <sheetViews>
    <sheetView topLeftCell="A41" workbookViewId="0">
      <selection activeCell="E36" sqref="E36"/>
    </sheetView>
  </sheetViews>
  <sheetFormatPr defaultRowHeight="12.75"/>
  <cols>
    <col min="1" max="1" width="7.4257812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8.42578125" style="841" customWidth="1"/>
    <col min="6" max="6" width="11.285156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889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4.25" customHeight="1">
      <c r="B6" s="871" t="s">
        <v>31</v>
      </c>
      <c r="C6" s="872"/>
      <c r="D6" s="871"/>
      <c r="E6" s="1381"/>
      <c r="G6" s="873" t="s">
        <v>971</v>
      </c>
      <c r="H6" s="820"/>
    </row>
    <row r="7" spans="1:10">
      <c r="B7" s="662"/>
      <c r="C7" s="874"/>
    </row>
    <row r="8" spans="1:10" ht="12" customHeight="1">
      <c r="A8" s="672" t="s">
        <v>1752</v>
      </c>
      <c r="F8" s="665"/>
      <c r="G8" s="665"/>
    </row>
    <row r="9" spans="1:10" s="672" customFormat="1" ht="9.75" customHeight="1">
      <c r="A9" s="2455" t="s">
        <v>1073</v>
      </c>
      <c r="B9" s="2455"/>
      <c r="C9" s="2455"/>
      <c r="D9" s="2455"/>
      <c r="E9" s="2455"/>
    </row>
    <row r="10" spans="1:10">
      <c r="A10" s="672" t="s">
        <v>451</v>
      </c>
      <c r="B10" s="875"/>
      <c r="C10" s="876"/>
      <c r="D10" s="824"/>
      <c r="E10" s="1382"/>
    </row>
    <row r="11" spans="1:10" ht="6.75" customHeight="1">
      <c r="B11" s="877"/>
      <c r="C11" s="878"/>
      <c r="D11" s="877"/>
      <c r="E11" s="1383"/>
      <c r="F11" s="877"/>
      <c r="G11" s="877"/>
      <c r="H11" s="879"/>
    </row>
    <row r="12" spans="1:10" ht="8.25" hidden="1" customHeight="1">
      <c r="A12" s="880" t="s">
        <v>452</v>
      </c>
      <c r="B12" s="873"/>
      <c r="C12" s="874"/>
      <c r="D12" s="873"/>
      <c r="E12" s="1384"/>
      <c r="F12" s="873"/>
      <c r="G12" s="820"/>
      <c r="H12" s="881" t="s">
        <v>193</v>
      </c>
    </row>
    <row r="13" spans="1:10" ht="30" customHeight="1">
      <c r="A13" s="882" t="s">
        <v>587</v>
      </c>
      <c r="B13" s="882"/>
      <c r="C13" s="878"/>
      <c r="D13" s="882"/>
      <c r="E13" s="1385"/>
      <c r="F13" s="882"/>
      <c r="G13" s="883"/>
    </row>
    <row r="14" spans="1:10" s="841" customFormat="1">
      <c r="A14" s="2445" t="s">
        <v>2138</v>
      </c>
      <c r="B14" s="2446"/>
      <c r="C14" s="1460"/>
      <c r="F14" s="1461"/>
      <c r="G14" s="1461"/>
    </row>
    <row r="15" spans="1:10" ht="21.75" customHeight="1">
      <c r="A15" s="884"/>
      <c r="B15" s="2447" t="s">
        <v>588</v>
      </c>
      <c r="C15" s="2447"/>
      <c r="D15" s="2447"/>
      <c r="E15" s="2447"/>
      <c r="F15" s="885"/>
      <c r="G15" s="885"/>
      <c r="H15" s="885"/>
      <c r="I15" s="885"/>
      <c r="J15" s="885"/>
    </row>
    <row r="16" spans="1:10" ht="27.75" customHeight="1">
      <c r="A16" s="662"/>
      <c r="B16" s="2449" t="s">
        <v>243</v>
      </c>
      <c r="C16" s="2449"/>
      <c r="D16" s="2449"/>
      <c r="E16" s="2449"/>
      <c r="F16" s="2449"/>
      <c r="G16" s="886"/>
      <c r="H16" s="886"/>
      <c r="I16" s="886"/>
      <c r="J16" s="886"/>
    </row>
    <row r="17" spans="1:12" s="626" customFormat="1" ht="14.25" customHeight="1">
      <c r="A17" s="2449" t="s">
        <v>1756</v>
      </c>
      <c r="B17" s="2449"/>
      <c r="C17" s="2449"/>
      <c r="D17" s="2449"/>
      <c r="E17" s="2449"/>
      <c r="F17" s="2449"/>
      <c r="G17" s="2449"/>
      <c r="H17" s="2449"/>
      <c r="I17" s="2449"/>
      <c r="J17" s="2449"/>
      <c r="K17" s="672"/>
      <c r="L17" s="672"/>
    </row>
    <row r="18" spans="1:12" s="667" customFormat="1" thickBot="1">
      <c r="A18" s="677" t="s">
        <v>450</v>
      </c>
      <c r="B18" s="888"/>
      <c r="C18" s="889"/>
      <c r="D18" s="669"/>
      <c r="E18" s="1386"/>
      <c r="G18" s="890" t="s">
        <v>1162</v>
      </c>
      <c r="H18" s="891"/>
      <c r="I18" s="891"/>
      <c r="J18" s="891"/>
    </row>
    <row r="19" spans="1:12" s="869" customFormat="1" ht="15.75" customHeight="1" thickBot="1">
      <c r="A19" s="677" t="s">
        <v>84</v>
      </c>
      <c r="B19" s="892"/>
      <c r="C19" s="889"/>
      <c r="E19" s="1387"/>
      <c r="G19" s="892" t="s">
        <v>313</v>
      </c>
      <c r="H19" s="893">
        <v>8</v>
      </c>
      <c r="I19" s="894">
        <v>2</v>
      </c>
      <c r="J19" s="895">
        <v>3</v>
      </c>
    </row>
    <row r="20" spans="1:12" s="892" customFormat="1" ht="15" customHeight="1" thickBot="1">
      <c r="A20" s="677" t="s">
        <v>600</v>
      </c>
      <c r="C20" s="889"/>
      <c r="E20" s="1388"/>
      <c r="G20" s="892" t="s">
        <v>1133</v>
      </c>
    </row>
    <row r="21" spans="1:12" s="892" customFormat="1" ht="9.75" customHeight="1" thickBot="1">
      <c r="A21" s="677" t="s">
        <v>531</v>
      </c>
      <c r="C21" s="896"/>
      <c r="D21" s="897"/>
      <c r="E21" s="1388"/>
      <c r="G21" s="892" t="s">
        <v>532</v>
      </c>
    </row>
    <row r="22" spans="1:12" s="869" customFormat="1" ht="15.75" customHeight="1" thickBot="1">
      <c r="A22" s="677" t="s">
        <v>693</v>
      </c>
      <c r="B22" s="892"/>
      <c r="C22" s="889"/>
      <c r="E22" s="1387"/>
      <c r="G22" s="892" t="s">
        <v>902</v>
      </c>
      <c r="I22" s="898"/>
    </row>
    <row r="23" spans="1:12" s="869" customFormat="1" ht="12.75" customHeight="1">
      <c r="A23" s="677" t="s">
        <v>287</v>
      </c>
      <c r="B23" s="899"/>
      <c r="C23" s="900"/>
      <c r="E23" s="1387"/>
      <c r="F23" s="901"/>
      <c r="G23" s="892" t="s">
        <v>904</v>
      </c>
    </row>
    <row r="24" spans="1:12" s="869" customFormat="1" ht="15.75" customHeight="1" thickBot="1">
      <c r="A24" s="679" t="s">
        <v>286</v>
      </c>
      <c r="B24" s="890"/>
      <c r="C24" s="900"/>
      <c r="D24" s="902"/>
      <c r="E24" s="1389"/>
      <c r="G24" s="892" t="s">
        <v>218</v>
      </c>
      <c r="I24" s="901"/>
    </row>
    <row r="25" spans="1:12" s="901" customFormat="1" ht="15.75" customHeight="1" thickBot="1">
      <c r="A25" s="677" t="s">
        <v>110</v>
      </c>
      <c r="B25" s="892"/>
      <c r="C25" s="900"/>
      <c r="D25" s="903"/>
      <c r="E25" s="1387"/>
      <c r="G25" s="901" t="s">
        <v>1658</v>
      </c>
      <c r="H25" s="904"/>
      <c r="I25" s="905"/>
      <c r="J25" s="906"/>
    </row>
    <row r="26" spans="1:12" s="901" customFormat="1" ht="16.5" customHeight="1" thickBot="1">
      <c r="A26" s="677" t="s">
        <v>608</v>
      </c>
      <c r="B26" s="892"/>
      <c r="C26" s="900"/>
      <c r="E26" s="1390" t="s">
        <v>704</v>
      </c>
      <c r="G26" s="892" t="s">
        <v>398</v>
      </c>
      <c r="I26" s="869"/>
      <c r="J26" s="869"/>
    </row>
    <row r="27" spans="1:12" s="901" customFormat="1" ht="16.5" customHeight="1" thickBot="1">
      <c r="A27" s="680"/>
      <c r="B27" s="869"/>
      <c r="C27" s="908"/>
      <c r="E27" s="1391"/>
      <c r="F27" s="869"/>
      <c r="G27" s="869"/>
    </row>
    <row r="28" spans="1:12" s="672" customFormat="1" ht="35.25" customHeight="1" thickBot="1">
      <c r="A28" s="695" t="s">
        <v>385</v>
      </c>
      <c r="B28" s="696" t="s">
        <v>609</v>
      </c>
      <c r="C28" s="697"/>
      <c r="D28" s="696" t="s">
        <v>401</v>
      </c>
      <c r="E28" s="1392"/>
      <c r="F28" s="2438" t="s">
        <v>342</v>
      </c>
      <c r="G28" s="2440" t="s">
        <v>343</v>
      </c>
      <c r="H28" s="2441"/>
      <c r="I28" s="2441"/>
      <c r="J28" s="2442"/>
    </row>
    <row r="29" spans="1:12" s="672" customFormat="1" ht="96.75" customHeight="1" thickBot="1">
      <c r="A29" s="699"/>
      <c r="B29" s="700" t="s">
        <v>329</v>
      </c>
      <c r="C29" s="701" t="s">
        <v>641</v>
      </c>
      <c r="D29" s="702" t="s">
        <v>761</v>
      </c>
      <c r="E29" s="1393" t="s">
        <v>929</v>
      </c>
      <c r="F29" s="2439"/>
      <c r="G29" s="702" t="s">
        <v>930</v>
      </c>
      <c r="H29" s="702" t="s">
        <v>931</v>
      </c>
      <c r="I29" s="702" t="s">
        <v>932</v>
      </c>
      <c r="J29" s="702" t="s">
        <v>933</v>
      </c>
    </row>
    <row r="30" spans="1:12" s="910" customFormat="1" ht="11.25" thickBot="1">
      <c r="A30" s="704" t="s">
        <v>934</v>
      </c>
      <c r="B30" s="705" t="s">
        <v>935</v>
      </c>
      <c r="C30" s="706" t="s">
        <v>936</v>
      </c>
      <c r="D30" s="707" t="s">
        <v>703</v>
      </c>
      <c r="E30" s="1394" t="s">
        <v>704</v>
      </c>
      <c r="F30" s="707" t="s">
        <v>642</v>
      </c>
      <c r="G30" s="708">
        <v>4</v>
      </c>
      <c r="H30" s="709">
        <v>5</v>
      </c>
      <c r="I30" s="710">
        <v>6</v>
      </c>
      <c r="J30" s="709">
        <v>7</v>
      </c>
    </row>
    <row r="31" spans="1:12" s="813" customFormat="1" ht="39.75" thickBot="1">
      <c r="A31" s="911">
        <v>1100000</v>
      </c>
      <c r="B31" s="711" t="s">
        <v>1659</v>
      </c>
      <c r="C31" s="712" t="s">
        <v>338</v>
      </c>
      <c r="D31" s="826">
        <f>D32+D41+D137</f>
        <v>0</v>
      </c>
      <c r="E31" s="1104">
        <f>E34+E42+E50+E63+E65+E68</f>
        <v>0</v>
      </c>
      <c r="F31" s="826">
        <f>F32+F41+F137</f>
        <v>0</v>
      </c>
      <c r="G31" s="826">
        <f>G32+G41+G130</f>
        <v>0</v>
      </c>
      <c r="H31" s="826">
        <f>H32+H41+H130</f>
        <v>0</v>
      </c>
      <c r="I31" s="826">
        <f>I32+I41+I130</f>
        <v>0</v>
      </c>
      <c r="J31" s="1104">
        <f>J32+J41+J130</f>
        <v>0</v>
      </c>
    </row>
    <row r="32" spans="1:12" s="672" customFormat="1" ht="90" thickBot="1">
      <c r="A32" s="911">
        <v>1110000</v>
      </c>
      <c r="B32" s="714" t="s">
        <v>1617</v>
      </c>
      <c r="C32" s="712" t="s">
        <v>338</v>
      </c>
      <c r="D32" s="827">
        <f>D33</f>
        <v>0</v>
      </c>
      <c r="E32" s="1122"/>
      <c r="F32" s="827">
        <f>F33</f>
        <v>0</v>
      </c>
      <c r="G32" s="827">
        <f>G33</f>
        <v>0</v>
      </c>
      <c r="H32" s="827">
        <f>H33</f>
        <v>0</v>
      </c>
      <c r="I32" s="827">
        <f>I33</f>
        <v>0</v>
      </c>
      <c r="J32" s="827">
        <f>J33</f>
        <v>0</v>
      </c>
    </row>
    <row r="33" spans="1:10" s="672" customFormat="1" ht="14.25">
      <c r="A33" s="912">
        <v>1110000</v>
      </c>
      <c r="B33" s="717" t="s">
        <v>768</v>
      </c>
      <c r="C33" s="718" t="s">
        <v>338</v>
      </c>
      <c r="D33" s="828">
        <f>SUM(D34:D40)</f>
        <v>0</v>
      </c>
      <c r="E33" s="1395"/>
      <c r="F33" s="828">
        <f>SUM(F34:F40)</f>
        <v>0</v>
      </c>
      <c r="G33" s="828">
        <f>SUM(G34:G40)</f>
        <v>0</v>
      </c>
      <c r="H33" s="828">
        <f>SUM(H34:H40)</f>
        <v>0</v>
      </c>
      <c r="I33" s="828">
        <f>SUM(I34:I40)</f>
        <v>0</v>
      </c>
      <c r="J33" s="828">
        <f>SUM(J34:J40)</f>
        <v>0</v>
      </c>
    </row>
    <row r="34" spans="1:10" s="672" customFormat="1" ht="25.5">
      <c r="A34" s="913">
        <v>1111000</v>
      </c>
      <c r="B34" s="721" t="s">
        <v>643</v>
      </c>
      <c r="C34" s="722" t="s">
        <v>769</v>
      </c>
      <c r="D34" s="1105">
        <v>0</v>
      </c>
      <c r="E34" s="1451">
        <v>0</v>
      </c>
      <c r="F34" s="1106">
        <f>D34+E34</f>
        <v>0</v>
      </c>
      <c r="G34" s="846">
        <v>0</v>
      </c>
      <c r="H34" s="846">
        <v>0</v>
      </c>
      <c r="I34" s="846">
        <v>0</v>
      </c>
      <c r="J34" s="846">
        <f>F34</f>
        <v>0</v>
      </c>
    </row>
    <row r="35" spans="1:10" s="672" customFormat="1" ht="25.5">
      <c r="A35" s="914">
        <v>1112000</v>
      </c>
      <c r="B35" s="725" t="s">
        <v>255</v>
      </c>
      <c r="C35" s="726" t="s">
        <v>770</v>
      </c>
      <c r="D35" s="844">
        <v>0</v>
      </c>
      <c r="E35" s="845"/>
      <c r="F35" s="845">
        <v>0</v>
      </c>
      <c r="G35" s="845">
        <v>0</v>
      </c>
      <c r="H35" s="845">
        <v>0</v>
      </c>
      <c r="I35" s="845">
        <v>0</v>
      </c>
      <c r="J35" s="844">
        <f>F35</f>
        <v>0</v>
      </c>
    </row>
    <row r="36" spans="1:10" s="672" customFormat="1" ht="25.5">
      <c r="A36" s="914">
        <v>1113000</v>
      </c>
      <c r="B36" s="725" t="s">
        <v>771</v>
      </c>
      <c r="C36" s="726" t="s">
        <v>772</v>
      </c>
      <c r="D36" s="844"/>
      <c r="E36" s="845"/>
      <c r="F36" s="845"/>
      <c r="G36" s="845"/>
      <c r="H36" s="845"/>
      <c r="I36" s="845"/>
      <c r="J36" s="954">
        <v>0</v>
      </c>
    </row>
    <row r="37" spans="1:10" s="672" customFormat="1" ht="38.25">
      <c r="A37" s="914">
        <v>1114000</v>
      </c>
      <c r="B37" s="725" t="s">
        <v>377</v>
      </c>
      <c r="C37" s="726" t="s">
        <v>378</v>
      </c>
      <c r="D37" s="844"/>
      <c r="E37" s="845"/>
      <c r="F37" s="845"/>
      <c r="G37" s="845"/>
      <c r="H37" s="845"/>
      <c r="I37" s="845"/>
      <c r="J37" s="954">
        <v>0</v>
      </c>
    </row>
    <row r="38" spans="1:10" s="672" customFormat="1">
      <c r="A38" s="914">
        <v>1115000</v>
      </c>
      <c r="B38" s="725" t="s">
        <v>591</v>
      </c>
      <c r="C38" s="726" t="s">
        <v>367</v>
      </c>
      <c r="D38" s="844"/>
      <c r="E38" s="845"/>
      <c r="F38" s="845"/>
      <c r="G38" s="845"/>
      <c r="H38" s="845"/>
      <c r="I38" s="845"/>
      <c r="J38" s="954">
        <v>0</v>
      </c>
    </row>
    <row r="39" spans="1:10" s="672" customFormat="1" ht="25.5">
      <c r="A39" s="914">
        <v>1116000</v>
      </c>
      <c r="B39" s="725" t="s">
        <v>981</v>
      </c>
      <c r="C39" s="726" t="s">
        <v>368</v>
      </c>
      <c r="D39" s="844"/>
      <c r="E39" s="845"/>
      <c r="F39" s="845"/>
      <c r="G39" s="845"/>
      <c r="H39" s="845"/>
      <c r="I39" s="845"/>
      <c r="J39" s="954">
        <v>0</v>
      </c>
    </row>
    <row r="40" spans="1:10" s="672" customFormat="1" ht="13.5" thickBot="1">
      <c r="A40" s="916">
        <v>1117000</v>
      </c>
      <c r="B40" s="729" t="s">
        <v>610</v>
      </c>
      <c r="C40" s="730" t="s">
        <v>19</v>
      </c>
      <c r="D40" s="839">
        <v>0</v>
      </c>
      <c r="E40" s="840"/>
      <c r="F40" s="840">
        <f>D40</f>
        <v>0</v>
      </c>
      <c r="G40" s="840">
        <v>0</v>
      </c>
      <c r="H40" s="840">
        <v>0</v>
      </c>
      <c r="I40" s="840">
        <v>0</v>
      </c>
      <c r="J40" s="954">
        <f>F40</f>
        <v>0</v>
      </c>
    </row>
    <row r="41" spans="1:10" s="672" customFormat="1" ht="29.25" thickBot="1">
      <c r="A41" s="917">
        <v>1120000</v>
      </c>
      <c r="B41" s="733" t="s">
        <v>20</v>
      </c>
      <c r="C41" s="712" t="s">
        <v>338</v>
      </c>
      <c r="D41" s="833">
        <f>D42+D54+D65+D68+D50+D63</f>
        <v>0</v>
      </c>
      <c r="E41" s="1107"/>
      <c r="F41" s="1107">
        <f>F42+F54+F65+F68+F50+F63</f>
        <v>0</v>
      </c>
      <c r="G41" s="1107">
        <f>G42+G50+G54+G63+G65+G68</f>
        <v>0</v>
      </c>
      <c r="H41" s="1107">
        <f>H42+H50+H54+H63+H65+H68</f>
        <v>0</v>
      </c>
      <c r="I41" s="1107">
        <f>I42+I50+I54+I63+I65+I68</f>
        <v>0</v>
      </c>
      <c r="J41" s="954">
        <f>F41</f>
        <v>0</v>
      </c>
    </row>
    <row r="42" spans="1:10" s="672" customFormat="1" ht="14.25">
      <c r="A42" s="912">
        <v>1121000</v>
      </c>
      <c r="B42" s="735" t="s">
        <v>21</v>
      </c>
      <c r="C42" s="736"/>
      <c r="D42" s="834">
        <f>SUM(D43:D48)</f>
        <v>0</v>
      </c>
      <c r="E42" s="846">
        <f>E44+E45</f>
        <v>0</v>
      </c>
      <c r="F42" s="846">
        <f>SUM(F43:F48)</f>
        <v>0</v>
      </c>
      <c r="G42" s="846">
        <f>SUM(G43:G48)</f>
        <v>0</v>
      </c>
      <c r="H42" s="846">
        <f>SUM(H43:H48)</f>
        <v>0</v>
      </c>
      <c r="I42" s="846">
        <f>SUM(I43:I48)</f>
        <v>0</v>
      </c>
      <c r="J42" s="954">
        <f>SUM(J43:J48)</f>
        <v>0</v>
      </c>
    </row>
    <row r="43" spans="1:10" s="672" customFormat="1" ht="25.5">
      <c r="A43" s="914">
        <v>1121100</v>
      </c>
      <c r="B43" s="737" t="s">
        <v>359</v>
      </c>
      <c r="C43" s="726" t="s">
        <v>360</v>
      </c>
      <c r="D43" s="844"/>
      <c r="E43" s="845"/>
      <c r="F43" s="845"/>
      <c r="G43" s="845"/>
      <c r="H43" s="845"/>
      <c r="I43" s="845"/>
      <c r="J43" s="954">
        <v>0</v>
      </c>
    </row>
    <row r="44" spans="1:10" s="672" customFormat="1">
      <c r="A44" s="914">
        <v>1121200</v>
      </c>
      <c r="B44" s="738" t="s">
        <v>1618</v>
      </c>
      <c r="C44" s="726" t="s">
        <v>362</v>
      </c>
      <c r="D44" s="844">
        <v>0</v>
      </c>
      <c r="E44" s="845">
        <v>0</v>
      </c>
      <c r="F44" s="845">
        <f>D44+E44</f>
        <v>0</v>
      </c>
      <c r="G44" s="845">
        <v>0</v>
      </c>
      <c r="H44" s="845">
        <v>0</v>
      </c>
      <c r="I44" s="845">
        <v>0</v>
      </c>
      <c r="J44" s="954">
        <f>F44</f>
        <v>0</v>
      </c>
    </row>
    <row r="45" spans="1:10" s="672" customFormat="1">
      <c r="A45" s="914">
        <v>1121300</v>
      </c>
      <c r="B45" s="737" t="s">
        <v>734</v>
      </c>
      <c r="C45" s="726" t="s">
        <v>363</v>
      </c>
      <c r="D45" s="844">
        <v>0</v>
      </c>
      <c r="E45" s="845">
        <v>0</v>
      </c>
      <c r="F45" s="845">
        <f>D45+E45</f>
        <v>0</v>
      </c>
      <c r="G45" s="845">
        <v>0</v>
      </c>
      <c r="H45" s="845">
        <v>0</v>
      </c>
      <c r="I45" s="845">
        <v>0</v>
      </c>
      <c r="J45" s="954">
        <f>F45</f>
        <v>0</v>
      </c>
    </row>
    <row r="46" spans="1:10" s="672" customFormat="1">
      <c r="A46" s="914">
        <v>1121400</v>
      </c>
      <c r="B46" s="737" t="s">
        <v>735</v>
      </c>
      <c r="C46" s="726" t="s">
        <v>364</v>
      </c>
      <c r="D46" s="844">
        <v>0</v>
      </c>
      <c r="E46" s="845"/>
      <c r="F46" s="845">
        <f>D46+E46</f>
        <v>0</v>
      </c>
      <c r="G46" s="845">
        <v>0</v>
      </c>
      <c r="H46" s="845">
        <v>0</v>
      </c>
      <c r="I46" s="845">
        <v>0</v>
      </c>
      <c r="J46" s="954">
        <f>F46</f>
        <v>0</v>
      </c>
    </row>
    <row r="47" spans="1:10" s="672" customFormat="1">
      <c r="A47" s="914">
        <v>1121500</v>
      </c>
      <c r="B47" s="737" t="s">
        <v>65</v>
      </c>
      <c r="C47" s="726" t="s">
        <v>365</v>
      </c>
      <c r="D47" s="834"/>
      <c r="E47" s="845"/>
      <c r="F47" s="845">
        <f>D47+E47</f>
        <v>0</v>
      </c>
      <c r="G47" s="846"/>
      <c r="H47" s="846"/>
      <c r="I47" s="846"/>
      <c r="J47" s="954">
        <v>0</v>
      </c>
    </row>
    <row r="48" spans="1:10" s="672" customFormat="1">
      <c r="A48" s="914">
        <v>1121600</v>
      </c>
      <c r="B48" s="1205" t="s">
        <v>66</v>
      </c>
      <c r="C48" s="726" t="s">
        <v>366</v>
      </c>
      <c r="D48" s="844">
        <v>0</v>
      </c>
      <c r="E48" s="845">
        <v>0</v>
      </c>
      <c r="F48" s="845">
        <f>D48+E48</f>
        <v>0</v>
      </c>
      <c r="G48" s="845">
        <v>0</v>
      </c>
      <c r="H48" s="845">
        <v>0</v>
      </c>
      <c r="I48" s="845">
        <v>0</v>
      </c>
      <c r="J48" s="954">
        <f>F48</f>
        <v>0</v>
      </c>
    </row>
    <row r="49" spans="1:11" s="672" customFormat="1" ht="13.5" thickBot="1">
      <c r="A49" s="918">
        <v>1121700</v>
      </c>
      <c r="B49" s="741" t="s">
        <v>67</v>
      </c>
      <c r="C49" s="730" t="s">
        <v>731</v>
      </c>
      <c r="D49" s="839"/>
      <c r="E49" s="840"/>
      <c r="F49" s="840"/>
      <c r="G49" s="840"/>
      <c r="H49" s="840"/>
      <c r="I49" s="840"/>
      <c r="J49" s="954">
        <v>0</v>
      </c>
    </row>
    <row r="50" spans="1:11" s="672" customFormat="1" ht="28.5">
      <c r="A50" s="912">
        <v>1122000</v>
      </c>
      <c r="B50" s="742" t="s">
        <v>732</v>
      </c>
      <c r="C50" s="718" t="s">
        <v>338</v>
      </c>
      <c r="D50" s="842">
        <f>D51</f>
        <v>0</v>
      </c>
      <c r="E50" s="843">
        <f>E62</f>
        <v>0</v>
      </c>
      <c r="F50" s="843">
        <f>F51</f>
        <v>0</v>
      </c>
      <c r="G50" s="843">
        <f>G51</f>
        <v>0</v>
      </c>
      <c r="H50" s="843">
        <f>H51</f>
        <v>0</v>
      </c>
      <c r="I50" s="843">
        <f>I51</f>
        <v>0</v>
      </c>
      <c r="J50" s="954">
        <f>J51</f>
        <v>0</v>
      </c>
    </row>
    <row r="51" spans="1:11" s="672" customFormat="1">
      <c r="A51" s="919">
        <v>1122100</v>
      </c>
      <c r="B51" s="737" t="s">
        <v>68</v>
      </c>
      <c r="C51" s="722" t="s">
        <v>733</v>
      </c>
      <c r="D51" s="844">
        <v>0</v>
      </c>
      <c r="E51" s="845"/>
      <c r="F51" s="845">
        <v>0</v>
      </c>
      <c r="G51" s="845">
        <v>0</v>
      </c>
      <c r="H51" s="845">
        <v>0</v>
      </c>
      <c r="I51" s="845">
        <v>0</v>
      </c>
      <c r="J51" s="954">
        <f>F51</f>
        <v>0</v>
      </c>
    </row>
    <row r="52" spans="1:11" s="672" customFormat="1">
      <c r="A52" s="919">
        <v>1122200</v>
      </c>
      <c r="B52" s="737" t="s">
        <v>465</v>
      </c>
      <c r="C52" s="726" t="s">
        <v>978</v>
      </c>
      <c r="D52" s="844"/>
      <c r="E52" s="845"/>
      <c r="F52" s="845"/>
      <c r="G52" s="845"/>
      <c r="H52" s="845"/>
      <c r="I52" s="845"/>
      <c r="J52" s="954">
        <v>0</v>
      </c>
    </row>
    <row r="53" spans="1:11" s="672" customFormat="1" ht="6" customHeight="1" thickBot="1">
      <c r="A53" s="917">
        <v>1122300</v>
      </c>
      <c r="B53" s="741" t="s">
        <v>136</v>
      </c>
      <c r="C53" s="730" t="s">
        <v>979</v>
      </c>
      <c r="D53" s="839"/>
      <c r="E53" s="840"/>
      <c r="F53" s="840"/>
      <c r="G53" s="840"/>
      <c r="H53" s="840"/>
      <c r="I53" s="840"/>
      <c r="J53" s="954">
        <v>0</v>
      </c>
    </row>
    <row r="54" spans="1:11" s="672" customFormat="1" ht="2.25" hidden="1" customHeight="1">
      <c r="A54" s="912">
        <v>1123000</v>
      </c>
      <c r="B54" s="742" t="s">
        <v>52</v>
      </c>
      <c r="C54" s="718" t="s">
        <v>338</v>
      </c>
      <c r="D54" s="842">
        <f>SUM(D55:D62)</f>
        <v>0</v>
      </c>
      <c r="E54" s="843"/>
      <c r="F54" s="843">
        <f>SUM(F55:F62)</f>
        <v>0</v>
      </c>
      <c r="G54" s="843">
        <f>SUM(G55:G62)</f>
        <v>0</v>
      </c>
      <c r="H54" s="843">
        <f>SUM(H55:H62)</f>
        <v>0</v>
      </c>
      <c r="I54" s="843">
        <f>SUM(I55:I62)</f>
        <v>0</v>
      </c>
      <c r="J54" s="954">
        <f>F54</f>
        <v>0</v>
      </c>
    </row>
    <row r="55" spans="1:11" s="672" customFormat="1" hidden="1">
      <c r="A55" s="919">
        <v>1123100</v>
      </c>
      <c r="B55" s="737" t="s">
        <v>137</v>
      </c>
      <c r="C55" s="722" t="s">
        <v>345</v>
      </c>
      <c r="D55" s="844"/>
      <c r="E55" s="845"/>
      <c r="F55" s="845"/>
      <c r="G55" s="845"/>
      <c r="H55" s="845"/>
      <c r="I55" s="845"/>
      <c r="J55" s="954">
        <f>F55</f>
        <v>0</v>
      </c>
    </row>
    <row r="56" spans="1:11" s="672" customFormat="1" hidden="1">
      <c r="A56" s="919">
        <v>1123200</v>
      </c>
      <c r="B56" s="737" t="s">
        <v>138</v>
      </c>
      <c r="C56" s="726" t="s">
        <v>346</v>
      </c>
      <c r="D56" s="844">
        <v>0</v>
      </c>
      <c r="E56" s="845"/>
      <c r="F56" s="845">
        <v>0</v>
      </c>
      <c r="G56" s="845">
        <v>0</v>
      </c>
      <c r="H56" s="845">
        <v>0</v>
      </c>
      <c r="I56" s="845">
        <v>0</v>
      </c>
      <c r="J56" s="954">
        <f>F56</f>
        <v>0</v>
      </c>
    </row>
    <row r="57" spans="1:11" s="672" customFormat="1" ht="25.5" hidden="1">
      <c r="A57" s="919">
        <v>1123300</v>
      </c>
      <c r="B57" s="737" t="s">
        <v>139</v>
      </c>
      <c r="C57" s="726" t="s">
        <v>347</v>
      </c>
      <c r="D57" s="844"/>
      <c r="E57" s="845"/>
      <c r="F57" s="845"/>
      <c r="G57" s="845"/>
      <c r="H57" s="845"/>
      <c r="I57" s="845"/>
      <c r="J57" s="954"/>
    </row>
    <row r="58" spans="1:11" s="672" customFormat="1" hidden="1">
      <c r="A58" s="919">
        <v>1123400</v>
      </c>
      <c r="B58" s="737" t="s">
        <v>533</v>
      </c>
      <c r="C58" s="726" t="s">
        <v>348</v>
      </c>
      <c r="D58" s="844">
        <v>0</v>
      </c>
      <c r="E58" s="845"/>
      <c r="F58" s="845">
        <v>0</v>
      </c>
      <c r="G58" s="845">
        <v>0</v>
      </c>
      <c r="H58" s="845">
        <v>0</v>
      </c>
      <c r="I58" s="845">
        <v>0</v>
      </c>
      <c r="J58" s="954">
        <f t="shared" ref="J58:J64" si="0">F58</f>
        <v>0</v>
      </c>
    </row>
    <row r="59" spans="1:11" s="672" customFormat="1" hidden="1">
      <c r="A59" s="919">
        <v>1123500</v>
      </c>
      <c r="B59" s="745" t="s">
        <v>534</v>
      </c>
      <c r="C59" s="746">
        <v>423500</v>
      </c>
      <c r="D59" s="844"/>
      <c r="E59" s="845"/>
      <c r="F59" s="845"/>
      <c r="G59" s="845"/>
      <c r="H59" s="845"/>
      <c r="I59" s="845"/>
      <c r="J59" s="954">
        <f t="shared" si="0"/>
        <v>0</v>
      </c>
    </row>
    <row r="60" spans="1:11" s="672" customFormat="1" hidden="1">
      <c r="A60" s="919">
        <v>1123600</v>
      </c>
      <c r="B60" s="737" t="s">
        <v>174</v>
      </c>
      <c r="C60" s="726" t="s">
        <v>349</v>
      </c>
      <c r="D60" s="844"/>
      <c r="E60" s="845"/>
      <c r="F60" s="845"/>
      <c r="G60" s="845"/>
      <c r="H60" s="845"/>
      <c r="I60" s="845"/>
      <c r="J60" s="954">
        <f t="shared" si="0"/>
        <v>0</v>
      </c>
    </row>
    <row r="61" spans="1:11" s="672" customFormat="1" hidden="1">
      <c r="A61" s="919">
        <v>1123700</v>
      </c>
      <c r="B61" s="737" t="s">
        <v>175</v>
      </c>
      <c r="C61" s="726" t="s">
        <v>350</v>
      </c>
      <c r="D61" s="844">
        <v>0</v>
      </c>
      <c r="E61" s="845"/>
      <c r="F61" s="845">
        <v>0</v>
      </c>
      <c r="G61" s="845">
        <v>0</v>
      </c>
      <c r="H61" s="845">
        <v>0</v>
      </c>
      <c r="I61" s="845">
        <v>0</v>
      </c>
      <c r="J61" s="954">
        <f t="shared" si="0"/>
        <v>0</v>
      </c>
    </row>
    <row r="62" spans="1:11" s="672" customFormat="1" ht="13.5" hidden="1" thickBot="1">
      <c r="A62" s="917">
        <v>1123800</v>
      </c>
      <c r="B62" s="741" t="s">
        <v>176</v>
      </c>
      <c r="C62" s="730" t="s">
        <v>351</v>
      </c>
      <c r="D62" s="839">
        <v>0</v>
      </c>
      <c r="E62" s="840">
        <v>0</v>
      </c>
      <c r="F62" s="840">
        <f>D62+E62</f>
        <v>0</v>
      </c>
      <c r="G62" s="840">
        <v>0</v>
      </c>
      <c r="H62" s="840">
        <v>0</v>
      </c>
      <c r="I62" s="840">
        <v>0</v>
      </c>
      <c r="J62" s="954">
        <f t="shared" si="0"/>
        <v>0</v>
      </c>
      <c r="K62" s="985"/>
    </row>
    <row r="63" spans="1:11" s="672" customFormat="1" ht="28.5" hidden="1">
      <c r="A63" s="912">
        <v>1124000</v>
      </c>
      <c r="B63" s="742" t="s">
        <v>198</v>
      </c>
      <c r="C63" s="718" t="s">
        <v>338</v>
      </c>
      <c r="D63" s="842">
        <f t="shared" ref="D63:I63" si="1">D64</f>
        <v>0</v>
      </c>
      <c r="E63" s="843">
        <f t="shared" si="1"/>
        <v>0</v>
      </c>
      <c r="F63" s="843">
        <f t="shared" si="1"/>
        <v>0</v>
      </c>
      <c r="G63" s="843">
        <f t="shared" si="1"/>
        <v>0</v>
      </c>
      <c r="H63" s="843">
        <f t="shared" si="1"/>
        <v>0</v>
      </c>
      <c r="I63" s="843">
        <f t="shared" si="1"/>
        <v>0</v>
      </c>
      <c r="J63" s="954">
        <f t="shared" si="0"/>
        <v>0</v>
      </c>
    </row>
    <row r="64" spans="1:11" s="672" customFormat="1" ht="13.5" hidden="1" thickBot="1">
      <c r="A64" s="917">
        <v>1124100</v>
      </c>
      <c r="B64" s="741" t="s">
        <v>177</v>
      </c>
      <c r="C64" s="730" t="s">
        <v>199</v>
      </c>
      <c r="D64" s="839">
        <v>0</v>
      </c>
      <c r="E64" s="840">
        <v>0</v>
      </c>
      <c r="F64" s="840">
        <f>D64+E64</f>
        <v>0</v>
      </c>
      <c r="G64" s="840">
        <v>0</v>
      </c>
      <c r="H64" s="840">
        <v>0</v>
      </c>
      <c r="I64" s="840">
        <v>0</v>
      </c>
      <c r="J64" s="954">
        <f t="shared" si="0"/>
        <v>0</v>
      </c>
    </row>
    <row r="65" spans="1:10" s="672" customFormat="1" ht="28.5" hidden="1">
      <c r="A65" s="912">
        <v>1125000</v>
      </c>
      <c r="B65" s="742" t="s">
        <v>878</v>
      </c>
      <c r="C65" s="718" t="s">
        <v>338</v>
      </c>
      <c r="D65" s="842">
        <f t="shared" ref="D65:J65" si="2">D66+D67</f>
        <v>0</v>
      </c>
      <c r="E65" s="843">
        <f t="shared" si="2"/>
        <v>0</v>
      </c>
      <c r="F65" s="843">
        <f t="shared" si="2"/>
        <v>0</v>
      </c>
      <c r="G65" s="843">
        <f t="shared" si="2"/>
        <v>0</v>
      </c>
      <c r="H65" s="843">
        <f t="shared" si="2"/>
        <v>0</v>
      </c>
      <c r="I65" s="843">
        <f t="shared" si="2"/>
        <v>0</v>
      </c>
      <c r="J65" s="954">
        <f t="shared" si="2"/>
        <v>0</v>
      </c>
    </row>
    <row r="66" spans="1:10" s="672" customFormat="1" ht="25.5" hidden="1">
      <c r="A66" s="919">
        <v>1125100</v>
      </c>
      <c r="B66" s="737" t="s">
        <v>178</v>
      </c>
      <c r="C66" s="722" t="s">
        <v>879</v>
      </c>
      <c r="D66" s="844">
        <v>0</v>
      </c>
      <c r="E66" s="845">
        <v>0</v>
      </c>
      <c r="F66" s="845">
        <f>D66+E66</f>
        <v>0</v>
      </c>
      <c r="G66" s="845">
        <v>0</v>
      </c>
      <c r="H66" s="845">
        <v>0</v>
      </c>
      <c r="I66" s="845">
        <v>0</v>
      </c>
      <c r="J66" s="954">
        <f t="shared" ref="J66:J72" si="3">F66</f>
        <v>0</v>
      </c>
    </row>
    <row r="67" spans="1:10" s="672" customFormat="1" ht="26.25" hidden="1" thickBot="1">
      <c r="A67" s="917">
        <v>1125200</v>
      </c>
      <c r="B67" s="741" t="s">
        <v>669</v>
      </c>
      <c r="C67" s="730" t="s">
        <v>988</v>
      </c>
      <c r="D67" s="839">
        <v>0</v>
      </c>
      <c r="E67" s="840">
        <v>0</v>
      </c>
      <c r="F67" s="840">
        <f>D67+E67</f>
        <v>0</v>
      </c>
      <c r="G67" s="840">
        <v>0</v>
      </c>
      <c r="H67" s="840">
        <v>0</v>
      </c>
      <c r="I67" s="840">
        <v>0</v>
      </c>
      <c r="J67" s="954">
        <f t="shared" si="3"/>
        <v>0</v>
      </c>
    </row>
    <row r="68" spans="1:10" s="672" customFormat="1" ht="14.25" hidden="1">
      <c r="A68" s="912">
        <v>1126000</v>
      </c>
      <c r="B68" s="742" t="s">
        <v>989</v>
      </c>
      <c r="C68" s="718" t="s">
        <v>338</v>
      </c>
      <c r="D68" s="842">
        <f>SUM(D69:D76)</f>
        <v>0</v>
      </c>
      <c r="E68" s="843">
        <f>E75+E76</f>
        <v>0</v>
      </c>
      <c r="F68" s="843">
        <f>SUM(F69:F76)</f>
        <v>0</v>
      </c>
      <c r="G68" s="843">
        <f>SUM(G69:G76)</f>
        <v>0</v>
      </c>
      <c r="H68" s="843">
        <f>SUM(H69:H76)</f>
        <v>0</v>
      </c>
      <c r="I68" s="843">
        <f>SUM(I69:I76)</f>
        <v>0</v>
      </c>
      <c r="J68" s="954">
        <f t="shared" si="3"/>
        <v>0</v>
      </c>
    </row>
    <row r="69" spans="1:10" s="672" customFormat="1" hidden="1">
      <c r="A69" s="912">
        <v>1126100</v>
      </c>
      <c r="B69" s="737" t="s">
        <v>941</v>
      </c>
      <c r="C69" s="722" t="s">
        <v>990</v>
      </c>
      <c r="D69" s="844">
        <v>0</v>
      </c>
      <c r="E69" s="845"/>
      <c r="F69" s="845">
        <f>D69+E69</f>
        <v>0</v>
      </c>
      <c r="G69" s="845">
        <v>0</v>
      </c>
      <c r="H69" s="845">
        <v>0</v>
      </c>
      <c r="I69" s="845">
        <v>0</v>
      </c>
      <c r="J69" s="954">
        <f t="shared" si="3"/>
        <v>0</v>
      </c>
    </row>
    <row r="70" spans="1:10" s="672" customFormat="1" hidden="1">
      <c r="A70" s="912">
        <v>1126200</v>
      </c>
      <c r="B70" s="737" t="s">
        <v>942</v>
      </c>
      <c r="C70" s="726" t="s">
        <v>991</v>
      </c>
      <c r="D70" s="844"/>
      <c r="E70" s="845"/>
      <c r="F70" s="845">
        <f t="shared" ref="F70:F76" si="4">D70+E70</f>
        <v>0</v>
      </c>
      <c r="G70" s="845"/>
      <c r="H70" s="845"/>
      <c r="I70" s="845"/>
      <c r="J70" s="954">
        <f t="shared" si="3"/>
        <v>0</v>
      </c>
    </row>
    <row r="71" spans="1:10" s="672" customFormat="1" hidden="1">
      <c r="A71" s="912">
        <v>1126300</v>
      </c>
      <c r="B71" s="737" t="s">
        <v>369</v>
      </c>
      <c r="C71" s="726" t="s">
        <v>370</v>
      </c>
      <c r="D71" s="844"/>
      <c r="E71" s="845"/>
      <c r="F71" s="845">
        <f t="shared" si="4"/>
        <v>0</v>
      </c>
      <c r="G71" s="845"/>
      <c r="H71" s="845"/>
      <c r="I71" s="845"/>
      <c r="J71" s="954">
        <f t="shared" si="3"/>
        <v>0</v>
      </c>
    </row>
    <row r="72" spans="1:10" s="672" customFormat="1" hidden="1">
      <c r="A72" s="914">
        <v>1126400</v>
      </c>
      <c r="B72" s="747" t="s">
        <v>943</v>
      </c>
      <c r="C72" s="726" t="s">
        <v>371</v>
      </c>
      <c r="D72" s="844">
        <v>0</v>
      </c>
      <c r="E72" s="845"/>
      <c r="F72" s="845">
        <f t="shared" si="4"/>
        <v>0</v>
      </c>
      <c r="G72" s="845">
        <v>0</v>
      </c>
      <c r="H72" s="845">
        <v>0</v>
      </c>
      <c r="I72" s="845">
        <v>0</v>
      </c>
      <c r="J72" s="954">
        <f t="shared" si="3"/>
        <v>0</v>
      </c>
    </row>
    <row r="73" spans="1:10" s="672" customFormat="1" ht="25.5" hidden="1">
      <c r="A73" s="916">
        <v>1126500</v>
      </c>
      <c r="B73" s="748" t="s">
        <v>901</v>
      </c>
      <c r="C73" s="726" t="s">
        <v>372</v>
      </c>
      <c r="D73" s="844"/>
      <c r="E73" s="845"/>
      <c r="F73" s="845">
        <f t="shared" si="4"/>
        <v>0</v>
      </c>
      <c r="G73" s="845"/>
      <c r="H73" s="845"/>
      <c r="I73" s="845"/>
      <c r="J73" s="954">
        <v>0</v>
      </c>
    </row>
    <row r="74" spans="1:10" s="672" customFormat="1" hidden="1">
      <c r="A74" s="914">
        <v>1126600</v>
      </c>
      <c r="B74" s="747" t="s">
        <v>214</v>
      </c>
      <c r="C74" s="726" t="s">
        <v>373</v>
      </c>
      <c r="D74" s="844"/>
      <c r="E74" s="845"/>
      <c r="F74" s="845">
        <f t="shared" si="4"/>
        <v>0</v>
      </c>
      <c r="G74" s="845"/>
      <c r="H74" s="845"/>
      <c r="I74" s="845"/>
      <c r="J74" s="954">
        <f>F74</f>
        <v>0</v>
      </c>
    </row>
    <row r="75" spans="1:10" s="672" customFormat="1" hidden="1">
      <c r="A75" s="914">
        <v>1126700</v>
      </c>
      <c r="B75" s="747" t="s">
        <v>215</v>
      </c>
      <c r="C75" s="726" t="s">
        <v>374</v>
      </c>
      <c r="D75" s="844">
        <v>0</v>
      </c>
      <c r="E75" s="845">
        <v>0</v>
      </c>
      <c r="F75" s="845">
        <f t="shared" si="4"/>
        <v>0</v>
      </c>
      <c r="G75" s="845">
        <v>0</v>
      </c>
      <c r="H75" s="845">
        <v>0</v>
      </c>
      <c r="I75" s="845">
        <v>0</v>
      </c>
      <c r="J75" s="954">
        <f>F75</f>
        <v>0</v>
      </c>
    </row>
    <row r="76" spans="1:10" s="672" customFormat="1" ht="13.5" hidden="1" thickBot="1">
      <c r="A76" s="918">
        <v>1126800</v>
      </c>
      <c r="B76" s="749" t="s">
        <v>458</v>
      </c>
      <c r="C76" s="730" t="s">
        <v>375</v>
      </c>
      <c r="D76" s="839">
        <v>0</v>
      </c>
      <c r="E76" s="840">
        <v>0</v>
      </c>
      <c r="F76" s="845">
        <f t="shared" si="4"/>
        <v>0</v>
      </c>
      <c r="G76" s="840">
        <v>0</v>
      </c>
      <c r="H76" s="840">
        <v>0</v>
      </c>
      <c r="I76" s="840">
        <v>0</v>
      </c>
      <c r="J76" s="954">
        <f>F76</f>
        <v>0</v>
      </c>
    </row>
    <row r="77" spans="1:10" s="672" customFormat="1" ht="14.25" hidden="1">
      <c r="A77" s="920">
        <v>1130000</v>
      </c>
      <c r="B77" s="751" t="s">
        <v>274</v>
      </c>
      <c r="C77" s="718" t="s">
        <v>338</v>
      </c>
      <c r="D77" s="842">
        <v>0</v>
      </c>
      <c r="E77" s="843"/>
      <c r="F77" s="843">
        <f>F137</f>
        <v>0</v>
      </c>
      <c r="G77" s="843">
        <v>0</v>
      </c>
      <c r="H77" s="843">
        <v>0</v>
      </c>
      <c r="I77" s="843">
        <f>I137</f>
        <v>0</v>
      </c>
      <c r="J77" s="954">
        <f>J137</f>
        <v>0</v>
      </c>
    </row>
    <row r="78" spans="1:10" s="672" customFormat="1" hidden="1">
      <c r="A78" s="920">
        <v>1130100</v>
      </c>
      <c r="B78" s="747" t="s">
        <v>459</v>
      </c>
      <c r="C78" s="722" t="s">
        <v>275</v>
      </c>
      <c r="D78" s="844"/>
      <c r="E78" s="845"/>
      <c r="F78" s="845"/>
      <c r="G78" s="845"/>
      <c r="H78" s="845"/>
      <c r="I78" s="845"/>
      <c r="J78" s="954">
        <v>0</v>
      </c>
    </row>
    <row r="79" spans="1:10" s="672" customFormat="1" hidden="1">
      <c r="A79" s="920">
        <v>1130200</v>
      </c>
      <c r="B79" s="747" t="s">
        <v>460</v>
      </c>
      <c r="C79" s="726" t="s">
        <v>276</v>
      </c>
      <c r="D79" s="844"/>
      <c r="E79" s="845"/>
      <c r="F79" s="845"/>
      <c r="G79" s="845"/>
      <c r="H79" s="845"/>
      <c r="I79" s="845"/>
      <c r="J79" s="954">
        <v>0</v>
      </c>
    </row>
    <row r="80" spans="1:10" s="672" customFormat="1" hidden="1">
      <c r="A80" s="920">
        <v>1130300</v>
      </c>
      <c r="B80" s="747" t="s">
        <v>461</v>
      </c>
      <c r="C80" s="726" t="s">
        <v>277</v>
      </c>
      <c r="D80" s="844"/>
      <c r="E80" s="845"/>
      <c r="F80" s="845"/>
      <c r="G80" s="845"/>
      <c r="H80" s="845"/>
      <c r="I80" s="845"/>
      <c r="J80" s="954">
        <v>0</v>
      </c>
    </row>
    <row r="81" spans="1:10" s="672" customFormat="1" hidden="1">
      <c r="A81" s="920">
        <v>1130400</v>
      </c>
      <c r="B81" s="752" t="s">
        <v>462</v>
      </c>
      <c r="C81" s="753" t="s">
        <v>278</v>
      </c>
      <c r="D81" s="834"/>
      <c r="E81" s="846"/>
      <c r="F81" s="846"/>
      <c r="G81" s="846"/>
      <c r="H81" s="846"/>
      <c r="I81" s="846"/>
      <c r="J81" s="954">
        <v>0</v>
      </c>
    </row>
    <row r="82" spans="1:10" s="672" customFormat="1" ht="14.25" hidden="1">
      <c r="A82" s="914">
        <v>1131000</v>
      </c>
      <c r="B82" s="754" t="s">
        <v>279</v>
      </c>
      <c r="C82" s="755" t="s">
        <v>338</v>
      </c>
      <c r="D82" s="844"/>
      <c r="E82" s="845"/>
      <c r="F82" s="845"/>
      <c r="G82" s="845"/>
      <c r="H82" s="845"/>
      <c r="I82" s="845"/>
      <c r="J82" s="954">
        <v>0</v>
      </c>
    </row>
    <row r="83" spans="1:10" s="672" customFormat="1" ht="25.5" hidden="1">
      <c r="A83" s="914">
        <v>1131100</v>
      </c>
      <c r="B83" s="747" t="s">
        <v>565</v>
      </c>
      <c r="C83" s="722" t="s">
        <v>280</v>
      </c>
      <c r="D83" s="844"/>
      <c r="E83" s="845"/>
      <c r="F83" s="845"/>
      <c r="G83" s="845"/>
      <c r="H83" s="845"/>
      <c r="I83" s="845"/>
      <c r="J83" s="954">
        <v>0</v>
      </c>
    </row>
    <row r="84" spans="1:10" s="672" customFormat="1" hidden="1">
      <c r="A84" s="914">
        <v>1131200</v>
      </c>
      <c r="B84" s="747" t="s">
        <v>566</v>
      </c>
      <c r="C84" s="726" t="s">
        <v>281</v>
      </c>
      <c r="D84" s="844"/>
      <c r="E84" s="845"/>
      <c r="F84" s="845"/>
      <c r="G84" s="845"/>
      <c r="H84" s="845"/>
      <c r="I84" s="845"/>
      <c r="J84" s="954">
        <v>0</v>
      </c>
    </row>
    <row r="85" spans="1:10" s="672" customFormat="1" ht="13.5" hidden="1" thickBot="1">
      <c r="A85" s="914">
        <v>1131300</v>
      </c>
      <c r="B85" s="749" t="s">
        <v>567</v>
      </c>
      <c r="C85" s="730" t="s">
        <v>282</v>
      </c>
      <c r="D85" s="839"/>
      <c r="E85" s="840"/>
      <c r="F85" s="840"/>
      <c r="G85" s="840"/>
      <c r="H85" s="840"/>
      <c r="I85" s="840"/>
      <c r="J85" s="954">
        <v>0</v>
      </c>
    </row>
    <row r="86" spans="1:10" s="672" customFormat="1" ht="14.25" hidden="1">
      <c r="A86" s="921">
        <v>1140000</v>
      </c>
      <c r="B86" s="751" t="s">
        <v>283</v>
      </c>
      <c r="C86" s="718" t="s">
        <v>338</v>
      </c>
      <c r="D86" s="842">
        <v>0</v>
      </c>
      <c r="E86" s="843"/>
      <c r="F86" s="843">
        <v>0</v>
      </c>
      <c r="G86" s="843">
        <v>0</v>
      </c>
      <c r="H86" s="843">
        <v>0</v>
      </c>
      <c r="I86" s="843">
        <v>0</v>
      </c>
      <c r="J86" s="954">
        <v>0</v>
      </c>
    </row>
    <row r="87" spans="1:10" s="672" customFormat="1" ht="25.5" hidden="1">
      <c r="A87" s="921">
        <v>1141000</v>
      </c>
      <c r="B87" s="747" t="s">
        <v>284</v>
      </c>
      <c r="C87" s="722" t="s">
        <v>960</v>
      </c>
      <c r="D87" s="844"/>
      <c r="E87" s="845"/>
      <c r="F87" s="845"/>
      <c r="G87" s="845"/>
      <c r="H87" s="845"/>
      <c r="I87" s="845"/>
      <c r="J87" s="954">
        <v>0</v>
      </c>
    </row>
    <row r="88" spans="1:10" s="672" customFormat="1" ht="25.5" hidden="1">
      <c r="A88" s="921">
        <v>1142000</v>
      </c>
      <c r="B88" s="747" t="s">
        <v>38</v>
      </c>
      <c r="C88" s="726" t="s">
        <v>39</v>
      </c>
      <c r="D88" s="844"/>
      <c r="E88" s="845"/>
      <c r="F88" s="845"/>
      <c r="G88" s="845"/>
      <c r="H88" s="845"/>
      <c r="I88" s="845"/>
      <c r="J88" s="954">
        <v>0</v>
      </c>
    </row>
    <row r="89" spans="1:10" s="672" customFormat="1" ht="25.5" hidden="1">
      <c r="A89" s="921">
        <v>1143000</v>
      </c>
      <c r="B89" s="747" t="s">
        <v>40</v>
      </c>
      <c r="C89" s="726" t="s">
        <v>41</v>
      </c>
      <c r="D89" s="844"/>
      <c r="E89" s="845"/>
      <c r="F89" s="845"/>
      <c r="G89" s="845"/>
      <c r="H89" s="845"/>
      <c r="I89" s="845"/>
      <c r="J89" s="954">
        <v>0</v>
      </c>
    </row>
    <row r="90" spans="1:10" s="672" customFormat="1" ht="26.25" hidden="1" thickBot="1">
      <c r="A90" s="917">
        <v>1144000</v>
      </c>
      <c r="B90" s="749" t="s">
        <v>42</v>
      </c>
      <c r="C90" s="730" t="s">
        <v>418</v>
      </c>
      <c r="D90" s="839"/>
      <c r="E90" s="840"/>
      <c r="F90" s="840"/>
      <c r="G90" s="840"/>
      <c r="H90" s="840"/>
      <c r="I90" s="840"/>
      <c r="J90" s="954">
        <v>0</v>
      </c>
    </row>
    <row r="91" spans="1:10" s="672" customFormat="1" ht="14.25" hidden="1">
      <c r="A91" s="922">
        <v>1150000</v>
      </c>
      <c r="B91" s="923" t="s">
        <v>694</v>
      </c>
      <c r="C91" s="718" t="s">
        <v>338</v>
      </c>
      <c r="D91" s="842">
        <v>0</v>
      </c>
      <c r="E91" s="843"/>
      <c r="F91" s="843">
        <v>0</v>
      </c>
      <c r="G91" s="843">
        <v>0</v>
      </c>
      <c r="H91" s="843">
        <v>0</v>
      </c>
      <c r="I91" s="843">
        <v>0</v>
      </c>
      <c r="J91" s="954">
        <v>0</v>
      </c>
    </row>
    <row r="92" spans="1:10" s="672" customFormat="1" ht="25.5" hidden="1">
      <c r="A92" s="924">
        <v>1151000</v>
      </c>
      <c r="B92" s="925" t="s">
        <v>649</v>
      </c>
      <c r="C92" s="718" t="s">
        <v>338</v>
      </c>
      <c r="D92" s="847">
        <v>0</v>
      </c>
      <c r="E92" s="848"/>
      <c r="F92" s="848">
        <v>0</v>
      </c>
      <c r="G92" s="848">
        <v>0</v>
      </c>
      <c r="H92" s="848">
        <v>0</v>
      </c>
      <c r="I92" s="848">
        <v>0</v>
      </c>
      <c r="J92" s="954">
        <v>0</v>
      </c>
    </row>
    <row r="93" spans="1:10" s="672" customFormat="1" ht="25.5" hidden="1">
      <c r="A93" s="924">
        <v>1151100</v>
      </c>
      <c r="B93" s="927" t="s">
        <v>250</v>
      </c>
      <c r="C93" s="928">
        <v>461100</v>
      </c>
      <c r="D93" s="847"/>
      <c r="E93" s="848"/>
      <c r="F93" s="848"/>
      <c r="G93" s="848"/>
      <c r="H93" s="848"/>
      <c r="I93" s="848"/>
      <c r="J93" s="954">
        <v>0</v>
      </c>
    </row>
    <row r="94" spans="1:10" s="672" customFormat="1" ht="25.5" hidden="1">
      <c r="A94" s="924">
        <v>1151200</v>
      </c>
      <c r="B94" s="927" t="s">
        <v>607</v>
      </c>
      <c r="C94" s="928">
        <v>461200</v>
      </c>
      <c r="D94" s="847"/>
      <c r="E94" s="848"/>
      <c r="F94" s="848"/>
      <c r="G94" s="848"/>
      <c r="H94" s="848"/>
      <c r="I94" s="848"/>
      <c r="J94" s="954">
        <v>0</v>
      </c>
    </row>
    <row r="95" spans="1:10" s="672" customFormat="1" ht="25.5" hidden="1">
      <c r="A95" s="924">
        <v>1152000</v>
      </c>
      <c r="B95" s="929" t="s">
        <v>495</v>
      </c>
      <c r="C95" s="930" t="s">
        <v>338</v>
      </c>
      <c r="D95" s="931">
        <v>0</v>
      </c>
      <c r="E95" s="1108"/>
      <c r="F95" s="1108">
        <v>0</v>
      </c>
      <c r="G95" s="1108">
        <v>0</v>
      </c>
      <c r="H95" s="1108">
        <v>0</v>
      </c>
      <c r="I95" s="1108">
        <v>0</v>
      </c>
      <c r="J95" s="954">
        <v>0</v>
      </c>
    </row>
    <row r="96" spans="1:10" s="672" customFormat="1" ht="25.5" hidden="1">
      <c r="A96" s="924">
        <v>1152100</v>
      </c>
      <c r="B96" s="932" t="s">
        <v>518</v>
      </c>
      <c r="C96" s="928">
        <v>462100</v>
      </c>
      <c r="D96" s="844"/>
      <c r="E96" s="845"/>
      <c r="F96" s="845"/>
      <c r="G96" s="845"/>
      <c r="H96" s="845"/>
      <c r="I96" s="845"/>
      <c r="J96" s="954">
        <v>0</v>
      </c>
    </row>
    <row r="97" spans="1:10" s="672" customFormat="1" ht="26.25" hidden="1" thickBot="1">
      <c r="A97" s="934">
        <v>1152200</v>
      </c>
      <c r="B97" s="935" t="s">
        <v>723</v>
      </c>
      <c r="C97" s="936">
        <v>462200</v>
      </c>
      <c r="D97" s="839"/>
      <c r="E97" s="840"/>
      <c r="F97" s="840"/>
      <c r="G97" s="840"/>
      <c r="H97" s="840"/>
      <c r="I97" s="840"/>
      <c r="J97" s="954">
        <v>0</v>
      </c>
    </row>
    <row r="98" spans="1:10" s="672" customFormat="1" ht="25.5" hidden="1">
      <c r="A98" s="922">
        <v>1153000</v>
      </c>
      <c r="B98" s="938" t="s">
        <v>724</v>
      </c>
      <c r="C98" s="939" t="s">
        <v>338</v>
      </c>
      <c r="D98" s="940">
        <v>0</v>
      </c>
      <c r="E98" s="1109"/>
      <c r="F98" s="1109">
        <v>0</v>
      </c>
      <c r="G98" s="1109">
        <v>0</v>
      </c>
      <c r="H98" s="1109">
        <v>0</v>
      </c>
      <c r="I98" s="1109">
        <v>0</v>
      </c>
      <c r="J98" s="954">
        <v>0</v>
      </c>
    </row>
    <row r="99" spans="1:10" s="672" customFormat="1" ht="25.5" hidden="1">
      <c r="A99" s="924">
        <v>1153100</v>
      </c>
      <c r="B99" s="932" t="s">
        <v>725</v>
      </c>
      <c r="C99" s="928">
        <v>463100</v>
      </c>
      <c r="D99" s="931"/>
      <c r="E99" s="1108"/>
      <c r="F99" s="1108"/>
      <c r="G99" s="1108"/>
      <c r="H99" s="1108"/>
      <c r="I99" s="1108"/>
      <c r="J99" s="954">
        <v>0</v>
      </c>
    </row>
    <row r="100" spans="1:10" s="672" customFormat="1" hidden="1">
      <c r="A100" s="924">
        <v>1153200</v>
      </c>
      <c r="B100" s="932" t="s">
        <v>95</v>
      </c>
      <c r="C100" s="928">
        <v>463200</v>
      </c>
      <c r="D100" s="931"/>
      <c r="E100" s="1108"/>
      <c r="F100" s="1108"/>
      <c r="G100" s="1108"/>
      <c r="H100" s="1108"/>
      <c r="I100" s="1108"/>
      <c r="J100" s="954">
        <v>0</v>
      </c>
    </row>
    <row r="101" spans="1:10" s="672" customFormat="1" ht="38.25" hidden="1">
      <c r="A101" s="924">
        <v>1153300</v>
      </c>
      <c r="B101" s="932" t="s">
        <v>479</v>
      </c>
      <c r="C101" s="928">
        <v>463300</v>
      </c>
      <c r="D101" s="931"/>
      <c r="E101" s="1108"/>
      <c r="F101" s="1108"/>
      <c r="G101" s="1108"/>
      <c r="H101" s="1108"/>
      <c r="I101" s="1108"/>
      <c r="J101" s="954">
        <v>0</v>
      </c>
    </row>
    <row r="102" spans="1:10" s="672" customFormat="1" ht="38.25" hidden="1">
      <c r="A102" s="924">
        <v>1153400</v>
      </c>
      <c r="B102" s="932" t="s">
        <v>480</v>
      </c>
      <c r="C102" s="928">
        <v>463400</v>
      </c>
      <c r="D102" s="931"/>
      <c r="E102" s="1108"/>
      <c r="F102" s="1108"/>
      <c r="G102" s="1108"/>
      <c r="H102" s="1108"/>
      <c r="I102" s="1108"/>
      <c r="J102" s="954">
        <v>0</v>
      </c>
    </row>
    <row r="103" spans="1:10" s="672" customFormat="1" hidden="1">
      <c r="A103" s="924">
        <v>1153500</v>
      </c>
      <c r="B103" s="941" t="s">
        <v>481</v>
      </c>
      <c r="C103" s="928">
        <v>463500</v>
      </c>
      <c r="D103" s="931"/>
      <c r="E103" s="1108"/>
      <c r="F103" s="1108"/>
      <c r="G103" s="1108"/>
      <c r="H103" s="1108"/>
      <c r="I103" s="1108"/>
      <c r="J103" s="954">
        <v>0</v>
      </c>
    </row>
    <row r="104" spans="1:10" s="672" customFormat="1" ht="38.25" hidden="1">
      <c r="A104" s="924">
        <v>1153700</v>
      </c>
      <c r="B104" s="941" t="s">
        <v>482</v>
      </c>
      <c r="C104" s="928">
        <v>463700</v>
      </c>
      <c r="D104" s="931"/>
      <c r="E104" s="1108"/>
      <c r="F104" s="1108"/>
      <c r="G104" s="1108"/>
      <c r="H104" s="1108"/>
      <c r="I104" s="1108"/>
      <c r="J104" s="954">
        <v>0</v>
      </c>
    </row>
    <row r="105" spans="1:10" s="672" customFormat="1" ht="38.25" hidden="1">
      <c r="A105" s="924">
        <v>1153800</v>
      </c>
      <c r="B105" s="941" t="s">
        <v>953</v>
      </c>
      <c r="C105" s="928">
        <v>463800</v>
      </c>
      <c r="D105" s="931"/>
      <c r="E105" s="1108"/>
      <c r="F105" s="1108"/>
      <c r="G105" s="1108"/>
      <c r="H105" s="1108"/>
      <c r="I105" s="1108"/>
      <c r="J105" s="954">
        <v>0</v>
      </c>
    </row>
    <row r="106" spans="1:10" s="672" customFormat="1" hidden="1">
      <c r="A106" s="924">
        <v>1153900</v>
      </c>
      <c r="B106" s="941" t="s">
        <v>954</v>
      </c>
      <c r="C106" s="928">
        <v>463900</v>
      </c>
      <c r="D106" s="931"/>
      <c r="E106" s="1108"/>
      <c r="F106" s="1108"/>
      <c r="G106" s="1108"/>
      <c r="H106" s="1108"/>
      <c r="I106" s="1108"/>
      <c r="J106" s="954">
        <v>0</v>
      </c>
    </row>
    <row r="107" spans="1:10" s="672" customFormat="1" ht="25.5" hidden="1">
      <c r="A107" s="924">
        <v>1154000</v>
      </c>
      <c r="B107" s="942" t="s">
        <v>955</v>
      </c>
      <c r="C107" s="930" t="s">
        <v>338</v>
      </c>
      <c r="D107" s="931">
        <v>0</v>
      </c>
      <c r="E107" s="1108"/>
      <c r="F107" s="1108">
        <v>0</v>
      </c>
      <c r="G107" s="1108">
        <v>0</v>
      </c>
      <c r="H107" s="1108">
        <v>0</v>
      </c>
      <c r="I107" s="1108">
        <v>0</v>
      </c>
      <c r="J107" s="954">
        <v>0</v>
      </c>
    </row>
    <row r="108" spans="1:10" s="672" customFormat="1" ht="25.5" hidden="1">
      <c r="A108" s="924">
        <v>1154100</v>
      </c>
      <c r="B108" s="941" t="s">
        <v>195</v>
      </c>
      <c r="C108" s="928">
        <v>465100</v>
      </c>
      <c r="D108" s="943"/>
      <c r="E108" s="1110"/>
      <c r="F108" s="1110"/>
      <c r="G108" s="1110"/>
      <c r="H108" s="1110"/>
      <c r="I108" s="1110"/>
      <c r="J108" s="954">
        <v>0</v>
      </c>
    </row>
    <row r="109" spans="1:10" s="672" customFormat="1" hidden="1">
      <c r="A109" s="924">
        <v>1154200</v>
      </c>
      <c r="B109" s="941" t="s">
        <v>196</v>
      </c>
      <c r="C109" s="928">
        <v>465200</v>
      </c>
      <c r="D109" s="943"/>
      <c r="E109" s="1110"/>
      <c r="F109" s="1110"/>
      <c r="G109" s="1110"/>
      <c r="H109" s="1110"/>
      <c r="I109" s="1110"/>
      <c r="J109" s="954">
        <v>0</v>
      </c>
    </row>
    <row r="110" spans="1:10" s="672" customFormat="1" hidden="1">
      <c r="A110" s="924">
        <v>1154300</v>
      </c>
      <c r="B110" s="941" t="s">
        <v>197</v>
      </c>
      <c r="C110" s="928">
        <v>465300</v>
      </c>
      <c r="D110" s="943"/>
      <c r="E110" s="1110"/>
      <c r="F110" s="1110"/>
      <c r="G110" s="1110"/>
      <c r="H110" s="1110"/>
      <c r="I110" s="1110"/>
      <c r="J110" s="954">
        <v>0</v>
      </c>
    </row>
    <row r="111" spans="1:10" s="672" customFormat="1" ht="38.25" hidden="1">
      <c r="A111" s="924">
        <v>1154500</v>
      </c>
      <c r="B111" s="941" t="s">
        <v>63</v>
      </c>
      <c r="C111" s="928">
        <v>465500</v>
      </c>
      <c r="D111" s="943"/>
      <c r="E111" s="1110"/>
      <c r="F111" s="1110"/>
      <c r="G111" s="1110"/>
      <c r="H111" s="1110"/>
      <c r="I111" s="1110"/>
      <c r="J111" s="954">
        <v>0</v>
      </c>
    </row>
    <row r="112" spans="1:10" s="672" customFormat="1" ht="38.25" hidden="1">
      <c r="A112" s="924">
        <v>1154600</v>
      </c>
      <c r="B112" s="941" t="s">
        <v>64</v>
      </c>
      <c r="C112" s="928">
        <v>465600</v>
      </c>
      <c r="D112" s="844"/>
      <c r="E112" s="845"/>
      <c r="F112" s="845"/>
      <c r="G112" s="845"/>
      <c r="H112" s="845"/>
      <c r="I112" s="845"/>
      <c r="J112" s="954">
        <v>0</v>
      </c>
    </row>
    <row r="113" spans="1:10" s="672" customFormat="1" ht="13.5" hidden="1" thickBot="1">
      <c r="A113" s="934">
        <v>1154700</v>
      </c>
      <c r="B113" s="946" t="s">
        <v>74</v>
      </c>
      <c r="C113" s="730" t="s">
        <v>75</v>
      </c>
      <c r="D113" s="839"/>
      <c r="E113" s="840"/>
      <c r="F113" s="840"/>
      <c r="G113" s="840"/>
      <c r="H113" s="840"/>
      <c r="I113" s="840"/>
      <c r="J113" s="954">
        <v>0</v>
      </c>
    </row>
    <row r="114" spans="1:10" s="672" customFormat="1" ht="25.5" hidden="1">
      <c r="A114" s="947">
        <v>1160000</v>
      </c>
      <c r="B114" s="764" t="s">
        <v>76</v>
      </c>
      <c r="C114" s="718" t="s">
        <v>338</v>
      </c>
      <c r="D114" s="842">
        <v>0</v>
      </c>
      <c r="E114" s="843"/>
      <c r="F114" s="843">
        <v>0</v>
      </c>
      <c r="G114" s="843">
        <v>0</v>
      </c>
      <c r="H114" s="843">
        <v>0</v>
      </c>
      <c r="I114" s="843">
        <v>0</v>
      </c>
      <c r="J114" s="954">
        <v>0</v>
      </c>
    </row>
    <row r="115" spans="1:10" s="672" customFormat="1" hidden="1">
      <c r="A115" s="919">
        <v>1161000</v>
      </c>
      <c r="B115" s="766" t="s">
        <v>77</v>
      </c>
      <c r="C115" s="767" t="s">
        <v>338</v>
      </c>
      <c r="D115" s="844">
        <v>0</v>
      </c>
      <c r="E115" s="845"/>
      <c r="F115" s="845">
        <v>0</v>
      </c>
      <c r="G115" s="845">
        <v>0</v>
      </c>
      <c r="H115" s="845">
        <v>0</v>
      </c>
      <c r="I115" s="845">
        <v>0</v>
      </c>
      <c r="J115" s="954">
        <v>0</v>
      </c>
    </row>
    <row r="116" spans="1:10" s="672" customFormat="1" ht="25.5" hidden="1">
      <c r="A116" s="919">
        <v>1161100</v>
      </c>
      <c r="B116" s="725" t="s">
        <v>1660</v>
      </c>
      <c r="C116" s="746">
        <v>471100</v>
      </c>
      <c r="D116" s="844"/>
      <c r="E116" s="845"/>
      <c r="F116" s="845"/>
      <c r="G116" s="845"/>
      <c r="H116" s="845"/>
      <c r="I116" s="845"/>
      <c r="J116" s="954">
        <v>0</v>
      </c>
    </row>
    <row r="117" spans="1:10" s="672" customFormat="1" ht="25.5" hidden="1">
      <c r="A117" s="919">
        <v>1161200</v>
      </c>
      <c r="B117" s="760" t="s">
        <v>1622</v>
      </c>
      <c r="C117" s="746">
        <v>471200</v>
      </c>
      <c r="D117" s="844"/>
      <c r="E117" s="845"/>
      <c r="F117" s="845"/>
      <c r="G117" s="845"/>
      <c r="H117" s="845"/>
      <c r="I117" s="845"/>
      <c r="J117" s="954">
        <v>0</v>
      </c>
    </row>
    <row r="118" spans="1:10" s="672" customFormat="1" ht="25.5" hidden="1">
      <c r="A118" s="919">
        <v>1162000</v>
      </c>
      <c r="B118" s="766" t="s">
        <v>1080</v>
      </c>
      <c r="C118" s="767" t="s">
        <v>338</v>
      </c>
      <c r="D118" s="844">
        <v>0</v>
      </c>
      <c r="E118" s="845"/>
      <c r="F118" s="845">
        <v>0</v>
      </c>
      <c r="G118" s="845">
        <v>0</v>
      </c>
      <c r="H118" s="845">
        <v>0</v>
      </c>
      <c r="I118" s="845">
        <v>0</v>
      </c>
      <c r="J118" s="954">
        <v>0</v>
      </c>
    </row>
    <row r="119" spans="1:10" s="672" customFormat="1" ht="25.5" hidden="1">
      <c r="A119" s="919">
        <v>1162100</v>
      </c>
      <c r="B119" s="760" t="s">
        <v>1623</v>
      </c>
      <c r="C119" s="726" t="s">
        <v>122</v>
      </c>
      <c r="D119" s="844"/>
      <c r="E119" s="845"/>
      <c r="F119" s="845"/>
      <c r="G119" s="845"/>
      <c r="H119" s="845"/>
      <c r="I119" s="845"/>
      <c r="J119" s="954">
        <v>0</v>
      </c>
    </row>
    <row r="120" spans="1:10" s="672" customFormat="1" hidden="1">
      <c r="A120" s="919">
        <v>1162200</v>
      </c>
      <c r="B120" s="760" t="s">
        <v>1624</v>
      </c>
      <c r="C120" s="726" t="s">
        <v>23</v>
      </c>
      <c r="D120" s="844"/>
      <c r="E120" s="845"/>
      <c r="F120" s="845"/>
      <c r="G120" s="845"/>
      <c r="H120" s="845"/>
      <c r="I120" s="845"/>
      <c r="J120" s="954">
        <v>0</v>
      </c>
    </row>
    <row r="121" spans="1:10" s="672" customFormat="1" ht="25.5" hidden="1">
      <c r="A121" s="919">
        <v>1162300</v>
      </c>
      <c r="B121" s="760" t="s">
        <v>1625</v>
      </c>
      <c r="C121" s="726" t="s">
        <v>25</v>
      </c>
      <c r="D121" s="844"/>
      <c r="E121" s="845"/>
      <c r="F121" s="845"/>
      <c r="G121" s="845"/>
      <c r="H121" s="845"/>
      <c r="I121" s="845"/>
      <c r="J121" s="954">
        <v>0</v>
      </c>
    </row>
    <row r="122" spans="1:10" s="672" customFormat="1" hidden="1">
      <c r="A122" s="919">
        <v>1162400</v>
      </c>
      <c r="B122" s="760" t="s">
        <v>1626</v>
      </c>
      <c r="C122" s="726" t="s">
        <v>795</v>
      </c>
      <c r="D122" s="844"/>
      <c r="E122" s="845"/>
      <c r="F122" s="845"/>
      <c r="G122" s="845"/>
      <c r="H122" s="845"/>
      <c r="I122" s="845"/>
      <c r="J122" s="954">
        <v>0</v>
      </c>
    </row>
    <row r="123" spans="1:10" s="672" customFormat="1" ht="25.5" hidden="1">
      <c r="A123" s="919">
        <v>1162500</v>
      </c>
      <c r="B123" s="760" t="s">
        <v>1627</v>
      </c>
      <c r="C123" s="726" t="s">
        <v>797</v>
      </c>
      <c r="D123" s="844"/>
      <c r="E123" s="845"/>
      <c r="F123" s="845"/>
      <c r="G123" s="845"/>
      <c r="H123" s="845"/>
      <c r="I123" s="845"/>
      <c r="J123" s="954">
        <v>0</v>
      </c>
    </row>
    <row r="124" spans="1:10" s="672" customFormat="1" ht="2.25" customHeight="1">
      <c r="A124" s="919">
        <v>1162600</v>
      </c>
      <c r="B124" s="760" t="s">
        <v>1628</v>
      </c>
      <c r="C124" s="726" t="s">
        <v>489</v>
      </c>
      <c r="D124" s="844"/>
      <c r="E124" s="845"/>
      <c r="F124" s="845"/>
      <c r="G124" s="845"/>
      <c r="H124" s="845"/>
      <c r="I124" s="845"/>
      <c r="J124" s="954">
        <v>0</v>
      </c>
    </row>
    <row r="125" spans="1:10" s="672" customFormat="1" ht="25.5" hidden="1">
      <c r="A125" s="919">
        <v>1162700</v>
      </c>
      <c r="B125" s="725" t="s">
        <v>1629</v>
      </c>
      <c r="C125" s="726" t="s">
        <v>491</v>
      </c>
      <c r="D125" s="844"/>
      <c r="E125" s="845"/>
      <c r="F125" s="845"/>
      <c r="G125" s="845"/>
      <c r="H125" s="845"/>
      <c r="I125" s="845"/>
      <c r="J125" s="954">
        <v>0</v>
      </c>
    </row>
    <row r="126" spans="1:10" s="672" customFormat="1" hidden="1">
      <c r="A126" s="919">
        <v>1162800</v>
      </c>
      <c r="B126" s="760" t="s">
        <v>1630</v>
      </c>
      <c r="C126" s="726" t="s">
        <v>833</v>
      </c>
      <c r="D126" s="844"/>
      <c r="E126" s="845"/>
      <c r="F126" s="845"/>
      <c r="G126" s="845"/>
      <c r="H126" s="845"/>
      <c r="I126" s="845"/>
      <c r="J126" s="954">
        <v>0</v>
      </c>
    </row>
    <row r="127" spans="1:10" s="672" customFormat="1" hidden="1">
      <c r="A127" s="948">
        <v>1162900</v>
      </c>
      <c r="B127" s="760" t="s">
        <v>1631</v>
      </c>
      <c r="C127" s="726" t="s">
        <v>835</v>
      </c>
      <c r="D127" s="844"/>
      <c r="E127" s="845"/>
      <c r="F127" s="845"/>
      <c r="G127" s="845"/>
      <c r="H127" s="845"/>
      <c r="I127" s="845"/>
      <c r="J127" s="954">
        <v>0</v>
      </c>
    </row>
    <row r="128" spans="1:10" s="672" customFormat="1" hidden="1">
      <c r="A128" s="948">
        <v>1163000</v>
      </c>
      <c r="B128" s="766" t="s">
        <v>54</v>
      </c>
      <c r="C128" s="755" t="s">
        <v>338</v>
      </c>
      <c r="D128" s="844">
        <v>0</v>
      </c>
      <c r="E128" s="845"/>
      <c r="F128" s="845">
        <v>0</v>
      </c>
      <c r="G128" s="845">
        <v>0</v>
      </c>
      <c r="H128" s="845">
        <v>0</v>
      </c>
      <c r="I128" s="845">
        <v>0</v>
      </c>
      <c r="J128" s="954">
        <v>0</v>
      </c>
    </row>
    <row r="129" spans="1:10" s="672" customFormat="1" ht="13.5" hidden="1" thickBot="1">
      <c r="A129" s="949">
        <v>1163100</v>
      </c>
      <c r="B129" s="749" t="s">
        <v>763</v>
      </c>
      <c r="C129" s="730" t="s">
        <v>764</v>
      </c>
      <c r="D129" s="839"/>
      <c r="E129" s="840"/>
      <c r="F129" s="840"/>
      <c r="G129" s="840"/>
      <c r="H129" s="840"/>
      <c r="I129" s="840"/>
      <c r="J129" s="954">
        <v>0</v>
      </c>
    </row>
    <row r="130" spans="1:10" s="672" customFormat="1" hidden="1">
      <c r="A130" s="950">
        <v>1170000</v>
      </c>
      <c r="B130" s="772" t="s">
        <v>836</v>
      </c>
      <c r="C130" s="718" t="s">
        <v>338</v>
      </c>
      <c r="D130" s="842">
        <f>D134</f>
        <v>0</v>
      </c>
      <c r="E130" s="843"/>
      <c r="F130" s="843">
        <f>F134</f>
        <v>0</v>
      </c>
      <c r="G130" s="843">
        <f>G134</f>
        <v>0</v>
      </c>
      <c r="H130" s="843">
        <f>H134</f>
        <v>0</v>
      </c>
      <c r="I130" s="843">
        <f>I134</f>
        <v>0</v>
      </c>
      <c r="J130" s="954">
        <f>J134</f>
        <v>0</v>
      </c>
    </row>
    <row r="131" spans="1:10" s="672" customFormat="1" ht="38.25" hidden="1">
      <c r="A131" s="948">
        <v>1171000</v>
      </c>
      <c r="B131" s="776" t="s">
        <v>200</v>
      </c>
      <c r="C131" s="718" t="s">
        <v>338</v>
      </c>
      <c r="D131" s="847">
        <v>0</v>
      </c>
      <c r="E131" s="848"/>
      <c r="F131" s="848">
        <v>0</v>
      </c>
      <c r="G131" s="848">
        <v>0</v>
      </c>
      <c r="H131" s="848">
        <v>0</v>
      </c>
      <c r="I131" s="848">
        <v>0</v>
      </c>
      <c r="J131" s="954">
        <v>0</v>
      </c>
    </row>
    <row r="132" spans="1:10" s="672" customFormat="1" ht="38.25" hidden="1">
      <c r="A132" s="948">
        <v>1171100</v>
      </c>
      <c r="B132" s="725" t="s">
        <v>1632</v>
      </c>
      <c r="C132" s="722" t="s">
        <v>457</v>
      </c>
      <c r="D132" s="844"/>
      <c r="E132" s="845"/>
      <c r="F132" s="845"/>
      <c r="G132" s="845"/>
      <c r="H132" s="845"/>
      <c r="I132" s="845"/>
      <c r="J132" s="954">
        <v>0</v>
      </c>
    </row>
    <row r="133" spans="1:10" s="672" customFormat="1" ht="25.5" hidden="1">
      <c r="A133" s="948">
        <v>1171200</v>
      </c>
      <c r="B133" s="760" t="s">
        <v>1633</v>
      </c>
      <c r="C133" s="778" t="s">
        <v>332</v>
      </c>
      <c r="D133" s="844"/>
      <c r="E133" s="845"/>
      <c r="F133" s="845"/>
      <c r="G133" s="845"/>
      <c r="H133" s="845"/>
      <c r="I133" s="845"/>
      <c r="J133" s="954">
        <v>0</v>
      </c>
    </row>
    <row r="134" spans="1:10" s="672" customFormat="1" ht="51" hidden="1">
      <c r="A134" s="919">
        <v>1172000</v>
      </c>
      <c r="B134" s="779" t="s">
        <v>974</v>
      </c>
      <c r="C134" s="755" t="s">
        <v>338</v>
      </c>
      <c r="D134" s="842">
        <f>D136+D137</f>
        <v>0</v>
      </c>
      <c r="E134" s="843"/>
      <c r="F134" s="843">
        <f>F136+F137</f>
        <v>0</v>
      </c>
      <c r="G134" s="843">
        <f>G136+G137</f>
        <v>0</v>
      </c>
      <c r="H134" s="843">
        <f>H136+H137</f>
        <v>0</v>
      </c>
      <c r="I134" s="843">
        <f>I136+I137</f>
        <v>0</v>
      </c>
      <c r="J134" s="954">
        <f>F134</f>
        <v>0</v>
      </c>
    </row>
    <row r="135" spans="1:10" s="672" customFormat="1" hidden="1">
      <c r="A135" s="919">
        <v>1172100</v>
      </c>
      <c r="B135" s="747" t="s">
        <v>1058</v>
      </c>
      <c r="C135" s="722" t="s">
        <v>975</v>
      </c>
      <c r="D135" s="844"/>
      <c r="E135" s="845"/>
      <c r="F135" s="845"/>
      <c r="G135" s="845"/>
      <c r="H135" s="845"/>
      <c r="I135" s="845"/>
      <c r="J135" s="954">
        <v>0</v>
      </c>
    </row>
    <row r="136" spans="1:10" s="672" customFormat="1" hidden="1">
      <c r="A136" s="919">
        <v>1172200</v>
      </c>
      <c r="B136" s="747" t="s">
        <v>1059</v>
      </c>
      <c r="C136" s="780">
        <v>482200</v>
      </c>
      <c r="D136" s="844">
        <v>0</v>
      </c>
      <c r="E136" s="845"/>
      <c r="F136" s="845">
        <v>0</v>
      </c>
      <c r="G136" s="845">
        <v>0</v>
      </c>
      <c r="H136" s="845">
        <v>0</v>
      </c>
      <c r="I136" s="845">
        <v>0</v>
      </c>
      <c r="J136" s="954">
        <f>F136</f>
        <v>0</v>
      </c>
    </row>
    <row r="137" spans="1:10" s="672" customFormat="1" hidden="1">
      <c r="A137" s="919">
        <v>1172300</v>
      </c>
      <c r="B137" s="760" t="s">
        <v>1634</v>
      </c>
      <c r="C137" s="726" t="s">
        <v>977</v>
      </c>
      <c r="D137" s="844">
        <v>0</v>
      </c>
      <c r="E137" s="845">
        <v>0</v>
      </c>
      <c r="F137" s="845">
        <f>D137+E137</f>
        <v>0</v>
      </c>
      <c r="G137" s="845">
        <v>0</v>
      </c>
      <c r="H137" s="845">
        <v>0</v>
      </c>
      <c r="I137" s="845">
        <v>0</v>
      </c>
      <c r="J137" s="954">
        <f>F137</f>
        <v>0</v>
      </c>
    </row>
    <row r="138" spans="1:10" s="672" customFormat="1" ht="25.5" hidden="1">
      <c r="A138" s="919">
        <v>1172400</v>
      </c>
      <c r="B138" s="781" t="s">
        <v>1635</v>
      </c>
      <c r="C138" s="726" t="s">
        <v>117</v>
      </c>
      <c r="D138" s="847"/>
      <c r="E138" s="845"/>
      <c r="F138" s="848"/>
      <c r="G138" s="848"/>
      <c r="H138" s="848"/>
      <c r="I138" s="848"/>
      <c r="J138" s="954">
        <v>0</v>
      </c>
    </row>
    <row r="139" spans="1:10" s="672" customFormat="1" ht="25.5" hidden="1">
      <c r="A139" s="919">
        <v>1173000</v>
      </c>
      <c r="B139" s="779" t="s">
        <v>118</v>
      </c>
      <c r="C139" s="755" t="s">
        <v>338</v>
      </c>
      <c r="D139" s="847">
        <v>0</v>
      </c>
      <c r="E139" s="848"/>
      <c r="F139" s="848">
        <v>0</v>
      </c>
      <c r="G139" s="848">
        <v>0</v>
      </c>
      <c r="H139" s="848">
        <v>0</v>
      </c>
      <c r="I139" s="848">
        <v>0</v>
      </c>
      <c r="J139" s="954">
        <v>0</v>
      </c>
    </row>
    <row r="140" spans="1:10" s="672" customFormat="1" ht="25.5" hidden="1">
      <c r="A140" s="948">
        <v>1173100</v>
      </c>
      <c r="B140" s="782" t="s">
        <v>119</v>
      </c>
      <c r="C140" s="726" t="s">
        <v>1044</v>
      </c>
      <c r="D140" s="847"/>
      <c r="E140" s="845"/>
      <c r="F140" s="848"/>
      <c r="G140" s="848"/>
      <c r="H140" s="848"/>
      <c r="I140" s="848"/>
      <c r="J140" s="954">
        <v>0</v>
      </c>
    </row>
    <row r="141" spans="1:10" s="672" customFormat="1" ht="38.25" hidden="1">
      <c r="A141" s="948">
        <v>1174000</v>
      </c>
      <c r="B141" s="779" t="s">
        <v>1045</v>
      </c>
      <c r="C141" s="755" t="s">
        <v>338</v>
      </c>
      <c r="D141" s="847">
        <v>0</v>
      </c>
      <c r="E141" s="848"/>
      <c r="F141" s="848">
        <v>0</v>
      </c>
      <c r="G141" s="848">
        <v>0</v>
      </c>
      <c r="H141" s="848">
        <v>0</v>
      </c>
      <c r="I141" s="848">
        <v>0</v>
      </c>
      <c r="J141" s="954">
        <v>0</v>
      </c>
    </row>
    <row r="142" spans="1:10" s="672" customFormat="1" ht="25.5" hidden="1">
      <c r="A142" s="948">
        <v>1174100</v>
      </c>
      <c r="B142" s="782" t="s">
        <v>1060</v>
      </c>
      <c r="C142" s="726" t="s">
        <v>1046</v>
      </c>
      <c r="D142" s="847"/>
      <c r="E142" s="848"/>
      <c r="F142" s="848"/>
      <c r="G142" s="848"/>
      <c r="H142" s="848"/>
      <c r="I142" s="848"/>
      <c r="J142" s="954">
        <v>0</v>
      </c>
    </row>
    <row r="143" spans="1:10" s="672" customFormat="1" ht="25.5" hidden="1">
      <c r="A143" s="948">
        <v>1174200</v>
      </c>
      <c r="B143" s="781" t="s">
        <v>1636</v>
      </c>
      <c r="C143" s="726" t="s">
        <v>425</v>
      </c>
      <c r="D143" s="847"/>
      <c r="E143" s="848"/>
      <c r="F143" s="848"/>
      <c r="G143" s="848"/>
      <c r="H143" s="848"/>
      <c r="I143" s="848"/>
      <c r="J143" s="954">
        <v>0</v>
      </c>
    </row>
    <row r="144" spans="1:10" s="672" customFormat="1" ht="51" hidden="1">
      <c r="A144" s="948">
        <v>1175000</v>
      </c>
      <c r="B144" s="779" t="s">
        <v>535</v>
      </c>
      <c r="C144" s="755" t="s">
        <v>338</v>
      </c>
      <c r="D144" s="847">
        <v>0</v>
      </c>
      <c r="E144" s="848"/>
      <c r="F144" s="848">
        <v>0</v>
      </c>
      <c r="G144" s="848">
        <v>0</v>
      </c>
      <c r="H144" s="848">
        <v>0</v>
      </c>
      <c r="I144" s="848">
        <v>0</v>
      </c>
      <c r="J144" s="954">
        <v>0</v>
      </c>
    </row>
    <row r="145" spans="1:10" s="672" customFormat="1" ht="38.25">
      <c r="A145" s="948">
        <v>1175100</v>
      </c>
      <c r="B145" s="781" t="s">
        <v>1637</v>
      </c>
      <c r="C145" s="726" t="s">
        <v>212</v>
      </c>
      <c r="D145" s="847"/>
      <c r="E145" s="848"/>
      <c r="F145" s="848"/>
      <c r="G145" s="848"/>
      <c r="H145" s="848"/>
      <c r="I145" s="848"/>
      <c r="J145" s="954">
        <v>0</v>
      </c>
    </row>
    <row r="146" spans="1:10" s="672" customFormat="1">
      <c r="A146" s="948">
        <v>1176000</v>
      </c>
      <c r="B146" s="779" t="s">
        <v>213</v>
      </c>
      <c r="C146" s="755" t="s">
        <v>338</v>
      </c>
      <c r="D146" s="847">
        <v>0</v>
      </c>
      <c r="E146" s="848"/>
      <c r="F146" s="848">
        <v>0</v>
      </c>
      <c r="G146" s="848">
        <v>0</v>
      </c>
      <c r="H146" s="848">
        <v>0</v>
      </c>
      <c r="I146" s="848">
        <v>0</v>
      </c>
      <c r="J146" s="954">
        <v>0</v>
      </c>
    </row>
    <row r="147" spans="1:10" s="672" customFormat="1">
      <c r="A147" s="948">
        <v>1176100</v>
      </c>
      <c r="B147" s="781" t="s">
        <v>1638</v>
      </c>
      <c r="C147" s="726" t="s">
        <v>8</v>
      </c>
      <c r="D147" s="847"/>
      <c r="E147" s="845"/>
      <c r="F147" s="848"/>
      <c r="G147" s="848"/>
      <c r="H147" s="848"/>
      <c r="I147" s="848"/>
      <c r="J147" s="954">
        <v>0</v>
      </c>
    </row>
    <row r="148" spans="1:10" s="672" customFormat="1">
      <c r="A148" s="948">
        <v>1177000</v>
      </c>
      <c r="B148" s="779" t="s">
        <v>564</v>
      </c>
      <c r="C148" s="755" t="s">
        <v>338</v>
      </c>
      <c r="D148" s="847">
        <v>0</v>
      </c>
      <c r="E148" s="848"/>
      <c r="F148" s="848">
        <v>0</v>
      </c>
      <c r="G148" s="848">
        <v>0</v>
      </c>
      <c r="H148" s="848">
        <v>0</v>
      </c>
      <c r="I148" s="848">
        <v>0</v>
      </c>
      <c r="J148" s="954">
        <v>0</v>
      </c>
    </row>
    <row r="149" spans="1:10" s="672" customFormat="1" ht="13.5" thickBot="1">
      <c r="A149" s="949">
        <v>1177100</v>
      </c>
      <c r="B149" s="783" t="s">
        <v>1639</v>
      </c>
      <c r="C149" s="730" t="s">
        <v>244</v>
      </c>
      <c r="D149" s="839"/>
      <c r="E149" s="840"/>
      <c r="F149" s="840"/>
      <c r="G149" s="840"/>
      <c r="H149" s="840"/>
      <c r="I149" s="840"/>
      <c r="J149" s="954">
        <v>0</v>
      </c>
    </row>
    <row r="150" spans="1:10" s="672" customFormat="1" ht="26.25" thickBot="1">
      <c r="A150" s="952" t="s">
        <v>247</v>
      </c>
      <c r="B150" s="790" t="s">
        <v>618</v>
      </c>
      <c r="C150" s="791" t="s">
        <v>338</v>
      </c>
      <c r="D150" s="953">
        <f>D151</f>
        <v>0</v>
      </c>
      <c r="E150" s="1111">
        <f>E157</f>
        <v>0</v>
      </c>
      <c r="F150" s="1111">
        <f>F151</f>
        <v>0</v>
      </c>
      <c r="G150" s="1111">
        <f>G151</f>
        <v>0</v>
      </c>
      <c r="H150" s="1111">
        <f>H151</f>
        <v>0</v>
      </c>
      <c r="I150" s="1111">
        <f>I151</f>
        <v>0</v>
      </c>
      <c r="J150" s="954">
        <f>F151</f>
        <v>0</v>
      </c>
    </row>
    <row r="151" spans="1:10" s="672" customFormat="1" ht="27.75" customHeight="1">
      <c r="A151" s="950" t="s">
        <v>620</v>
      </c>
      <c r="B151" s="799" t="s">
        <v>621</v>
      </c>
      <c r="C151" s="718" t="s">
        <v>338</v>
      </c>
      <c r="D151" s="842">
        <f>SUM(D152:D161)</f>
        <v>0</v>
      </c>
      <c r="E151" s="843">
        <v>0</v>
      </c>
      <c r="F151" s="842">
        <f>SUM(F152:F161)</f>
        <v>0</v>
      </c>
      <c r="G151" s="842">
        <f>SUM(G152:G161)</f>
        <v>0</v>
      </c>
      <c r="H151" s="842">
        <f>SUM(H152:H161)</f>
        <v>0</v>
      </c>
      <c r="I151" s="842">
        <f>SUM(I152:I161)</f>
        <v>0</v>
      </c>
      <c r="J151" s="954">
        <f>F151</f>
        <v>0</v>
      </c>
    </row>
    <row r="152" spans="1:10" s="672" customFormat="1" ht="0.75" customHeight="1">
      <c r="A152" s="948" t="s">
        <v>622</v>
      </c>
      <c r="B152" s="781" t="s">
        <v>1640</v>
      </c>
      <c r="C152" s="955" t="s">
        <v>945</v>
      </c>
      <c r="D152" s="847"/>
      <c r="E152" s="845"/>
      <c r="F152" s="847"/>
      <c r="G152" s="847"/>
      <c r="H152" s="847"/>
      <c r="I152" s="847"/>
      <c r="J152" s="954">
        <f>F152</f>
        <v>0</v>
      </c>
    </row>
    <row r="153" spans="1:10" s="672" customFormat="1" hidden="1">
      <c r="A153" s="948" t="s">
        <v>946</v>
      </c>
      <c r="B153" s="781" t="s">
        <v>1641</v>
      </c>
      <c r="C153" s="955" t="s">
        <v>923</v>
      </c>
      <c r="D153" s="847">
        <v>0</v>
      </c>
      <c r="E153" s="845"/>
      <c r="F153" s="847">
        <f>D153+E153</f>
        <v>0</v>
      </c>
      <c r="G153" s="847"/>
      <c r="H153" s="847"/>
      <c r="I153" s="847">
        <v>0</v>
      </c>
      <c r="J153" s="954">
        <f>F153</f>
        <v>0</v>
      </c>
    </row>
    <row r="154" spans="1:10" s="672" customFormat="1" ht="25.5" hidden="1">
      <c r="A154" s="948" t="s">
        <v>924</v>
      </c>
      <c r="B154" s="781" t="s">
        <v>1642</v>
      </c>
      <c r="C154" s="955" t="s">
        <v>926</v>
      </c>
      <c r="D154" s="1112">
        <v>0</v>
      </c>
      <c r="E154" s="1331"/>
      <c r="F154" s="1112">
        <v>0</v>
      </c>
      <c r="G154" s="1113">
        <v>0</v>
      </c>
      <c r="H154" s="1114">
        <v>0</v>
      </c>
      <c r="I154" s="1114">
        <v>0</v>
      </c>
      <c r="J154" s="1115">
        <f>F154</f>
        <v>0</v>
      </c>
    </row>
    <row r="155" spans="1:10" s="672" customFormat="1" hidden="1">
      <c r="A155" s="957" t="s">
        <v>927</v>
      </c>
      <c r="B155" s="781" t="s">
        <v>1643</v>
      </c>
      <c r="C155" s="955" t="s">
        <v>1055</v>
      </c>
      <c r="D155" s="847"/>
      <c r="E155" s="845"/>
      <c r="F155" s="847"/>
      <c r="G155" s="847"/>
      <c r="H155" s="847"/>
      <c r="I155" s="847"/>
      <c r="J155" s="954">
        <v>0</v>
      </c>
    </row>
    <row r="156" spans="1:10" s="672" customFormat="1" hidden="1">
      <c r="A156" s="957" t="s">
        <v>127</v>
      </c>
      <c r="B156" s="782" t="s">
        <v>128</v>
      </c>
      <c r="C156" s="955" t="s">
        <v>129</v>
      </c>
      <c r="D156" s="847">
        <v>0</v>
      </c>
      <c r="E156" s="845">
        <v>0</v>
      </c>
      <c r="F156" s="847">
        <v>0</v>
      </c>
      <c r="G156" s="847"/>
      <c r="H156" s="847"/>
      <c r="I156" s="847">
        <v>0</v>
      </c>
      <c r="J156" s="954">
        <f>F156</f>
        <v>0</v>
      </c>
    </row>
    <row r="157" spans="1:10" s="672" customFormat="1" ht="24.75" customHeight="1">
      <c r="A157" s="957" t="s">
        <v>130</v>
      </c>
      <c r="B157" s="781" t="s">
        <v>1644</v>
      </c>
      <c r="C157" s="955" t="s">
        <v>857</v>
      </c>
      <c r="D157" s="848">
        <v>0</v>
      </c>
      <c r="E157" s="845">
        <v>0</v>
      </c>
      <c r="F157" s="847">
        <f>D157+E157</f>
        <v>0</v>
      </c>
      <c r="G157" s="847">
        <v>0</v>
      </c>
      <c r="H157" s="847">
        <v>0</v>
      </c>
      <c r="I157" s="847">
        <v>0</v>
      </c>
      <c r="J157" s="954">
        <f>F157</f>
        <v>0</v>
      </c>
    </row>
    <row r="158" spans="1:10" s="672" customFormat="1" ht="1.5" customHeight="1" thickBot="1">
      <c r="A158" s="957" t="s">
        <v>858</v>
      </c>
      <c r="B158" s="781" t="s">
        <v>1645</v>
      </c>
      <c r="C158" s="955" t="s">
        <v>860</v>
      </c>
      <c r="D158" s="849"/>
      <c r="E158" s="837"/>
      <c r="F158" s="849"/>
      <c r="G158" s="849"/>
      <c r="H158" s="849"/>
      <c r="I158" s="849"/>
      <c r="J158" s="915">
        <v>0</v>
      </c>
    </row>
    <row r="159" spans="1:10" s="672" customFormat="1" ht="13.5" hidden="1" thickBot="1">
      <c r="A159" s="958" t="s">
        <v>765</v>
      </c>
      <c r="B159" s="959" t="s">
        <v>1646</v>
      </c>
      <c r="C159" s="960" t="s">
        <v>627</v>
      </c>
      <c r="D159" s="849"/>
      <c r="E159" s="837"/>
      <c r="F159" s="849"/>
      <c r="G159" s="849"/>
      <c r="H159" s="849"/>
      <c r="I159" s="849"/>
      <c r="J159" s="915">
        <v>0</v>
      </c>
    </row>
    <row r="160" spans="1:10" s="672" customFormat="1" ht="0.75" hidden="1" customHeight="1" thickBot="1">
      <c r="A160" s="924" t="s">
        <v>766</v>
      </c>
      <c r="B160" s="961" t="s">
        <v>1020</v>
      </c>
      <c r="C160" s="928" t="s">
        <v>1021</v>
      </c>
      <c r="D160" s="849"/>
      <c r="E160" s="837"/>
      <c r="F160" s="849"/>
      <c r="G160" s="849"/>
      <c r="H160" s="849"/>
      <c r="I160" s="849"/>
      <c r="J160" s="915">
        <v>0</v>
      </c>
    </row>
    <row r="161" spans="1:10" s="672" customFormat="1" hidden="1">
      <c r="A161" s="924" t="s">
        <v>1022</v>
      </c>
      <c r="B161" s="961" t="s">
        <v>1023</v>
      </c>
      <c r="C161" s="928" t="s">
        <v>1024</v>
      </c>
      <c r="D161" s="849"/>
      <c r="E161" s="837"/>
      <c r="F161" s="849"/>
      <c r="G161" s="849"/>
      <c r="H161" s="849"/>
      <c r="I161" s="849"/>
      <c r="J161" s="915">
        <v>0</v>
      </c>
    </row>
    <row r="162" spans="1:10" s="672" customFormat="1" hidden="1">
      <c r="A162" s="962" t="s">
        <v>628</v>
      </c>
      <c r="B162" s="963" t="s">
        <v>629</v>
      </c>
      <c r="C162" s="964" t="s">
        <v>338</v>
      </c>
      <c r="D162" s="849">
        <v>0</v>
      </c>
      <c r="E162" s="850"/>
      <c r="F162" s="849">
        <v>0</v>
      </c>
      <c r="G162" s="849">
        <v>0</v>
      </c>
      <c r="H162" s="849">
        <v>0</v>
      </c>
      <c r="I162" s="849">
        <v>0</v>
      </c>
      <c r="J162" s="915">
        <v>0</v>
      </c>
    </row>
    <row r="163" spans="1:10" hidden="1">
      <c r="A163" s="957" t="s">
        <v>630</v>
      </c>
      <c r="B163" s="782" t="s">
        <v>631</v>
      </c>
      <c r="C163" s="955" t="s">
        <v>632</v>
      </c>
      <c r="D163" s="849"/>
      <c r="E163" s="837"/>
      <c r="F163" s="849"/>
      <c r="G163" s="849"/>
      <c r="H163" s="849"/>
      <c r="I163" s="849"/>
      <c r="J163" s="915">
        <v>0</v>
      </c>
    </row>
    <row r="164" spans="1:10" hidden="1">
      <c r="A164" s="957" t="s">
        <v>633</v>
      </c>
      <c r="B164" s="782" t="s">
        <v>634</v>
      </c>
      <c r="C164" s="955" t="s">
        <v>635</v>
      </c>
      <c r="D164" s="849"/>
      <c r="E164" s="837"/>
      <c r="F164" s="849"/>
      <c r="G164" s="849"/>
      <c r="H164" s="849"/>
      <c r="I164" s="849"/>
      <c r="J164" s="915">
        <v>0</v>
      </c>
    </row>
    <row r="165" spans="1:10" ht="25.5" hidden="1">
      <c r="A165" s="957" t="s">
        <v>636</v>
      </c>
      <c r="B165" s="781" t="s">
        <v>1647</v>
      </c>
      <c r="C165" s="955" t="s">
        <v>294</v>
      </c>
      <c r="D165" s="849"/>
      <c r="E165" s="837"/>
      <c r="F165" s="849"/>
      <c r="G165" s="849"/>
      <c r="H165" s="849"/>
      <c r="I165" s="849"/>
      <c r="J165" s="915">
        <v>0</v>
      </c>
    </row>
    <row r="166" spans="1:10" hidden="1">
      <c r="A166" s="957" t="s">
        <v>295</v>
      </c>
      <c r="B166" s="781" t="s">
        <v>1648</v>
      </c>
      <c r="C166" s="955" t="s">
        <v>297</v>
      </c>
      <c r="D166" s="849"/>
      <c r="E166" s="837"/>
      <c r="F166" s="849"/>
      <c r="G166" s="849"/>
      <c r="H166" s="849"/>
      <c r="I166" s="849"/>
      <c r="J166" s="915">
        <v>0</v>
      </c>
    </row>
    <row r="167" spans="1:10" hidden="1">
      <c r="A167" s="957" t="s">
        <v>298</v>
      </c>
      <c r="B167" s="779" t="s">
        <v>299</v>
      </c>
      <c r="C167" s="767" t="s">
        <v>338</v>
      </c>
      <c r="D167" s="849">
        <v>0</v>
      </c>
      <c r="E167" s="850"/>
      <c r="F167" s="849">
        <v>0</v>
      </c>
      <c r="G167" s="849">
        <v>0</v>
      </c>
      <c r="H167" s="849">
        <v>0</v>
      </c>
      <c r="I167" s="849">
        <v>0</v>
      </c>
      <c r="J167" s="915">
        <v>0</v>
      </c>
    </row>
    <row r="168" spans="1:10" hidden="1">
      <c r="A168" s="957" t="s">
        <v>300</v>
      </c>
      <c r="B168" s="782" t="s">
        <v>1061</v>
      </c>
      <c r="C168" s="955" t="s">
        <v>301</v>
      </c>
      <c r="D168" s="849"/>
      <c r="E168" s="837"/>
      <c r="F168" s="849"/>
      <c r="G168" s="849"/>
      <c r="H168" s="849"/>
      <c r="I168" s="849"/>
      <c r="J168" s="915">
        <v>0</v>
      </c>
    </row>
    <row r="169" spans="1:10" hidden="1">
      <c r="A169" s="965" t="s">
        <v>302</v>
      </c>
      <c r="B169" s="806" t="s">
        <v>1025</v>
      </c>
      <c r="C169" s="767" t="s">
        <v>338</v>
      </c>
      <c r="D169" s="849">
        <v>0</v>
      </c>
      <c r="E169" s="850"/>
      <c r="F169" s="849">
        <v>0</v>
      </c>
      <c r="G169" s="849">
        <v>0</v>
      </c>
      <c r="H169" s="849">
        <v>0</v>
      </c>
      <c r="I169" s="849">
        <v>0</v>
      </c>
      <c r="J169" s="915">
        <v>0</v>
      </c>
    </row>
    <row r="170" spans="1:10" hidden="1">
      <c r="A170" s="957" t="s">
        <v>304</v>
      </c>
      <c r="B170" s="782" t="s">
        <v>1062</v>
      </c>
      <c r="C170" s="955" t="s">
        <v>305</v>
      </c>
      <c r="D170" s="849"/>
      <c r="E170" s="850"/>
      <c r="F170" s="849"/>
      <c r="G170" s="849"/>
      <c r="H170" s="849"/>
      <c r="I170" s="849"/>
      <c r="J170" s="915">
        <v>0</v>
      </c>
    </row>
    <row r="171" spans="1:10" hidden="1">
      <c r="A171" s="957" t="s">
        <v>306</v>
      </c>
      <c r="B171" s="782" t="s">
        <v>1063</v>
      </c>
      <c r="C171" s="955" t="s">
        <v>307</v>
      </c>
      <c r="D171" s="849"/>
      <c r="E171" s="850"/>
      <c r="F171" s="849"/>
      <c r="G171" s="849"/>
      <c r="H171" s="849"/>
      <c r="I171" s="849"/>
      <c r="J171" s="849"/>
    </row>
    <row r="172" spans="1:10" ht="13.5" hidden="1" thickBot="1">
      <c r="A172" s="957" t="s">
        <v>308</v>
      </c>
      <c r="B172" s="781" t="s">
        <v>1649</v>
      </c>
      <c r="C172" s="955" t="s">
        <v>310</v>
      </c>
      <c r="D172" s="849"/>
      <c r="E172" s="850"/>
      <c r="F172" s="849"/>
      <c r="G172" s="849"/>
      <c r="H172" s="849"/>
      <c r="I172" s="849"/>
      <c r="J172" s="849"/>
    </row>
    <row r="173" spans="1:10" ht="13.5" hidden="1" thickBot="1">
      <c r="A173" s="966">
        <v>1244000</v>
      </c>
      <c r="B173" s="967" t="s">
        <v>1661</v>
      </c>
      <c r="C173" s="960" t="s">
        <v>1089</v>
      </c>
      <c r="D173" s="867"/>
      <c r="E173" s="1312"/>
      <c r="F173" s="867"/>
      <c r="G173" s="867"/>
      <c r="H173" s="867"/>
      <c r="I173" s="867"/>
      <c r="J173" s="867"/>
    </row>
    <row r="174" spans="1:10" ht="18" customHeight="1" thickBot="1">
      <c r="A174" s="968">
        <v>1000000</v>
      </c>
      <c r="B174" s="969" t="s">
        <v>1027</v>
      </c>
      <c r="C174" s="970" t="s">
        <v>338</v>
      </c>
      <c r="D174" s="953">
        <f t="shared" ref="D174:J174" si="5">D31+D150</f>
        <v>0</v>
      </c>
      <c r="E174" s="1111">
        <f t="shared" si="5"/>
        <v>0</v>
      </c>
      <c r="F174" s="953">
        <f t="shared" si="5"/>
        <v>0</v>
      </c>
      <c r="G174" s="953">
        <f t="shared" si="5"/>
        <v>0</v>
      </c>
      <c r="H174" s="953">
        <f t="shared" si="5"/>
        <v>0</v>
      </c>
      <c r="I174" s="953">
        <f t="shared" si="5"/>
        <v>0</v>
      </c>
      <c r="J174" s="953">
        <f t="shared" si="5"/>
        <v>0</v>
      </c>
    </row>
    <row r="175" spans="1:10" ht="14.25">
      <c r="A175" s="2443"/>
      <c r="B175" s="2443"/>
      <c r="C175" s="2443"/>
      <c r="D175" s="2443"/>
      <c r="E175" s="2443"/>
      <c r="F175" s="2443"/>
      <c r="G175" s="2443"/>
      <c r="H175" s="2443"/>
      <c r="I175" s="2443"/>
      <c r="J175" s="2443"/>
    </row>
    <row r="176" spans="1:10" ht="18.75" customHeight="1">
      <c r="A176" s="2422" t="s">
        <v>1730</v>
      </c>
      <c r="B176" s="2422"/>
      <c r="C176" s="2422"/>
      <c r="D176" s="2422"/>
      <c r="E176" s="2422"/>
      <c r="F176" s="2422"/>
      <c r="G176" s="2422"/>
      <c r="H176" s="2422"/>
      <c r="I176" s="2422"/>
      <c r="J176" s="2422"/>
    </row>
    <row r="177" spans="1:10" ht="14.25" customHeight="1">
      <c r="A177" s="2459" t="s">
        <v>1070</v>
      </c>
      <c r="B177" s="2459"/>
      <c r="C177" s="2459"/>
      <c r="D177" s="2459"/>
      <c r="E177" s="2459"/>
      <c r="F177" s="2459"/>
      <c r="G177" s="2459"/>
      <c r="H177" s="2459"/>
      <c r="I177" s="2459"/>
      <c r="J177" s="2459"/>
    </row>
    <row r="178" spans="1:10" ht="14.25">
      <c r="A178" s="2422" t="s">
        <v>1671</v>
      </c>
      <c r="B178" s="2422"/>
      <c r="C178" s="2422"/>
      <c r="D178" s="2422"/>
      <c r="E178" s="2422"/>
      <c r="F178" s="2422"/>
      <c r="G178" s="2422"/>
      <c r="H178" s="2422"/>
      <c r="I178" s="2422"/>
      <c r="J178" s="2422"/>
    </row>
    <row r="179" spans="1:10">
      <c r="A179" s="2461" t="s">
        <v>950</v>
      </c>
      <c r="B179" s="2461"/>
      <c r="C179" s="2461"/>
      <c r="D179" s="2461"/>
      <c r="E179" s="2461"/>
      <c r="F179" s="2461"/>
      <c r="G179" s="2461"/>
      <c r="H179" s="2461"/>
      <c r="I179" s="2461"/>
      <c r="J179" s="2461"/>
    </row>
    <row r="180" spans="1:10" ht="14.25">
      <c r="A180" s="2466" t="s">
        <v>1653</v>
      </c>
      <c r="B180" s="2466"/>
      <c r="C180" s="2466"/>
      <c r="D180" s="2466"/>
      <c r="E180" s="2466"/>
      <c r="F180" s="2466"/>
      <c r="G180" s="2466"/>
      <c r="H180" s="2466"/>
      <c r="I180" s="2466"/>
      <c r="J180" s="2466"/>
    </row>
    <row r="181" spans="1:10">
      <c r="A181" s="2422" t="s">
        <v>951</v>
      </c>
      <c r="B181" s="2422"/>
      <c r="C181" s="2422"/>
      <c r="D181" s="2422"/>
      <c r="E181" s="2422"/>
      <c r="F181" s="2422"/>
      <c r="G181" s="2422"/>
      <c r="H181" s="2422"/>
      <c r="I181" s="2422"/>
      <c r="J181" s="2422"/>
    </row>
    <row r="182" spans="1:10">
      <c r="A182" s="2422" t="s">
        <v>333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 ht="14.25">
      <c r="A183" s="2536" t="s">
        <v>1663</v>
      </c>
      <c r="B183" s="2536"/>
      <c r="C183" s="2536"/>
      <c r="D183" s="2536"/>
      <c r="E183" s="2536"/>
      <c r="F183" s="2536"/>
      <c r="G183" s="2536"/>
      <c r="H183" s="2536"/>
      <c r="I183" s="2536"/>
      <c r="J183" s="2536"/>
    </row>
    <row r="184" spans="1:10">
      <c r="A184" s="2455"/>
      <c r="B184" s="2455"/>
      <c r="C184" s="2455"/>
      <c r="D184" s="2455"/>
      <c r="E184" s="2455"/>
      <c r="F184" s="2455"/>
      <c r="G184" s="2455"/>
      <c r="H184" s="2455"/>
      <c r="I184" s="2455"/>
      <c r="J184" s="2455"/>
    </row>
    <row r="185" spans="1:10">
      <c r="A185" s="2464"/>
      <c r="B185" s="2464"/>
      <c r="C185" s="2464"/>
      <c r="D185" s="2464"/>
      <c r="E185" s="2464"/>
      <c r="F185" s="2464"/>
      <c r="G185" s="2464"/>
      <c r="H185" s="2464"/>
      <c r="I185" s="2464"/>
      <c r="J185" s="2464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971"/>
      <c r="B189" s="971"/>
      <c r="C189" s="971"/>
      <c r="D189" s="971"/>
      <c r="E189" s="1458"/>
      <c r="F189" s="971"/>
      <c r="G189" s="971"/>
      <c r="H189" s="971"/>
      <c r="I189" s="971"/>
      <c r="J189" s="972"/>
    </row>
    <row r="190" spans="1:10">
      <c r="A190" s="2464"/>
      <c r="B190" s="2464"/>
      <c r="C190" s="2464"/>
      <c r="D190" s="2464"/>
      <c r="E190" s="2464"/>
      <c r="F190" s="2464"/>
      <c r="G190" s="2464"/>
      <c r="H190" s="2464"/>
      <c r="I190" s="2464"/>
      <c r="J190" s="2464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>
      <c r="A194" s="971"/>
      <c r="B194" s="971"/>
      <c r="C194" s="971"/>
      <c r="D194" s="971"/>
      <c r="E194" s="1458"/>
      <c r="F194" s="971"/>
      <c r="G194" s="971"/>
      <c r="H194" s="971"/>
      <c r="I194" s="971"/>
      <c r="J194" s="971"/>
    </row>
    <row r="195" spans="1:10">
      <c r="A195" s="2464"/>
      <c r="B195" s="2464"/>
      <c r="C195" s="2464"/>
      <c r="D195" s="2464"/>
      <c r="E195" s="2464"/>
      <c r="F195" s="2464"/>
      <c r="G195" s="2464"/>
      <c r="H195" s="2464"/>
      <c r="I195" s="2464"/>
      <c r="J195" s="2464"/>
    </row>
    <row r="196" spans="1:10">
      <c r="A196" s="971"/>
      <c r="B196" s="971"/>
      <c r="C196" s="971"/>
      <c r="D196" s="971"/>
      <c r="E196" s="1458"/>
      <c r="F196" s="973"/>
      <c r="G196" s="973"/>
      <c r="H196" s="973"/>
      <c r="I196" s="973"/>
      <c r="J196" s="973"/>
    </row>
    <row r="197" spans="1:10">
      <c r="A197" s="2464"/>
      <c r="B197" s="2464"/>
      <c r="C197" s="2464"/>
      <c r="D197" s="2464"/>
      <c r="E197" s="2464"/>
      <c r="F197" s="2464"/>
      <c r="G197" s="2464"/>
      <c r="H197" s="2464"/>
      <c r="I197" s="2464"/>
      <c r="J197" s="2464"/>
    </row>
    <row r="198" spans="1:10">
      <c r="A198" s="971"/>
      <c r="B198" s="971"/>
      <c r="C198" s="971"/>
      <c r="D198" s="971"/>
      <c r="E198" s="1458"/>
      <c r="F198" s="971"/>
      <c r="G198" s="971"/>
      <c r="H198" s="971"/>
      <c r="I198" s="971"/>
      <c r="J198" s="971"/>
    </row>
    <row r="199" spans="1:10">
      <c r="A199" s="2464"/>
      <c r="B199" s="2464"/>
      <c r="C199" s="2464"/>
      <c r="D199" s="2464"/>
      <c r="E199" s="2464"/>
      <c r="F199" s="2464"/>
      <c r="G199" s="2464"/>
      <c r="H199" s="2464"/>
      <c r="I199" s="2464"/>
      <c r="J199" s="2464"/>
    </row>
    <row r="200" spans="1:10">
      <c r="A200" s="971"/>
      <c r="B200" s="971"/>
      <c r="C200" s="971"/>
      <c r="D200" s="971"/>
      <c r="E200" s="1458"/>
      <c r="F200" s="971"/>
      <c r="G200" s="971"/>
      <c r="H200" s="971"/>
      <c r="I200" s="971"/>
      <c r="J200" s="971"/>
    </row>
    <row r="201" spans="1:10">
      <c r="A201" s="2464"/>
      <c r="B201" s="2464"/>
      <c r="C201" s="2464"/>
      <c r="D201" s="2464"/>
      <c r="E201" s="2464"/>
      <c r="F201" s="2464"/>
      <c r="G201" s="2464"/>
      <c r="H201" s="2464"/>
      <c r="I201" s="2464"/>
      <c r="J201" s="2464"/>
    </row>
    <row r="202" spans="1:10">
      <c r="A202" s="2463"/>
      <c r="B202" s="2463"/>
      <c r="C202" s="2463"/>
      <c r="D202" s="2463"/>
      <c r="E202" s="2463"/>
      <c r="F202" s="2463"/>
      <c r="G202" s="2463"/>
      <c r="H202" s="2463"/>
      <c r="I202" s="2463"/>
      <c r="J202" s="2463"/>
    </row>
    <row r="203" spans="1:10">
      <c r="A203" s="2463"/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2463"/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971"/>
      <c r="B205" s="974"/>
      <c r="C205" s="974"/>
      <c r="D205" s="974"/>
      <c r="E205" s="1396"/>
      <c r="F205" s="974"/>
      <c r="G205" s="974"/>
      <c r="H205" s="974"/>
      <c r="I205" s="974"/>
      <c r="J205" s="974"/>
    </row>
    <row r="206" spans="1:10">
      <c r="A206" s="2463"/>
      <c r="B206" s="2463"/>
      <c r="C206" s="2463"/>
      <c r="D206" s="2463"/>
      <c r="E206" s="2463"/>
      <c r="F206" s="2463"/>
      <c r="G206" s="2463"/>
      <c r="H206" s="2463"/>
      <c r="I206" s="2463"/>
      <c r="J206" s="2463"/>
    </row>
    <row r="207" spans="1:10">
      <c r="A207" s="2422"/>
      <c r="B207" s="2422"/>
      <c r="C207" s="2422"/>
      <c r="D207" s="2422"/>
      <c r="E207" s="2422"/>
      <c r="F207" s="2422"/>
      <c r="G207" s="2422"/>
      <c r="H207" s="2422"/>
      <c r="I207" s="2422"/>
      <c r="J207" s="2422"/>
    </row>
    <row r="208" spans="1:10">
      <c r="A208" s="2459"/>
      <c r="B208" s="2459"/>
      <c r="C208" s="2459"/>
      <c r="D208" s="2459"/>
      <c r="E208" s="2459"/>
      <c r="F208" s="2459"/>
      <c r="G208" s="2459"/>
      <c r="H208" s="2459"/>
      <c r="I208" s="2459"/>
      <c r="J208" s="2459"/>
    </row>
    <row r="209" spans="1:10">
      <c r="A209" s="2459"/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>
      <c r="A210" s="2461"/>
      <c r="B210" s="2461"/>
      <c r="C210" s="2461"/>
      <c r="D210" s="2461"/>
      <c r="E210" s="2461"/>
      <c r="F210" s="2461"/>
      <c r="G210" s="2461"/>
      <c r="H210" s="2461"/>
      <c r="I210" s="2461"/>
      <c r="J210" s="2461"/>
    </row>
    <row r="211" spans="1:10" ht="14.25">
      <c r="A211" s="2462"/>
      <c r="B211" s="2462"/>
      <c r="C211" s="2462"/>
      <c r="D211" s="2462"/>
      <c r="E211" s="2462"/>
      <c r="F211" s="2462"/>
      <c r="G211" s="2462"/>
      <c r="H211" s="2462"/>
      <c r="I211" s="2462"/>
      <c r="J211" s="2462"/>
    </row>
    <row r="212" spans="1:10">
      <c r="A212" s="2459"/>
      <c r="B212" s="2459"/>
      <c r="C212" s="2459"/>
      <c r="D212" s="2459"/>
      <c r="E212" s="2459"/>
      <c r="F212" s="2459"/>
      <c r="G212" s="2459"/>
      <c r="H212" s="2459"/>
      <c r="I212" s="2459"/>
      <c r="J212" s="2459"/>
    </row>
    <row r="213" spans="1:10">
      <c r="A213" s="2459"/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>
      <c r="A214" s="2460"/>
      <c r="B214" s="2460"/>
      <c r="C214" s="2460"/>
      <c r="D214" s="2460"/>
      <c r="E214" s="2460"/>
      <c r="F214" s="2460"/>
      <c r="G214" s="2460"/>
      <c r="H214" s="2460"/>
      <c r="I214" s="2460"/>
      <c r="J214" s="2460"/>
    </row>
    <row r="215" spans="1:10">
      <c r="A215" s="2455"/>
      <c r="B215" s="2455"/>
      <c r="C215" s="2455"/>
      <c r="D215" s="2455"/>
      <c r="E215" s="2455"/>
      <c r="F215" s="2455"/>
      <c r="G215" s="2455"/>
      <c r="H215" s="2455"/>
      <c r="I215" s="2455"/>
      <c r="J215" s="2455"/>
    </row>
  </sheetData>
  <mergeCells count="42">
    <mergeCell ref="A9:E9"/>
    <mergeCell ref="B15:E15"/>
    <mergeCell ref="B16:F16"/>
    <mergeCell ref="F28:F29"/>
    <mergeCell ref="A14:B14"/>
    <mergeCell ref="A17:J17"/>
    <mergeCell ref="A178:J178"/>
    <mergeCell ref="A179:J179"/>
    <mergeCell ref="A180:J180"/>
    <mergeCell ref="A181:J181"/>
    <mergeCell ref="G28:J28"/>
    <mergeCell ref="A175:J175"/>
    <mergeCell ref="A176:J176"/>
    <mergeCell ref="A177:J177"/>
    <mergeCell ref="A185:J185"/>
    <mergeCell ref="A186:J186"/>
    <mergeCell ref="A187:J187"/>
    <mergeCell ref="A188:J188"/>
    <mergeCell ref="A182:J182"/>
    <mergeCell ref="A183:J183"/>
    <mergeCell ref="A184:J184"/>
    <mergeCell ref="A195:J195"/>
    <mergeCell ref="A197:J197"/>
    <mergeCell ref="A199:J199"/>
    <mergeCell ref="A201:J201"/>
    <mergeCell ref="A190:J190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6:J206"/>
    <mergeCell ref="A215:J215"/>
    <mergeCell ref="A211:J211"/>
    <mergeCell ref="A212:J212"/>
    <mergeCell ref="A213:J213"/>
    <mergeCell ref="A214:J214"/>
  </mergeCells>
  <phoneticPr fontId="5" type="noConversion"/>
  <pageMargins left="0.25" right="0.25" top="0" bottom="0" header="0.18" footer="0.11"/>
  <pageSetup paperSize="9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N216"/>
  <sheetViews>
    <sheetView topLeftCell="A55" workbookViewId="0">
      <selection activeCell="A177" sqref="A177:XFD177"/>
    </sheetView>
  </sheetViews>
  <sheetFormatPr defaultRowHeight="12.75"/>
  <cols>
    <col min="1" max="1" width="6.7109375" style="672" customWidth="1"/>
    <col min="2" max="2" width="46.28515625" style="663" customWidth="1"/>
    <col min="3" max="3" width="8.7109375" style="673" customWidth="1"/>
    <col min="4" max="4" width="10.7109375" style="662" customWidth="1"/>
    <col min="5" max="5" width="7.5703125" style="841" customWidth="1"/>
    <col min="6" max="6" width="11.28515625" style="662" customWidth="1"/>
    <col min="7" max="7" width="10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 ht="12" customHeight="1">
      <c r="I1" s="868" t="s">
        <v>889</v>
      </c>
    </row>
    <row r="2" spans="1:10" ht="10.5" hidden="1" customHeight="1">
      <c r="F2" s="869"/>
      <c r="G2" s="869"/>
      <c r="H2" s="869"/>
      <c r="I2" s="869"/>
    </row>
    <row r="3" spans="1:10" ht="9.75" customHeight="1">
      <c r="H3" s="870" t="s">
        <v>848</v>
      </c>
    </row>
    <row r="4" spans="1:10" ht="12" customHeight="1">
      <c r="G4" s="869" t="s">
        <v>982</v>
      </c>
    </row>
    <row r="5" spans="1:10">
      <c r="H5" s="669" t="s">
        <v>162</v>
      </c>
    </row>
    <row r="6" spans="1:10" ht="14.25" customHeight="1">
      <c r="B6" s="2011" t="s">
        <v>31</v>
      </c>
      <c r="C6" s="872"/>
      <c r="D6" s="871"/>
      <c r="E6" s="1381"/>
      <c r="G6" s="873" t="s">
        <v>971</v>
      </c>
      <c r="H6" s="820"/>
    </row>
    <row r="7" spans="1:10">
      <c r="B7" s="662"/>
      <c r="C7" s="874"/>
    </row>
    <row r="8" spans="1:10" ht="18.75" customHeight="1">
      <c r="A8" s="672" t="s">
        <v>2204</v>
      </c>
      <c r="F8" s="665"/>
      <c r="G8" s="665"/>
    </row>
    <row r="9" spans="1:10" s="672" customFormat="1" ht="9.75" customHeight="1">
      <c r="A9" s="2455" t="s">
        <v>1073</v>
      </c>
      <c r="B9" s="2455"/>
      <c r="C9" s="2455"/>
      <c r="D9" s="2455"/>
      <c r="E9" s="2455"/>
    </row>
    <row r="10" spans="1:10" ht="12" customHeight="1">
      <c r="A10" s="672" t="s">
        <v>451</v>
      </c>
      <c r="B10" s="875"/>
      <c r="C10" s="876"/>
      <c r="D10" s="824"/>
      <c r="E10" s="1382"/>
    </row>
    <row r="11" spans="1:10" ht="14.25" hidden="1" customHeight="1">
      <c r="B11" s="877"/>
      <c r="C11" s="878"/>
      <c r="D11" s="877"/>
      <c r="E11" s="1383"/>
      <c r="F11" s="877"/>
      <c r="G11" s="877"/>
      <c r="H11" s="879"/>
    </row>
    <row r="12" spans="1:10" ht="9.75" hidden="1" customHeight="1">
      <c r="A12" s="880" t="s">
        <v>452</v>
      </c>
      <c r="B12" s="873"/>
      <c r="C12" s="874"/>
      <c r="D12" s="873"/>
      <c r="E12" s="1384"/>
      <c r="F12" s="873"/>
      <c r="G12" s="820"/>
      <c r="H12" s="881" t="s">
        <v>193</v>
      </c>
    </row>
    <row r="13" spans="1:10" ht="30" customHeight="1">
      <c r="A13" s="882" t="s">
        <v>587</v>
      </c>
      <c r="B13" s="882"/>
      <c r="C13" s="878"/>
      <c r="D13" s="882"/>
      <c r="E13" s="1385"/>
      <c r="F13" s="882"/>
      <c r="G13" s="883"/>
    </row>
    <row r="14" spans="1:10" s="841" customFormat="1">
      <c r="A14" s="2445" t="s">
        <v>2269</v>
      </c>
      <c r="B14" s="2446"/>
      <c r="C14" s="1460"/>
      <c r="F14" s="1461"/>
      <c r="G14" s="1461"/>
    </row>
    <row r="15" spans="1:10" ht="23.25" customHeight="1">
      <c r="A15" s="884"/>
      <c r="B15" s="2471" t="s">
        <v>588</v>
      </c>
      <c r="C15" s="2471"/>
      <c r="D15" s="2471"/>
      <c r="E15" s="2471"/>
      <c r="F15" s="884"/>
      <c r="G15" s="884"/>
      <c r="H15" s="885"/>
      <c r="I15" s="885"/>
      <c r="J15" s="885"/>
    </row>
    <row r="16" spans="1:10" ht="15.75" customHeight="1">
      <c r="A16" s="662"/>
      <c r="B16" s="2470" t="s">
        <v>243</v>
      </c>
      <c r="C16" s="2470"/>
      <c r="D16" s="2470"/>
      <c r="E16" s="2470"/>
      <c r="F16" s="2470"/>
      <c r="G16" s="2470"/>
      <c r="H16" s="886"/>
      <c r="I16" s="886"/>
      <c r="J16" s="886"/>
    </row>
    <row r="17" spans="1:12" s="626" customFormat="1" ht="13.5" customHeight="1">
      <c r="A17" s="2467" t="s">
        <v>2202</v>
      </c>
      <c r="B17" s="2467"/>
      <c r="C17" s="2467"/>
      <c r="D17" s="2467"/>
      <c r="E17" s="2467"/>
      <c r="F17" s="2451"/>
      <c r="G17" s="2451"/>
      <c r="H17" s="2451"/>
      <c r="I17" s="2451"/>
      <c r="J17" s="2451"/>
      <c r="K17" s="672"/>
      <c r="L17" s="672"/>
    </row>
    <row r="18" spans="1:12" s="626" customFormat="1" ht="5.25" customHeight="1">
      <c r="A18" s="2467"/>
      <c r="B18" s="2467"/>
      <c r="C18" s="2467"/>
      <c r="D18" s="2467"/>
      <c r="E18" s="2467"/>
      <c r="F18" s="2451"/>
      <c r="G18" s="2451"/>
      <c r="H18" s="2451"/>
      <c r="I18" s="2451"/>
      <c r="J18" s="2451"/>
      <c r="K18" s="672"/>
      <c r="L18" s="672"/>
    </row>
    <row r="19" spans="1:12" s="667" customFormat="1" ht="20.25" customHeight="1" thickBot="1">
      <c r="A19" s="677" t="s">
        <v>463</v>
      </c>
      <c r="B19" s="888"/>
      <c r="C19" s="889"/>
      <c r="D19" s="669"/>
      <c r="E19" s="1386"/>
      <c r="G19" s="890" t="s">
        <v>617</v>
      </c>
      <c r="H19" s="891"/>
      <c r="I19" s="891"/>
      <c r="J19" s="891"/>
    </row>
    <row r="20" spans="1:12" s="869" customFormat="1" ht="15.75" customHeight="1" thickBot="1">
      <c r="A20" s="677" t="s">
        <v>84</v>
      </c>
      <c r="B20" s="892"/>
      <c r="C20" s="889"/>
      <c r="E20" s="1387"/>
      <c r="G20" s="892" t="s">
        <v>313</v>
      </c>
      <c r="H20" s="893">
        <v>8</v>
      </c>
      <c r="I20" s="894">
        <v>2</v>
      </c>
      <c r="J20" s="895">
        <v>4</v>
      </c>
    </row>
    <row r="21" spans="1:12" s="892" customFormat="1" ht="15" customHeight="1" thickBot="1">
      <c r="A21" s="677" t="s">
        <v>600</v>
      </c>
      <c r="C21" s="889"/>
      <c r="E21" s="1388"/>
      <c r="G21" s="892" t="s">
        <v>1133</v>
      </c>
    </row>
    <row r="22" spans="1:12" s="892" customFormat="1" ht="9.75" customHeight="1" thickBot="1">
      <c r="A22" s="677" t="s">
        <v>531</v>
      </c>
      <c r="C22" s="896"/>
      <c r="D22" s="897"/>
      <c r="E22" s="1388"/>
      <c r="G22" s="892" t="s">
        <v>532</v>
      </c>
    </row>
    <row r="23" spans="1:12" s="869" customFormat="1" ht="15.75" customHeight="1" thickBot="1">
      <c r="A23" s="677" t="s">
        <v>693</v>
      </c>
      <c r="B23" s="892"/>
      <c r="C23" s="889"/>
      <c r="E23" s="1387"/>
      <c r="G23" s="892" t="s">
        <v>902</v>
      </c>
      <c r="I23" s="898"/>
    </row>
    <row r="24" spans="1:12" s="869" customFormat="1" ht="12.75" customHeight="1">
      <c r="A24" s="677" t="s">
        <v>287</v>
      </c>
      <c r="B24" s="899"/>
      <c r="C24" s="900"/>
      <c r="E24" s="1387"/>
      <c r="F24" s="901"/>
      <c r="G24" s="892" t="s">
        <v>904</v>
      </c>
    </row>
    <row r="25" spans="1:12" s="869" customFormat="1" ht="15.75" customHeight="1" thickBot="1">
      <c r="A25" s="679" t="s">
        <v>286</v>
      </c>
      <c r="B25" s="890"/>
      <c r="C25" s="900"/>
      <c r="D25" s="902"/>
      <c r="E25" s="1389"/>
      <c r="G25" s="892" t="s">
        <v>218</v>
      </c>
      <c r="I25" s="901"/>
    </row>
    <row r="26" spans="1:12" s="901" customFormat="1" ht="15.75" customHeight="1" thickBot="1">
      <c r="A26" s="677" t="s">
        <v>110</v>
      </c>
      <c r="B26" s="892"/>
      <c r="C26" s="900"/>
      <c r="D26" s="903"/>
      <c r="E26" s="1387"/>
      <c r="G26" s="901" t="s">
        <v>1658</v>
      </c>
      <c r="H26" s="904"/>
      <c r="I26" s="905"/>
      <c r="J26" s="906"/>
    </row>
    <row r="27" spans="1:12" s="901" customFormat="1" ht="16.5" customHeight="1" thickBot="1">
      <c r="A27" s="677" t="s">
        <v>608</v>
      </c>
      <c r="B27" s="892"/>
      <c r="C27" s="900"/>
      <c r="E27" s="1390" t="s">
        <v>704</v>
      </c>
      <c r="G27" s="892" t="s">
        <v>398</v>
      </c>
      <c r="I27" s="869"/>
      <c r="J27" s="869"/>
    </row>
    <row r="28" spans="1:12" s="901" customFormat="1" ht="16.5" customHeight="1" thickBot="1">
      <c r="A28" s="680"/>
      <c r="B28" s="869"/>
      <c r="C28" s="908"/>
      <c r="E28" s="1391"/>
      <c r="F28" s="869"/>
      <c r="G28" s="869"/>
      <c r="I28" s="2469">
        <v>900272428013</v>
      </c>
      <c r="J28" s="2469"/>
    </row>
    <row r="29" spans="1:12" s="672" customFormat="1" ht="35.25" customHeight="1" thickBot="1">
      <c r="A29" s="695" t="s">
        <v>385</v>
      </c>
      <c r="B29" s="696" t="s">
        <v>609</v>
      </c>
      <c r="C29" s="697"/>
      <c r="D29" s="696" t="s">
        <v>401</v>
      </c>
      <c r="E29" s="1392"/>
      <c r="F29" s="2438" t="s">
        <v>342</v>
      </c>
      <c r="G29" s="2440" t="s">
        <v>343</v>
      </c>
      <c r="H29" s="2441"/>
      <c r="I29" s="2441"/>
      <c r="J29" s="2442"/>
    </row>
    <row r="30" spans="1:12" s="672" customFormat="1" ht="96.75" customHeight="1" thickBot="1">
      <c r="A30" s="699"/>
      <c r="B30" s="700" t="s">
        <v>329</v>
      </c>
      <c r="C30" s="701" t="s">
        <v>641</v>
      </c>
      <c r="D30" s="702" t="s">
        <v>761</v>
      </c>
      <c r="E30" s="139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2" s="910" customFormat="1" ht="21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1394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2" s="813" customFormat="1" ht="24.75" customHeight="1" thickBot="1">
      <c r="A32" s="911">
        <v>1100000</v>
      </c>
      <c r="B32" s="711" t="s">
        <v>1659</v>
      </c>
      <c r="C32" s="712" t="s">
        <v>338</v>
      </c>
      <c r="D32" s="826">
        <f>D42</f>
        <v>36000</v>
      </c>
      <c r="E32" s="1104">
        <f>E43</f>
        <v>0</v>
      </c>
      <c r="F32" s="826">
        <f>F33+F42+F138</f>
        <v>36000</v>
      </c>
      <c r="G32" s="826">
        <f>G33+G42+G131</f>
        <v>6850</v>
      </c>
      <c r="H32" s="826">
        <f>H33+H42+H131</f>
        <v>12450</v>
      </c>
      <c r="I32" s="826">
        <f>I33+I42+I131</f>
        <v>18300</v>
      </c>
      <c r="J32" s="826">
        <f>F32</f>
        <v>36000</v>
      </c>
    </row>
    <row r="33" spans="1:10" s="672" customFormat="1" ht="46.5" hidden="1" customHeight="1" thickBot="1">
      <c r="A33" s="911">
        <v>1110000</v>
      </c>
      <c r="B33" s="714" t="s">
        <v>1617</v>
      </c>
      <c r="C33" s="712" t="s">
        <v>338</v>
      </c>
      <c r="D33" s="827"/>
      <c r="E33" s="1122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3.75" hidden="1" customHeight="1" thickBot="1">
      <c r="A34" s="912">
        <v>1110000</v>
      </c>
      <c r="B34" s="717" t="s">
        <v>768</v>
      </c>
      <c r="C34" s="718" t="s">
        <v>338</v>
      </c>
      <c r="D34" s="828"/>
      <c r="E34" s="1395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672" customFormat="1" ht="26.25" hidden="1" thickBot="1">
      <c r="A35" s="913">
        <v>1111000</v>
      </c>
      <c r="B35" s="721" t="s">
        <v>643</v>
      </c>
      <c r="C35" s="722" t="s">
        <v>769</v>
      </c>
      <c r="D35" s="835"/>
      <c r="E35" s="838"/>
      <c r="F35" s="1116">
        <v>0</v>
      </c>
      <c r="G35" s="829">
        <v>0</v>
      </c>
      <c r="H35" s="829">
        <v>0</v>
      </c>
      <c r="I35" s="829">
        <v>0</v>
      </c>
      <c r="J35" s="829">
        <f>F35</f>
        <v>0</v>
      </c>
    </row>
    <row r="36" spans="1:10" s="672" customFormat="1" ht="24.75" hidden="1" customHeight="1" thickBot="1">
      <c r="A36" s="914">
        <v>1112000</v>
      </c>
      <c r="B36" s="725" t="s">
        <v>255</v>
      </c>
      <c r="C36" s="726" t="s">
        <v>770</v>
      </c>
      <c r="D36" s="830"/>
      <c r="E36" s="837"/>
      <c r="F36" s="830">
        <v>0</v>
      </c>
      <c r="G36" s="830">
        <v>0</v>
      </c>
      <c r="H36" s="830">
        <v>0</v>
      </c>
      <c r="I36" s="830">
        <v>0</v>
      </c>
      <c r="J36" s="830">
        <f>F36</f>
        <v>0</v>
      </c>
    </row>
    <row r="37" spans="1:10" s="672" customFormat="1" ht="0.75" hidden="1" customHeight="1" thickBot="1">
      <c r="A37" s="914">
        <v>1113000</v>
      </c>
      <c r="B37" s="725" t="s">
        <v>771</v>
      </c>
      <c r="C37" s="726" t="s">
        <v>772</v>
      </c>
      <c r="D37" s="830"/>
      <c r="E37" s="837"/>
      <c r="F37" s="830"/>
      <c r="G37" s="830"/>
      <c r="H37" s="830"/>
      <c r="I37" s="830"/>
      <c r="J37" s="915">
        <v>0</v>
      </c>
    </row>
    <row r="38" spans="1:10" s="672" customFormat="1" ht="40.5" hidden="1" customHeight="1">
      <c r="A38" s="914">
        <v>1114000</v>
      </c>
      <c r="B38" s="725" t="s">
        <v>377</v>
      </c>
      <c r="C38" s="726" t="s">
        <v>378</v>
      </c>
      <c r="D38" s="830"/>
      <c r="E38" s="837"/>
      <c r="F38" s="830"/>
      <c r="G38" s="830"/>
      <c r="H38" s="830"/>
      <c r="I38" s="830"/>
      <c r="J38" s="915">
        <v>0</v>
      </c>
    </row>
    <row r="39" spans="1:10" s="672" customFormat="1" ht="12.75" hidden="1" customHeight="1" thickBot="1">
      <c r="A39" s="914">
        <v>1115000</v>
      </c>
      <c r="B39" s="725" t="s">
        <v>591</v>
      </c>
      <c r="C39" s="726" t="s">
        <v>367</v>
      </c>
      <c r="D39" s="830"/>
      <c r="E39" s="837"/>
      <c r="F39" s="830"/>
      <c r="G39" s="830"/>
      <c r="H39" s="830"/>
      <c r="I39" s="830"/>
      <c r="J39" s="915">
        <v>0</v>
      </c>
    </row>
    <row r="40" spans="1:10" s="672" customFormat="1" ht="17.25" hidden="1" customHeight="1" thickBot="1">
      <c r="A40" s="914">
        <v>1116000</v>
      </c>
      <c r="B40" s="725" t="s">
        <v>981</v>
      </c>
      <c r="C40" s="726" t="s">
        <v>368</v>
      </c>
      <c r="D40" s="830"/>
      <c r="E40" s="837"/>
      <c r="F40" s="830"/>
      <c r="G40" s="830"/>
      <c r="H40" s="830"/>
      <c r="I40" s="830"/>
      <c r="J40" s="915">
        <v>0</v>
      </c>
    </row>
    <row r="41" spans="1:10" s="672" customFormat="1" ht="17.25" hidden="1" customHeight="1" thickBot="1">
      <c r="A41" s="916">
        <v>1117000</v>
      </c>
      <c r="B41" s="729" t="s">
        <v>610</v>
      </c>
      <c r="C41" s="730" t="s">
        <v>19</v>
      </c>
      <c r="D41" s="831"/>
      <c r="E41" s="836"/>
      <c r="F41" s="831"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0" s="672" customFormat="1" ht="29.25" thickBot="1">
      <c r="A42" s="917">
        <v>1120000</v>
      </c>
      <c r="B42" s="733" t="s">
        <v>20</v>
      </c>
      <c r="C42" s="712" t="s">
        <v>338</v>
      </c>
      <c r="D42" s="833">
        <f>D55+D69+D51+D131+D49</f>
        <v>36000</v>
      </c>
      <c r="E42" s="1107">
        <f>E55+E69</f>
        <v>0</v>
      </c>
      <c r="F42" s="833">
        <f>F43+F55+F66+F69+F51+F64+F131</f>
        <v>36000</v>
      </c>
      <c r="G42" s="833">
        <f>G43+G51+G55+G64+G66+G69</f>
        <v>6700</v>
      </c>
      <c r="H42" s="833">
        <f>H43+H51+H55+H64+H66+H69</f>
        <v>12300</v>
      </c>
      <c r="I42" s="833">
        <f>I43+I51+I55+I64+I66+I69</f>
        <v>18000</v>
      </c>
      <c r="J42" s="954">
        <f>F42</f>
        <v>36000</v>
      </c>
    </row>
    <row r="43" spans="1:10" s="672" customFormat="1" ht="25.5" customHeight="1">
      <c r="A43" s="912">
        <v>1121000</v>
      </c>
      <c r="B43" s="735" t="s">
        <v>21</v>
      </c>
      <c r="C43" s="736"/>
      <c r="D43" s="834"/>
      <c r="E43" s="846">
        <f>E49</f>
        <v>0</v>
      </c>
      <c r="F43" s="834">
        <f>SUM(F44:F49)</f>
        <v>0</v>
      </c>
      <c r="G43" s="834">
        <f>SUM(G44:G49)</f>
        <v>0</v>
      </c>
      <c r="H43" s="834">
        <f>SUM(H44:H49)</f>
        <v>0</v>
      </c>
      <c r="I43" s="834">
        <f>SUM(I44:I49)</f>
        <v>0</v>
      </c>
      <c r="J43" s="954">
        <f>SUM(J44:J49)</f>
        <v>0</v>
      </c>
    </row>
    <row r="44" spans="1:10" s="672" customFormat="1" ht="25.5" hidden="1">
      <c r="A44" s="914">
        <v>1121100</v>
      </c>
      <c r="B44" s="737" t="s">
        <v>359</v>
      </c>
      <c r="C44" s="726" t="s">
        <v>360</v>
      </c>
      <c r="D44" s="844"/>
      <c r="E44" s="845"/>
      <c r="F44" s="844"/>
      <c r="G44" s="844"/>
      <c r="H44" s="844"/>
      <c r="I44" s="844"/>
      <c r="J44" s="954">
        <v>0</v>
      </c>
    </row>
    <row r="45" spans="1:10" s="672" customFormat="1" hidden="1">
      <c r="A45" s="914">
        <v>1121200</v>
      </c>
      <c r="B45" s="738" t="s">
        <v>1618</v>
      </c>
      <c r="C45" s="726" t="s">
        <v>362</v>
      </c>
      <c r="D45" s="844"/>
      <c r="E45" s="845"/>
      <c r="F45" s="844">
        <v>0</v>
      </c>
      <c r="G45" s="844">
        <v>0</v>
      </c>
      <c r="H45" s="844">
        <v>0</v>
      </c>
      <c r="I45" s="844">
        <v>0</v>
      </c>
      <c r="J45" s="954">
        <f>F45</f>
        <v>0</v>
      </c>
    </row>
    <row r="46" spans="1:10" s="672" customFormat="1" hidden="1">
      <c r="A46" s="914">
        <v>1121300</v>
      </c>
      <c r="B46" s="737" t="s">
        <v>734</v>
      </c>
      <c r="C46" s="726" t="s">
        <v>363</v>
      </c>
      <c r="D46" s="844"/>
      <c r="E46" s="845"/>
      <c r="F46" s="844">
        <v>0</v>
      </c>
      <c r="G46" s="844">
        <v>0</v>
      </c>
      <c r="H46" s="844">
        <v>0</v>
      </c>
      <c r="I46" s="844">
        <v>0</v>
      </c>
      <c r="J46" s="954">
        <f>F46</f>
        <v>0</v>
      </c>
    </row>
    <row r="47" spans="1:10" s="672" customFormat="1" hidden="1">
      <c r="A47" s="914">
        <v>1121400</v>
      </c>
      <c r="B47" s="737" t="s">
        <v>735</v>
      </c>
      <c r="C47" s="726" t="s">
        <v>364</v>
      </c>
      <c r="D47" s="844"/>
      <c r="E47" s="845"/>
      <c r="F47" s="844">
        <v>0</v>
      </c>
      <c r="G47" s="844">
        <v>0</v>
      </c>
      <c r="H47" s="844">
        <v>0</v>
      </c>
      <c r="I47" s="844">
        <v>0</v>
      </c>
      <c r="J47" s="954">
        <f>F47</f>
        <v>0</v>
      </c>
    </row>
    <row r="48" spans="1:10" s="672" customFormat="1" ht="9" hidden="1" customHeight="1">
      <c r="A48" s="914">
        <v>1121500</v>
      </c>
      <c r="B48" s="737" t="s">
        <v>65</v>
      </c>
      <c r="C48" s="726" t="s">
        <v>365</v>
      </c>
      <c r="D48" s="844"/>
      <c r="E48" s="845"/>
      <c r="F48" s="834"/>
      <c r="G48" s="834"/>
      <c r="H48" s="834"/>
      <c r="I48" s="834"/>
      <c r="J48" s="954">
        <v>0</v>
      </c>
    </row>
    <row r="49" spans="1:12" s="672" customFormat="1" ht="0.75" customHeight="1">
      <c r="A49" s="914">
        <v>1121600</v>
      </c>
      <c r="B49" s="737" t="s">
        <v>66</v>
      </c>
      <c r="C49" s="726" t="s">
        <v>366</v>
      </c>
      <c r="D49" s="844">
        <v>0</v>
      </c>
      <c r="E49" s="845">
        <v>0</v>
      </c>
      <c r="F49" s="844">
        <f>D49+E49</f>
        <v>0</v>
      </c>
      <c r="G49" s="844">
        <v>0</v>
      </c>
      <c r="H49" s="844">
        <v>0</v>
      </c>
      <c r="I49" s="844">
        <v>0</v>
      </c>
      <c r="J49" s="954">
        <f>F49</f>
        <v>0</v>
      </c>
    </row>
    <row r="50" spans="1:12" s="672" customFormat="1" ht="26.25" hidden="1" customHeight="1" thickBot="1">
      <c r="A50" s="918">
        <v>1121700</v>
      </c>
      <c r="B50" s="741" t="s">
        <v>67</v>
      </c>
      <c r="C50" s="730" t="s">
        <v>731</v>
      </c>
      <c r="D50" s="839"/>
      <c r="E50" s="840"/>
      <c r="F50" s="839"/>
      <c r="G50" s="839"/>
      <c r="H50" s="839"/>
      <c r="I50" s="839"/>
      <c r="J50" s="954">
        <v>0</v>
      </c>
    </row>
    <row r="51" spans="1:12" s="672" customFormat="1" ht="25.5" hidden="1" customHeight="1">
      <c r="A51" s="912">
        <v>1122000</v>
      </c>
      <c r="B51" s="742" t="s">
        <v>732</v>
      </c>
      <c r="C51" s="718" t="s">
        <v>338</v>
      </c>
      <c r="D51" s="842">
        <f>D52</f>
        <v>0</v>
      </c>
      <c r="E51" s="843"/>
      <c r="F51" s="842">
        <f>F52</f>
        <v>0</v>
      </c>
      <c r="G51" s="842">
        <f>G52</f>
        <v>0</v>
      </c>
      <c r="H51" s="842">
        <f>H52</f>
        <v>0</v>
      </c>
      <c r="I51" s="842">
        <f>I52</f>
        <v>0</v>
      </c>
      <c r="J51" s="954">
        <f>J52</f>
        <v>0</v>
      </c>
    </row>
    <row r="52" spans="1:12" s="672" customFormat="1" ht="18" hidden="1" customHeight="1">
      <c r="A52" s="919">
        <v>1122100</v>
      </c>
      <c r="B52" s="737" t="s">
        <v>68</v>
      </c>
      <c r="C52" s="722" t="s">
        <v>733</v>
      </c>
      <c r="D52" s="844">
        <v>0</v>
      </c>
      <c r="E52" s="845">
        <v>0</v>
      </c>
      <c r="F52" s="844">
        <f>D52+E52</f>
        <v>0</v>
      </c>
      <c r="G52" s="844">
        <v>0</v>
      </c>
      <c r="H52" s="844">
        <v>0</v>
      </c>
      <c r="I52" s="844">
        <v>0</v>
      </c>
      <c r="J52" s="954">
        <f>F52</f>
        <v>0</v>
      </c>
    </row>
    <row r="53" spans="1:12" s="672" customFormat="1" ht="21.75" hidden="1" customHeight="1">
      <c r="A53" s="919">
        <v>1122200</v>
      </c>
      <c r="B53" s="737" t="s">
        <v>465</v>
      </c>
      <c r="C53" s="726" t="s">
        <v>978</v>
      </c>
      <c r="D53" s="844"/>
      <c r="E53" s="845"/>
      <c r="F53" s="844"/>
      <c r="G53" s="844"/>
      <c r="H53" s="844"/>
      <c r="I53" s="844"/>
      <c r="J53" s="954">
        <v>0</v>
      </c>
    </row>
    <row r="54" spans="1:12" s="672" customFormat="1" ht="13.5" hidden="1" thickBot="1">
      <c r="A54" s="917">
        <v>1122300</v>
      </c>
      <c r="B54" s="741" t="s">
        <v>136</v>
      </c>
      <c r="C54" s="730" t="s">
        <v>979</v>
      </c>
      <c r="D54" s="839"/>
      <c r="E54" s="840"/>
      <c r="F54" s="839"/>
      <c r="G54" s="839"/>
      <c r="H54" s="839"/>
      <c r="I54" s="839"/>
      <c r="J54" s="954">
        <v>0</v>
      </c>
    </row>
    <row r="55" spans="1:12" s="672" customFormat="1" ht="28.5">
      <c r="A55" s="912">
        <v>1123000</v>
      </c>
      <c r="B55" s="742" t="s">
        <v>52</v>
      </c>
      <c r="C55" s="718" t="s">
        <v>338</v>
      </c>
      <c r="D55" s="842">
        <f>D63</f>
        <v>18000</v>
      </c>
      <c r="E55" s="843">
        <f>E63</f>
        <v>0</v>
      </c>
      <c r="F55" s="842">
        <f>SUM(F56:F63)</f>
        <v>18000</v>
      </c>
      <c r="G55" s="842">
        <f>SUM(G56:G63)</f>
        <v>3000</v>
      </c>
      <c r="H55" s="842">
        <f>SUM(H56:H63)</f>
        <v>6000</v>
      </c>
      <c r="I55" s="842">
        <f>SUM(I56:I63)</f>
        <v>8000</v>
      </c>
      <c r="J55" s="954">
        <f>F55</f>
        <v>18000</v>
      </c>
    </row>
    <row r="56" spans="1:12" s="672" customFormat="1" hidden="1">
      <c r="A56" s="919">
        <v>1123100</v>
      </c>
      <c r="B56" s="737" t="s">
        <v>137</v>
      </c>
      <c r="C56" s="722" t="s">
        <v>345</v>
      </c>
      <c r="D56" s="844"/>
      <c r="E56" s="845"/>
      <c r="F56" s="844"/>
      <c r="G56" s="844"/>
      <c r="H56" s="844"/>
      <c r="I56" s="844"/>
      <c r="J56" s="954">
        <f>F56</f>
        <v>0</v>
      </c>
    </row>
    <row r="57" spans="1:12" s="672" customFormat="1" hidden="1">
      <c r="A57" s="919">
        <v>1123200</v>
      </c>
      <c r="B57" s="737" t="s">
        <v>138</v>
      </c>
      <c r="C57" s="726" t="s">
        <v>346</v>
      </c>
      <c r="D57" s="844"/>
      <c r="E57" s="845"/>
      <c r="F57" s="844">
        <v>0</v>
      </c>
      <c r="G57" s="844">
        <v>0</v>
      </c>
      <c r="H57" s="844">
        <v>0</v>
      </c>
      <c r="I57" s="844">
        <v>0</v>
      </c>
      <c r="J57" s="954">
        <f>F57</f>
        <v>0</v>
      </c>
    </row>
    <row r="58" spans="1:12" s="672" customFormat="1" ht="25.5" hidden="1">
      <c r="A58" s="919">
        <v>1123300</v>
      </c>
      <c r="B58" s="737" t="s">
        <v>139</v>
      </c>
      <c r="C58" s="726" t="s">
        <v>347</v>
      </c>
      <c r="D58" s="844"/>
      <c r="E58" s="845"/>
      <c r="F58" s="844"/>
      <c r="G58" s="844"/>
      <c r="H58" s="844"/>
      <c r="I58" s="844"/>
      <c r="J58" s="954"/>
    </row>
    <row r="59" spans="1:12" s="672" customFormat="1" ht="14.25" hidden="1" customHeight="1">
      <c r="A59" s="919">
        <v>1123400</v>
      </c>
      <c r="B59" s="737" t="s">
        <v>533</v>
      </c>
      <c r="C59" s="726" t="s">
        <v>348</v>
      </c>
      <c r="D59" s="844"/>
      <c r="E59" s="845"/>
      <c r="F59" s="844">
        <v>0</v>
      </c>
      <c r="G59" s="844">
        <v>0</v>
      </c>
      <c r="H59" s="844">
        <v>0</v>
      </c>
      <c r="I59" s="844">
        <v>0</v>
      </c>
      <c r="J59" s="954">
        <f t="shared" ref="J59:J65" si="0">F59</f>
        <v>0</v>
      </c>
    </row>
    <row r="60" spans="1:12" s="672" customFormat="1" hidden="1">
      <c r="A60" s="919">
        <v>1123500</v>
      </c>
      <c r="B60" s="745" t="s">
        <v>534</v>
      </c>
      <c r="C60" s="746">
        <v>423500</v>
      </c>
      <c r="D60" s="844"/>
      <c r="E60" s="845"/>
      <c r="F60" s="844"/>
      <c r="G60" s="844"/>
      <c r="H60" s="844"/>
      <c r="I60" s="844"/>
      <c r="J60" s="954">
        <f t="shared" si="0"/>
        <v>0</v>
      </c>
    </row>
    <row r="61" spans="1:12" s="672" customFormat="1" ht="16.5" hidden="1" customHeight="1">
      <c r="A61" s="919">
        <v>1123600</v>
      </c>
      <c r="B61" s="737" t="s">
        <v>174</v>
      </c>
      <c r="C61" s="726" t="s">
        <v>349</v>
      </c>
      <c r="D61" s="844"/>
      <c r="E61" s="845"/>
      <c r="F61" s="844"/>
      <c r="G61" s="844"/>
      <c r="H61" s="844"/>
      <c r="I61" s="844"/>
      <c r="J61" s="954">
        <f t="shared" si="0"/>
        <v>0</v>
      </c>
    </row>
    <row r="62" spans="1:12" s="672" customFormat="1" hidden="1">
      <c r="A62" s="919">
        <v>1123700</v>
      </c>
      <c r="B62" s="737" t="s">
        <v>175</v>
      </c>
      <c r="C62" s="726" t="s">
        <v>350</v>
      </c>
      <c r="D62" s="844"/>
      <c r="E62" s="845"/>
      <c r="F62" s="844">
        <v>0</v>
      </c>
      <c r="G62" s="844">
        <v>0</v>
      </c>
      <c r="H62" s="844">
        <v>0</v>
      </c>
      <c r="I62" s="844">
        <v>0</v>
      </c>
      <c r="J62" s="954">
        <f t="shared" si="0"/>
        <v>0</v>
      </c>
    </row>
    <row r="63" spans="1:12" s="672" customFormat="1" ht="24" customHeight="1" thickBot="1">
      <c r="A63" s="917">
        <v>1123800</v>
      </c>
      <c r="B63" s="741" t="s">
        <v>176</v>
      </c>
      <c r="C63" s="730" t="s">
        <v>351</v>
      </c>
      <c r="D63" s="839">
        <v>18000</v>
      </c>
      <c r="E63" s="840">
        <v>0</v>
      </c>
      <c r="F63" s="839">
        <f>D63+E63</f>
        <v>18000</v>
      </c>
      <c r="G63" s="839">
        <v>3000</v>
      </c>
      <c r="H63" s="840">
        <v>6000</v>
      </c>
      <c r="I63" s="839">
        <v>8000</v>
      </c>
      <c r="J63" s="844">
        <f t="shared" si="0"/>
        <v>18000</v>
      </c>
      <c r="K63" s="985"/>
      <c r="L63" s="985"/>
    </row>
    <row r="64" spans="1:12" s="672" customFormat="1" ht="28.5" hidden="1">
      <c r="A64" s="912">
        <v>1124000</v>
      </c>
      <c r="B64" s="742" t="s">
        <v>198</v>
      </c>
      <c r="C64" s="718" t="s">
        <v>338</v>
      </c>
      <c r="D64" s="842"/>
      <c r="E64" s="843"/>
      <c r="F64" s="842">
        <f>F65</f>
        <v>0</v>
      </c>
      <c r="G64" s="842">
        <f>G65</f>
        <v>0</v>
      </c>
      <c r="H64" s="842">
        <f>H65</f>
        <v>0</v>
      </c>
      <c r="I64" s="842">
        <f>I65</f>
        <v>0</v>
      </c>
      <c r="J64" s="954">
        <f t="shared" si="0"/>
        <v>0</v>
      </c>
    </row>
    <row r="65" spans="1:11" s="672" customFormat="1" ht="13.5" hidden="1" thickBot="1">
      <c r="A65" s="917">
        <v>1124100</v>
      </c>
      <c r="B65" s="741" t="s">
        <v>177</v>
      </c>
      <c r="C65" s="730" t="s">
        <v>199</v>
      </c>
      <c r="D65" s="839"/>
      <c r="E65" s="840"/>
      <c r="F65" s="839">
        <v>0</v>
      </c>
      <c r="G65" s="839">
        <v>0</v>
      </c>
      <c r="H65" s="839">
        <v>0</v>
      </c>
      <c r="I65" s="839">
        <v>0</v>
      </c>
      <c r="J65" s="954">
        <f t="shared" si="0"/>
        <v>0</v>
      </c>
    </row>
    <row r="66" spans="1:11" s="672" customFormat="1" ht="28.5" hidden="1">
      <c r="A66" s="912">
        <v>1125000</v>
      </c>
      <c r="B66" s="742" t="s">
        <v>878</v>
      </c>
      <c r="C66" s="718" t="s">
        <v>338</v>
      </c>
      <c r="D66" s="842"/>
      <c r="E66" s="843"/>
      <c r="F66" s="842">
        <f>F67+F68</f>
        <v>0</v>
      </c>
      <c r="G66" s="842">
        <f>G67+G68</f>
        <v>0</v>
      </c>
      <c r="H66" s="842">
        <f>H67+H68</f>
        <v>0</v>
      </c>
      <c r="I66" s="842">
        <f>I67+I68</f>
        <v>0</v>
      </c>
      <c r="J66" s="954">
        <f>J67+J68</f>
        <v>0</v>
      </c>
    </row>
    <row r="67" spans="1:11" s="672" customFormat="1" ht="25.5" hidden="1">
      <c r="A67" s="919">
        <v>1125100</v>
      </c>
      <c r="B67" s="737" t="s">
        <v>178</v>
      </c>
      <c r="C67" s="722" t="s">
        <v>879</v>
      </c>
      <c r="D67" s="844"/>
      <c r="E67" s="845"/>
      <c r="F67" s="844"/>
      <c r="G67" s="844"/>
      <c r="H67" s="844"/>
      <c r="I67" s="844"/>
      <c r="J67" s="954">
        <f t="shared" ref="J67:J73" si="1">F67</f>
        <v>0</v>
      </c>
    </row>
    <row r="68" spans="1:11" s="672" customFormat="1" ht="26.25" hidden="1" thickBot="1">
      <c r="A68" s="917">
        <v>1125200</v>
      </c>
      <c r="B68" s="741" t="s">
        <v>669</v>
      </c>
      <c r="C68" s="730" t="s">
        <v>988</v>
      </c>
      <c r="D68" s="839"/>
      <c r="E68" s="840"/>
      <c r="F68" s="839">
        <v>0</v>
      </c>
      <c r="G68" s="839">
        <v>0</v>
      </c>
      <c r="H68" s="839">
        <v>0</v>
      </c>
      <c r="I68" s="839">
        <v>0</v>
      </c>
      <c r="J68" s="954">
        <f t="shared" si="1"/>
        <v>0</v>
      </c>
    </row>
    <row r="69" spans="1:11" s="672" customFormat="1" ht="19.5" customHeight="1">
      <c r="A69" s="912">
        <v>1126000</v>
      </c>
      <c r="B69" s="742" t="s">
        <v>989</v>
      </c>
      <c r="C69" s="718" t="s">
        <v>338</v>
      </c>
      <c r="D69" s="842">
        <f>SUM(D70:D77)</f>
        <v>17700</v>
      </c>
      <c r="E69" s="843">
        <f>E77+E76</f>
        <v>0</v>
      </c>
      <c r="F69" s="842">
        <f>SUM(F70:F77)</f>
        <v>17700</v>
      </c>
      <c r="G69" s="842">
        <f>SUM(G70:G77)</f>
        <v>3700</v>
      </c>
      <c r="H69" s="842">
        <f>SUM(H70:H77)</f>
        <v>6300</v>
      </c>
      <c r="I69" s="842">
        <f>SUM(I70:I77)</f>
        <v>10000</v>
      </c>
      <c r="J69" s="954">
        <f t="shared" si="1"/>
        <v>17700</v>
      </c>
    </row>
    <row r="70" spans="1:11" s="672" customFormat="1" ht="21.75" customHeight="1">
      <c r="A70" s="912">
        <v>1126100</v>
      </c>
      <c r="B70" s="737" t="s">
        <v>941</v>
      </c>
      <c r="C70" s="722" t="s">
        <v>990</v>
      </c>
      <c r="D70" s="844">
        <v>700</v>
      </c>
      <c r="E70" s="845">
        <v>0</v>
      </c>
      <c r="F70" s="844">
        <f>D70+E70</f>
        <v>700</v>
      </c>
      <c r="G70" s="844">
        <v>200</v>
      </c>
      <c r="H70" s="844">
        <v>300</v>
      </c>
      <c r="I70" s="844">
        <v>500</v>
      </c>
      <c r="J70" s="954">
        <f t="shared" si="1"/>
        <v>700</v>
      </c>
    </row>
    <row r="71" spans="1:11" s="672" customFormat="1" hidden="1">
      <c r="A71" s="912">
        <v>1126200</v>
      </c>
      <c r="B71" s="737" t="s">
        <v>942</v>
      </c>
      <c r="C71" s="726" t="s">
        <v>991</v>
      </c>
      <c r="D71" s="844"/>
      <c r="E71" s="845"/>
      <c r="F71" s="844"/>
      <c r="G71" s="844"/>
      <c r="H71" s="844"/>
      <c r="I71" s="844"/>
      <c r="J71" s="954">
        <f t="shared" si="1"/>
        <v>0</v>
      </c>
    </row>
    <row r="72" spans="1:11" s="672" customFormat="1" ht="0.75" hidden="1" customHeight="1">
      <c r="A72" s="912">
        <v>1126300</v>
      </c>
      <c r="B72" s="737" t="s">
        <v>369</v>
      </c>
      <c r="C72" s="726" t="s">
        <v>370</v>
      </c>
      <c r="D72" s="844"/>
      <c r="E72" s="845"/>
      <c r="F72" s="844"/>
      <c r="G72" s="844"/>
      <c r="H72" s="844"/>
      <c r="I72" s="844"/>
      <c r="J72" s="954">
        <f t="shared" si="1"/>
        <v>0</v>
      </c>
    </row>
    <row r="73" spans="1:11" s="672" customFormat="1" hidden="1">
      <c r="A73" s="914">
        <v>1126400</v>
      </c>
      <c r="B73" s="747" t="s">
        <v>943</v>
      </c>
      <c r="C73" s="726" t="s">
        <v>371</v>
      </c>
      <c r="D73" s="844">
        <v>0</v>
      </c>
      <c r="E73" s="845">
        <v>0</v>
      </c>
      <c r="F73" s="844">
        <f>D73+E73</f>
        <v>0</v>
      </c>
      <c r="G73" s="844">
        <v>0</v>
      </c>
      <c r="H73" s="844">
        <v>0</v>
      </c>
      <c r="I73" s="845">
        <v>0</v>
      </c>
      <c r="J73" s="954">
        <f t="shared" si="1"/>
        <v>0</v>
      </c>
    </row>
    <row r="74" spans="1:11" s="672" customFormat="1" ht="25.5" hidden="1">
      <c r="A74" s="916">
        <v>1126500</v>
      </c>
      <c r="B74" s="748" t="s">
        <v>901</v>
      </c>
      <c r="C74" s="726" t="s">
        <v>372</v>
      </c>
      <c r="D74" s="844"/>
      <c r="E74" s="845"/>
      <c r="F74" s="844"/>
      <c r="G74" s="844"/>
      <c r="H74" s="844"/>
      <c r="I74" s="844"/>
      <c r="J74" s="954">
        <v>0</v>
      </c>
      <c r="K74" s="672">
        <v>0</v>
      </c>
    </row>
    <row r="75" spans="1:11" s="672" customFormat="1" hidden="1">
      <c r="A75" s="914">
        <v>1126600</v>
      </c>
      <c r="B75" s="747" t="s">
        <v>214</v>
      </c>
      <c r="C75" s="726" t="s">
        <v>373</v>
      </c>
      <c r="D75" s="844"/>
      <c r="E75" s="845"/>
      <c r="F75" s="844"/>
      <c r="G75" s="844"/>
      <c r="H75" s="844"/>
      <c r="I75" s="844"/>
      <c r="J75" s="954">
        <f>F75</f>
        <v>0</v>
      </c>
    </row>
    <row r="76" spans="1:11" s="672" customFormat="1" ht="25.5" customHeight="1">
      <c r="A76" s="914">
        <v>1126700</v>
      </c>
      <c r="B76" s="747" t="s">
        <v>215</v>
      </c>
      <c r="C76" s="726" t="s">
        <v>374</v>
      </c>
      <c r="D76" s="844">
        <v>5000</v>
      </c>
      <c r="E76" s="845">
        <v>0</v>
      </c>
      <c r="F76" s="844">
        <f>D76+E76</f>
        <v>5000</v>
      </c>
      <c r="G76" s="844">
        <v>1000</v>
      </c>
      <c r="H76" s="844">
        <v>2000</v>
      </c>
      <c r="I76" s="844">
        <v>3500</v>
      </c>
      <c r="J76" s="954">
        <f>F76</f>
        <v>5000</v>
      </c>
    </row>
    <row r="77" spans="1:11" s="672" customFormat="1" ht="27" customHeight="1" thickBot="1">
      <c r="A77" s="918">
        <v>1126800</v>
      </c>
      <c r="B77" s="749" t="s">
        <v>458</v>
      </c>
      <c r="C77" s="730" t="s">
        <v>375</v>
      </c>
      <c r="D77" s="839">
        <v>12000</v>
      </c>
      <c r="E77" s="840">
        <v>0</v>
      </c>
      <c r="F77" s="839">
        <f>D77+E77</f>
        <v>12000</v>
      </c>
      <c r="G77" s="839">
        <v>2500</v>
      </c>
      <c r="H77" s="839">
        <v>4000</v>
      </c>
      <c r="I77" s="839">
        <v>6000</v>
      </c>
      <c r="J77" s="954">
        <f>F77</f>
        <v>12000</v>
      </c>
    </row>
    <row r="78" spans="1:11" s="672" customFormat="1" ht="14.25">
      <c r="A78" s="920">
        <v>1130000</v>
      </c>
      <c r="B78" s="751" t="s">
        <v>274</v>
      </c>
      <c r="C78" s="718" t="s">
        <v>338</v>
      </c>
      <c r="D78" s="842"/>
      <c r="E78" s="843"/>
      <c r="F78" s="842">
        <v>0</v>
      </c>
      <c r="G78" s="842">
        <v>0</v>
      </c>
      <c r="H78" s="842">
        <v>0</v>
      </c>
      <c r="I78" s="842">
        <v>0</v>
      </c>
      <c r="J78" s="844">
        <v>0</v>
      </c>
    </row>
    <row r="79" spans="1:11" s="672" customFormat="1" hidden="1">
      <c r="A79" s="920">
        <v>1130100</v>
      </c>
      <c r="B79" s="747" t="s">
        <v>459</v>
      </c>
      <c r="C79" s="722" t="s">
        <v>275</v>
      </c>
      <c r="D79" s="844"/>
      <c r="E79" s="845"/>
      <c r="F79" s="844"/>
      <c r="G79" s="844"/>
      <c r="H79" s="844"/>
      <c r="I79" s="844"/>
      <c r="J79" s="954">
        <v>0</v>
      </c>
    </row>
    <row r="80" spans="1:11" s="672" customFormat="1" hidden="1">
      <c r="A80" s="920">
        <v>1130200</v>
      </c>
      <c r="B80" s="747" t="s">
        <v>460</v>
      </c>
      <c r="C80" s="726" t="s">
        <v>276</v>
      </c>
      <c r="D80" s="844"/>
      <c r="E80" s="845"/>
      <c r="F80" s="844"/>
      <c r="G80" s="844"/>
      <c r="H80" s="844"/>
      <c r="I80" s="844"/>
      <c r="J80" s="954">
        <v>0</v>
      </c>
    </row>
    <row r="81" spans="1:10" s="672" customFormat="1" hidden="1">
      <c r="A81" s="920">
        <v>1130300</v>
      </c>
      <c r="B81" s="747" t="s">
        <v>461</v>
      </c>
      <c r="C81" s="726" t="s">
        <v>277</v>
      </c>
      <c r="D81" s="844"/>
      <c r="E81" s="845"/>
      <c r="F81" s="844"/>
      <c r="G81" s="844"/>
      <c r="H81" s="844"/>
      <c r="I81" s="844"/>
      <c r="J81" s="954">
        <v>0</v>
      </c>
    </row>
    <row r="82" spans="1:10" s="672" customFormat="1" hidden="1">
      <c r="A82" s="920">
        <v>1130400</v>
      </c>
      <c r="B82" s="752" t="s">
        <v>462</v>
      </c>
      <c r="C82" s="753" t="s">
        <v>278</v>
      </c>
      <c r="D82" s="834"/>
      <c r="E82" s="846"/>
      <c r="F82" s="834"/>
      <c r="G82" s="834"/>
      <c r="H82" s="834"/>
      <c r="I82" s="834"/>
      <c r="J82" s="954">
        <v>0</v>
      </c>
    </row>
    <row r="83" spans="1:10" s="672" customFormat="1" ht="14.25" hidden="1">
      <c r="A83" s="914">
        <v>1131000</v>
      </c>
      <c r="B83" s="754" t="s">
        <v>279</v>
      </c>
      <c r="C83" s="755" t="s">
        <v>338</v>
      </c>
      <c r="D83" s="844"/>
      <c r="E83" s="845"/>
      <c r="F83" s="844"/>
      <c r="G83" s="844"/>
      <c r="H83" s="844"/>
      <c r="I83" s="844"/>
      <c r="J83" s="954">
        <v>0</v>
      </c>
    </row>
    <row r="84" spans="1:10" s="672" customFormat="1" ht="25.5" hidden="1">
      <c r="A84" s="914">
        <v>1131100</v>
      </c>
      <c r="B84" s="747" t="s">
        <v>565</v>
      </c>
      <c r="C84" s="722" t="s">
        <v>280</v>
      </c>
      <c r="D84" s="844"/>
      <c r="E84" s="845"/>
      <c r="F84" s="844"/>
      <c r="G84" s="844"/>
      <c r="H84" s="844"/>
      <c r="I84" s="844"/>
      <c r="J84" s="954">
        <v>0</v>
      </c>
    </row>
    <row r="85" spans="1:10" s="672" customFormat="1" hidden="1">
      <c r="A85" s="914">
        <v>1131200</v>
      </c>
      <c r="B85" s="747" t="s">
        <v>566</v>
      </c>
      <c r="C85" s="726" t="s">
        <v>281</v>
      </c>
      <c r="D85" s="844"/>
      <c r="E85" s="845"/>
      <c r="F85" s="844"/>
      <c r="G85" s="844"/>
      <c r="H85" s="844"/>
      <c r="I85" s="844"/>
      <c r="J85" s="954">
        <v>0</v>
      </c>
    </row>
    <row r="86" spans="1:10" s="672" customFormat="1" ht="12" hidden="1" customHeight="1" thickBot="1">
      <c r="A86" s="914">
        <v>1131300</v>
      </c>
      <c r="B86" s="749" t="s">
        <v>567</v>
      </c>
      <c r="C86" s="730" t="s">
        <v>282</v>
      </c>
      <c r="D86" s="839"/>
      <c r="E86" s="840"/>
      <c r="F86" s="839"/>
      <c r="G86" s="839"/>
      <c r="H86" s="839"/>
      <c r="I86" s="839"/>
      <c r="J86" s="954">
        <v>0</v>
      </c>
    </row>
    <row r="87" spans="1:10" s="672" customFormat="1" ht="14.25" hidden="1">
      <c r="A87" s="921">
        <v>1140000</v>
      </c>
      <c r="B87" s="751" t="s">
        <v>283</v>
      </c>
      <c r="C87" s="718" t="s">
        <v>338</v>
      </c>
      <c r="D87" s="842"/>
      <c r="E87" s="843"/>
      <c r="F87" s="842">
        <v>0</v>
      </c>
      <c r="G87" s="842">
        <v>0</v>
      </c>
      <c r="H87" s="842">
        <v>0</v>
      </c>
      <c r="I87" s="842">
        <v>0</v>
      </c>
      <c r="J87" s="954">
        <v>0</v>
      </c>
    </row>
    <row r="88" spans="1:10" s="672" customFormat="1" ht="25.5" hidden="1">
      <c r="A88" s="921">
        <v>1141000</v>
      </c>
      <c r="B88" s="747" t="s">
        <v>284</v>
      </c>
      <c r="C88" s="722" t="s">
        <v>960</v>
      </c>
      <c r="D88" s="844"/>
      <c r="E88" s="845"/>
      <c r="F88" s="844"/>
      <c r="G88" s="844"/>
      <c r="H88" s="844"/>
      <c r="I88" s="844"/>
      <c r="J88" s="954">
        <v>0</v>
      </c>
    </row>
    <row r="89" spans="1:10" s="672" customFormat="1" ht="25.5" hidden="1">
      <c r="A89" s="921">
        <v>1142000</v>
      </c>
      <c r="B89" s="747" t="s">
        <v>38</v>
      </c>
      <c r="C89" s="726" t="s">
        <v>39</v>
      </c>
      <c r="D89" s="844"/>
      <c r="E89" s="845"/>
      <c r="F89" s="844"/>
      <c r="G89" s="844"/>
      <c r="H89" s="844"/>
      <c r="I89" s="844"/>
      <c r="J89" s="954">
        <v>0</v>
      </c>
    </row>
    <row r="90" spans="1:10" s="672" customFormat="1" ht="25.5" hidden="1">
      <c r="A90" s="921">
        <v>1143000</v>
      </c>
      <c r="B90" s="747" t="s">
        <v>40</v>
      </c>
      <c r="C90" s="726" t="s">
        <v>41</v>
      </c>
      <c r="D90" s="844"/>
      <c r="E90" s="845"/>
      <c r="F90" s="844"/>
      <c r="G90" s="844"/>
      <c r="H90" s="844"/>
      <c r="I90" s="844"/>
      <c r="J90" s="954">
        <v>0</v>
      </c>
    </row>
    <row r="91" spans="1:10" s="672" customFormat="1" ht="26.25" hidden="1" thickBot="1">
      <c r="A91" s="917">
        <v>1144000</v>
      </c>
      <c r="B91" s="749" t="s">
        <v>42</v>
      </c>
      <c r="C91" s="730" t="s">
        <v>418</v>
      </c>
      <c r="D91" s="839"/>
      <c r="E91" s="840"/>
      <c r="F91" s="839"/>
      <c r="G91" s="839"/>
      <c r="H91" s="839"/>
      <c r="I91" s="839"/>
      <c r="J91" s="954">
        <v>0</v>
      </c>
    </row>
    <row r="92" spans="1:10" s="672" customFormat="1" ht="14.25" hidden="1">
      <c r="A92" s="922">
        <v>1150000</v>
      </c>
      <c r="B92" s="923" t="s">
        <v>694</v>
      </c>
      <c r="C92" s="718" t="s">
        <v>338</v>
      </c>
      <c r="D92" s="842"/>
      <c r="E92" s="843"/>
      <c r="F92" s="842">
        <v>0</v>
      </c>
      <c r="G92" s="842">
        <v>0</v>
      </c>
      <c r="H92" s="842">
        <v>0</v>
      </c>
      <c r="I92" s="842">
        <v>0</v>
      </c>
      <c r="J92" s="954">
        <v>0</v>
      </c>
    </row>
    <row r="93" spans="1:10" s="672" customFormat="1" ht="25.5" hidden="1">
      <c r="A93" s="924">
        <v>1151000</v>
      </c>
      <c r="B93" s="925" t="s">
        <v>649</v>
      </c>
      <c r="C93" s="718" t="s">
        <v>338</v>
      </c>
      <c r="D93" s="847"/>
      <c r="E93" s="848"/>
      <c r="F93" s="847">
        <v>0</v>
      </c>
      <c r="G93" s="847">
        <v>0</v>
      </c>
      <c r="H93" s="847">
        <v>0</v>
      </c>
      <c r="I93" s="847">
        <v>0</v>
      </c>
      <c r="J93" s="954">
        <v>0</v>
      </c>
    </row>
    <row r="94" spans="1:10" s="672" customFormat="1" ht="25.5" hidden="1">
      <c r="A94" s="924">
        <v>1151100</v>
      </c>
      <c r="B94" s="927" t="s">
        <v>250</v>
      </c>
      <c r="C94" s="928">
        <v>461100</v>
      </c>
      <c r="D94" s="847"/>
      <c r="E94" s="848"/>
      <c r="F94" s="847"/>
      <c r="G94" s="847"/>
      <c r="H94" s="847"/>
      <c r="I94" s="847"/>
      <c r="J94" s="954">
        <v>0</v>
      </c>
    </row>
    <row r="95" spans="1:10" s="672" customFormat="1" ht="25.5" hidden="1">
      <c r="A95" s="924">
        <v>1151200</v>
      </c>
      <c r="B95" s="927" t="s">
        <v>607</v>
      </c>
      <c r="C95" s="928">
        <v>461200</v>
      </c>
      <c r="D95" s="847"/>
      <c r="E95" s="848"/>
      <c r="F95" s="847"/>
      <c r="G95" s="847"/>
      <c r="H95" s="847"/>
      <c r="I95" s="847"/>
      <c r="J95" s="954">
        <v>0</v>
      </c>
    </row>
    <row r="96" spans="1:10" s="672" customFormat="1" ht="25.5" hidden="1">
      <c r="A96" s="924">
        <v>1152000</v>
      </c>
      <c r="B96" s="929" t="s">
        <v>495</v>
      </c>
      <c r="C96" s="930" t="s">
        <v>338</v>
      </c>
      <c r="D96" s="931"/>
      <c r="E96" s="1108"/>
      <c r="F96" s="931">
        <v>0</v>
      </c>
      <c r="G96" s="931">
        <v>0</v>
      </c>
      <c r="H96" s="931">
        <v>0</v>
      </c>
      <c r="I96" s="931">
        <v>0</v>
      </c>
      <c r="J96" s="954">
        <v>0</v>
      </c>
    </row>
    <row r="97" spans="1:10" s="672" customFormat="1" ht="25.5" hidden="1">
      <c r="A97" s="924">
        <v>1152100</v>
      </c>
      <c r="B97" s="932" t="s">
        <v>518</v>
      </c>
      <c r="C97" s="928">
        <v>462100</v>
      </c>
      <c r="D97" s="844"/>
      <c r="E97" s="845"/>
      <c r="F97" s="844"/>
      <c r="G97" s="844"/>
      <c r="H97" s="844"/>
      <c r="I97" s="844"/>
      <c r="J97" s="954">
        <v>0</v>
      </c>
    </row>
    <row r="98" spans="1:10" s="672" customFormat="1" ht="22.5" hidden="1" customHeight="1" thickBot="1">
      <c r="A98" s="934">
        <v>1152200</v>
      </c>
      <c r="B98" s="935" t="s">
        <v>723</v>
      </c>
      <c r="C98" s="936">
        <v>462200</v>
      </c>
      <c r="D98" s="839"/>
      <c r="E98" s="840"/>
      <c r="F98" s="839"/>
      <c r="G98" s="839"/>
      <c r="H98" s="839"/>
      <c r="I98" s="839"/>
      <c r="J98" s="954">
        <v>0</v>
      </c>
    </row>
    <row r="99" spans="1:10" s="672" customFormat="1" ht="25.5" hidden="1">
      <c r="A99" s="922">
        <v>1153000</v>
      </c>
      <c r="B99" s="938" t="s">
        <v>724</v>
      </c>
      <c r="C99" s="939" t="s">
        <v>338</v>
      </c>
      <c r="D99" s="940"/>
      <c r="E99" s="1109"/>
      <c r="F99" s="940">
        <v>0</v>
      </c>
      <c r="G99" s="940">
        <v>0</v>
      </c>
      <c r="H99" s="940">
        <v>0</v>
      </c>
      <c r="I99" s="940">
        <v>0</v>
      </c>
      <c r="J99" s="954">
        <v>0</v>
      </c>
    </row>
    <row r="100" spans="1:10" s="672" customFormat="1" ht="25.5" hidden="1">
      <c r="A100" s="924">
        <v>1153100</v>
      </c>
      <c r="B100" s="932" t="s">
        <v>725</v>
      </c>
      <c r="C100" s="928">
        <v>463100</v>
      </c>
      <c r="D100" s="931"/>
      <c r="E100" s="1108"/>
      <c r="F100" s="931"/>
      <c r="G100" s="931"/>
      <c r="H100" s="931"/>
      <c r="I100" s="931"/>
      <c r="J100" s="954">
        <v>0</v>
      </c>
    </row>
    <row r="101" spans="1:10" s="672" customFormat="1" hidden="1">
      <c r="A101" s="924">
        <v>1153200</v>
      </c>
      <c r="B101" s="932" t="s">
        <v>95</v>
      </c>
      <c r="C101" s="928">
        <v>463200</v>
      </c>
      <c r="D101" s="931"/>
      <c r="E101" s="1108"/>
      <c r="F101" s="931"/>
      <c r="G101" s="931"/>
      <c r="H101" s="931"/>
      <c r="I101" s="931"/>
      <c r="J101" s="954">
        <v>0</v>
      </c>
    </row>
    <row r="102" spans="1:10" s="672" customFormat="1" ht="38.25" hidden="1">
      <c r="A102" s="924">
        <v>1153300</v>
      </c>
      <c r="B102" s="932" t="s">
        <v>479</v>
      </c>
      <c r="C102" s="928">
        <v>463300</v>
      </c>
      <c r="D102" s="931"/>
      <c r="E102" s="1108"/>
      <c r="F102" s="931"/>
      <c r="G102" s="931"/>
      <c r="H102" s="931"/>
      <c r="I102" s="931"/>
      <c r="J102" s="954">
        <v>0</v>
      </c>
    </row>
    <row r="103" spans="1:10" s="672" customFormat="1" ht="38.25" hidden="1">
      <c r="A103" s="924">
        <v>1153400</v>
      </c>
      <c r="B103" s="932" t="s">
        <v>480</v>
      </c>
      <c r="C103" s="928">
        <v>463400</v>
      </c>
      <c r="D103" s="931"/>
      <c r="E103" s="1108"/>
      <c r="F103" s="931"/>
      <c r="G103" s="931"/>
      <c r="H103" s="931"/>
      <c r="I103" s="931"/>
      <c r="J103" s="954">
        <v>0</v>
      </c>
    </row>
    <row r="104" spans="1:10" s="672" customFormat="1" hidden="1">
      <c r="A104" s="924">
        <v>1153500</v>
      </c>
      <c r="B104" s="941" t="s">
        <v>481</v>
      </c>
      <c r="C104" s="928">
        <v>463500</v>
      </c>
      <c r="D104" s="931"/>
      <c r="E104" s="1108"/>
      <c r="F104" s="931"/>
      <c r="G104" s="931"/>
      <c r="H104" s="931"/>
      <c r="I104" s="931"/>
      <c r="J104" s="954">
        <v>0</v>
      </c>
    </row>
    <row r="105" spans="1:10" s="672" customFormat="1" ht="38.25" hidden="1">
      <c r="A105" s="924">
        <v>1153700</v>
      </c>
      <c r="B105" s="941" t="s">
        <v>482</v>
      </c>
      <c r="C105" s="928">
        <v>463700</v>
      </c>
      <c r="D105" s="931"/>
      <c r="E105" s="1108"/>
      <c r="F105" s="931"/>
      <c r="G105" s="931"/>
      <c r="H105" s="931"/>
      <c r="I105" s="931"/>
      <c r="J105" s="954">
        <v>0</v>
      </c>
    </row>
    <row r="106" spans="1:10" s="672" customFormat="1" ht="38.25" hidden="1">
      <c r="A106" s="924">
        <v>1153800</v>
      </c>
      <c r="B106" s="941" t="s">
        <v>953</v>
      </c>
      <c r="C106" s="928">
        <v>463800</v>
      </c>
      <c r="D106" s="931"/>
      <c r="E106" s="1108"/>
      <c r="F106" s="931"/>
      <c r="G106" s="931"/>
      <c r="H106" s="931"/>
      <c r="I106" s="931"/>
      <c r="J106" s="954">
        <v>0</v>
      </c>
    </row>
    <row r="107" spans="1:10" s="672" customFormat="1" hidden="1">
      <c r="A107" s="924">
        <v>1153900</v>
      </c>
      <c r="B107" s="941" t="s">
        <v>954</v>
      </c>
      <c r="C107" s="928">
        <v>463900</v>
      </c>
      <c r="D107" s="931"/>
      <c r="E107" s="1108"/>
      <c r="F107" s="931"/>
      <c r="G107" s="931"/>
      <c r="H107" s="931"/>
      <c r="I107" s="931"/>
      <c r="J107" s="954">
        <v>0</v>
      </c>
    </row>
    <row r="108" spans="1:10" s="672" customFormat="1" ht="25.5" hidden="1">
      <c r="A108" s="924">
        <v>1154000</v>
      </c>
      <c r="B108" s="942" t="s">
        <v>955</v>
      </c>
      <c r="C108" s="930" t="s">
        <v>338</v>
      </c>
      <c r="D108" s="931"/>
      <c r="E108" s="1108"/>
      <c r="F108" s="931">
        <v>0</v>
      </c>
      <c r="G108" s="931">
        <v>0</v>
      </c>
      <c r="H108" s="931">
        <v>0</v>
      </c>
      <c r="I108" s="931">
        <v>0</v>
      </c>
      <c r="J108" s="954">
        <v>0</v>
      </c>
    </row>
    <row r="109" spans="1:10" s="672" customFormat="1" ht="25.5" hidden="1">
      <c r="A109" s="924">
        <v>1154100</v>
      </c>
      <c r="B109" s="941" t="s">
        <v>195</v>
      </c>
      <c r="C109" s="928">
        <v>465100</v>
      </c>
      <c r="D109" s="943"/>
      <c r="E109" s="1110"/>
      <c r="F109" s="943"/>
      <c r="G109" s="943"/>
      <c r="H109" s="943"/>
      <c r="I109" s="943"/>
      <c r="J109" s="954">
        <v>0</v>
      </c>
    </row>
    <row r="110" spans="1:10" s="672" customFormat="1" hidden="1">
      <c r="A110" s="924">
        <v>1154200</v>
      </c>
      <c r="B110" s="941" t="s">
        <v>196</v>
      </c>
      <c r="C110" s="928">
        <v>465200</v>
      </c>
      <c r="D110" s="943"/>
      <c r="E110" s="1110"/>
      <c r="F110" s="943"/>
      <c r="G110" s="943"/>
      <c r="H110" s="943"/>
      <c r="I110" s="943"/>
      <c r="J110" s="954">
        <v>0</v>
      </c>
    </row>
    <row r="111" spans="1:10" s="672" customFormat="1" hidden="1">
      <c r="A111" s="924">
        <v>1154300</v>
      </c>
      <c r="B111" s="941" t="s">
        <v>197</v>
      </c>
      <c r="C111" s="928">
        <v>465300</v>
      </c>
      <c r="D111" s="943"/>
      <c r="E111" s="1110"/>
      <c r="F111" s="943"/>
      <c r="G111" s="943"/>
      <c r="H111" s="943"/>
      <c r="I111" s="943"/>
      <c r="J111" s="954">
        <v>0</v>
      </c>
    </row>
    <row r="112" spans="1:10" s="672" customFormat="1" ht="37.5" hidden="1" customHeight="1">
      <c r="A112" s="924">
        <v>1154500</v>
      </c>
      <c r="B112" s="941" t="s">
        <v>63</v>
      </c>
      <c r="C112" s="928">
        <v>465500</v>
      </c>
      <c r="D112" s="943"/>
      <c r="E112" s="1110"/>
      <c r="F112" s="943"/>
      <c r="G112" s="943"/>
      <c r="H112" s="943"/>
      <c r="I112" s="943"/>
      <c r="J112" s="954">
        <v>0</v>
      </c>
    </row>
    <row r="113" spans="1:10" s="672" customFormat="1" ht="38.25" hidden="1">
      <c r="A113" s="924">
        <v>1154600</v>
      </c>
      <c r="B113" s="941" t="s">
        <v>64</v>
      </c>
      <c r="C113" s="928">
        <v>465600</v>
      </c>
      <c r="D113" s="844"/>
      <c r="E113" s="845"/>
      <c r="F113" s="844"/>
      <c r="G113" s="844"/>
      <c r="H113" s="844"/>
      <c r="I113" s="844"/>
      <c r="J113" s="954">
        <v>0</v>
      </c>
    </row>
    <row r="114" spans="1:10" s="672" customFormat="1" ht="13.5" hidden="1" thickBot="1">
      <c r="A114" s="934">
        <v>1154700</v>
      </c>
      <c r="B114" s="946" t="s">
        <v>74</v>
      </c>
      <c r="C114" s="730" t="s">
        <v>75</v>
      </c>
      <c r="D114" s="839"/>
      <c r="E114" s="840"/>
      <c r="F114" s="839"/>
      <c r="G114" s="839"/>
      <c r="H114" s="839"/>
      <c r="I114" s="839"/>
      <c r="J114" s="954">
        <v>0</v>
      </c>
    </row>
    <row r="115" spans="1:10" s="672" customFormat="1" ht="25.5" hidden="1">
      <c r="A115" s="947">
        <v>1160000</v>
      </c>
      <c r="B115" s="764" t="s">
        <v>76</v>
      </c>
      <c r="C115" s="718" t="s">
        <v>338</v>
      </c>
      <c r="D115" s="842"/>
      <c r="E115" s="843"/>
      <c r="F115" s="842">
        <v>0</v>
      </c>
      <c r="G115" s="842">
        <v>0</v>
      </c>
      <c r="H115" s="842">
        <v>0</v>
      </c>
      <c r="I115" s="842">
        <v>0</v>
      </c>
      <c r="J115" s="954">
        <v>0</v>
      </c>
    </row>
    <row r="116" spans="1:10" s="672" customFormat="1" hidden="1">
      <c r="A116" s="919">
        <v>1161000</v>
      </c>
      <c r="B116" s="766" t="s">
        <v>77</v>
      </c>
      <c r="C116" s="767" t="s">
        <v>338</v>
      </c>
      <c r="D116" s="844"/>
      <c r="E116" s="845"/>
      <c r="F116" s="844">
        <v>0</v>
      </c>
      <c r="G116" s="844">
        <v>0</v>
      </c>
      <c r="H116" s="844">
        <v>0</v>
      </c>
      <c r="I116" s="844">
        <v>0</v>
      </c>
      <c r="J116" s="954">
        <v>0</v>
      </c>
    </row>
    <row r="117" spans="1:10" s="672" customFormat="1" ht="25.5" hidden="1">
      <c r="A117" s="919">
        <v>1161100</v>
      </c>
      <c r="B117" s="725" t="s">
        <v>1660</v>
      </c>
      <c r="C117" s="746">
        <v>471100</v>
      </c>
      <c r="D117" s="844"/>
      <c r="E117" s="845"/>
      <c r="F117" s="844"/>
      <c r="G117" s="844"/>
      <c r="H117" s="844"/>
      <c r="I117" s="844"/>
      <c r="J117" s="954">
        <v>0</v>
      </c>
    </row>
    <row r="118" spans="1:10" s="672" customFormat="1" ht="25.5" hidden="1">
      <c r="A118" s="919">
        <v>1161200</v>
      </c>
      <c r="B118" s="760" t="s">
        <v>1622</v>
      </c>
      <c r="C118" s="746">
        <v>471200</v>
      </c>
      <c r="D118" s="844"/>
      <c r="E118" s="845"/>
      <c r="F118" s="844"/>
      <c r="G118" s="844"/>
      <c r="H118" s="844"/>
      <c r="I118" s="844"/>
      <c r="J118" s="954">
        <v>0</v>
      </c>
    </row>
    <row r="119" spans="1:10" s="672" customFormat="1" ht="25.5" hidden="1">
      <c r="A119" s="919">
        <v>1162000</v>
      </c>
      <c r="B119" s="766" t="s">
        <v>1080</v>
      </c>
      <c r="C119" s="767" t="s">
        <v>338</v>
      </c>
      <c r="D119" s="844"/>
      <c r="E119" s="845"/>
      <c r="F119" s="844">
        <v>0</v>
      </c>
      <c r="G119" s="844">
        <v>0</v>
      </c>
      <c r="H119" s="844">
        <v>0</v>
      </c>
      <c r="I119" s="844">
        <v>0</v>
      </c>
      <c r="J119" s="954">
        <v>0</v>
      </c>
    </row>
    <row r="120" spans="1:10" s="672" customFormat="1" ht="25.5" hidden="1">
      <c r="A120" s="919">
        <v>1162100</v>
      </c>
      <c r="B120" s="760" t="s">
        <v>1623</v>
      </c>
      <c r="C120" s="726" t="s">
        <v>122</v>
      </c>
      <c r="D120" s="844"/>
      <c r="E120" s="845"/>
      <c r="F120" s="844"/>
      <c r="G120" s="844"/>
      <c r="H120" s="844"/>
      <c r="I120" s="844"/>
      <c r="J120" s="954">
        <v>0</v>
      </c>
    </row>
    <row r="121" spans="1:10" s="672" customFormat="1" hidden="1">
      <c r="A121" s="919">
        <v>1162200</v>
      </c>
      <c r="B121" s="760" t="s">
        <v>1624</v>
      </c>
      <c r="C121" s="726" t="s">
        <v>23</v>
      </c>
      <c r="D121" s="844"/>
      <c r="E121" s="845"/>
      <c r="F121" s="844"/>
      <c r="G121" s="844"/>
      <c r="H121" s="844"/>
      <c r="I121" s="844"/>
      <c r="J121" s="954">
        <v>0</v>
      </c>
    </row>
    <row r="122" spans="1:10" s="672" customFormat="1" ht="25.5" hidden="1">
      <c r="A122" s="919">
        <v>1162300</v>
      </c>
      <c r="B122" s="760" t="s">
        <v>1625</v>
      </c>
      <c r="C122" s="726" t="s">
        <v>25</v>
      </c>
      <c r="D122" s="844"/>
      <c r="E122" s="845"/>
      <c r="F122" s="844"/>
      <c r="G122" s="844"/>
      <c r="H122" s="844"/>
      <c r="I122" s="844"/>
      <c r="J122" s="954">
        <v>0</v>
      </c>
    </row>
    <row r="123" spans="1:10" s="672" customFormat="1" hidden="1">
      <c r="A123" s="919">
        <v>1162400</v>
      </c>
      <c r="B123" s="760" t="s">
        <v>1626</v>
      </c>
      <c r="C123" s="726" t="s">
        <v>795</v>
      </c>
      <c r="D123" s="844"/>
      <c r="E123" s="845"/>
      <c r="F123" s="844"/>
      <c r="G123" s="844"/>
      <c r="H123" s="844"/>
      <c r="I123" s="844"/>
      <c r="J123" s="954">
        <v>0</v>
      </c>
    </row>
    <row r="124" spans="1:10" s="672" customFormat="1" ht="25.5" hidden="1">
      <c r="A124" s="919">
        <v>1162500</v>
      </c>
      <c r="B124" s="760" t="s">
        <v>1627</v>
      </c>
      <c r="C124" s="726" t="s">
        <v>797</v>
      </c>
      <c r="D124" s="844"/>
      <c r="E124" s="845"/>
      <c r="F124" s="844"/>
      <c r="G124" s="844"/>
      <c r="H124" s="844"/>
      <c r="I124" s="844"/>
      <c r="J124" s="954">
        <v>0</v>
      </c>
    </row>
    <row r="125" spans="1:10" s="672" customFormat="1" hidden="1">
      <c r="A125" s="919">
        <v>1162600</v>
      </c>
      <c r="B125" s="760" t="s">
        <v>1628</v>
      </c>
      <c r="C125" s="726" t="s">
        <v>489</v>
      </c>
      <c r="D125" s="844"/>
      <c r="E125" s="845"/>
      <c r="F125" s="844"/>
      <c r="G125" s="844"/>
      <c r="H125" s="844"/>
      <c r="I125" s="844"/>
      <c r="J125" s="954">
        <v>0</v>
      </c>
    </row>
    <row r="126" spans="1:10" s="672" customFormat="1" ht="25.5" hidden="1">
      <c r="A126" s="919">
        <v>1162700</v>
      </c>
      <c r="B126" s="725" t="s">
        <v>1629</v>
      </c>
      <c r="C126" s="726" t="s">
        <v>491</v>
      </c>
      <c r="D126" s="844"/>
      <c r="E126" s="845"/>
      <c r="F126" s="844"/>
      <c r="G126" s="844"/>
      <c r="H126" s="844"/>
      <c r="I126" s="844"/>
      <c r="J126" s="954">
        <v>0</v>
      </c>
    </row>
    <row r="127" spans="1:10" s="672" customFormat="1" hidden="1">
      <c r="A127" s="919">
        <v>1162800</v>
      </c>
      <c r="B127" s="760" t="s">
        <v>1630</v>
      </c>
      <c r="C127" s="726" t="s">
        <v>833</v>
      </c>
      <c r="D127" s="844"/>
      <c r="E127" s="845"/>
      <c r="F127" s="844"/>
      <c r="G127" s="844"/>
      <c r="H127" s="844"/>
      <c r="I127" s="844"/>
      <c r="J127" s="954">
        <v>0</v>
      </c>
    </row>
    <row r="128" spans="1:10" s="672" customFormat="1" hidden="1">
      <c r="A128" s="948">
        <v>1162900</v>
      </c>
      <c r="B128" s="760" t="s">
        <v>1631</v>
      </c>
      <c r="C128" s="726" t="s">
        <v>835</v>
      </c>
      <c r="D128" s="844"/>
      <c r="E128" s="845"/>
      <c r="F128" s="844"/>
      <c r="G128" s="844"/>
      <c r="H128" s="844"/>
      <c r="I128" s="844"/>
      <c r="J128" s="954">
        <v>0</v>
      </c>
    </row>
    <row r="129" spans="1:10" s="672" customFormat="1" hidden="1">
      <c r="A129" s="948">
        <v>1163000</v>
      </c>
      <c r="B129" s="766" t="s">
        <v>54</v>
      </c>
      <c r="C129" s="755" t="s">
        <v>338</v>
      </c>
      <c r="D129" s="844"/>
      <c r="E129" s="845"/>
      <c r="F129" s="844">
        <v>0</v>
      </c>
      <c r="G129" s="844">
        <v>0</v>
      </c>
      <c r="H129" s="844">
        <v>0</v>
      </c>
      <c r="I129" s="844">
        <v>0</v>
      </c>
      <c r="J129" s="954">
        <v>0</v>
      </c>
    </row>
    <row r="130" spans="1:10" s="672" customFormat="1" ht="13.5" thickBot="1">
      <c r="A130" s="949">
        <v>1163100</v>
      </c>
      <c r="B130" s="749" t="s">
        <v>763</v>
      </c>
      <c r="C130" s="730" t="s">
        <v>764</v>
      </c>
      <c r="D130" s="839"/>
      <c r="E130" s="840"/>
      <c r="F130" s="839"/>
      <c r="G130" s="839"/>
      <c r="H130" s="839"/>
      <c r="I130" s="839"/>
      <c r="J130" s="954">
        <v>0</v>
      </c>
    </row>
    <row r="131" spans="1:10" s="672" customFormat="1" ht="22.5" customHeight="1">
      <c r="A131" s="950">
        <v>1170000</v>
      </c>
      <c r="B131" s="772" t="s">
        <v>836</v>
      </c>
      <c r="C131" s="718" t="s">
        <v>338</v>
      </c>
      <c r="D131" s="842">
        <f t="shared" ref="D131:J131" si="2">D132</f>
        <v>300</v>
      </c>
      <c r="E131" s="843">
        <f t="shared" si="2"/>
        <v>0</v>
      </c>
      <c r="F131" s="842">
        <f t="shared" si="2"/>
        <v>300</v>
      </c>
      <c r="G131" s="842">
        <f t="shared" si="2"/>
        <v>150</v>
      </c>
      <c r="H131" s="842">
        <f t="shared" si="2"/>
        <v>150</v>
      </c>
      <c r="I131" s="842">
        <f t="shared" si="2"/>
        <v>300</v>
      </c>
      <c r="J131" s="954">
        <f t="shared" si="2"/>
        <v>300</v>
      </c>
    </row>
    <row r="132" spans="1:10" s="672" customFormat="1" ht="38.25" hidden="1">
      <c r="A132" s="948">
        <v>1171000</v>
      </c>
      <c r="B132" s="776" t="s">
        <v>200</v>
      </c>
      <c r="C132" s="718" t="s">
        <v>338</v>
      </c>
      <c r="D132" s="847">
        <f>D134</f>
        <v>300</v>
      </c>
      <c r="E132" s="848">
        <v>0</v>
      </c>
      <c r="F132" s="847">
        <f>F134</f>
        <v>300</v>
      </c>
      <c r="G132" s="847">
        <f>G134</f>
        <v>150</v>
      </c>
      <c r="H132" s="847">
        <f>H134</f>
        <v>150</v>
      </c>
      <c r="I132" s="847">
        <f>I134</f>
        <v>300</v>
      </c>
      <c r="J132" s="954">
        <f>J134</f>
        <v>300</v>
      </c>
    </row>
    <row r="133" spans="1:10" s="672" customFormat="1" ht="0.75" hidden="1" customHeight="1">
      <c r="A133" s="948">
        <v>1171100</v>
      </c>
      <c r="B133" s="725" t="s">
        <v>1632</v>
      </c>
      <c r="C133" s="722" t="s">
        <v>457</v>
      </c>
      <c r="D133" s="844"/>
      <c r="E133" s="845"/>
      <c r="F133" s="844"/>
      <c r="G133" s="844"/>
      <c r="H133" s="844"/>
      <c r="I133" s="844"/>
      <c r="J133" s="954">
        <v>0</v>
      </c>
    </row>
    <row r="134" spans="1:10" s="672" customFormat="1" ht="25.5">
      <c r="A134" s="948">
        <v>1171200</v>
      </c>
      <c r="B134" s="760" t="s">
        <v>1633</v>
      </c>
      <c r="C134" s="778" t="s">
        <v>332</v>
      </c>
      <c r="D134" s="844">
        <v>300</v>
      </c>
      <c r="E134" s="845">
        <v>0</v>
      </c>
      <c r="F134" s="844">
        <f>D134+E134</f>
        <v>300</v>
      </c>
      <c r="G134" s="844">
        <v>150</v>
      </c>
      <c r="H134" s="844">
        <v>150</v>
      </c>
      <c r="I134" s="844">
        <v>300</v>
      </c>
      <c r="J134" s="954">
        <f>F134</f>
        <v>300</v>
      </c>
    </row>
    <row r="135" spans="1:10" s="672" customFormat="1" ht="0.75" customHeight="1" thickBot="1">
      <c r="A135" s="919">
        <v>1172000</v>
      </c>
      <c r="B135" s="779" t="s">
        <v>974</v>
      </c>
      <c r="C135" s="755" t="s">
        <v>338</v>
      </c>
      <c r="D135" s="842"/>
      <c r="E135" s="843"/>
      <c r="F135" s="842">
        <f>F137+F138</f>
        <v>0</v>
      </c>
      <c r="G135" s="842">
        <f>G137+G138</f>
        <v>0</v>
      </c>
      <c r="H135" s="842">
        <f>H137+H138</f>
        <v>0</v>
      </c>
      <c r="I135" s="842">
        <f>I137+I138</f>
        <v>0</v>
      </c>
      <c r="J135" s="954">
        <f>F135</f>
        <v>0</v>
      </c>
    </row>
    <row r="136" spans="1:10" s="672" customFormat="1" ht="0.75" hidden="1" customHeight="1" thickBot="1">
      <c r="A136" s="919">
        <v>1172100</v>
      </c>
      <c r="B136" s="747" t="s">
        <v>1058</v>
      </c>
      <c r="C136" s="722" t="s">
        <v>975</v>
      </c>
      <c r="D136" s="844"/>
      <c r="E136" s="845"/>
      <c r="F136" s="844"/>
      <c r="G136" s="844"/>
      <c r="H136" s="844"/>
      <c r="I136" s="844"/>
      <c r="J136" s="954">
        <v>0</v>
      </c>
    </row>
    <row r="137" spans="1:10" s="672" customFormat="1" hidden="1">
      <c r="A137" s="919">
        <v>1172200</v>
      </c>
      <c r="B137" s="747" t="s">
        <v>1059</v>
      </c>
      <c r="C137" s="780">
        <v>482200</v>
      </c>
      <c r="D137" s="844"/>
      <c r="E137" s="845"/>
      <c r="F137" s="844">
        <v>0</v>
      </c>
      <c r="G137" s="844">
        <v>0</v>
      </c>
      <c r="H137" s="844">
        <v>0</v>
      </c>
      <c r="I137" s="844">
        <v>0</v>
      </c>
      <c r="J137" s="954">
        <f>F137</f>
        <v>0</v>
      </c>
    </row>
    <row r="138" spans="1:10" s="672" customFormat="1" hidden="1">
      <c r="A138" s="919">
        <v>1172300</v>
      </c>
      <c r="B138" s="760" t="s">
        <v>1634</v>
      </c>
      <c r="C138" s="726" t="s">
        <v>977</v>
      </c>
      <c r="D138" s="844"/>
      <c r="E138" s="845"/>
      <c r="F138" s="844">
        <v>0</v>
      </c>
      <c r="G138" s="844">
        <v>0</v>
      </c>
      <c r="H138" s="844">
        <v>0</v>
      </c>
      <c r="I138" s="844">
        <v>0</v>
      </c>
      <c r="J138" s="954">
        <f>F138</f>
        <v>0</v>
      </c>
    </row>
    <row r="139" spans="1:10" s="672" customFormat="1" ht="25.5" hidden="1">
      <c r="A139" s="919">
        <v>1172400</v>
      </c>
      <c r="B139" s="781" t="s">
        <v>1635</v>
      </c>
      <c r="C139" s="726" t="s">
        <v>117</v>
      </c>
      <c r="D139" s="844"/>
      <c r="E139" s="845"/>
      <c r="F139" s="847"/>
      <c r="G139" s="847"/>
      <c r="H139" s="847"/>
      <c r="I139" s="847"/>
      <c r="J139" s="954">
        <v>0</v>
      </c>
    </row>
    <row r="140" spans="1:10" s="672" customFormat="1" ht="25.5" hidden="1">
      <c r="A140" s="919">
        <v>1173000</v>
      </c>
      <c r="B140" s="779" t="s">
        <v>118</v>
      </c>
      <c r="C140" s="755" t="s">
        <v>338</v>
      </c>
      <c r="D140" s="847"/>
      <c r="E140" s="848"/>
      <c r="F140" s="847">
        <v>0</v>
      </c>
      <c r="G140" s="847">
        <v>0</v>
      </c>
      <c r="H140" s="847">
        <v>0</v>
      </c>
      <c r="I140" s="847">
        <v>0</v>
      </c>
      <c r="J140" s="954">
        <v>0</v>
      </c>
    </row>
    <row r="141" spans="1:10" s="672" customFormat="1" ht="25.5" hidden="1">
      <c r="A141" s="948">
        <v>1173100</v>
      </c>
      <c r="B141" s="782" t="s">
        <v>119</v>
      </c>
      <c r="C141" s="726" t="s">
        <v>1044</v>
      </c>
      <c r="D141" s="844"/>
      <c r="E141" s="845"/>
      <c r="F141" s="847"/>
      <c r="G141" s="847"/>
      <c r="H141" s="847"/>
      <c r="I141" s="847"/>
      <c r="J141" s="954">
        <v>0</v>
      </c>
    </row>
    <row r="142" spans="1:10" s="672" customFormat="1" ht="38.25" hidden="1">
      <c r="A142" s="948">
        <v>1174000</v>
      </c>
      <c r="B142" s="779" t="s">
        <v>1045</v>
      </c>
      <c r="C142" s="755" t="s">
        <v>338</v>
      </c>
      <c r="D142" s="847"/>
      <c r="E142" s="848"/>
      <c r="F142" s="847">
        <v>0</v>
      </c>
      <c r="G142" s="847">
        <v>0</v>
      </c>
      <c r="H142" s="847">
        <v>0</v>
      </c>
      <c r="I142" s="847">
        <v>0</v>
      </c>
      <c r="J142" s="954">
        <v>0</v>
      </c>
    </row>
    <row r="143" spans="1:10" s="672" customFormat="1" ht="25.5" hidden="1">
      <c r="A143" s="948">
        <v>1174100</v>
      </c>
      <c r="B143" s="782" t="s">
        <v>1060</v>
      </c>
      <c r="C143" s="726" t="s">
        <v>1046</v>
      </c>
      <c r="D143" s="847"/>
      <c r="E143" s="848"/>
      <c r="F143" s="847"/>
      <c r="G143" s="847"/>
      <c r="H143" s="847"/>
      <c r="I143" s="847"/>
      <c r="J143" s="954">
        <v>0</v>
      </c>
    </row>
    <row r="144" spans="1:10" s="672" customFormat="1" ht="25.5" hidden="1">
      <c r="A144" s="948">
        <v>1174200</v>
      </c>
      <c r="B144" s="781" t="s">
        <v>1636</v>
      </c>
      <c r="C144" s="726" t="s">
        <v>425</v>
      </c>
      <c r="D144" s="847"/>
      <c r="E144" s="848"/>
      <c r="F144" s="847"/>
      <c r="G144" s="847"/>
      <c r="H144" s="847"/>
      <c r="I144" s="847"/>
      <c r="J144" s="954">
        <v>0</v>
      </c>
    </row>
    <row r="145" spans="1:14" s="672" customFormat="1" ht="51" hidden="1">
      <c r="A145" s="948">
        <v>1175000</v>
      </c>
      <c r="B145" s="779" t="s">
        <v>535</v>
      </c>
      <c r="C145" s="755" t="s">
        <v>338</v>
      </c>
      <c r="D145" s="847"/>
      <c r="E145" s="848"/>
      <c r="F145" s="847">
        <v>0</v>
      </c>
      <c r="G145" s="847">
        <v>0</v>
      </c>
      <c r="H145" s="847">
        <v>0</v>
      </c>
      <c r="I145" s="847">
        <v>0</v>
      </c>
      <c r="J145" s="954">
        <v>0</v>
      </c>
    </row>
    <row r="146" spans="1:14" s="672" customFormat="1" ht="38.25" hidden="1">
      <c r="A146" s="948">
        <v>1175100</v>
      </c>
      <c r="B146" s="781" t="s">
        <v>1637</v>
      </c>
      <c r="C146" s="726" t="s">
        <v>212</v>
      </c>
      <c r="D146" s="847"/>
      <c r="E146" s="848"/>
      <c r="F146" s="847"/>
      <c r="G146" s="847"/>
      <c r="H146" s="847"/>
      <c r="I146" s="847"/>
      <c r="J146" s="954">
        <v>0</v>
      </c>
    </row>
    <row r="147" spans="1:14" s="672" customFormat="1" ht="13.5" hidden="1" thickBot="1">
      <c r="A147" s="948">
        <v>1176000</v>
      </c>
      <c r="B147" s="779" t="s">
        <v>213</v>
      </c>
      <c r="C147" s="755" t="s">
        <v>338</v>
      </c>
      <c r="D147" s="847"/>
      <c r="E147" s="848"/>
      <c r="F147" s="847">
        <v>0</v>
      </c>
      <c r="G147" s="847">
        <v>0</v>
      </c>
      <c r="H147" s="847">
        <v>0</v>
      </c>
      <c r="I147" s="847">
        <v>0</v>
      </c>
      <c r="J147" s="954">
        <v>0</v>
      </c>
    </row>
    <row r="148" spans="1:14" s="672" customFormat="1" ht="13.5" hidden="1" thickBot="1">
      <c r="A148" s="948">
        <v>1176100</v>
      </c>
      <c r="B148" s="781" t="s">
        <v>1638</v>
      </c>
      <c r="C148" s="726" t="s">
        <v>8</v>
      </c>
      <c r="D148" s="844"/>
      <c r="E148" s="845"/>
      <c r="F148" s="847"/>
      <c r="G148" s="847"/>
      <c r="H148" s="847"/>
      <c r="I148" s="847"/>
      <c r="J148" s="954">
        <v>0</v>
      </c>
    </row>
    <row r="149" spans="1:14" s="672" customFormat="1" ht="13.5" hidden="1" thickBot="1">
      <c r="A149" s="948">
        <v>1177000</v>
      </c>
      <c r="B149" s="779" t="s">
        <v>564</v>
      </c>
      <c r="C149" s="755" t="s">
        <v>338</v>
      </c>
      <c r="D149" s="847"/>
      <c r="E149" s="848"/>
      <c r="F149" s="847">
        <v>0</v>
      </c>
      <c r="G149" s="847">
        <v>0</v>
      </c>
      <c r="H149" s="847">
        <v>0</v>
      </c>
      <c r="I149" s="847">
        <v>0</v>
      </c>
      <c r="J149" s="954">
        <v>0</v>
      </c>
    </row>
    <row r="150" spans="1:14" s="672" customFormat="1" ht="13.5" hidden="1" thickBot="1">
      <c r="A150" s="949">
        <v>1177100</v>
      </c>
      <c r="B150" s="783" t="s">
        <v>1639</v>
      </c>
      <c r="C150" s="730" t="s">
        <v>244</v>
      </c>
      <c r="D150" s="839"/>
      <c r="E150" s="840"/>
      <c r="F150" s="839"/>
      <c r="G150" s="839"/>
      <c r="H150" s="839"/>
      <c r="I150" s="839"/>
      <c r="J150" s="954">
        <v>0</v>
      </c>
    </row>
    <row r="151" spans="1:14" s="672" customFormat="1" ht="26.25" thickBot="1">
      <c r="A151" s="952" t="s">
        <v>247</v>
      </c>
      <c r="B151" s="790" t="s">
        <v>618</v>
      </c>
      <c r="C151" s="791" t="s">
        <v>338</v>
      </c>
      <c r="D151" s="953">
        <f>D158</f>
        <v>0</v>
      </c>
      <c r="E151" s="1111"/>
      <c r="F151" s="953">
        <f>F152</f>
        <v>0</v>
      </c>
      <c r="G151" s="953">
        <f>G152</f>
        <v>0</v>
      </c>
      <c r="H151" s="953">
        <f>H152</f>
        <v>0</v>
      </c>
      <c r="I151" s="953">
        <f>I152</f>
        <v>0</v>
      </c>
      <c r="J151" s="954">
        <f>F152</f>
        <v>0</v>
      </c>
    </row>
    <row r="152" spans="1:14" s="672" customFormat="1" ht="17.25" customHeight="1">
      <c r="A152" s="950" t="s">
        <v>620</v>
      </c>
      <c r="B152" s="799" t="s">
        <v>621</v>
      </c>
      <c r="C152" s="718" t="s">
        <v>338</v>
      </c>
      <c r="D152" s="842">
        <f>D158</f>
        <v>0</v>
      </c>
      <c r="E152" s="843"/>
      <c r="F152" s="842">
        <f>SUM(F153:F162)</f>
        <v>0</v>
      </c>
      <c r="G152" s="842">
        <f>SUM(G153:G162)</f>
        <v>0</v>
      </c>
      <c r="H152" s="842">
        <f>SUM(H153:H162)</f>
        <v>0</v>
      </c>
      <c r="I152" s="842">
        <f>SUM(I153:I162)</f>
        <v>0</v>
      </c>
      <c r="J152" s="954">
        <f>F152</f>
        <v>0</v>
      </c>
      <c r="K152" s="2475"/>
      <c r="L152" s="2455"/>
      <c r="M152" s="2455"/>
      <c r="N152" s="2455"/>
    </row>
    <row r="153" spans="1:14" s="672" customFormat="1" hidden="1">
      <c r="A153" s="948" t="s">
        <v>622</v>
      </c>
      <c r="B153" s="781" t="s">
        <v>1640</v>
      </c>
      <c r="C153" s="955" t="s">
        <v>945</v>
      </c>
      <c r="D153" s="844"/>
      <c r="E153" s="845"/>
      <c r="F153" s="847"/>
      <c r="G153" s="847"/>
      <c r="H153" s="847"/>
      <c r="I153" s="847"/>
      <c r="J153" s="954">
        <f>F153</f>
        <v>0</v>
      </c>
      <c r="K153" s="2475"/>
      <c r="L153" s="2455"/>
      <c r="M153" s="2455"/>
      <c r="N153" s="2455"/>
    </row>
    <row r="154" spans="1:14" s="672" customFormat="1" hidden="1">
      <c r="A154" s="948" t="s">
        <v>946</v>
      </c>
      <c r="B154" s="781" t="s">
        <v>1641</v>
      </c>
      <c r="C154" s="955" t="s">
        <v>923</v>
      </c>
      <c r="D154" s="844"/>
      <c r="E154" s="845"/>
      <c r="F154" s="847"/>
      <c r="G154" s="847"/>
      <c r="H154" s="847"/>
      <c r="I154" s="847"/>
      <c r="J154" s="954">
        <f>F154</f>
        <v>0</v>
      </c>
      <c r="K154" s="2472"/>
      <c r="L154" s="2458"/>
      <c r="M154" s="2458"/>
      <c r="N154" s="2458"/>
    </row>
    <row r="155" spans="1:14" s="672" customFormat="1" ht="25.5" hidden="1">
      <c r="A155" s="948" t="s">
        <v>924</v>
      </c>
      <c r="B155" s="781" t="s">
        <v>1642</v>
      </c>
      <c r="C155" s="955" t="s">
        <v>926</v>
      </c>
      <c r="D155" s="1196">
        <v>0</v>
      </c>
      <c r="E155" s="1505">
        <v>0</v>
      </c>
      <c r="F155" s="1302">
        <f>D155+E155</f>
        <v>0</v>
      </c>
      <c r="G155" s="1197"/>
      <c r="H155" s="1303"/>
      <c r="I155" s="1303"/>
      <c r="J155" s="1199">
        <f>F155</f>
        <v>0</v>
      </c>
      <c r="K155" s="1952"/>
      <c r="L155" s="985"/>
      <c r="M155" s="985"/>
      <c r="N155" s="985"/>
    </row>
    <row r="156" spans="1:14" s="672" customFormat="1" hidden="1">
      <c r="A156" s="957" t="s">
        <v>927</v>
      </c>
      <c r="B156" s="781" t="s">
        <v>1643</v>
      </c>
      <c r="C156" s="955" t="s">
        <v>1055</v>
      </c>
      <c r="D156" s="844"/>
      <c r="E156" s="845"/>
      <c r="F156" s="847"/>
      <c r="G156" s="847"/>
      <c r="H156" s="847"/>
      <c r="I156" s="847"/>
      <c r="J156" s="954">
        <v>0</v>
      </c>
      <c r="K156" s="985"/>
      <c r="L156" s="985"/>
      <c r="M156" s="985"/>
      <c r="N156" s="985"/>
    </row>
    <row r="157" spans="1:14" s="672" customFormat="1" hidden="1">
      <c r="A157" s="957" t="s">
        <v>127</v>
      </c>
      <c r="B157" s="782" t="s">
        <v>128</v>
      </c>
      <c r="C157" s="955" t="s">
        <v>129</v>
      </c>
      <c r="D157" s="844"/>
      <c r="E157" s="845"/>
      <c r="F157" s="847">
        <v>0</v>
      </c>
      <c r="G157" s="847"/>
      <c r="H157" s="847"/>
      <c r="I157" s="847">
        <v>0</v>
      </c>
      <c r="J157" s="954">
        <f>F157</f>
        <v>0</v>
      </c>
      <c r="K157" s="2472"/>
      <c r="L157" s="2458"/>
      <c r="M157" s="2458"/>
      <c r="N157" s="2458"/>
    </row>
    <row r="158" spans="1:14" s="672" customFormat="1" ht="22.5" hidden="1" customHeight="1">
      <c r="A158" s="957" t="s">
        <v>130</v>
      </c>
      <c r="B158" s="781" t="s">
        <v>1644</v>
      </c>
      <c r="C158" s="955" t="s">
        <v>857</v>
      </c>
      <c r="D158" s="844">
        <v>0</v>
      </c>
      <c r="E158" s="845">
        <v>0</v>
      </c>
      <c r="F158" s="847">
        <f>D158+E158</f>
        <v>0</v>
      </c>
      <c r="G158" s="847">
        <v>0</v>
      </c>
      <c r="H158" s="847">
        <v>0</v>
      </c>
      <c r="I158" s="847">
        <v>0</v>
      </c>
      <c r="J158" s="954">
        <f>F158</f>
        <v>0</v>
      </c>
      <c r="K158" s="985"/>
      <c r="L158" s="985"/>
      <c r="M158" s="985"/>
      <c r="N158" s="985"/>
    </row>
    <row r="159" spans="1:14" s="672" customFormat="1" hidden="1">
      <c r="A159" s="957" t="s">
        <v>858</v>
      </c>
      <c r="B159" s="781" t="s">
        <v>1645</v>
      </c>
      <c r="C159" s="955" t="s">
        <v>860</v>
      </c>
      <c r="D159" s="844"/>
      <c r="E159" s="845"/>
      <c r="F159" s="847">
        <f>D159+E159</f>
        <v>0</v>
      </c>
      <c r="G159" s="847"/>
      <c r="H159" s="847"/>
      <c r="I159" s="847"/>
      <c r="J159" s="954">
        <f>F159</f>
        <v>0</v>
      </c>
      <c r="K159" s="985"/>
      <c r="L159" s="985"/>
      <c r="M159" s="985"/>
      <c r="N159" s="985"/>
    </row>
    <row r="160" spans="1:14" s="672" customFormat="1" hidden="1">
      <c r="A160" s="958" t="s">
        <v>765</v>
      </c>
      <c r="B160" s="959" t="s">
        <v>1646</v>
      </c>
      <c r="C160" s="960" t="s">
        <v>627</v>
      </c>
      <c r="D160" s="844">
        <v>0</v>
      </c>
      <c r="E160" s="845"/>
      <c r="F160" s="847">
        <f>D160+E160</f>
        <v>0</v>
      </c>
      <c r="G160" s="847">
        <v>0</v>
      </c>
      <c r="H160" s="847">
        <v>0</v>
      </c>
      <c r="I160" s="847">
        <v>0</v>
      </c>
      <c r="J160" s="954">
        <f>F160</f>
        <v>0</v>
      </c>
    </row>
    <row r="161" spans="1:10" s="672" customFormat="1" hidden="1">
      <c r="A161" s="924" t="s">
        <v>766</v>
      </c>
      <c r="B161" s="961" t="s">
        <v>1020</v>
      </c>
      <c r="C161" s="928" t="s">
        <v>1021</v>
      </c>
      <c r="D161" s="844"/>
      <c r="E161" s="845"/>
      <c r="F161" s="847"/>
      <c r="G161" s="847"/>
      <c r="H161" s="847"/>
      <c r="I161" s="847"/>
      <c r="J161" s="954">
        <v>0</v>
      </c>
    </row>
    <row r="162" spans="1:10" s="672" customFormat="1" hidden="1">
      <c r="A162" s="924" t="s">
        <v>1022</v>
      </c>
      <c r="B162" s="961" t="s">
        <v>1023</v>
      </c>
      <c r="C162" s="928" t="s">
        <v>1024</v>
      </c>
      <c r="D162" s="844"/>
      <c r="E162" s="845"/>
      <c r="F162" s="847"/>
      <c r="G162" s="847"/>
      <c r="H162" s="847"/>
      <c r="I162" s="847"/>
      <c r="J162" s="954">
        <v>0</v>
      </c>
    </row>
    <row r="163" spans="1:10" s="672" customFormat="1" hidden="1">
      <c r="A163" s="962" t="s">
        <v>628</v>
      </c>
      <c r="B163" s="963" t="s">
        <v>629</v>
      </c>
      <c r="C163" s="964" t="s">
        <v>338</v>
      </c>
      <c r="D163" s="847"/>
      <c r="E163" s="848"/>
      <c r="F163" s="847">
        <v>0</v>
      </c>
      <c r="G163" s="847">
        <v>0</v>
      </c>
      <c r="H163" s="847">
        <v>0</v>
      </c>
      <c r="I163" s="847">
        <v>0</v>
      </c>
      <c r="J163" s="954">
        <v>0</v>
      </c>
    </row>
    <row r="164" spans="1:10" hidden="1">
      <c r="A164" s="957" t="s">
        <v>630</v>
      </c>
      <c r="B164" s="782" t="s">
        <v>631</v>
      </c>
      <c r="C164" s="955" t="s">
        <v>632</v>
      </c>
      <c r="D164" s="844"/>
      <c r="E164" s="845"/>
      <c r="F164" s="847"/>
      <c r="G164" s="847"/>
      <c r="H164" s="847"/>
      <c r="I164" s="847"/>
      <c r="J164" s="954">
        <v>0</v>
      </c>
    </row>
    <row r="165" spans="1:10" hidden="1">
      <c r="A165" s="957" t="s">
        <v>633</v>
      </c>
      <c r="B165" s="782" t="s">
        <v>634</v>
      </c>
      <c r="C165" s="955" t="s">
        <v>635</v>
      </c>
      <c r="D165" s="844"/>
      <c r="E165" s="845"/>
      <c r="F165" s="847"/>
      <c r="G165" s="847"/>
      <c r="H165" s="847"/>
      <c r="I165" s="847"/>
      <c r="J165" s="954">
        <v>0</v>
      </c>
    </row>
    <row r="166" spans="1:10" ht="25.5" hidden="1">
      <c r="A166" s="957" t="s">
        <v>636</v>
      </c>
      <c r="B166" s="781" t="s">
        <v>1647</v>
      </c>
      <c r="C166" s="955" t="s">
        <v>294</v>
      </c>
      <c r="D166" s="844"/>
      <c r="E166" s="845"/>
      <c r="F166" s="847"/>
      <c r="G166" s="847"/>
      <c r="H166" s="847"/>
      <c r="I166" s="847"/>
      <c r="J166" s="954">
        <v>0</v>
      </c>
    </row>
    <row r="167" spans="1:10" hidden="1">
      <c r="A167" s="957" t="s">
        <v>295</v>
      </c>
      <c r="B167" s="781" t="s">
        <v>1648</v>
      </c>
      <c r="C167" s="955" t="s">
        <v>297</v>
      </c>
      <c r="D167" s="844"/>
      <c r="E167" s="845"/>
      <c r="F167" s="847"/>
      <c r="G167" s="847"/>
      <c r="H167" s="847"/>
      <c r="I167" s="847"/>
      <c r="J167" s="954">
        <v>0</v>
      </c>
    </row>
    <row r="168" spans="1:10" hidden="1">
      <c r="A168" s="957" t="s">
        <v>298</v>
      </c>
      <c r="B168" s="779" t="s">
        <v>299</v>
      </c>
      <c r="C168" s="767" t="s">
        <v>338</v>
      </c>
      <c r="D168" s="847"/>
      <c r="E168" s="848"/>
      <c r="F168" s="847">
        <v>0</v>
      </c>
      <c r="G168" s="847">
        <v>0</v>
      </c>
      <c r="H168" s="847">
        <v>0</v>
      </c>
      <c r="I168" s="847">
        <v>0</v>
      </c>
      <c r="J168" s="954">
        <v>0</v>
      </c>
    </row>
    <row r="169" spans="1:10" hidden="1">
      <c r="A169" s="957" t="s">
        <v>300</v>
      </c>
      <c r="B169" s="782" t="s">
        <v>1061</v>
      </c>
      <c r="C169" s="955" t="s">
        <v>301</v>
      </c>
      <c r="D169" s="844"/>
      <c r="E169" s="845"/>
      <c r="F169" s="847"/>
      <c r="G169" s="847"/>
      <c r="H169" s="847"/>
      <c r="I169" s="847"/>
      <c r="J169" s="954">
        <v>0</v>
      </c>
    </row>
    <row r="170" spans="1:10" hidden="1">
      <c r="A170" s="965" t="s">
        <v>302</v>
      </c>
      <c r="B170" s="806" t="s">
        <v>1025</v>
      </c>
      <c r="C170" s="767" t="s">
        <v>338</v>
      </c>
      <c r="D170" s="847"/>
      <c r="E170" s="848"/>
      <c r="F170" s="847">
        <v>0</v>
      </c>
      <c r="G170" s="847">
        <v>0</v>
      </c>
      <c r="H170" s="847">
        <v>0</v>
      </c>
      <c r="I170" s="847">
        <v>0</v>
      </c>
      <c r="J170" s="954">
        <v>0</v>
      </c>
    </row>
    <row r="171" spans="1:10" hidden="1">
      <c r="A171" s="957" t="s">
        <v>304</v>
      </c>
      <c r="B171" s="782" t="s">
        <v>1062</v>
      </c>
      <c r="C171" s="955" t="s">
        <v>305</v>
      </c>
      <c r="D171" s="847"/>
      <c r="E171" s="848"/>
      <c r="F171" s="847"/>
      <c r="G171" s="847"/>
      <c r="H171" s="847"/>
      <c r="I171" s="847"/>
      <c r="J171" s="954">
        <v>0</v>
      </c>
    </row>
    <row r="172" spans="1:10" hidden="1">
      <c r="A172" s="957" t="s">
        <v>306</v>
      </c>
      <c r="B172" s="782" t="s">
        <v>1063</v>
      </c>
      <c r="C172" s="955" t="s">
        <v>307</v>
      </c>
      <c r="D172" s="847"/>
      <c r="E172" s="848"/>
      <c r="F172" s="847"/>
      <c r="G172" s="847"/>
      <c r="H172" s="847"/>
      <c r="I172" s="847"/>
      <c r="J172" s="847"/>
    </row>
    <row r="173" spans="1:10">
      <c r="A173" s="957" t="s">
        <v>308</v>
      </c>
      <c r="B173" s="781" t="s">
        <v>1649</v>
      </c>
      <c r="C173" s="955" t="s">
        <v>310</v>
      </c>
      <c r="D173" s="847"/>
      <c r="E173" s="848"/>
      <c r="F173" s="847"/>
      <c r="G173" s="847"/>
      <c r="H173" s="847"/>
      <c r="I173" s="847"/>
      <c r="J173" s="847"/>
    </row>
    <row r="174" spans="1:10" ht="13.5" thickBot="1">
      <c r="A174" s="966">
        <v>1244000</v>
      </c>
      <c r="B174" s="967" t="s">
        <v>1661</v>
      </c>
      <c r="C174" s="960" t="s">
        <v>1089</v>
      </c>
      <c r="D174" s="931"/>
      <c r="E174" s="1108"/>
      <c r="F174" s="931"/>
      <c r="G174" s="931"/>
      <c r="H174" s="931"/>
      <c r="I174" s="931"/>
      <c r="J174" s="931"/>
    </row>
    <row r="175" spans="1:10" ht="13.5" thickBot="1">
      <c r="A175" s="968">
        <v>1000000</v>
      </c>
      <c r="B175" s="1729" t="s">
        <v>1027</v>
      </c>
      <c r="C175" s="970" t="s">
        <v>338</v>
      </c>
      <c r="D175" s="953">
        <f>D32+D151</f>
        <v>36000</v>
      </c>
      <c r="E175" s="1111">
        <f>E32+E174</f>
        <v>0</v>
      </c>
      <c r="F175" s="953">
        <f>F32+F151</f>
        <v>36000</v>
      </c>
      <c r="G175" s="953">
        <f>G32+G151</f>
        <v>6850</v>
      </c>
      <c r="H175" s="953">
        <f>H32+H151</f>
        <v>12450</v>
      </c>
      <c r="I175" s="953">
        <f>I32+I151</f>
        <v>18300</v>
      </c>
      <c r="J175" s="1111">
        <f>J32+J151</f>
        <v>36000</v>
      </c>
    </row>
    <row r="176" spans="1:10" ht="18" customHeight="1">
      <c r="A176" s="2443"/>
      <c r="B176" s="2443"/>
      <c r="C176" s="2443"/>
      <c r="D176" s="2443"/>
      <c r="E176" s="2443"/>
      <c r="F176" s="2443"/>
      <c r="G176" s="2443"/>
      <c r="H176" s="2443"/>
      <c r="I176" s="2443"/>
      <c r="J176" s="2443"/>
    </row>
    <row r="177" spans="1:10" ht="15.75" customHeight="1">
      <c r="A177" s="2422" t="s">
        <v>2264</v>
      </c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>
      <c r="A178" s="2459" t="s">
        <v>1070</v>
      </c>
      <c r="B178" s="2459"/>
      <c r="C178" s="2459"/>
      <c r="D178" s="2459"/>
      <c r="E178" s="2459"/>
      <c r="F178" s="2459"/>
      <c r="G178" s="2459"/>
      <c r="H178" s="2459"/>
      <c r="I178" s="2459"/>
      <c r="J178" s="2459"/>
    </row>
    <row r="179" spans="1:10" ht="14.25">
      <c r="A179" s="2422" t="s">
        <v>1672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 ht="22.5" customHeight="1">
      <c r="A180" s="2461" t="s">
        <v>950</v>
      </c>
      <c r="B180" s="2461"/>
      <c r="C180" s="2461"/>
      <c r="D180" s="2461"/>
      <c r="E180" s="2461"/>
      <c r="F180" s="2461"/>
      <c r="G180" s="2461"/>
      <c r="H180" s="2461"/>
      <c r="I180" s="2461"/>
      <c r="J180" s="2461"/>
    </row>
    <row r="181" spans="1:10" ht="1.5" hidden="1" customHeight="1">
      <c r="A181" s="2466"/>
      <c r="B181" s="2466"/>
      <c r="C181" s="2466"/>
      <c r="D181" s="2466"/>
      <c r="E181" s="2466"/>
      <c r="F181" s="2466"/>
      <c r="G181" s="2466"/>
      <c r="H181" s="2466"/>
      <c r="I181" s="2466"/>
      <c r="J181" s="2466"/>
    </row>
    <row r="182" spans="1:10" ht="15" hidden="1" customHeight="1">
      <c r="A182" s="2422" t="s">
        <v>951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 s="626" customFormat="1" ht="25.5" customHeight="1">
      <c r="A183" s="816" t="s">
        <v>2011</v>
      </c>
      <c r="B183" s="816"/>
      <c r="C183" s="817"/>
      <c r="D183" s="816"/>
      <c r="E183" s="1613"/>
      <c r="F183" s="816"/>
      <c r="G183" s="816" t="s">
        <v>1102</v>
      </c>
      <c r="H183" s="816"/>
      <c r="I183" s="816"/>
      <c r="J183" s="816"/>
    </row>
    <row r="184" spans="1:10" s="626" customFormat="1" ht="14.25">
      <c r="A184" s="818" t="s">
        <v>1655</v>
      </c>
      <c r="B184" s="817" t="s">
        <v>612</v>
      </c>
      <c r="C184" s="820"/>
      <c r="D184" s="662"/>
      <c r="E184" s="1614" t="s">
        <v>289</v>
      </c>
      <c r="F184" s="662"/>
      <c r="G184" s="661" t="s">
        <v>290</v>
      </c>
      <c r="H184" s="662"/>
      <c r="I184" s="662"/>
      <c r="J184" s="818"/>
    </row>
    <row r="185" spans="1:10">
      <c r="A185" s="2455"/>
      <c r="B185" s="2455"/>
      <c r="C185" s="2455"/>
      <c r="D185" s="2455"/>
      <c r="E185" s="2455"/>
      <c r="F185" s="2455"/>
      <c r="G185" s="2455"/>
      <c r="H185" s="2455"/>
      <c r="I185" s="2455"/>
      <c r="J185" s="2455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464"/>
      <c r="B196" s="2464"/>
      <c r="C196" s="2464"/>
      <c r="D196" s="2464"/>
      <c r="E196" s="2464"/>
      <c r="F196" s="2464"/>
      <c r="G196" s="2464"/>
      <c r="H196" s="2464"/>
      <c r="I196" s="2464"/>
      <c r="J196" s="2464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464"/>
      <c r="B198" s="2464"/>
      <c r="C198" s="2464"/>
      <c r="D198" s="2464"/>
      <c r="E198" s="2464"/>
      <c r="F198" s="2464"/>
      <c r="G198" s="2464"/>
      <c r="H198" s="2464"/>
      <c r="I198" s="2464"/>
      <c r="J198" s="2464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464"/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464" t="s">
        <v>49</v>
      </c>
      <c r="B202" s="2464"/>
      <c r="C202" s="2464"/>
      <c r="D202" s="2464"/>
      <c r="E202" s="2464"/>
      <c r="F202" s="2464"/>
      <c r="G202" s="2464"/>
      <c r="H202" s="2464"/>
      <c r="I202" s="2464"/>
      <c r="J202" s="2464"/>
    </row>
    <row r="203" spans="1:10">
      <c r="A203" s="2463" t="s">
        <v>1664</v>
      </c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2463" t="s">
        <v>1665</v>
      </c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2463" t="s">
        <v>1666</v>
      </c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971" t="s">
        <v>890</v>
      </c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463" t="s">
        <v>1667</v>
      </c>
      <c r="B207" s="2463"/>
      <c r="C207" s="2463"/>
      <c r="D207" s="2463"/>
      <c r="E207" s="2463"/>
      <c r="F207" s="2463"/>
      <c r="G207" s="2463"/>
      <c r="H207" s="2463"/>
      <c r="I207" s="2463"/>
      <c r="J207" s="2463"/>
    </row>
    <row r="208" spans="1:10">
      <c r="A208" s="2422" t="s">
        <v>645</v>
      </c>
      <c r="B208" s="2422"/>
      <c r="C208" s="2422"/>
      <c r="D208" s="2422"/>
      <c r="E208" s="2422"/>
      <c r="F208" s="2422"/>
      <c r="G208" s="2422"/>
      <c r="H208" s="2422"/>
      <c r="I208" s="2422"/>
      <c r="J208" s="2422"/>
    </row>
    <row r="209" spans="1:10">
      <c r="A209" s="2459" t="s">
        <v>1070</v>
      </c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 ht="14.25">
      <c r="A210" s="2459" t="s">
        <v>1668</v>
      </c>
      <c r="B210" s="2459"/>
      <c r="C210" s="2459"/>
      <c r="D210" s="2459"/>
      <c r="E210" s="2459"/>
      <c r="F210" s="2459"/>
      <c r="G210" s="2459"/>
      <c r="H210" s="2459"/>
      <c r="I210" s="2459"/>
      <c r="J210" s="2459"/>
    </row>
    <row r="211" spans="1:10">
      <c r="A211" s="2461" t="s">
        <v>950</v>
      </c>
      <c r="B211" s="2461"/>
      <c r="C211" s="2461"/>
      <c r="D211" s="2461"/>
      <c r="E211" s="2461"/>
      <c r="F211" s="2461"/>
      <c r="G211" s="2461"/>
      <c r="H211" s="2461"/>
      <c r="I211" s="2461"/>
      <c r="J211" s="2461"/>
    </row>
    <row r="212" spans="1:10" ht="14.25">
      <c r="A212" s="2462" t="s">
        <v>1669</v>
      </c>
      <c r="B212" s="2462"/>
      <c r="C212" s="2462"/>
      <c r="D212" s="2462"/>
      <c r="E212" s="2462"/>
      <c r="F212" s="2462"/>
      <c r="G212" s="2462"/>
      <c r="H212" s="2462"/>
      <c r="I212" s="2462"/>
      <c r="J212" s="2462"/>
    </row>
    <row r="213" spans="1:10">
      <c r="A213" s="2459" t="s">
        <v>951</v>
      </c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>
      <c r="A214" s="2459" t="s">
        <v>952</v>
      </c>
      <c r="B214" s="2459"/>
      <c r="C214" s="2459"/>
      <c r="D214" s="2459"/>
      <c r="E214" s="2459"/>
      <c r="F214" s="2459"/>
      <c r="G214" s="2459"/>
      <c r="H214" s="2459"/>
      <c r="I214" s="2459"/>
      <c r="J214" s="2459"/>
    </row>
    <row r="215" spans="1:10" ht="14.25">
      <c r="A215" s="2460" t="s">
        <v>1663</v>
      </c>
      <c r="B215" s="2460"/>
      <c r="C215" s="2460"/>
      <c r="D215" s="2460"/>
      <c r="E215" s="2460"/>
      <c r="F215" s="2460"/>
      <c r="G215" s="2460"/>
      <c r="H215" s="2460"/>
      <c r="I215" s="2460"/>
      <c r="J215" s="2460"/>
    </row>
    <row r="216" spans="1:10">
      <c r="A216" s="2455"/>
      <c r="B216" s="2455"/>
      <c r="C216" s="2455"/>
      <c r="D216" s="2455"/>
      <c r="E216" s="2455"/>
      <c r="F216" s="2455"/>
      <c r="G216" s="2455"/>
      <c r="H216" s="2455"/>
      <c r="I216" s="2455"/>
      <c r="J216" s="2455"/>
    </row>
  </sheetData>
  <mergeCells count="45">
    <mergeCell ref="G29:J29"/>
    <mergeCell ref="A176:J176"/>
    <mergeCell ref="A177:J177"/>
    <mergeCell ref="A178:J178"/>
    <mergeCell ref="A9:E9"/>
    <mergeCell ref="B15:E15"/>
    <mergeCell ref="F29:F30"/>
    <mergeCell ref="A14:B14"/>
    <mergeCell ref="A17:E18"/>
    <mergeCell ref="F17:J18"/>
    <mergeCell ref="B16:G16"/>
    <mergeCell ref="I28:J28"/>
    <mergeCell ref="A185:J185"/>
    <mergeCell ref="A186:J186"/>
    <mergeCell ref="A179:J179"/>
    <mergeCell ref="A180:J180"/>
    <mergeCell ref="A181:J181"/>
    <mergeCell ref="A182:J182"/>
    <mergeCell ref="A196:J196"/>
    <mergeCell ref="A187:J187"/>
    <mergeCell ref="A188:J188"/>
    <mergeCell ref="A189:J189"/>
    <mergeCell ref="A191:J191"/>
    <mergeCell ref="A215:J215"/>
    <mergeCell ref="A216:J216"/>
    <mergeCell ref="A209:J209"/>
    <mergeCell ref="A210:J210"/>
    <mergeCell ref="A211:J211"/>
    <mergeCell ref="A212:J212"/>
    <mergeCell ref="K154:N154"/>
    <mergeCell ref="K152:N153"/>
    <mergeCell ref="K157:N157"/>
    <mergeCell ref="A213:J213"/>
    <mergeCell ref="A214:J214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0000"/>
  </sheetPr>
  <dimension ref="A1:N216"/>
  <sheetViews>
    <sheetView topLeftCell="A25" workbookViewId="0">
      <selection activeCell="F156" sqref="F156"/>
    </sheetView>
  </sheetViews>
  <sheetFormatPr defaultRowHeight="12.75"/>
  <cols>
    <col min="1" max="1" width="7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10.85546875" style="662" customWidth="1"/>
    <col min="6" max="6" width="12.57031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2.42578125" style="662" customWidth="1"/>
    <col min="11" max="16384" width="9.140625" style="662"/>
  </cols>
  <sheetData>
    <row r="1" spans="1:10">
      <c r="I1" s="868" t="s">
        <v>889</v>
      </c>
    </row>
    <row r="2" spans="1:10">
      <c r="F2" s="869"/>
      <c r="G2" s="869"/>
      <c r="H2" s="869"/>
      <c r="I2" s="869"/>
    </row>
    <row r="3" spans="1:10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5.75">
      <c r="B6" s="871" t="s">
        <v>31</v>
      </c>
      <c r="C6" s="872"/>
      <c r="D6" s="871"/>
      <c r="E6" s="871"/>
      <c r="G6" s="873" t="s">
        <v>971</v>
      </c>
      <c r="H6" s="820"/>
    </row>
    <row r="7" spans="1:10">
      <c r="B7" s="662"/>
      <c r="C7" s="874"/>
    </row>
    <row r="8" spans="1:10">
      <c r="A8" s="672" t="s">
        <v>2293</v>
      </c>
      <c r="F8" s="665"/>
      <c r="G8" s="665"/>
    </row>
    <row r="9" spans="1:10" s="672" customFormat="1" ht="10.5">
      <c r="A9" s="2455" t="s">
        <v>1073</v>
      </c>
      <c r="B9" s="2455"/>
      <c r="C9" s="2455"/>
      <c r="D9" s="2455"/>
      <c r="E9" s="2455"/>
    </row>
    <row r="10" spans="1:10">
      <c r="A10" s="672" t="s">
        <v>451</v>
      </c>
      <c r="B10" s="875"/>
      <c r="C10" s="876"/>
      <c r="D10" s="824"/>
      <c r="E10" s="824"/>
    </row>
    <row r="11" spans="1:10">
      <c r="B11" s="877"/>
      <c r="C11" s="878"/>
      <c r="D11" s="877"/>
      <c r="E11" s="877"/>
      <c r="F11" s="877"/>
      <c r="G11" s="877"/>
      <c r="H11" s="879"/>
    </row>
    <row r="12" spans="1:10">
      <c r="A12" s="880" t="s">
        <v>452</v>
      </c>
      <c r="B12" s="873" t="s">
        <v>1100</v>
      </c>
      <c r="C12" s="874"/>
      <c r="D12" s="873"/>
      <c r="E12" s="873"/>
      <c r="F12" s="873"/>
      <c r="G12" s="820"/>
      <c r="H12" s="881" t="s">
        <v>193</v>
      </c>
    </row>
    <row r="13" spans="1:10" ht="21.75">
      <c r="A13" s="882" t="s">
        <v>587</v>
      </c>
      <c r="B13" s="882"/>
      <c r="C13" s="878"/>
      <c r="D13" s="882"/>
      <c r="E13" s="882"/>
      <c r="F13" s="882"/>
      <c r="G13" s="883"/>
    </row>
    <row r="14" spans="1:10" s="841" customFormat="1">
      <c r="A14" s="2445" t="s">
        <v>2269</v>
      </c>
      <c r="B14" s="2446"/>
      <c r="C14" s="1460"/>
      <c r="F14" s="1461"/>
      <c r="G14" s="1461"/>
    </row>
    <row r="15" spans="1:10" ht="18">
      <c r="A15" s="884"/>
      <c r="B15" s="2447" t="s">
        <v>588</v>
      </c>
      <c r="C15" s="2447"/>
      <c r="D15" s="2447"/>
      <c r="E15" s="2447"/>
      <c r="F15" s="885"/>
      <c r="G15" s="885"/>
      <c r="H15" s="885"/>
      <c r="I15" s="885"/>
      <c r="J15" s="885"/>
    </row>
    <row r="16" spans="1:10" ht="14.25">
      <c r="A16" s="662"/>
      <c r="B16" s="2449" t="s">
        <v>243</v>
      </c>
      <c r="C16" s="2449"/>
      <c r="D16" s="2449"/>
      <c r="E16" s="2449"/>
      <c r="F16" s="2449"/>
      <c r="G16" s="886"/>
      <c r="H16" s="886"/>
      <c r="I16" s="886"/>
      <c r="J16" s="886"/>
    </row>
    <row r="17" spans="1:12" s="626" customFormat="1" ht="14.25" customHeight="1">
      <c r="A17" s="2451" t="s">
        <v>2202</v>
      </c>
      <c r="B17" s="2451"/>
      <c r="C17" s="2451"/>
      <c r="D17" s="2451"/>
      <c r="E17" s="2451"/>
      <c r="F17" s="2451"/>
      <c r="G17" s="2451"/>
      <c r="H17" s="2451"/>
      <c r="I17" s="2451"/>
      <c r="J17" s="2451"/>
      <c r="K17" s="672"/>
      <c r="L17" s="672"/>
    </row>
    <row r="18" spans="1:12" s="672" customFormat="1" ht="12" customHeight="1">
      <c r="A18" s="2451"/>
      <c r="B18" s="2451"/>
      <c r="C18" s="2451"/>
      <c r="D18" s="2451"/>
      <c r="E18" s="2451"/>
      <c r="F18" s="2451"/>
      <c r="G18" s="2451"/>
      <c r="H18" s="2451"/>
      <c r="I18" s="2451"/>
      <c r="J18" s="2451"/>
    </row>
    <row r="19" spans="1:12" s="667" customFormat="1" thickBot="1">
      <c r="A19" s="677" t="s">
        <v>201</v>
      </c>
      <c r="B19" s="888"/>
      <c r="C19" s="889"/>
      <c r="D19" s="669"/>
      <c r="E19" s="669"/>
      <c r="G19" s="890" t="s">
        <v>617</v>
      </c>
      <c r="H19" s="891"/>
      <c r="I19" s="891"/>
      <c r="J19" s="891"/>
    </row>
    <row r="20" spans="1:12" s="869" customFormat="1" ht="15.75" customHeight="1" thickBot="1">
      <c r="A20" s="677" t="s">
        <v>84</v>
      </c>
      <c r="B20" s="892"/>
      <c r="C20" s="889"/>
      <c r="G20" s="892" t="s">
        <v>313</v>
      </c>
      <c r="H20" s="893">
        <v>9</v>
      </c>
      <c r="I20" s="894">
        <v>1</v>
      </c>
      <c r="J20" s="895">
        <v>1</v>
      </c>
    </row>
    <row r="21" spans="1:12" s="892" customFormat="1" ht="15" customHeight="1" thickBot="1">
      <c r="A21" s="677" t="s">
        <v>600</v>
      </c>
      <c r="C21" s="889"/>
      <c r="G21" s="892" t="s">
        <v>1132</v>
      </c>
    </row>
    <row r="22" spans="1:12" s="892" customFormat="1" ht="9.75" customHeight="1" thickBot="1">
      <c r="A22" s="677" t="s">
        <v>531</v>
      </c>
      <c r="C22" s="896"/>
      <c r="D22" s="897"/>
      <c r="G22" s="892" t="s">
        <v>532</v>
      </c>
    </row>
    <row r="23" spans="1:12" s="869" customFormat="1" ht="15.75" customHeight="1" thickBot="1">
      <c r="A23" s="677" t="s">
        <v>693</v>
      </c>
      <c r="B23" s="892"/>
      <c r="C23" s="889"/>
      <c r="G23" s="892" t="s">
        <v>902</v>
      </c>
      <c r="I23" s="898">
        <v>51</v>
      </c>
    </row>
    <row r="24" spans="1:12" s="869" customFormat="1" ht="12.75" customHeight="1">
      <c r="A24" s="677" t="s">
        <v>202</v>
      </c>
      <c r="B24" s="899"/>
      <c r="C24" s="900"/>
      <c r="F24" s="901"/>
      <c r="G24" s="892" t="s">
        <v>904</v>
      </c>
    </row>
    <row r="25" spans="1:12" s="869" customFormat="1" ht="15.75" customHeight="1" thickBot="1">
      <c r="A25" s="679" t="s">
        <v>286</v>
      </c>
      <c r="B25" s="890"/>
      <c r="C25" s="900"/>
      <c r="D25" s="902"/>
      <c r="E25" s="902"/>
      <c r="G25" s="892" t="s">
        <v>218</v>
      </c>
      <c r="I25" s="901"/>
    </row>
    <row r="26" spans="1:12" s="901" customFormat="1" ht="15.75" customHeight="1" thickBot="1">
      <c r="A26" s="677" t="s">
        <v>110</v>
      </c>
      <c r="B26" s="892"/>
      <c r="C26" s="900"/>
      <c r="D26" s="903"/>
      <c r="E26" s="869"/>
      <c r="G26" s="901" t="s">
        <v>1658</v>
      </c>
      <c r="H26" s="904"/>
      <c r="I26" s="905"/>
      <c r="J26" s="906"/>
    </row>
    <row r="27" spans="1:12" s="901" customFormat="1" ht="16.5" customHeight="1" thickBot="1">
      <c r="A27" s="677" t="s">
        <v>608</v>
      </c>
      <c r="B27" s="892"/>
      <c r="C27" s="900"/>
      <c r="E27" s="907" t="s">
        <v>704</v>
      </c>
      <c r="G27" s="892" t="s">
        <v>398</v>
      </c>
      <c r="I27" s="869"/>
      <c r="J27" s="869"/>
    </row>
    <row r="28" spans="1:12" s="901" customFormat="1" ht="16.5" customHeight="1" thickBot="1">
      <c r="A28" s="680"/>
      <c r="B28" s="869"/>
      <c r="C28" s="908"/>
      <c r="E28" s="909"/>
      <c r="F28" s="869"/>
      <c r="G28" s="869"/>
      <c r="H28" s="2469">
        <v>900272000424</v>
      </c>
      <c r="I28" s="2469"/>
      <c r="J28" s="2469"/>
    </row>
    <row r="29" spans="1:12" s="672" customFormat="1" ht="35.25" customHeight="1" thickBot="1">
      <c r="A29" s="695" t="s">
        <v>385</v>
      </c>
      <c r="B29" s="696" t="s">
        <v>609</v>
      </c>
      <c r="C29" s="697"/>
      <c r="D29" s="696" t="s">
        <v>401</v>
      </c>
      <c r="E29" s="698"/>
      <c r="F29" s="2438" t="s">
        <v>342</v>
      </c>
      <c r="G29" s="2440" t="s">
        <v>343</v>
      </c>
      <c r="H29" s="2441"/>
      <c r="I29" s="2441"/>
      <c r="J29" s="2442"/>
    </row>
    <row r="30" spans="1:12" s="672" customFormat="1" ht="96.75" customHeight="1" thickBot="1">
      <c r="A30" s="699"/>
      <c r="B30" s="700" t="s">
        <v>329</v>
      </c>
      <c r="C30" s="701" t="s">
        <v>641</v>
      </c>
      <c r="D30" s="702" t="s">
        <v>761</v>
      </c>
      <c r="E30" s="70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2" s="910" customFormat="1" ht="21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707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2" s="813" customFormat="1" ht="22.5" customHeight="1" thickBot="1">
      <c r="A32" s="911">
        <v>1100000</v>
      </c>
      <c r="B32" s="711" t="s">
        <v>1659</v>
      </c>
      <c r="C32" s="712" t="s">
        <v>338</v>
      </c>
      <c r="D32" s="1758">
        <f>D33+D42+D138+D105</f>
        <v>0</v>
      </c>
      <c r="E32" s="1758">
        <f>E105+E65</f>
        <v>0</v>
      </c>
      <c r="F32" s="1758">
        <f>F33+F42+F138+F105</f>
        <v>0</v>
      </c>
      <c r="G32" s="1758">
        <f>G33+G42+G105</f>
        <v>0</v>
      </c>
      <c r="H32" s="1758">
        <f>H33+H42+H105</f>
        <v>0</v>
      </c>
      <c r="I32" s="1758">
        <f>I33+I42+I105</f>
        <v>0</v>
      </c>
      <c r="J32" s="2079">
        <f>F32</f>
        <v>0</v>
      </c>
    </row>
    <row r="33" spans="1:10" s="672" customFormat="1" ht="27.75" customHeight="1" thickBot="1">
      <c r="A33" s="911">
        <v>1110000</v>
      </c>
      <c r="B33" s="714" t="s">
        <v>1617</v>
      </c>
      <c r="C33" s="712" t="s">
        <v>338</v>
      </c>
      <c r="D33" s="2080">
        <f>D34</f>
        <v>0</v>
      </c>
      <c r="E33" s="2080"/>
      <c r="F33" s="2080">
        <f>F34</f>
        <v>0</v>
      </c>
      <c r="G33" s="2080">
        <f>G34</f>
        <v>0</v>
      </c>
      <c r="H33" s="2080">
        <f>H34</f>
        <v>0</v>
      </c>
      <c r="I33" s="2080">
        <f>I34</f>
        <v>0</v>
      </c>
      <c r="J33" s="2080">
        <f>F33</f>
        <v>0</v>
      </c>
    </row>
    <row r="34" spans="1:10" s="672" customFormat="1" ht="12" customHeight="1">
      <c r="A34" s="912">
        <v>1110000</v>
      </c>
      <c r="B34" s="717" t="s">
        <v>768</v>
      </c>
      <c r="C34" s="718" t="s">
        <v>338</v>
      </c>
      <c r="D34" s="2081">
        <f>SUM(D35:D41)</f>
        <v>0</v>
      </c>
      <c r="E34" s="2081"/>
      <c r="F34" s="2081">
        <f>SUM(F35:F41)</f>
        <v>0</v>
      </c>
      <c r="G34" s="2081">
        <f>SUM(G35:G41)</f>
        <v>0</v>
      </c>
      <c r="H34" s="2081">
        <f>SUM(H35:H41)</f>
        <v>0</v>
      </c>
      <c r="I34" s="2081">
        <f>SUM(I35:I41)</f>
        <v>0</v>
      </c>
      <c r="J34" s="2081">
        <f>F34</f>
        <v>0</v>
      </c>
    </row>
    <row r="35" spans="1:10" s="672" customFormat="1" ht="25.5" hidden="1">
      <c r="A35" s="913">
        <v>1111000</v>
      </c>
      <c r="B35" s="721" t="s">
        <v>643</v>
      </c>
      <c r="C35" s="722" t="s">
        <v>769</v>
      </c>
      <c r="D35" s="2082">
        <f>'1'!D35+'2'!D35+'3'!D35+'4'!D35</f>
        <v>0</v>
      </c>
      <c r="E35" s="2083"/>
      <c r="F35" s="2082">
        <f t="shared" ref="F35:F41" si="0">D35+E35</f>
        <v>0</v>
      </c>
      <c r="G35" s="2082">
        <f>'1'!G35+'2'!G35+'3'!G35+'4'!G35</f>
        <v>0</v>
      </c>
      <c r="H35" s="2082">
        <f>'1'!H35+'2'!H35+'3'!H35+'4'!H35</f>
        <v>0</v>
      </c>
      <c r="I35" s="2082">
        <f>'1'!I35+'2'!I35+'3'!I35+'4'!I35</f>
        <v>0</v>
      </c>
      <c r="J35" s="2082">
        <f>F35</f>
        <v>0</v>
      </c>
    </row>
    <row r="36" spans="1:10" s="672" customFormat="1" ht="25.5" hidden="1">
      <c r="A36" s="914">
        <v>1112000</v>
      </c>
      <c r="B36" s="725" t="s">
        <v>255</v>
      </c>
      <c r="C36" s="726" t="s">
        <v>770</v>
      </c>
      <c r="D36" s="2084">
        <v>0</v>
      </c>
      <c r="E36" s="2084"/>
      <c r="F36" s="2082">
        <f t="shared" si="0"/>
        <v>0</v>
      </c>
      <c r="G36" s="2084"/>
      <c r="H36" s="2084">
        <v>0</v>
      </c>
      <c r="I36" s="2084">
        <v>0</v>
      </c>
      <c r="J36" s="2084">
        <f>F36</f>
        <v>0</v>
      </c>
    </row>
    <row r="37" spans="1:10" s="672" customFormat="1" ht="25.5" hidden="1">
      <c r="A37" s="914">
        <v>1113000</v>
      </c>
      <c r="B37" s="725" t="s">
        <v>771</v>
      </c>
      <c r="C37" s="726" t="s">
        <v>772</v>
      </c>
      <c r="D37" s="2084"/>
      <c r="E37" s="2084"/>
      <c r="F37" s="2082">
        <f t="shared" si="0"/>
        <v>0</v>
      </c>
      <c r="G37" s="2084"/>
      <c r="H37" s="2084"/>
      <c r="I37" s="2084"/>
      <c r="J37" s="2085">
        <v>0</v>
      </c>
    </row>
    <row r="38" spans="1:10" s="672" customFormat="1" ht="38.25" hidden="1">
      <c r="A38" s="914">
        <v>1114000</v>
      </c>
      <c r="B38" s="725" t="s">
        <v>377</v>
      </c>
      <c r="C38" s="726" t="s">
        <v>378</v>
      </c>
      <c r="D38" s="2084"/>
      <c r="E38" s="2084"/>
      <c r="F38" s="2082">
        <f t="shared" si="0"/>
        <v>0</v>
      </c>
      <c r="G38" s="2084"/>
      <c r="H38" s="2084"/>
      <c r="I38" s="2084"/>
      <c r="J38" s="2085">
        <v>0</v>
      </c>
    </row>
    <row r="39" spans="1:10" s="672" customFormat="1" hidden="1">
      <c r="A39" s="914">
        <v>1115000</v>
      </c>
      <c r="B39" s="725" t="s">
        <v>591</v>
      </c>
      <c r="C39" s="726" t="s">
        <v>367</v>
      </c>
      <c r="D39" s="2084"/>
      <c r="E39" s="2084"/>
      <c r="F39" s="2082">
        <f t="shared" si="0"/>
        <v>0</v>
      </c>
      <c r="G39" s="2084"/>
      <c r="H39" s="2084"/>
      <c r="I39" s="2084"/>
      <c r="J39" s="2085">
        <v>0</v>
      </c>
    </row>
    <row r="40" spans="1:10" s="672" customFormat="1" ht="25.5" hidden="1">
      <c r="A40" s="914">
        <v>1116000</v>
      </c>
      <c r="B40" s="725" t="s">
        <v>981</v>
      </c>
      <c r="C40" s="726" t="s">
        <v>368</v>
      </c>
      <c r="D40" s="2084"/>
      <c r="E40" s="2084"/>
      <c r="F40" s="2082">
        <f t="shared" si="0"/>
        <v>0</v>
      </c>
      <c r="G40" s="2084"/>
      <c r="H40" s="2084"/>
      <c r="I40" s="2084"/>
      <c r="J40" s="2085">
        <v>0</v>
      </c>
    </row>
    <row r="41" spans="1:10" s="672" customFormat="1" ht="13.5" hidden="1" thickBot="1">
      <c r="A41" s="916">
        <v>1117000</v>
      </c>
      <c r="B41" s="729" t="s">
        <v>610</v>
      </c>
      <c r="C41" s="730" t="s">
        <v>19</v>
      </c>
      <c r="D41" s="2086">
        <f>'1'!D41+'2'!D41+'3'!D41+'4'!D41</f>
        <v>0</v>
      </c>
      <c r="E41" s="2086"/>
      <c r="F41" s="2082">
        <f t="shared" si="0"/>
        <v>0</v>
      </c>
      <c r="G41" s="2086">
        <f>'1'!G41+'2'!G41+'3'!G41+'4'!G41</f>
        <v>0</v>
      </c>
      <c r="H41" s="2086">
        <f>'1'!H41+'2'!H41+'3'!H41+'4'!H41</f>
        <v>0</v>
      </c>
      <c r="I41" s="2086">
        <v>0</v>
      </c>
      <c r="J41" s="2085">
        <f>F41</f>
        <v>0</v>
      </c>
    </row>
    <row r="42" spans="1:10" s="672" customFormat="1" ht="26.25" hidden="1" customHeight="1" thickBot="1">
      <c r="A42" s="917">
        <v>1120000</v>
      </c>
      <c r="B42" s="733" t="s">
        <v>20</v>
      </c>
      <c r="C42" s="712" t="s">
        <v>338</v>
      </c>
      <c r="D42" s="2087">
        <f>D43+D55+D66+D69+D51+D64</f>
        <v>0</v>
      </c>
      <c r="E42" s="2087"/>
      <c r="F42" s="2087">
        <f>F43+F55+F66+F69+F51+F64</f>
        <v>0</v>
      </c>
      <c r="G42" s="2087">
        <f>G43+G51+G55+G64+G66+G69</f>
        <v>0</v>
      </c>
      <c r="H42" s="2087">
        <f>H43+H51+H55+H64+H66+H69</f>
        <v>0</v>
      </c>
      <c r="I42" s="2087">
        <f>I43+I51+I55+I64+I66+I69</f>
        <v>0</v>
      </c>
      <c r="J42" s="2085">
        <f>F42</f>
        <v>0</v>
      </c>
    </row>
    <row r="43" spans="1:10" s="672" customFormat="1" ht="14.25" hidden="1">
      <c r="A43" s="912">
        <v>1121000</v>
      </c>
      <c r="B43" s="735" t="s">
        <v>21</v>
      </c>
      <c r="C43" s="736"/>
      <c r="D43" s="2082">
        <f>SUM(D44:D49)</f>
        <v>0</v>
      </c>
      <c r="E43" s="2082"/>
      <c r="F43" s="2082">
        <f>SUM(F44:F49)</f>
        <v>0</v>
      </c>
      <c r="G43" s="2082">
        <f>SUM(G44:G49)</f>
        <v>0</v>
      </c>
      <c r="H43" s="2082">
        <f>SUM(H44:H49)</f>
        <v>0</v>
      </c>
      <c r="I43" s="2082">
        <f>SUM(I44:I49)</f>
        <v>0</v>
      </c>
      <c r="J43" s="2085">
        <f>SUM(J44:J49)</f>
        <v>0</v>
      </c>
    </row>
    <row r="44" spans="1:10" s="672" customFormat="1" ht="25.5" hidden="1">
      <c r="A44" s="914">
        <v>1121100</v>
      </c>
      <c r="B44" s="737" t="s">
        <v>359</v>
      </c>
      <c r="C44" s="726" t="s">
        <v>360</v>
      </c>
      <c r="D44" s="2084"/>
      <c r="E44" s="2084"/>
      <c r="F44" s="2084"/>
      <c r="G44" s="2084"/>
      <c r="H44" s="2084"/>
      <c r="I44" s="2084"/>
      <c r="J44" s="2085">
        <v>0</v>
      </c>
    </row>
    <row r="45" spans="1:10" s="672" customFormat="1" hidden="1">
      <c r="A45" s="914">
        <v>1121200</v>
      </c>
      <c r="B45" s="738" t="s">
        <v>1618</v>
      </c>
      <c r="C45" s="726" t="s">
        <v>362</v>
      </c>
      <c r="D45" s="2084">
        <f>'1'!D45+'2'!D45+'3'!D45+'4'!D45</f>
        <v>0</v>
      </c>
      <c r="E45" s="2084"/>
      <c r="F45" s="2084">
        <f>D45+E45</f>
        <v>0</v>
      </c>
      <c r="G45" s="2084">
        <f>'1'!G45+'2'!G45+'3'!G45+'4'!G45</f>
        <v>0</v>
      </c>
      <c r="H45" s="2084">
        <f>'1'!H45+'2'!H45+'3'!H45+'4'!H45</f>
        <v>0</v>
      </c>
      <c r="I45" s="2084">
        <f>'1'!I45+'2'!I45+'3'!I45+'4'!I45</f>
        <v>0</v>
      </c>
      <c r="J45" s="2085">
        <f>F45</f>
        <v>0</v>
      </c>
    </row>
    <row r="46" spans="1:10" s="672" customFormat="1" hidden="1">
      <c r="A46" s="914">
        <v>1121300</v>
      </c>
      <c r="B46" s="737" t="s">
        <v>734</v>
      </c>
      <c r="C46" s="726" t="s">
        <v>363</v>
      </c>
      <c r="D46" s="2084">
        <f>'1'!D46+'2'!D46+'3'!D46+'4'!D46</f>
        <v>0</v>
      </c>
      <c r="E46" s="2084"/>
      <c r="F46" s="2084">
        <f>D46+E46</f>
        <v>0</v>
      </c>
      <c r="G46" s="2084">
        <f>'1'!G46+'2'!G46+'3'!G46+'4'!G46</f>
        <v>0</v>
      </c>
      <c r="H46" s="2084">
        <f>'1'!H46+'2'!H46+'3'!H46+'4'!H46</f>
        <v>0</v>
      </c>
      <c r="I46" s="2084">
        <f>'1'!I46+'2'!I46+'3'!I46+'4'!I46</f>
        <v>0</v>
      </c>
      <c r="J46" s="2085">
        <f>F46</f>
        <v>0</v>
      </c>
    </row>
    <row r="47" spans="1:10" s="672" customFormat="1" hidden="1">
      <c r="A47" s="914">
        <v>1121400</v>
      </c>
      <c r="B47" s="737" t="s">
        <v>735</v>
      </c>
      <c r="C47" s="726" t="s">
        <v>364</v>
      </c>
      <c r="D47" s="2084">
        <v>0</v>
      </c>
      <c r="E47" s="2084"/>
      <c r="F47" s="2084">
        <v>0</v>
      </c>
      <c r="G47" s="2084">
        <v>0</v>
      </c>
      <c r="H47" s="2084">
        <v>0</v>
      </c>
      <c r="I47" s="2084">
        <v>0</v>
      </c>
      <c r="J47" s="2085">
        <f>F47</f>
        <v>0</v>
      </c>
    </row>
    <row r="48" spans="1:10" s="672" customFormat="1" hidden="1">
      <c r="A48" s="914">
        <v>1121500</v>
      </c>
      <c r="B48" s="737" t="s">
        <v>65</v>
      </c>
      <c r="C48" s="726" t="s">
        <v>365</v>
      </c>
      <c r="D48" s="2082"/>
      <c r="E48" s="2084"/>
      <c r="F48" s="2082"/>
      <c r="G48" s="2082"/>
      <c r="H48" s="2082"/>
      <c r="I48" s="2082"/>
      <c r="J48" s="2085">
        <v>0</v>
      </c>
    </row>
    <row r="49" spans="1:10" s="672" customFormat="1" hidden="1">
      <c r="A49" s="914">
        <v>1121600</v>
      </c>
      <c r="B49" s="737" t="s">
        <v>66</v>
      </c>
      <c r="C49" s="726" t="s">
        <v>366</v>
      </c>
      <c r="D49" s="2084"/>
      <c r="E49" s="2084"/>
      <c r="F49" s="2084"/>
      <c r="G49" s="2084"/>
      <c r="H49" s="2084"/>
      <c r="I49" s="2084"/>
      <c r="J49" s="2085">
        <v>0</v>
      </c>
    </row>
    <row r="50" spans="1:10" s="672" customFormat="1" ht="13.5" hidden="1" thickBot="1">
      <c r="A50" s="918">
        <v>1121700</v>
      </c>
      <c r="B50" s="741" t="s">
        <v>67</v>
      </c>
      <c r="C50" s="730" t="s">
        <v>731</v>
      </c>
      <c r="D50" s="2086"/>
      <c r="E50" s="2086"/>
      <c r="F50" s="2086"/>
      <c r="G50" s="2086"/>
      <c r="H50" s="2086"/>
      <c r="I50" s="2086"/>
      <c r="J50" s="2085">
        <v>0</v>
      </c>
    </row>
    <row r="51" spans="1:10" s="672" customFormat="1" ht="28.5" hidden="1">
      <c r="A51" s="912">
        <v>1122000</v>
      </c>
      <c r="B51" s="742" t="s">
        <v>732</v>
      </c>
      <c r="C51" s="718" t="s">
        <v>338</v>
      </c>
      <c r="D51" s="2083">
        <f>D52</f>
        <v>0</v>
      </c>
      <c r="E51" s="2083"/>
      <c r="F51" s="2083">
        <f>F52</f>
        <v>0</v>
      </c>
      <c r="G51" s="2083">
        <f>G52</f>
        <v>0</v>
      </c>
      <c r="H51" s="2083">
        <f>H52</f>
        <v>0</v>
      </c>
      <c r="I51" s="2083">
        <f>I52</f>
        <v>0</v>
      </c>
      <c r="J51" s="2085">
        <f>J52</f>
        <v>0</v>
      </c>
    </row>
    <row r="52" spans="1:10" s="672" customFormat="1" hidden="1">
      <c r="A52" s="919">
        <v>1122100</v>
      </c>
      <c r="B52" s="737" t="s">
        <v>68</v>
      </c>
      <c r="C52" s="722" t="s">
        <v>733</v>
      </c>
      <c r="D52" s="2084">
        <v>0</v>
      </c>
      <c r="E52" s="2084"/>
      <c r="F52" s="2084">
        <f>D52+E52</f>
        <v>0</v>
      </c>
      <c r="G52" s="2084">
        <v>0</v>
      </c>
      <c r="H52" s="2084">
        <v>0</v>
      </c>
      <c r="I52" s="2084">
        <v>0</v>
      </c>
      <c r="J52" s="2085">
        <f>F52</f>
        <v>0</v>
      </c>
    </row>
    <row r="53" spans="1:10" s="672" customFormat="1" hidden="1">
      <c r="A53" s="919">
        <v>1122200</v>
      </c>
      <c r="B53" s="737" t="s">
        <v>465</v>
      </c>
      <c r="C53" s="726" t="s">
        <v>978</v>
      </c>
      <c r="D53" s="2084"/>
      <c r="E53" s="2084"/>
      <c r="F53" s="2084"/>
      <c r="G53" s="2084"/>
      <c r="H53" s="2084"/>
      <c r="I53" s="2084"/>
      <c r="J53" s="2085">
        <v>0</v>
      </c>
    </row>
    <row r="54" spans="1:10" s="672" customFormat="1" ht="13.5" hidden="1" thickBot="1">
      <c r="A54" s="917">
        <v>1122300</v>
      </c>
      <c r="B54" s="741" t="s">
        <v>136</v>
      </c>
      <c r="C54" s="730" t="s">
        <v>979</v>
      </c>
      <c r="D54" s="2086"/>
      <c r="E54" s="2086"/>
      <c r="F54" s="2086"/>
      <c r="G54" s="2086"/>
      <c r="H54" s="2086"/>
      <c r="I54" s="2086"/>
      <c r="J54" s="2085">
        <v>0</v>
      </c>
    </row>
    <row r="55" spans="1:10" s="672" customFormat="1" ht="28.5" hidden="1">
      <c r="A55" s="912">
        <v>1123000</v>
      </c>
      <c r="B55" s="742" t="s">
        <v>52</v>
      </c>
      <c r="C55" s="718" t="s">
        <v>338</v>
      </c>
      <c r="D55" s="2083">
        <f>SUM(D56:D63)</f>
        <v>0</v>
      </c>
      <c r="E55" s="2083"/>
      <c r="F55" s="2083">
        <f>SUM(F56:F63)</f>
        <v>0</v>
      </c>
      <c r="G55" s="2083">
        <f>SUM(G56:G63)</f>
        <v>0</v>
      </c>
      <c r="H55" s="2083">
        <f>SUM(H56:H63)</f>
        <v>0</v>
      </c>
      <c r="I55" s="2083">
        <f>SUM(I56:I63)</f>
        <v>0</v>
      </c>
      <c r="J55" s="2085">
        <f>F55</f>
        <v>0</v>
      </c>
    </row>
    <row r="56" spans="1:10" s="672" customFormat="1" hidden="1">
      <c r="A56" s="919">
        <v>1123100</v>
      </c>
      <c r="B56" s="737" t="s">
        <v>137</v>
      </c>
      <c r="C56" s="722" t="s">
        <v>345</v>
      </c>
      <c r="D56" s="2084"/>
      <c r="E56" s="2084"/>
      <c r="F56" s="2084"/>
      <c r="G56" s="2084"/>
      <c r="H56" s="2084"/>
      <c r="I56" s="2084"/>
      <c r="J56" s="2085">
        <f>F56</f>
        <v>0</v>
      </c>
    </row>
    <row r="57" spans="1:10" s="672" customFormat="1" hidden="1">
      <c r="A57" s="919">
        <v>1123200</v>
      </c>
      <c r="B57" s="737" t="s">
        <v>138</v>
      </c>
      <c r="C57" s="726" t="s">
        <v>346</v>
      </c>
      <c r="D57" s="2084">
        <v>0</v>
      </c>
      <c r="E57" s="2084"/>
      <c r="F57" s="2084">
        <v>0</v>
      </c>
      <c r="G57" s="2084">
        <v>0</v>
      </c>
      <c r="H57" s="2084">
        <v>0</v>
      </c>
      <c r="I57" s="2084">
        <v>0</v>
      </c>
      <c r="J57" s="2085">
        <f>F57</f>
        <v>0</v>
      </c>
    </row>
    <row r="58" spans="1:10" s="672" customFormat="1" ht="25.5" hidden="1">
      <c r="A58" s="919">
        <v>1123300</v>
      </c>
      <c r="B58" s="737" t="s">
        <v>139</v>
      </c>
      <c r="C58" s="726" t="s">
        <v>347</v>
      </c>
      <c r="D58" s="2084"/>
      <c r="E58" s="2084"/>
      <c r="F58" s="2084"/>
      <c r="G58" s="2084"/>
      <c r="H58" s="2084"/>
      <c r="I58" s="2084"/>
      <c r="J58" s="2085"/>
    </row>
    <row r="59" spans="1:10" s="672" customFormat="1" hidden="1">
      <c r="A59" s="919">
        <v>1123400</v>
      </c>
      <c r="B59" s="737" t="s">
        <v>533</v>
      </c>
      <c r="C59" s="726" t="s">
        <v>348</v>
      </c>
      <c r="D59" s="2084">
        <v>0</v>
      </c>
      <c r="E59" s="2084"/>
      <c r="F59" s="2084">
        <v>0</v>
      </c>
      <c r="G59" s="2084">
        <v>0</v>
      </c>
      <c r="H59" s="2084">
        <v>0</v>
      </c>
      <c r="I59" s="2084">
        <v>0</v>
      </c>
      <c r="J59" s="2085">
        <f t="shared" ref="J59:J65" si="1">F59</f>
        <v>0</v>
      </c>
    </row>
    <row r="60" spans="1:10" s="672" customFormat="1" hidden="1">
      <c r="A60" s="919">
        <v>1123500</v>
      </c>
      <c r="B60" s="745" t="s">
        <v>534</v>
      </c>
      <c r="C60" s="746">
        <v>423500</v>
      </c>
      <c r="D60" s="2084"/>
      <c r="E60" s="2084"/>
      <c r="F60" s="2084"/>
      <c r="G60" s="2084"/>
      <c r="H60" s="2084"/>
      <c r="I60" s="2084"/>
      <c r="J60" s="2085">
        <f t="shared" si="1"/>
        <v>0</v>
      </c>
    </row>
    <row r="61" spans="1:10" s="672" customFormat="1" hidden="1">
      <c r="A61" s="919">
        <v>1123600</v>
      </c>
      <c r="B61" s="737" t="s">
        <v>174</v>
      </c>
      <c r="C61" s="726" t="s">
        <v>349</v>
      </c>
      <c r="D61" s="2084"/>
      <c r="E61" s="2084"/>
      <c r="F61" s="2084"/>
      <c r="G61" s="2084"/>
      <c r="H61" s="2084"/>
      <c r="I61" s="2084"/>
      <c r="J61" s="2085">
        <f t="shared" si="1"/>
        <v>0</v>
      </c>
    </row>
    <row r="62" spans="1:10" s="672" customFormat="1" hidden="1">
      <c r="A62" s="919">
        <v>1123700</v>
      </c>
      <c r="B62" s="737" t="s">
        <v>175</v>
      </c>
      <c r="C62" s="726" t="s">
        <v>350</v>
      </c>
      <c r="D62" s="2084">
        <v>0</v>
      </c>
      <c r="E62" s="2084"/>
      <c r="F62" s="2084">
        <v>0</v>
      </c>
      <c r="G62" s="2084">
        <v>0</v>
      </c>
      <c r="H62" s="2084">
        <v>0</v>
      </c>
      <c r="I62" s="2084">
        <v>0</v>
      </c>
      <c r="J62" s="2085">
        <f t="shared" si="1"/>
        <v>0</v>
      </c>
    </row>
    <row r="63" spans="1:10" s="672" customFormat="1" ht="13.5" hidden="1" thickBot="1">
      <c r="A63" s="917">
        <v>1123800</v>
      </c>
      <c r="B63" s="741" t="s">
        <v>176</v>
      </c>
      <c r="C63" s="730" t="s">
        <v>351</v>
      </c>
      <c r="D63" s="2086">
        <f>'1'!D63+'2'!D63+'3'!D63+'4'!D63</f>
        <v>0</v>
      </c>
      <c r="E63" s="2086">
        <v>0</v>
      </c>
      <c r="F63" s="2086">
        <f>D63+E63</f>
        <v>0</v>
      </c>
      <c r="G63" s="2086">
        <f>'1'!G63+'2'!G63+'3'!G63+'4'!G63</f>
        <v>0</v>
      </c>
      <c r="H63" s="2086">
        <f>'1'!H63+'2'!H63+'3'!H63+'4'!H63</f>
        <v>0</v>
      </c>
      <c r="I63" s="2086">
        <f>'1'!I63+'2'!I63+'3'!I63+'4'!I63</f>
        <v>0</v>
      </c>
      <c r="J63" s="2085">
        <f t="shared" si="1"/>
        <v>0</v>
      </c>
    </row>
    <row r="64" spans="1:10" s="672" customFormat="1" ht="28.5" hidden="1">
      <c r="A64" s="912">
        <v>1124000</v>
      </c>
      <c r="B64" s="742" t="s">
        <v>198</v>
      </c>
      <c r="C64" s="718" t="s">
        <v>338</v>
      </c>
      <c r="D64" s="2088">
        <f>D65</f>
        <v>0</v>
      </c>
      <c r="E64" s="2088"/>
      <c r="F64" s="2088">
        <f>F65</f>
        <v>0</v>
      </c>
      <c r="G64" s="2088">
        <f>G65</f>
        <v>0</v>
      </c>
      <c r="H64" s="2088">
        <f>H65</f>
        <v>0</v>
      </c>
      <c r="I64" s="2088">
        <f>I65</f>
        <v>0</v>
      </c>
      <c r="J64" s="1965">
        <f t="shared" si="1"/>
        <v>0</v>
      </c>
    </row>
    <row r="65" spans="1:10" s="672" customFormat="1" ht="11.25" hidden="1" customHeight="1" thickBot="1">
      <c r="A65" s="917">
        <v>1124100</v>
      </c>
      <c r="B65" s="741" t="s">
        <v>177</v>
      </c>
      <c r="C65" s="730" t="s">
        <v>199</v>
      </c>
      <c r="D65" s="2089">
        <v>0</v>
      </c>
      <c r="E65" s="2090">
        <v>0</v>
      </c>
      <c r="F65" s="2089">
        <f>D65+E65</f>
        <v>0</v>
      </c>
      <c r="G65" s="2089">
        <v>0</v>
      </c>
      <c r="H65" s="2090">
        <v>0</v>
      </c>
      <c r="I65" s="2089">
        <v>0</v>
      </c>
      <c r="J65" s="1965">
        <f t="shared" si="1"/>
        <v>0</v>
      </c>
    </row>
    <row r="66" spans="1:10" s="672" customFormat="1" ht="28.5" hidden="1">
      <c r="A66" s="912">
        <v>1125000</v>
      </c>
      <c r="B66" s="742" t="s">
        <v>878</v>
      </c>
      <c r="C66" s="718" t="s">
        <v>338</v>
      </c>
      <c r="D66" s="2083">
        <f>D67+D68</f>
        <v>0</v>
      </c>
      <c r="E66" s="2083">
        <v>0</v>
      </c>
      <c r="F66" s="2083">
        <f>F67+F68</f>
        <v>0</v>
      </c>
      <c r="G66" s="2083">
        <f>G67+G68</f>
        <v>0</v>
      </c>
      <c r="H66" s="2083">
        <f>H67+H68</f>
        <v>0</v>
      </c>
      <c r="I66" s="2083">
        <f>I67+I68</f>
        <v>0</v>
      </c>
      <c r="J66" s="2085">
        <f>J67+J68</f>
        <v>0</v>
      </c>
    </row>
    <row r="67" spans="1:10" s="672" customFormat="1" ht="25.5" hidden="1">
      <c r="A67" s="919">
        <v>1125100</v>
      </c>
      <c r="B67" s="737" t="s">
        <v>178</v>
      </c>
      <c r="C67" s="722" t="s">
        <v>879</v>
      </c>
      <c r="D67" s="2084">
        <v>0</v>
      </c>
      <c r="E67" s="2084">
        <v>0</v>
      </c>
      <c r="F67" s="2084">
        <f>D67+E67</f>
        <v>0</v>
      </c>
      <c r="G67" s="2084"/>
      <c r="H67" s="2084">
        <v>0</v>
      </c>
      <c r="I67" s="2084">
        <v>0</v>
      </c>
      <c r="J67" s="2085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669</v>
      </c>
      <c r="C68" s="730" t="s">
        <v>988</v>
      </c>
      <c r="D68" s="2086">
        <v>0</v>
      </c>
      <c r="E68" s="2086">
        <v>0</v>
      </c>
      <c r="F68" s="2086">
        <f>D68+E68</f>
        <v>0</v>
      </c>
      <c r="G68" s="2086">
        <v>0</v>
      </c>
      <c r="H68" s="2086">
        <v>0</v>
      </c>
      <c r="I68" s="2086">
        <v>0</v>
      </c>
      <c r="J68" s="2085">
        <f t="shared" si="2"/>
        <v>0</v>
      </c>
    </row>
    <row r="69" spans="1:10" s="672" customFormat="1" ht="14.25" hidden="1">
      <c r="A69" s="912">
        <v>1126000</v>
      </c>
      <c r="B69" s="742" t="s">
        <v>989</v>
      </c>
      <c r="C69" s="718" t="s">
        <v>338</v>
      </c>
      <c r="D69" s="2083">
        <f>SUM(D70:D77)</f>
        <v>0</v>
      </c>
      <c r="E69" s="2083"/>
      <c r="F69" s="2083">
        <f>SUM(F70:F77)</f>
        <v>0</v>
      </c>
      <c r="G69" s="2083">
        <f>SUM(G70:G77)</f>
        <v>0</v>
      </c>
      <c r="H69" s="2083">
        <f>SUM(H70:H77)</f>
        <v>0</v>
      </c>
      <c r="I69" s="2083">
        <f>SUM(I70:I77)</f>
        <v>0</v>
      </c>
      <c r="J69" s="2085">
        <f t="shared" si="2"/>
        <v>0</v>
      </c>
    </row>
    <row r="70" spans="1:10" s="672" customFormat="1" hidden="1">
      <c r="A70" s="912">
        <v>1126100</v>
      </c>
      <c r="B70" s="737" t="s">
        <v>941</v>
      </c>
      <c r="C70" s="722" t="s">
        <v>990</v>
      </c>
      <c r="D70" s="2084">
        <f>'1'!D70+'2'!D70+'3'!D70+'4'!D70</f>
        <v>0</v>
      </c>
      <c r="E70" s="2084"/>
      <c r="F70" s="2084">
        <f>D70+E70</f>
        <v>0</v>
      </c>
      <c r="G70" s="2084">
        <f>'1'!G70+'2'!G70+'3'!G70+'4'!G70</f>
        <v>0</v>
      </c>
      <c r="H70" s="2084">
        <f>'1'!H70+'2'!H70+'3'!H70+'4'!H70</f>
        <v>0</v>
      </c>
      <c r="I70" s="2084">
        <f>'1'!I70+'2'!I70+'3'!I70+'4'!I70</f>
        <v>0</v>
      </c>
      <c r="J70" s="2085">
        <f t="shared" si="2"/>
        <v>0</v>
      </c>
    </row>
    <row r="71" spans="1:10" s="672" customFormat="1" hidden="1">
      <c r="A71" s="912">
        <v>1126200</v>
      </c>
      <c r="B71" s="737" t="s">
        <v>942</v>
      </c>
      <c r="C71" s="726" t="s">
        <v>991</v>
      </c>
      <c r="D71" s="2084"/>
      <c r="E71" s="2084"/>
      <c r="F71" s="2084">
        <f t="shared" ref="F71:F78" si="3">D71+E71</f>
        <v>0</v>
      </c>
      <c r="G71" s="2084"/>
      <c r="H71" s="2084"/>
      <c r="I71" s="2084"/>
      <c r="J71" s="2085">
        <f t="shared" si="2"/>
        <v>0</v>
      </c>
    </row>
    <row r="72" spans="1:10" s="672" customFormat="1" hidden="1">
      <c r="A72" s="912">
        <v>1126300</v>
      </c>
      <c r="B72" s="737" t="s">
        <v>369</v>
      </c>
      <c r="C72" s="726" t="s">
        <v>370</v>
      </c>
      <c r="D72" s="2084"/>
      <c r="E72" s="2084"/>
      <c r="F72" s="2084">
        <f t="shared" si="3"/>
        <v>0</v>
      </c>
      <c r="G72" s="2084"/>
      <c r="H72" s="2084"/>
      <c r="I72" s="2084"/>
      <c r="J72" s="2085">
        <f t="shared" si="2"/>
        <v>0</v>
      </c>
    </row>
    <row r="73" spans="1:10" s="672" customFormat="1" hidden="1">
      <c r="A73" s="914">
        <v>1126400</v>
      </c>
      <c r="B73" s="747" t="s">
        <v>943</v>
      </c>
      <c r="C73" s="726" t="s">
        <v>371</v>
      </c>
      <c r="D73" s="2084">
        <v>0</v>
      </c>
      <c r="E73" s="2084"/>
      <c r="F73" s="2084">
        <f t="shared" si="3"/>
        <v>0</v>
      </c>
      <c r="G73" s="2084">
        <v>0</v>
      </c>
      <c r="H73" s="2084">
        <v>0</v>
      </c>
      <c r="I73" s="2084">
        <v>0</v>
      </c>
      <c r="J73" s="2085">
        <f t="shared" si="2"/>
        <v>0</v>
      </c>
    </row>
    <row r="74" spans="1:10" s="672" customFormat="1" ht="25.5" hidden="1">
      <c r="A74" s="916">
        <v>1126500</v>
      </c>
      <c r="B74" s="748" t="s">
        <v>901</v>
      </c>
      <c r="C74" s="726" t="s">
        <v>372</v>
      </c>
      <c r="D74" s="2084"/>
      <c r="E74" s="2084"/>
      <c r="F74" s="2084">
        <f t="shared" si="3"/>
        <v>0</v>
      </c>
      <c r="G74" s="2084"/>
      <c r="H74" s="2084"/>
      <c r="I74" s="2084"/>
      <c r="J74" s="2085">
        <v>0</v>
      </c>
    </row>
    <row r="75" spans="1:10" s="672" customFormat="1" hidden="1">
      <c r="A75" s="914">
        <v>1126600</v>
      </c>
      <c r="B75" s="747" t="s">
        <v>214</v>
      </c>
      <c r="C75" s="726" t="s">
        <v>373</v>
      </c>
      <c r="D75" s="2084">
        <f>'1'!D75+'2'!D75+'3'!D75+'4'!D75</f>
        <v>0</v>
      </c>
      <c r="E75" s="2084"/>
      <c r="F75" s="2084">
        <f t="shared" si="3"/>
        <v>0</v>
      </c>
      <c r="G75" s="2084">
        <f>'1'!G75+'2'!G75+'3'!G75+'4'!G75</f>
        <v>0</v>
      </c>
      <c r="H75" s="2084">
        <f>'1'!H75+'2'!H75+'3'!H75+'4'!H75</f>
        <v>0</v>
      </c>
      <c r="I75" s="2084">
        <f>'1'!I75+'2'!I75+'3'!I75+'4'!I75</f>
        <v>0</v>
      </c>
      <c r="J75" s="2085">
        <f>F75</f>
        <v>0</v>
      </c>
    </row>
    <row r="76" spans="1:10" s="672" customFormat="1" hidden="1">
      <c r="A76" s="914">
        <v>1126700</v>
      </c>
      <c r="B76" s="747" t="s">
        <v>215</v>
      </c>
      <c r="C76" s="726" t="s">
        <v>374</v>
      </c>
      <c r="D76" s="2084">
        <f>'1'!D76+'2'!D76+'3'!D76+'4'!D76</f>
        <v>0</v>
      </c>
      <c r="E76" s="2084"/>
      <c r="F76" s="2084">
        <f t="shared" si="3"/>
        <v>0</v>
      </c>
      <c r="G76" s="2084">
        <f>'1'!G76+'2'!G76+'3'!G76+'4'!G76</f>
        <v>0</v>
      </c>
      <c r="H76" s="2084">
        <f>'1'!H76+'2'!H76+'3'!H76+'4'!H76</f>
        <v>0</v>
      </c>
      <c r="I76" s="2084">
        <f>'1'!I76+'2'!I76+'3'!I76+'4'!I76</f>
        <v>0</v>
      </c>
      <c r="J76" s="2085">
        <f>F76</f>
        <v>0</v>
      </c>
    </row>
    <row r="77" spans="1:10" s="672" customFormat="1" ht="13.5" hidden="1" thickBot="1">
      <c r="A77" s="918">
        <v>1126800</v>
      </c>
      <c r="B77" s="749" t="s">
        <v>458</v>
      </c>
      <c r="C77" s="730" t="s">
        <v>375</v>
      </c>
      <c r="D77" s="2086">
        <v>0</v>
      </c>
      <c r="E77" s="2086">
        <v>0</v>
      </c>
      <c r="F77" s="2084">
        <f t="shared" si="3"/>
        <v>0</v>
      </c>
      <c r="G77" s="2086">
        <v>0</v>
      </c>
      <c r="H77" s="2086">
        <v>0</v>
      </c>
      <c r="I77" s="2086">
        <v>0</v>
      </c>
      <c r="J77" s="2085">
        <f>F77</f>
        <v>0</v>
      </c>
    </row>
    <row r="78" spans="1:10" s="672" customFormat="1" ht="14.25" hidden="1">
      <c r="A78" s="920">
        <v>1130000</v>
      </c>
      <c r="B78" s="751" t="s">
        <v>274</v>
      </c>
      <c r="C78" s="718" t="s">
        <v>338</v>
      </c>
      <c r="D78" s="2083">
        <v>0</v>
      </c>
      <c r="E78" s="2083"/>
      <c r="F78" s="2084">
        <f t="shared" si="3"/>
        <v>0</v>
      </c>
      <c r="G78" s="2083">
        <v>0</v>
      </c>
      <c r="H78" s="2083">
        <v>0</v>
      </c>
      <c r="I78" s="2083">
        <v>0</v>
      </c>
      <c r="J78" s="2085">
        <v>0</v>
      </c>
    </row>
    <row r="79" spans="1:10" s="672" customFormat="1" hidden="1">
      <c r="A79" s="920">
        <v>1130100</v>
      </c>
      <c r="B79" s="747" t="s">
        <v>459</v>
      </c>
      <c r="C79" s="722" t="s">
        <v>275</v>
      </c>
      <c r="D79" s="2084"/>
      <c r="E79" s="2084"/>
      <c r="F79" s="2084"/>
      <c r="G79" s="2084"/>
      <c r="H79" s="2084"/>
      <c r="I79" s="2084"/>
      <c r="J79" s="2085">
        <v>0</v>
      </c>
    </row>
    <row r="80" spans="1:10" s="672" customFormat="1" hidden="1">
      <c r="A80" s="920">
        <v>1130200</v>
      </c>
      <c r="B80" s="747" t="s">
        <v>460</v>
      </c>
      <c r="C80" s="726" t="s">
        <v>276</v>
      </c>
      <c r="D80" s="2084"/>
      <c r="E80" s="2084"/>
      <c r="F80" s="2084"/>
      <c r="G80" s="2084"/>
      <c r="H80" s="2084"/>
      <c r="I80" s="2084"/>
      <c r="J80" s="2085">
        <v>0</v>
      </c>
    </row>
    <row r="81" spans="1:10" s="672" customFormat="1" hidden="1">
      <c r="A81" s="920">
        <v>1130300</v>
      </c>
      <c r="B81" s="747" t="s">
        <v>461</v>
      </c>
      <c r="C81" s="726" t="s">
        <v>277</v>
      </c>
      <c r="D81" s="2084"/>
      <c r="E81" s="2084"/>
      <c r="F81" s="2084"/>
      <c r="G81" s="2084"/>
      <c r="H81" s="2084"/>
      <c r="I81" s="2084"/>
      <c r="J81" s="2085">
        <v>0</v>
      </c>
    </row>
    <row r="82" spans="1:10" s="672" customFormat="1" hidden="1">
      <c r="A82" s="920">
        <v>1130400</v>
      </c>
      <c r="B82" s="752" t="s">
        <v>462</v>
      </c>
      <c r="C82" s="753" t="s">
        <v>278</v>
      </c>
      <c r="D82" s="2082"/>
      <c r="E82" s="2082"/>
      <c r="F82" s="2082"/>
      <c r="G82" s="2082"/>
      <c r="H82" s="2082"/>
      <c r="I82" s="2082"/>
      <c r="J82" s="2085">
        <v>0</v>
      </c>
    </row>
    <row r="83" spans="1:10" s="672" customFormat="1" ht="14.25" hidden="1">
      <c r="A83" s="914">
        <v>1131000</v>
      </c>
      <c r="B83" s="754" t="s">
        <v>279</v>
      </c>
      <c r="C83" s="755" t="s">
        <v>338</v>
      </c>
      <c r="D83" s="2084"/>
      <c r="E83" s="2084"/>
      <c r="F83" s="2084"/>
      <c r="G83" s="2084"/>
      <c r="H83" s="2084"/>
      <c r="I83" s="2084"/>
      <c r="J83" s="2085">
        <v>0</v>
      </c>
    </row>
    <row r="84" spans="1:10" s="672" customFormat="1" ht="25.5" hidden="1">
      <c r="A84" s="914">
        <v>1131100</v>
      </c>
      <c r="B84" s="747" t="s">
        <v>565</v>
      </c>
      <c r="C84" s="722" t="s">
        <v>280</v>
      </c>
      <c r="D84" s="2084"/>
      <c r="E84" s="2084"/>
      <c r="F84" s="2084"/>
      <c r="G84" s="2084"/>
      <c r="H84" s="2084"/>
      <c r="I84" s="2084"/>
      <c r="J84" s="2085">
        <v>0</v>
      </c>
    </row>
    <row r="85" spans="1:10" s="672" customFormat="1" hidden="1">
      <c r="A85" s="914">
        <v>1131200</v>
      </c>
      <c r="B85" s="747" t="s">
        <v>566</v>
      </c>
      <c r="C85" s="726" t="s">
        <v>281</v>
      </c>
      <c r="D85" s="2084"/>
      <c r="E85" s="2084"/>
      <c r="F85" s="2084"/>
      <c r="G85" s="2084"/>
      <c r="H85" s="2084"/>
      <c r="I85" s="2084"/>
      <c r="J85" s="2085">
        <v>0</v>
      </c>
    </row>
    <row r="86" spans="1:10" s="672" customFormat="1" ht="13.5" hidden="1" thickBot="1">
      <c r="A86" s="914">
        <v>1131300</v>
      </c>
      <c r="B86" s="749" t="s">
        <v>567</v>
      </c>
      <c r="C86" s="730" t="s">
        <v>282</v>
      </c>
      <c r="D86" s="2086"/>
      <c r="E86" s="2086"/>
      <c r="F86" s="2086"/>
      <c r="G86" s="2086"/>
      <c r="H86" s="2086"/>
      <c r="I86" s="2086"/>
      <c r="J86" s="2085">
        <v>0</v>
      </c>
    </row>
    <row r="87" spans="1:10" s="672" customFormat="1" ht="14.25" hidden="1">
      <c r="A87" s="921">
        <v>1140000</v>
      </c>
      <c r="B87" s="751" t="s">
        <v>283</v>
      </c>
      <c r="C87" s="718" t="s">
        <v>338</v>
      </c>
      <c r="D87" s="2083">
        <v>0</v>
      </c>
      <c r="E87" s="2083"/>
      <c r="F87" s="2083">
        <v>0</v>
      </c>
      <c r="G87" s="2083">
        <v>0</v>
      </c>
      <c r="H87" s="2083">
        <v>0</v>
      </c>
      <c r="I87" s="2083">
        <v>0</v>
      </c>
      <c r="J87" s="2085">
        <v>0</v>
      </c>
    </row>
    <row r="88" spans="1:10" s="672" customFormat="1" ht="25.5" hidden="1">
      <c r="A88" s="921">
        <v>1141000</v>
      </c>
      <c r="B88" s="747" t="s">
        <v>284</v>
      </c>
      <c r="C88" s="722" t="s">
        <v>960</v>
      </c>
      <c r="D88" s="2084"/>
      <c r="E88" s="2084"/>
      <c r="F88" s="2084"/>
      <c r="G88" s="2084"/>
      <c r="H88" s="2084"/>
      <c r="I88" s="2084"/>
      <c r="J88" s="2085">
        <v>0</v>
      </c>
    </row>
    <row r="89" spans="1:10" s="672" customFormat="1" ht="25.5" hidden="1">
      <c r="A89" s="921">
        <v>1142000</v>
      </c>
      <c r="B89" s="747" t="s">
        <v>38</v>
      </c>
      <c r="C89" s="726" t="s">
        <v>39</v>
      </c>
      <c r="D89" s="2084"/>
      <c r="E89" s="2084"/>
      <c r="F89" s="2084"/>
      <c r="G89" s="2084"/>
      <c r="H89" s="2084"/>
      <c r="I89" s="2084"/>
      <c r="J89" s="2085">
        <v>0</v>
      </c>
    </row>
    <row r="90" spans="1:10" s="672" customFormat="1" ht="25.5" hidden="1">
      <c r="A90" s="921">
        <v>1143000</v>
      </c>
      <c r="B90" s="747" t="s">
        <v>40</v>
      </c>
      <c r="C90" s="726" t="s">
        <v>41</v>
      </c>
      <c r="D90" s="2084"/>
      <c r="E90" s="2084"/>
      <c r="F90" s="2084"/>
      <c r="G90" s="2084"/>
      <c r="H90" s="2084"/>
      <c r="I90" s="2084"/>
      <c r="J90" s="2085">
        <v>0</v>
      </c>
    </row>
    <row r="91" spans="1:10" s="672" customFormat="1" ht="26.25" hidden="1" thickBot="1">
      <c r="A91" s="917">
        <v>1144000</v>
      </c>
      <c r="B91" s="749" t="s">
        <v>42</v>
      </c>
      <c r="C91" s="730" t="s">
        <v>418</v>
      </c>
      <c r="D91" s="2086"/>
      <c r="E91" s="2086"/>
      <c r="F91" s="2086"/>
      <c r="G91" s="2086"/>
      <c r="H91" s="2086"/>
      <c r="I91" s="2086"/>
      <c r="J91" s="2085">
        <v>0</v>
      </c>
    </row>
    <row r="92" spans="1:10" s="672" customFormat="1" ht="14.25" hidden="1">
      <c r="A92" s="922">
        <v>1150000</v>
      </c>
      <c r="B92" s="923" t="s">
        <v>694</v>
      </c>
      <c r="C92" s="718" t="s">
        <v>338</v>
      </c>
      <c r="D92" s="2083">
        <f>D105</f>
        <v>0</v>
      </c>
      <c r="E92" s="2083"/>
      <c r="F92" s="2083">
        <f>F105</f>
        <v>0</v>
      </c>
      <c r="G92" s="2083">
        <f>G105</f>
        <v>0</v>
      </c>
      <c r="H92" s="2083">
        <f>H105</f>
        <v>0</v>
      </c>
      <c r="I92" s="2083">
        <f>I105</f>
        <v>0</v>
      </c>
      <c r="J92" s="2085">
        <f>J105</f>
        <v>0</v>
      </c>
    </row>
    <row r="93" spans="1:10" s="672" customFormat="1" ht="23.25" hidden="1" customHeight="1">
      <c r="A93" s="924">
        <v>1151000</v>
      </c>
      <c r="B93" s="925" t="s">
        <v>649</v>
      </c>
      <c r="C93" s="718" t="s">
        <v>338</v>
      </c>
      <c r="D93" s="2091">
        <v>0</v>
      </c>
      <c r="E93" s="2091"/>
      <c r="F93" s="2091">
        <v>0</v>
      </c>
      <c r="G93" s="2091">
        <v>0</v>
      </c>
      <c r="H93" s="2091">
        <v>0</v>
      </c>
      <c r="I93" s="2091">
        <v>0</v>
      </c>
      <c r="J93" s="2085">
        <v>0</v>
      </c>
    </row>
    <row r="94" spans="1:10" s="672" customFormat="1" ht="25.5" hidden="1">
      <c r="A94" s="924">
        <v>1151100</v>
      </c>
      <c r="B94" s="927" t="s">
        <v>250</v>
      </c>
      <c r="C94" s="928">
        <v>461100</v>
      </c>
      <c r="D94" s="2091"/>
      <c r="E94" s="2091"/>
      <c r="F94" s="2091"/>
      <c r="G94" s="2091"/>
      <c r="H94" s="2091"/>
      <c r="I94" s="2091"/>
      <c r="J94" s="2085">
        <v>0</v>
      </c>
    </row>
    <row r="95" spans="1:10" s="672" customFormat="1" ht="25.5" hidden="1">
      <c r="A95" s="924">
        <v>1151200</v>
      </c>
      <c r="B95" s="927" t="s">
        <v>607</v>
      </c>
      <c r="C95" s="928">
        <v>461200</v>
      </c>
      <c r="D95" s="1964"/>
      <c r="E95" s="1964"/>
      <c r="F95" s="1964"/>
      <c r="G95" s="1964"/>
      <c r="H95" s="1964"/>
      <c r="I95" s="1964"/>
      <c r="J95" s="2085">
        <v>0</v>
      </c>
    </row>
    <row r="96" spans="1:10" s="672" customFormat="1" ht="25.5" hidden="1">
      <c r="A96" s="924">
        <v>1152000</v>
      </c>
      <c r="B96" s="929" t="s">
        <v>495</v>
      </c>
      <c r="C96" s="930" t="s">
        <v>338</v>
      </c>
      <c r="D96" s="2092">
        <v>0</v>
      </c>
      <c r="E96" s="2092"/>
      <c r="F96" s="2092">
        <v>0</v>
      </c>
      <c r="G96" s="2092">
        <v>0</v>
      </c>
      <c r="H96" s="2092">
        <v>0</v>
      </c>
      <c r="I96" s="2092">
        <v>0</v>
      </c>
      <c r="J96" s="2085">
        <v>0</v>
      </c>
    </row>
    <row r="97" spans="1:10" s="672" customFormat="1" ht="25.5" hidden="1">
      <c r="A97" s="924">
        <v>1152100</v>
      </c>
      <c r="B97" s="932" t="s">
        <v>518</v>
      </c>
      <c r="C97" s="928">
        <v>462100</v>
      </c>
      <c r="D97" s="2093"/>
      <c r="E97" s="2093"/>
      <c r="F97" s="2093"/>
      <c r="G97" s="2094"/>
      <c r="H97" s="2094"/>
      <c r="I97" s="2084"/>
      <c r="J97" s="2085">
        <v>0</v>
      </c>
    </row>
    <row r="98" spans="1:10" s="672" customFormat="1" ht="26.25" hidden="1" thickBot="1">
      <c r="A98" s="934">
        <v>1152200</v>
      </c>
      <c r="B98" s="935" t="s">
        <v>723</v>
      </c>
      <c r="C98" s="936">
        <v>462200</v>
      </c>
      <c r="D98" s="2089"/>
      <c r="E98" s="2089"/>
      <c r="F98" s="2089"/>
      <c r="G98" s="2095"/>
      <c r="H98" s="2095"/>
      <c r="I98" s="2086"/>
      <c r="J98" s="2085">
        <v>0</v>
      </c>
    </row>
    <row r="99" spans="1:10" s="672" customFormat="1" ht="25.5" hidden="1">
      <c r="A99" s="922">
        <v>1153000</v>
      </c>
      <c r="B99" s="938" t="s">
        <v>724</v>
      </c>
      <c r="C99" s="939" t="s">
        <v>338</v>
      </c>
      <c r="D99" s="2096">
        <v>0</v>
      </c>
      <c r="E99" s="2096"/>
      <c r="F99" s="2096">
        <v>0</v>
      </c>
      <c r="G99" s="2096">
        <v>0</v>
      </c>
      <c r="H99" s="2096">
        <v>0</v>
      </c>
      <c r="I99" s="2096">
        <v>0</v>
      </c>
      <c r="J99" s="2085">
        <v>0</v>
      </c>
    </row>
    <row r="100" spans="1:10" s="672" customFormat="1" ht="25.5" hidden="1">
      <c r="A100" s="924">
        <v>1153100</v>
      </c>
      <c r="B100" s="932" t="s">
        <v>725</v>
      </c>
      <c r="C100" s="928">
        <v>463100</v>
      </c>
      <c r="D100" s="2092"/>
      <c r="E100" s="2092"/>
      <c r="F100" s="2092"/>
      <c r="G100" s="2092"/>
      <c r="H100" s="2092"/>
      <c r="I100" s="2092"/>
      <c r="J100" s="2085">
        <v>0</v>
      </c>
    </row>
    <row r="101" spans="1:10" s="672" customFormat="1" hidden="1">
      <c r="A101" s="924">
        <v>1153200</v>
      </c>
      <c r="B101" s="932" t="s">
        <v>95</v>
      </c>
      <c r="C101" s="928">
        <v>463200</v>
      </c>
      <c r="D101" s="2092"/>
      <c r="E101" s="2092"/>
      <c r="F101" s="2092"/>
      <c r="G101" s="2092"/>
      <c r="H101" s="2092"/>
      <c r="I101" s="2092"/>
      <c r="J101" s="2085">
        <v>0</v>
      </c>
    </row>
    <row r="102" spans="1:10" s="672" customFormat="1" ht="38.25" hidden="1">
      <c r="A102" s="924">
        <v>1153300</v>
      </c>
      <c r="B102" s="932" t="s">
        <v>479</v>
      </c>
      <c r="C102" s="928">
        <v>463300</v>
      </c>
      <c r="D102" s="2092"/>
      <c r="E102" s="2092"/>
      <c r="F102" s="2092"/>
      <c r="G102" s="2092"/>
      <c r="H102" s="2092"/>
      <c r="I102" s="2092"/>
      <c r="J102" s="2085">
        <v>0</v>
      </c>
    </row>
    <row r="103" spans="1:10" s="672" customFormat="1" ht="38.25" hidden="1">
      <c r="A103" s="924">
        <v>1153400</v>
      </c>
      <c r="B103" s="932" t="s">
        <v>480</v>
      </c>
      <c r="C103" s="928">
        <v>463400</v>
      </c>
      <c r="D103" s="2092"/>
      <c r="E103" s="2092"/>
      <c r="F103" s="2092"/>
      <c r="G103" s="2092"/>
      <c r="H103" s="2092"/>
      <c r="I103" s="2092"/>
      <c r="J103" s="2085">
        <v>0</v>
      </c>
    </row>
    <row r="104" spans="1:10" s="672" customFormat="1" hidden="1">
      <c r="A104" s="924">
        <v>1153500</v>
      </c>
      <c r="B104" s="941" t="s">
        <v>481</v>
      </c>
      <c r="C104" s="928">
        <v>463500</v>
      </c>
      <c r="D104" s="2092"/>
      <c r="E104" s="2092"/>
      <c r="F104" s="2092"/>
      <c r="G104" s="2092"/>
      <c r="H104" s="2092"/>
      <c r="I104" s="2092"/>
      <c r="J104" s="2085">
        <v>0</v>
      </c>
    </row>
    <row r="105" spans="1:10" s="672" customFormat="1" ht="37.5" hidden="1" customHeight="1">
      <c r="A105" s="924">
        <v>1153700</v>
      </c>
      <c r="B105" s="941" t="s">
        <v>482</v>
      </c>
      <c r="C105" s="1378">
        <v>463700</v>
      </c>
      <c r="D105" s="2092">
        <v>0</v>
      </c>
      <c r="E105" s="2097">
        <v>0</v>
      </c>
      <c r="F105" s="2092">
        <v>0</v>
      </c>
      <c r="G105" s="2092">
        <v>0</v>
      </c>
      <c r="H105" s="2092">
        <v>0</v>
      </c>
      <c r="I105" s="2092">
        <v>0</v>
      </c>
      <c r="J105" s="1965">
        <f>F105</f>
        <v>0</v>
      </c>
    </row>
    <row r="106" spans="1:10" s="672" customFormat="1" ht="38.25" hidden="1">
      <c r="A106" s="924">
        <v>1153800</v>
      </c>
      <c r="B106" s="941" t="s">
        <v>953</v>
      </c>
      <c r="C106" s="928">
        <v>463800</v>
      </c>
      <c r="D106" s="2092"/>
      <c r="E106" s="2092"/>
      <c r="F106" s="2092"/>
      <c r="G106" s="2092"/>
      <c r="H106" s="2092"/>
      <c r="I106" s="2092"/>
      <c r="J106" s="2085">
        <v>0</v>
      </c>
    </row>
    <row r="107" spans="1:10" s="672" customFormat="1" hidden="1">
      <c r="A107" s="924">
        <v>1153900</v>
      </c>
      <c r="B107" s="941" t="s">
        <v>954</v>
      </c>
      <c r="C107" s="928">
        <v>463900</v>
      </c>
      <c r="D107" s="2092"/>
      <c r="E107" s="2092"/>
      <c r="F107" s="2092"/>
      <c r="G107" s="2092"/>
      <c r="H107" s="2092"/>
      <c r="I107" s="2092"/>
      <c r="J107" s="2085">
        <v>0</v>
      </c>
    </row>
    <row r="108" spans="1:10" s="672" customFormat="1" ht="25.5" hidden="1">
      <c r="A108" s="924">
        <v>1154000</v>
      </c>
      <c r="B108" s="942" t="s">
        <v>955</v>
      </c>
      <c r="C108" s="930" t="s">
        <v>338</v>
      </c>
      <c r="D108" s="2092">
        <v>0</v>
      </c>
      <c r="E108" s="2092"/>
      <c r="F108" s="2092">
        <v>0</v>
      </c>
      <c r="G108" s="2092">
        <v>0</v>
      </c>
      <c r="H108" s="2092">
        <v>0</v>
      </c>
      <c r="I108" s="2092">
        <v>0</v>
      </c>
      <c r="J108" s="2085">
        <v>0</v>
      </c>
    </row>
    <row r="109" spans="1:10" s="672" customFormat="1" ht="25.5" hidden="1">
      <c r="A109" s="924">
        <v>1154100</v>
      </c>
      <c r="B109" s="941" t="s">
        <v>195</v>
      </c>
      <c r="C109" s="928">
        <v>465100</v>
      </c>
      <c r="D109" s="2098"/>
      <c r="E109" s="2098"/>
      <c r="F109" s="2098"/>
      <c r="G109" s="2099"/>
      <c r="H109" s="2099"/>
      <c r="I109" s="2100"/>
      <c r="J109" s="2085">
        <v>0</v>
      </c>
    </row>
    <row r="110" spans="1:10" s="672" customFormat="1" hidden="1">
      <c r="A110" s="924">
        <v>1154200</v>
      </c>
      <c r="B110" s="941" t="s">
        <v>196</v>
      </c>
      <c r="C110" s="928">
        <v>465200</v>
      </c>
      <c r="D110" s="2098"/>
      <c r="E110" s="2098"/>
      <c r="F110" s="2098"/>
      <c r="G110" s="2099"/>
      <c r="H110" s="2099"/>
      <c r="I110" s="2100"/>
      <c r="J110" s="2085">
        <v>0</v>
      </c>
    </row>
    <row r="111" spans="1:10" s="672" customFormat="1" hidden="1">
      <c r="A111" s="924">
        <v>1154300</v>
      </c>
      <c r="B111" s="941" t="s">
        <v>197</v>
      </c>
      <c r="C111" s="928">
        <v>465300</v>
      </c>
      <c r="D111" s="2098"/>
      <c r="E111" s="2098"/>
      <c r="F111" s="2098"/>
      <c r="G111" s="2099"/>
      <c r="H111" s="2099"/>
      <c r="I111" s="2100"/>
      <c r="J111" s="2085">
        <v>0</v>
      </c>
    </row>
    <row r="112" spans="1:10" s="672" customFormat="1" ht="38.25" hidden="1">
      <c r="A112" s="924">
        <v>1154500</v>
      </c>
      <c r="B112" s="941" t="s">
        <v>63</v>
      </c>
      <c r="C112" s="928">
        <v>465500</v>
      </c>
      <c r="D112" s="2098"/>
      <c r="E112" s="2098"/>
      <c r="F112" s="2098"/>
      <c r="G112" s="2099"/>
      <c r="H112" s="2099"/>
      <c r="I112" s="2100"/>
      <c r="J112" s="2085">
        <v>0</v>
      </c>
    </row>
    <row r="113" spans="1:10" s="672" customFormat="1" ht="38.25" hidden="1">
      <c r="A113" s="924">
        <v>1154600</v>
      </c>
      <c r="B113" s="941" t="s">
        <v>64</v>
      </c>
      <c r="C113" s="928">
        <v>465600</v>
      </c>
      <c r="D113" s="2093"/>
      <c r="E113" s="2093"/>
      <c r="F113" s="2093"/>
      <c r="G113" s="2094"/>
      <c r="H113" s="2094"/>
      <c r="I113" s="2084"/>
      <c r="J113" s="2085">
        <v>0</v>
      </c>
    </row>
    <row r="114" spans="1:10" s="672" customFormat="1" ht="13.5" hidden="1" thickBot="1">
      <c r="A114" s="934">
        <v>1154700</v>
      </c>
      <c r="B114" s="946" t="s">
        <v>74</v>
      </c>
      <c r="C114" s="730" t="s">
        <v>75</v>
      </c>
      <c r="D114" s="2089"/>
      <c r="E114" s="2089"/>
      <c r="F114" s="2089"/>
      <c r="G114" s="2095"/>
      <c r="H114" s="2095"/>
      <c r="I114" s="2086"/>
      <c r="J114" s="2085">
        <v>0</v>
      </c>
    </row>
    <row r="115" spans="1:10" s="672" customFormat="1" ht="25.5" hidden="1">
      <c r="A115" s="947">
        <v>1160000</v>
      </c>
      <c r="B115" s="764" t="s">
        <v>76</v>
      </c>
      <c r="C115" s="718" t="s">
        <v>338</v>
      </c>
      <c r="D115" s="2088">
        <v>0</v>
      </c>
      <c r="E115" s="2088"/>
      <c r="F115" s="2088">
        <v>0</v>
      </c>
      <c r="G115" s="2088">
        <v>0</v>
      </c>
      <c r="H115" s="2088">
        <v>0</v>
      </c>
      <c r="I115" s="2088">
        <v>0</v>
      </c>
      <c r="J115" s="2085">
        <v>0</v>
      </c>
    </row>
    <row r="116" spans="1:10" s="672" customFormat="1" hidden="1">
      <c r="A116" s="919">
        <v>1161000</v>
      </c>
      <c r="B116" s="766" t="s">
        <v>77</v>
      </c>
      <c r="C116" s="767" t="s">
        <v>338</v>
      </c>
      <c r="D116" s="2093">
        <v>0</v>
      </c>
      <c r="E116" s="2093"/>
      <c r="F116" s="2093">
        <v>0</v>
      </c>
      <c r="G116" s="2093">
        <v>0</v>
      </c>
      <c r="H116" s="2093">
        <v>0</v>
      </c>
      <c r="I116" s="2093">
        <v>0</v>
      </c>
      <c r="J116" s="2085">
        <v>0</v>
      </c>
    </row>
    <row r="117" spans="1:10" s="672" customFormat="1" ht="25.5" hidden="1">
      <c r="A117" s="919">
        <v>1161100</v>
      </c>
      <c r="B117" s="725" t="s">
        <v>1660</v>
      </c>
      <c r="C117" s="746">
        <v>471100</v>
      </c>
      <c r="D117" s="2093"/>
      <c r="E117" s="2093"/>
      <c r="F117" s="2093"/>
      <c r="G117" s="2093"/>
      <c r="H117" s="2093"/>
      <c r="I117" s="2093"/>
      <c r="J117" s="2085">
        <v>0</v>
      </c>
    </row>
    <row r="118" spans="1:10" s="672" customFormat="1" ht="25.5" hidden="1">
      <c r="A118" s="919">
        <v>1161200</v>
      </c>
      <c r="B118" s="760" t="s">
        <v>1622</v>
      </c>
      <c r="C118" s="746">
        <v>471200</v>
      </c>
      <c r="D118" s="2093"/>
      <c r="E118" s="2093"/>
      <c r="F118" s="2093"/>
      <c r="G118" s="2093"/>
      <c r="H118" s="2093"/>
      <c r="I118" s="2093"/>
      <c r="J118" s="2085">
        <v>0</v>
      </c>
    </row>
    <row r="119" spans="1:10" s="672" customFormat="1" ht="25.5" hidden="1">
      <c r="A119" s="919">
        <v>1162000</v>
      </c>
      <c r="B119" s="766" t="s">
        <v>1080</v>
      </c>
      <c r="C119" s="767" t="s">
        <v>338</v>
      </c>
      <c r="D119" s="2093">
        <v>0</v>
      </c>
      <c r="E119" s="2093"/>
      <c r="F119" s="2093">
        <v>0</v>
      </c>
      <c r="G119" s="2093">
        <v>0</v>
      </c>
      <c r="H119" s="2093">
        <v>0</v>
      </c>
      <c r="I119" s="2093">
        <v>0</v>
      </c>
      <c r="J119" s="2085">
        <v>0</v>
      </c>
    </row>
    <row r="120" spans="1:10" s="672" customFormat="1" ht="25.5" hidden="1">
      <c r="A120" s="919">
        <v>1162100</v>
      </c>
      <c r="B120" s="760" t="s">
        <v>1623</v>
      </c>
      <c r="C120" s="726" t="s">
        <v>122</v>
      </c>
      <c r="D120" s="2093"/>
      <c r="E120" s="2093"/>
      <c r="F120" s="2093"/>
      <c r="G120" s="2093"/>
      <c r="H120" s="2093"/>
      <c r="I120" s="2093"/>
      <c r="J120" s="2085">
        <v>0</v>
      </c>
    </row>
    <row r="121" spans="1:10" s="672" customFormat="1" hidden="1">
      <c r="A121" s="919">
        <v>1162200</v>
      </c>
      <c r="B121" s="760" t="s">
        <v>1624</v>
      </c>
      <c r="C121" s="726" t="s">
        <v>23</v>
      </c>
      <c r="D121" s="2093"/>
      <c r="E121" s="2093"/>
      <c r="F121" s="2093"/>
      <c r="G121" s="2093"/>
      <c r="H121" s="2093"/>
      <c r="I121" s="2093"/>
      <c r="J121" s="2085">
        <v>0</v>
      </c>
    </row>
    <row r="122" spans="1:10" s="672" customFormat="1" ht="25.5" hidden="1">
      <c r="A122" s="919">
        <v>1162300</v>
      </c>
      <c r="B122" s="760" t="s">
        <v>1625</v>
      </c>
      <c r="C122" s="726" t="s">
        <v>25</v>
      </c>
      <c r="D122" s="2093"/>
      <c r="E122" s="2093"/>
      <c r="F122" s="2093"/>
      <c r="G122" s="2093"/>
      <c r="H122" s="2093"/>
      <c r="I122" s="2093"/>
      <c r="J122" s="2085">
        <v>0</v>
      </c>
    </row>
    <row r="123" spans="1:10" s="672" customFormat="1" ht="0.75" hidden="1" customHeight="1">
      <c r="A123" s="919">
        <v>1162400</v>
      </c>
      <c r="B123" s="760" t="s">
        <v>1626</v>
      </c>
      <c r="C123" s="726" t="s">
        <v>795</v>
      </c>
      <c r="D123" s="2093"/>
      <c r="E123" s="2093"/>
      <c r="F123" s="2093"/>
      <c r="G123" s="2093"/>
      <c r="H123" s="2093"/>
      <c r="I123" s="2093"/>
      <c r="J123" s="2085">
        <v>0</v>
      </c>
    </row>
    <row r="124" spans="1:10" s="672" customFormat="1" ht="25.5" hidden="1">
      <c r="A124" s="919">
        <v>1162500</v>
      </c>
      <c r="B124" s="760" t="s">
        <v>1627</v>
      </c>
      <c r="C124" s="726" t="s">
        <v>797</v>
      </c>
      <c r="D124" s="2093"/>
      <c r="E124" s="2093"/>
      <c r="F124" s="2093"/>
      <c r="G124" s="2093"/>
      <c r="H124" s="2093"/>
      <c r="I124" s="2093"/>
      <c r="J124" s="2085">
        <v>0</v>
      </c>
    </row>
    <row r="125" spans="1:10" s="672" customFormat="1" hidden="1">
      <c r="A125" s="919">
        <v>1162600</v>
      </c>
      <c r="B125" s="760" t="s">
        <v>1628</v>
      </c>
      <c r="C125" s="726" t="s">
        <v>489</v>
      </c>
      <c r="D125" s="2093"/>
      <c r="E125" s="2093"/>
      <c r="F125" s="2093"/>
      <c r="G125" s="2093"/>
      <c r="H125" s="2093"/>
      <c r="I125" s="2093"/>
      <c r="J125" s="2085">
        <v>0</v>
      </c>
    </row>
    <row r="126" spans="1:10" s="672" customFormat="1" ht="25.5" hidden="1">
      <c r="A126" s="919">
        <v>1162700</v>
      </c>
      <c r="B126" s="725" t="s">
        <v>1629</v>
      </c>
      <c r="C126" s="726" t="s">
        <v>491</v>
      </c>
      <c r="D126" s="2093"/>
      <c r="E126" s="2093"/>
      <c r="F126" s="2093"/>
      <c r="G126" s="2093"/>
      <c r="H126" s="2093"/>
      <c r="I126" s="2093"/>
      <c r="J126" s="2085">
        <v>0</v>
      </c>
    </row>
    <row r="127" spans="1:10" s="672" customFormat="1" hidden="1">
      <c r="A127" s="919">
        <v>1162800</v>
      </c>
      <c r="B127" s="760" t="s">
        <v>1630</v>
      </c>
      <c r="C127" s="726" t="s">
        <v>833</v>
      </c>
      <c r="D127" s="2094"/>
      <c r="E127" s="2094"/>
      <c r="F127" s="2094"/>
      <c r="G127" s="2094"/>
      <c r="H127" s="2094"/>
      <c r="I127" s="2094"/>
      <c r="J127" s="2085">
        <v>0</v>
      </c>
    </row>
    <row r="128" spans="1:10" s="672" customFormat="1" hidden="1">
      <c r="A128" s="948">
        <v>1162900</v>
      </c>
      <c r="B128" s="760" t="s">
        <v>1631</v>
      </c>
      <c r="C128" s="726" t="s">
        <v>835</v>
      </c>
      <c r="D128" s="2094"/>
      <c r="E128" s="2094"/>
      <c r="F128" s="2094"/>
      <c r="G128" s="2094"/>
      <c r="H128" s="2094"/>
      <c r="I128" s="2094"/>
      <c r="J128" s="2085">
        <v>0</v>
      </c>
    </row>
    <row r="129" spans="1:10" s="672" customFormat="1" hidden="1">
      <c r="A129" s="948">
        <v>1163000</v>
      </c>
      <c r="B129" s="766" t="s">
        <v>54</v>
      </c>
      <c r="C129" s="755" t="s">
        <v>338</v>
      </c>
      <c r="D129" s="2094">
        <v>0</v>
      </c>
      <c r="E129" s="2094"/>
      <c r="F129" s="2094">
        <v>0</v>
      </c>
      <c r="G129" s="2094">
        <v>0</v>
      </c>
      <c r="H129" s="2094">
        <v>0</v>
      </c>
      <c r="I129" s="2094">
        <v>0</v>
      </c>
      <c r="J129" s="2085">
        <v>0</v>
      </c>
    </row>
    <row r="130" spans="1:10" s="672" customFormat="1" ht="13.5" hidden="1" thickBot="1">
      <c r="A130" s="949">
        <v>1163100</v>
      </c>
      <c r="B130" s="749" t="s">
        <v>763</v>
      </c>
      <c r="C130" s="730" t="s">
        <v>764</v>
      </c>
      <c r="D130" s="2095"/>
      <c r="E130" s="2095"/>
      <c r="F130" s="2095"/>
      <c r="G130" s="2095"/>
      <c r="H130" s="2095"/>
      <c r="I130" s="2095"/>
      <c r="J130" s="2085">
        <v>0</v>
      </c>
    </row>
    <row r="131" spans="1:10" s="672" customFormat="1" hidden="1">
      <c r="A131" s="950">
        <v>1170000</v>
      </c>
      <c r="B131" s="772" t="s">
        <v>836</v>
      </c>
      <c r="C131" s="718" t="s">
        <v>338</v>
      </c>
      <c r="D131" s="2101">
        <f>D135</f>
        <v>0</v>
      </c>
      <c r="E131" s="2101"/>
      <c r="F131" s="2101">
        <f>F135</f>
        <v>0</v>
      </c>
      <c r="G131" s="2101">
        <f>G135</f>
        <v>0</v>
      </c>
      <c r="H131" s="2101">
        <f>H135</f>
        <v>0</v>
      </c>
      <c r="I131" s="2101">
        <f>I135</f>
        <v>0</v>
      </c>
      <c r="J131" s="2085">
        <f>J135</f>
        <v>0</v>
      </c>
    </row>
    <row r="132" spans="1:10" s="672" customFormat="1" ht="38.25" hidden="1">
      <c r="A132" s="948">
        <v>1171000</v>
      </c>
      <c r="B132" s="776" t="s">
        <v>200</v>
      </c>
      <c r="C132" s="718" t="s">
        <v>338</v>
      </c>
      <c r="D132" s="2102">
        <v>0</v>
      </c>
      <c r="E132" s="2102"/>
      <c r="F132" s="2102">
        <v>0</v>
      </c>
      <c r="G132" s="2102">
        <v>0</v>
      </c>
      <c r="H132" s="2102">
        <v>0</v>
      </c>
      <c r="I132" s="2102">
        <v>0</v>
      </c>
      <c r="J132" s="2085">
        <v>0</v>
      </c>
    </row>
    <row r="133" spans="1:10" s="672" customFormat="1" ht="38.25" hidden="1">
      <c r="A133" s="948">
        <v>1171100</v>
      </c>
      <c r="B133" s="725" t="s">
        <v>1632</v>
      </c>
      <c r="C133" s="722" t="s">
        <v>457</v>
      </c>
      <c r="D133" s="2094"/>
      <c r="E133" s="2094"/>
      <c r="F133" s="2094"/>
      <c r="G133" s="2094"/>
      <c r="H133" s="2094"/>
      <c r="I133" s="2094"/>
      <c r="J133" s="2085">
        <v>0</v>
      </c>
    </row>
    <row r="134" spans="1:10" s="672" customFormat="1" ht="25.5" hidden="1">
      <c r="A134" s="948">
        <v>1171200</v>
      </c>
      <c r="B134" s="760" t="s">
        <v>1633</v>
      </c>
      <c r="C134" s="778" t="s">
        <v>332</v>
      </c>
      <c r="D134" s="2094"/>
      <c r="E134" s="2094"/>
      <c r="F134" s="2094"/>
      <c r="G134" s="2094"/>
      <c r="H134" s="2094"/>
      <c r="I134" s="2094"/>
      <c r="J134" s="2085">
        <v>0</v>
      </c>
    </row>
    <row r="135" spans="1:10" s="672" customFormat="1" ht="51" hidden="1">
      <c r="A135" s="919">
        <v>1172000</v>
      </c>
      <c r="B135" s="779" t="s">
        <v>974</v>
      </c>
      <c r="C135" s="755" t="s">
        <v>338</v>
      </c>
      <c r="D135" s="2101">
        <f>D137+D138</f>
        <v>0</v>
      </c>
      <c r="E135" s="2101"/>
      <c r="F135" s="2101">
        <f>F137+F138</f>
        <v>0</v>
      </c>
      <c r="G135" s="2101">
        <f>G137+G138</f>
        <v>0</v>
      </c>
      <c r="H135" s="2101">
        <f>H137+H138</f>
        <v>0</v>
      </c>
      <c r="I135" s="2101">
        <f>I137+I138</f>
        <v>0</v>
      </c>
      <c r="J135" s="2085">
        <f>F135</f>
        <v>0</v>
      </c>
    </row>
    <row r="136" spans="1:10" s="672" customFormat="1" hidden="1">
      <c r="A136" s="919">
        <v>1172100</v>
      </c>
      <c r="B136" s="747" t="s">
        <v>1058</v>
      </c>
      <c r="C136" s="722" t="s">
        <v>975</v>
      </c>
      <c r="D136" s="2094"/>
      <c r="E136" s="2084"/>
      <c r="F136" s="2094"/>
      <c r="G136" s="2094"/>
      <c r="H136" s="2094"/>
      <c r="I136" s="2094"/>
      <c r="J136" s="2085">
        <v>0</v>
      </c>
    </row>
    <row r="137" spans="1:10" s="672" customFormat="1" hidden="1">
      <c r="A137" s="919">
        <v>1172200</v>
      </c>
      <c r="B137" s="747" t="s">
        <v>1059</v>
      </c>
      <c r="C137" s="780">
        <v>482200</v>
      </c>
      <c r="D137" s="2094">
        <v>0</v>
      </c>
      <c r="E137" s="2084"/>
      <c r="F137" s="2094">
        <v>0</v>
      </c>
      <c r="G137" s="2094">
        <v>0</v>
      </c>
      <c r="H137" s="2094">
        <v>0</v>
      </c>
      <c r="I137" s="2094">
        <v>0</v>
      </c>
      <c r="J137" s="2085">
        <f>F137</f>
        <v>0</v>
      </c>
    </row>
    <row r="138" spans="1:10" s="672" customFormat="1" hidden="1">
      <c r="A138" s="919">
        <v>1172300</v>
      </c>
      <c r="B138" s="760" t="s">
        <v>1634</v>
      </c>
      <c r="C138" s="726" t="s">
        <v>977</v>
      </c>
      <c r="D138" s="2094">
        <v>0</v>
      </c>
      <c r="E138" s="2084"/>
      <c r="F138" s="2094">
        <f>D138+E138</f>
        <v>0</v>
      </c>
      <c r="G138" s="2094">
        <v>0</v>
      </c>
      <c r="H138" s="2094">
        <v>0</v>
      </c>
      <c r="I138" s="2094">
        <v>0</v>
      </c>
      <c r="J138" s="2085">
        <f>F138</f>
        <v>0</v>
      </c>
    </row>
    <row r="139" spans="1:10" s="672" customFormat="1" ht="25.5" hidden="1">
      <c r="A139" s="919">
        <v>1172400</v>
      </c>
      <c r="B139" s="781" t="s">
        <v>1635</v>
      </c>
      <c r="C139" s="726" t="s">
        <v>117</v>
      </c>
      <c r="D139" s="2102"/>
      <c r="E139" s="2084"/>
      <c r="F139" s="2102"/>
      <c r="G139" s="2102"/>
      <c r="H139" s="2102"/>
      <c r="I139" s="2102"/>
      <c r="J139" s="2085">
        <v>0</v>
      </c>
    </row>
    <row r="140" spans="1:10" s="672" customFormat="1" ht="25.5" hidden="1">
      <c r="A140" s="919">
        <v>1173000</v>
      </c>
      <c r="B140" s="779" t="s">
        <v>118</v>
      </c>
      <c r="C140" s="755" t="s">
        <v>338</v>
      </c>
      <c r="D140" s="2102">
        <v>0</v>
      </c>
      <c r="E140" s="2102"/>
      <c r="F140" s="2102">
        <v>0</v>
      </c>
      <c r="G140" s="2102">
        <v>0</v>
      </c>
      <c r="H140" s="2102">
        <v>0</v>
      </c>
      <c r="I140" s="2102">
        <v>0</v>
      </c>
      <c r="J140" s="2085">
        <v>0</v>
      </c>
    </row>
    <row r="141" spans="1:10" s="672" customFormat="1" ht="25.5" hidden="1">
      <c r="A141" s="948">
        <v>1173100</v>
      </c>
      <c r="B141" s="782" t="s">
        <v>119</v>
      </c>
      <c r="C141" s="726" t="s">
        <v>1044</v>
      </c>
      <c r="D141" s="2102"/>
      <c r="E141" s="2084"/>
      <c r="F141" s="2102"/>
      <c r="G141" s="2102"/>
      <c r="H141" s="2102"/>
      <c r="I141" s="2102"/>
      <c r="J141" s="2085">
        <v>0</v>
      </c>
    </row>
    <row r="142" spans="1:10" s="672" customFormat="1" ht="38.25" hidden="1">
      <c r="A142" s="948">
        <v>1174000</v>
      </c>
      <c r="B142" s="779" t="s">
        <v>1045</v>
      </c>
      <c r="C142" s="755" t="s">
        <v>338</v>
      </c>
      <c r="D142" s="2102">
        <v>0</v>
      </c>
      <c r="E142" s="2102"/>
      <c r="F142" s="2102">
        <v>0</v>
      </c>
      <c r="G142" s="2102">
        <v>0</v>
      </c>
      <c r="H142" s="2102">
        <v>0</v>
      </c>
      <c r="I142" s="2102">
        <v>0</v>
      </c>
      <c r="J142" s="2085">
        <v>0</v>
      </c>
    </row>
    <row r="143" spans="1:10" s="672" customFormat="1" ht="25.5" hidden="1">
      <c r="A143" s="948">
        <v>1174100</v>
      </c>
      <c r="B143" s="782" t="s">
        <v>1060</v>
      </c>
      <c r="C143" s="726" t="s">
        <v>1046</v>
      </c>
      <c r="D143" s="2102"/>
      <c r="E143" s="2102"/>
      <c r="F143" s="2102"/>
      <c r="G143" s="2102"/>
      <c r="H143" s="2102"/>
      <c r="I143" s="2102"/>
      <c r="J143" s="2085">
        <v>0</v>
      </c>
    </row>
    <row r="144" spans="1:10" s="672" customFormat="1" ht="25.5" hidden="1">
      <c r="A144" s="948">
        <v>1174200</v>
      </c>
      <c r="B144" s="781" t="s">
        <v>1636</v>
      </c>
      <c r="C144" s="726" t="s">
        <v>425</v>
      </c>
      <c r="D144" s="2102"/>
      <c r="E144" s="2102"/>
      <c r="F144" s="2102"/>
      <c r="G144" s="2102"/>
      <c r="H144" s="2102"/>
      <c r="I144" s="2102"/>
      <c r="J144" s="2085">
        <v>0</v>
      </c>
    </row>
    <row r="145" spans="1:14" s="672" customFormat="1" ht="51" hidden="1">
      <c r="A145" s="948">
        <v>1175000</v>
      </c>
      <c r="B145" s="779" t="s">
        <v>535</v>
      </c>
      <c r="C145" s="755" t="s">
        <v>338</v>
      </c>
      <c r="D145" s="2102">
        <v>0</v>
      </c>
      <c r="E145" s="2102"/>
      <c r="F145" s="2102">
        <v>0</v>
      </c>
      <c r="G145" s="2102">
        <v>0</v>
      </c>
      <c r="H145" s="2102">
        <v>0</v>
      </c>
      <c r="I145" s="2102">
        <v>0</v>
      </c>
      <c r="J145" s="2085">
        <v>0</v>
      </c>
    </row>
    <row r="146" spans="1:14" s="672" customFormat="1" ht="38.25" hidden="1">
      <c r="A146" s="948">
        <v>1175100</v>
      </c>
      <c r="B146" s="781" t="s">
        <v>1637</v>
      </c>
      <c r="C146" s="726" t="s">
        <v>212</v>
      </c>
      <c r="D146" s="2102"/>
      <c r="E146" s="2102"/>
      <c r="F146" s="2102"/>
      <c r="G146" s="2102"/>
      <c r="H146" s="2102"/>
      <c r="I146" s="2102"/>
      <c r="J146" s="2085">
        <v>0</v>
      </c>
    </row>
    <row r="147" spans="1:14" s="672" customFormat="1" hidden="1">
      <c r="A147" s="948">
        <v>1176000</v>
      </c>
      <c r="B147" s="779" t="s">
        <v>213</v>
      </c>
      <c r="C147" s="755" t="s">
        <v>338</v>
      </c>
      <c r="D147" s="2102">
        <v>0</v>
      </c>
      <c r="E147" s="2102"/>
      <c r="F147" s="2102">
        <v>0</v>
      </c>
      <c r="G147" s="2102">
        <v>0</v>
      </c>
      <c r="H147" s="2102">
        <v>0</v>
      </c>
      <c r="I147" s="2102">
        <v>0</v>
      </c>
      <c r="J147" s="2085">
        <v>0</v>
      </c>
    </row>
    <row r="148" spans="1:14" s="672" customFormat="1" hidden="1">
      <c r="A148" s="948">
        <v>1176100</v>
      </c>
      <c r="B148" s="781" t="s">
        <v>1638</v>
      </c>
      <c r="C148" s="726" t="s">
        <v>8</v>
      </c>
      <c r="D148" s="2102"/>
      <c r="E148" s="2084"/>
      <c r="F148" s="2102"/>
      <c r="G148" s="2102"/>
      <c r="H148" s="2102"/>
      <c r="I148" s="2102"/>
      <c r="J148" s="2085">
        <v>0</v>
      </c>
    </row>
    <row r="149" spans="1:14" s="672" customFormat="1">
      <c r="A149" s="948">
        <v>1177000</v>
      </c>
      <c r="B149" s="779" t="s">
        <v>564</v>
      </c>
      <c r="C149" s="755" t="s">
        <v>338</v>
      </c>
      <c r="D149" s="2102">
        <v>0</v>
      </c>
      <c r="E149" s="2102"/>
      <c r="F149" s="2102">
        <v>0</v>
      </c>
      <c r="G149" s="2102">
        <v>0</v>
      </c>
      <c r="H149" s="2102">
        <v>0</v>
      </c>
      <c r="I149" s="2102">
        <v>0</v>
      </c>
      <c r="J149" s="2085">
        <v>0</v>
      </c>
    </row>
    <row r="150" spans="1:14" s="672" customFormat="1" ht="13.5" thickBot="1">
      <c r="A150" s="949">
        <v>1177100</v>
      </c>
      <c r="B150" s="783" t="s">
        <v>1639</v>
      </c>
      <c r="C150" s="730" t="s">
        <v>244</v>
      </c>
      <c r="D150" s="2095"/>
      <c r="E150" s="2095"/>
      <c r="F150" s="2095"/>
      <c r="G150" s="2095"/>
      <c r="H150" s="2095"/>
      <c r="I150" s="2095"/>
      <c r="J150" s="2085">
        <v>0</v>
      </c>
    </row>
    <row r="151" spans="1:14" s="672" customFormat="1" ht="26.25" thickBot="1">
      <c r="A151" s="952" t="s">
        <v>247</v>
      </c>
      <c r="B151" s="790" t="s">
        <v>618</v>
      </c>
      <c r="C151" s="791" t="s">
        <v>338</v>
      </c>
      <c r="D151" s="2103">
        <f>D152+D163</f>
        <v>1022980</v>
      </c>
      <c r="E151" s="2103">
        <f>E152</f>
        <v>241296.5472</v>
      </c>
      <c r="F151" s="2103">
        <f>F152+F163</f>
        <v>1264276.5471999999</v>
      </c>
      <c r="G151" s="2103">
        <f>G152</f>
        <v>100000.5472</v>
      </c>
      <c r="H151" s="2103">
        <f>H152</f>
        <v>333168.54719999997</v>
      </c>
      <c r="I151" s="2103">
        <f>I152</f>
        <v>700438.54720000003</v>
      </c>
      <c r="J151" s="1965">
        <f>F152</f>
        <v>1264276.5471999999</v>
      </c>
    </row>
    <row r="152" spans="1:14" s="672" customFormat="1" ht="21.75" customHeight="1">
      <c r="A152" s="950" t="s">
        <v>620</v>
      </c>
      <c r="B152" s="799" t="s">
        <v>621</v>
      </c>
      <c r="C152" s="718" t="s">
        <v>338</v>
      </c>
      <c r="D152" s="2088">
        <f>SUM(D153:D162)</f>
        <v>1022980</v>
      </c>
      <c r="E152" s="2088">
        <f>E154</f>
        <v>241296.5472</v>
      </c>
      <c r="F152" s="2088">
        <f>SUM(F153:F162)</f>
        <v>1264276.5471999999</v>
      </c>
      <c r="G152" s="2088">
        <f>SUM(G153:G162)</f>
        <v>100000.5472</v>
      </c>
      <c r="H152" s="2088">
        <f>SUM(H153:H162)</f>
        <v>333168.54719999997</v>
      </c>
      <c r="I152" s="2088">
        <f>SUM(I153:I162)</f>
        <v>700438.54720000003</v>
      </c>
      <c r="J152" s="1965">
        <f>F152</f>
        <v>1264276.5471999999</v>
      </c>
    </row>
    <row r="153" spans="1:14" s="672" customFormat="1">
      <c r="A153" s="948" t="s">
        <v>622</v>
      </c>
      <c r="B153" s="781" t="s">
        <v>1640</v>
      </c>
      <c r="C153" s="955" t="s">
        <v>945</v>
      </c>
      <c r="D153" s="2102"/>
      <c r="E153" s="2084"/>
      <c r="F153" s="2102"/>
      <c r="G153" s="2102"/>
      <c r="H153" s="2102"/>
      <c r="I153" s="2102"/>
      <c r="J153" s="2085">
        <f>F153</f>
        <v>0</v>
      </c>
    </row>
    <row r="154" spans="1:14" s="672" customFormat="1" ht="21.75" customHeight="1">
      <c r="A154" s="948" t="s">
        <v>946</v>
      </c>
      <c r="B154" s="781" t="s">
        <v>1641</v>
      </c>
      <c r="C154" s="955" t="s">
        <v>923</v>
      </c>
      <c r="D154" s="2104">
        <v>1022980</v>
      </c>
      <c r="E154" s="2093">
        <v>241296.5472</v>
      </c>
      <c r="F154" s="1964">
        <f>D154+E154</f>
        <v>1264276.5471999999</v>
      </c>
      <c r="G154" s="1964">
        <v>100000.5472</v>
      </c>
      <c r="H154" s="1964">
        <v>333168.54719999997</v>
      </c>
      <c r="I154" s="1964">
        <v>700438.54720000003</v>
      </c>
      <c r="J154" s="1965">
        <f>F154</f>
        <v>1264276.5471999999</v>
      </c>
    </row>
    <row r="155" spans="1:14" s="672" customFormat="1" ht="25.5">
      <c r="A155" s="948" t="s">
        <v>924</v>
      </c>
      <c r="B155" s="781" t="s">
        <v>1642</v>
      </c>
      <c r="C155" s="955" t="s">
        <v>926</v>
      </c>
      <c r="D155" s="2105">
        <v>0</v>
      </c>
      <c r="E155" s="1761">
        <v>0</v>
      </c>
      <c r="F155" s="2106">
        <f>D155+E155</f>
        <v>0</v>
      </c>
      <c r="G155" s="1763"/>
      <c r="H155" s="2107"/>
      <c r="I155" s="2107"/>
      <c r="J155" s="2108">
        <f>F155</f>
        <v>0</v>
      </c>
      <c r="K155" s="2475"/>
      <c r="L155" s="2455"/>
      <c r="M155" s="2455"/>
      <c r="N155" s="2455"/>
    </row>
    <row r="156" spans="1:14" s="672" customFormat="1">
      <c r="A156" s="957" t="s">
        <v>927</v>
      </c>
      <c r="B156" s="781" t="s">
        <v>1643</v>
      </c>
      <c r="C156" s="955" t="s">
        <v>1055</v>
      </c>
      <c r="D156" s="1762"/>
      <c r="E156" s="2109"/>
      <c r="F156" s="2102"/>
      <c r="G156" s="2102"/>
      <c r="H156" s="2102"/>
      <c r="I156" s="2102"/>
      <c r="J156" s="2085">
        <v>0</v>
      </c>
    </row>
    <row r="157" spans="1:14" s="672" customFormat="1" ht="21.75" customHeight="1">
      <c r="A157" s="957" t="s">
        <v>127</v>
      </c>
      <c r="B157" s="782" t="s">
        <v>128</v>
      </c>
      <c r="C157" s="955" t="s">
        <v>129</v>
      </c>
      <c r="D157" s="1762">
        <v>0</v>
      </c>
      <c r="E157" s="1765">
        <v>0</v>
      </c>
      <c r="F157" s="1964">
        <f>D157+E157</f>
        <v>0</v>
      </c>
      <c r="G157" s="1964"/>
      <c r="H157" s="1964"/>
      <c r="I157" s="1964"/>
      <c r="J157" s="1965">
        <f>F157</f>
        <v>0</v>
      </c>
      <c r="K157" s="985"/>
    </row>
    <row r="158" spans="1:14" s="672" customFormat="1">
      <c r="A158" s="957" t="s">
        <v>130</v>
      </c>
      <c r="B158" s="781" t="s">
        <v>1644</v>
      </c>
      <c r="C158" s="955" t="s">
        <v>857</v>
      </c>
      <c r="D158" s="2102">
        <v>0</v>
      </c>
      <c r="E158" s="2084"/>
      <c r="F158" s="2102">
        <f>D158</f>
        <v>0</v>
      </c>
      <c r="G158" s="2102">
        <v>0</v>
      </c>
      <c r="H158" s="2102">
        <v>0</v>
      </c>
      <c r="I158" s="2102">
        <v>0</v>
      </c>
      <c r="J158" s="2085">
        <f>F158</f>
        <v>0</v>
      </c>
    </row>
    <row r="159" spans="1:14" s="672" customFormat="1" hidden="1">
      <c r="A159" s="957" t="s">
        <v>858</v>
      </c>
      <c r="B159" s="781" t="s">
        <v>1645</v>
      </c>
      <c r="C159" s="955" t="s">
        <v>860</v>
      </c>
      <c r="D159" s="2102"/>
      <c r="E159" s="2084"/>
      <c r="F159" s="2102"/>
      <c r="G159" s="2102"/>
      <c r="H159" s="2102"/>
      <c r="I159" s="2102"/>
      <c r="J159" s="2085">
        <v>0</v>
      </c>
    </row>
    <row r="160" spans="1:14" s="672" customFormat="1" hidden="1">
      <c r="A160" s="958" t="s">
        <v>765</v>
      </c>
      <c r="B160" s="959" t="s">
        <v>1646</v>
      </c>
      <c r="C160" s="960" t="s">
        <v>627</v>
      </c>
      <c r="D160" s="2102"/>
      <c r="E160" s="2084"/>
      <c r="F160" s="2102"/>
      <c r="G160" s="2102"/>
      <c r="H160" s="2102"/>
      <c r="I160" s="2102"/>
      <c r="J160" s="2085">
        <v>0</v>
      </c>
    </row>
    <row r="161" spans="1:10" s="672" customFormat="1" hidden="1">
      <c r="A161" s="924" t="s">
        <v>766</v>
      </c>
      <c r="B161" s="961" t="s">
        <v>1020</v>
      </c>
      <c r="C161" s="928" t="s">
        <v>1021</v>
      </c>
      <c r="D161" s="2102"/>
      <c r="E161" s="2084"/>
      <c r="F161" s="2102"/>
      <c r="G161" s="2102"/>
      <c r="H161" s="2102"/>
      <c r="I161" s="2102"/>
      <c r="J161" s="2085">
        <v>0</v>
      </c>
    </row>
    <row r="162" spans="1:10" s="672" customFormat="1" hidden="1">
      <c r="A162" s="924" t="s">
        <v>1022</v>
      </c>
      <c r="B162" s="961" t="s">
        <v>1023</v>
      </c>
      <c r="C162" s="928" t="s">
        <v>1024</v>
      </c>
      <c r="D162" s="2102"/>
      <c r="E162" s="2084"/>
      <c r="F162" s="2102"/>
      <c r="G162" s="2102"/>
      <c r="H162" s="2102"/>
      <c r="I162" s="2102"/>
      <c r="J162" s="2085">
        <v>0</v>
      </c>
    </row>
    <row r="163" spans="1:10" s="672" customFormat="1" hidden="1">
      <c r="A163" s="962" t="s">
        <v>628</v>
      </c>
      <c r="B163" s="963" t="s">
        <v>629</v>
      </c>
      <c r="C163" s="964" t="s">
        <v>338</v>
      </c>
      <c r="D163" s="2102">
        <v>0</v>
      </c>
      <c r="E163" s="2102"/>
      <c r="F163" s="2102">
        <v>0</v>
      </c>
      <c r="G163" s="2102">
        <v>0</v>
      </c>
      <c r="H163" s="2102">
        <v>0</v>
      </c>
      <c r="I163" s="2102">
        <v>0</v>
      </c>
      <c r="J163" s="2085">
        <v>0</v>
      </c>
    </row>
    <row r="164" spans="1:10" hidden="1">
      <c r="A164" s="957" t="s">
        <v>630</v>
      </c>
      <c r="B164" s="782" t="s">
        <v>631</v>
      </c>
      <c r="C164" s="955" t="s">
        <v>632</v>
      </c>
      <c r="D164" s="2102"/>
      <c r="E164" s="2084"/>
      <c r="F164" s="2102"/>
      <c r="G164" s="2102"/>
      <c r="H164" s="2102"/>
      <c r="I164" s="2102"/>
      <c r="J164" s="2085">
        <v>0</v>
      </c>
    </row>
    <row r="165" spans="1:10" hidden="1">
      <c r="A165" s="957" t="s">
        <v>633</v>
      </c>
      <c r="B165" s="782" t="s">
        <v>634</v>
      </c>
      <c r="C165" s="955" t="s">
        <v>635</v>
      </c>
      <c r="D165" s="2102"/>
      <c r="E165" s="2084"/>
      <c r="F165" s="2102"/>
      <c r="G165" s="2102"/>
      <c r="H165" s="2102"/>
      <c r="I165" s="2102"/>
      <c r="J165" s="2085">
        <v>0</v>
      </c>
    </row>
    <row r="166" spans="1:10" ht="25.5" hidden="1">
      <c r="A166" s="957" t="s">
        <v>636</v>
      </c>
      <c r="B166" s="781" t="s">
        <v>1647</v>
      </c>
      <c r="C166" s="955" t="s">
        <v>294</v>
      </c>
      <c r="D166" s="2102"/>
      <c r="E166" s="2084"/>
      <c r="F166" s="2102"/>
      <c r="G166" s="2102"/>
      <c r="H166" s="2102"/>
      <c r="I166" s="2102"/>
      <c r="J166" s="2085">
        <v>0</v>
      </c>
    </row>
    <row r="167" spans="1:10" hidden="1">
      <c r="A167" s="957" t="s">
        <v>295</v>
      </c>
      <c r="B167" s="781" t="s">
        <v>1648</v>
      </c>
      <c r="C167" s="955" t="s">
        <v>297</v>
      </c>
      <c r="D167" s="2102"/>
      <c r="E167" s="2084"/>
      <c r="F167" s="2102"/>
      <c r="G167" s="2102"/>
      <c r="H167" s="2102"/>
      <c r="I167" s="2102"/>
      <c r="J167" s="2085">
        <v>0</v>
      </c>
    </row>
    <row r="168" spans="1:10" hidden="1">
      <c r="A168" s="957" t="s">
        <v>298</v>
      </c>
      <c r="B168" s="779" t="s">
        <v>299</v>
      </c>
      <c r="C168" s="767" t="s">
        <v>338</v>
      </c>
      <c r="D168" s="2102">
        <v>0</v>
      </c>
      <c r="E168" s="2102"/>
      <c r="F168" s="2102">
        <v>0</v>
      </c>
      <c r="G168" s="2102">
        <v>0</v>
      </c>
      <c r="H168" s="2102">
        <v>0</v>
      </c>
      <c r="I168" s="2102">
        <v>0</v>
      </c>
      <c r="J168" s="2085">
        <v>0</v>
      </c>
    </row>
    <row r="169" spans="1:10" hidden="1">
      <c r="A169" s="957" t="s">
        <v>300</v>
      </c>
      <c r="B169" s="782" t="s">
        <v>1061</v>
      </c>
      <c r="C169" s="955" t="s">
        <v>301</v>
      </c>
      <c r="D169" s="2102"/>
      <c r="E169" s="2084"/>
      <c r="F169" s="2102"/>
      <c r="G169" s="2102"/>
      <c r="H169" s="2102"/>
      <c r="I169" s="2102"/>
      <c r="J169" s="2085">
        <v>0</v>
      </c>
    </row>
    <row r="170" spans="1:10" hidden="1">
      <c r="A170" s="965" t="s">
        <v>302</v>
      </c>
      <c r="B170" s="806" t="s">
        <v>1025</v>
      </c>
      <c r="C170" s="767" t="s">
        <v>338</v>
      </c>
      <c r="D170" s="2102">
        <v>0</v>
      </c>
      <c r="E170" s="2102"/>
      <c r="F170" s="2102">
        <v>0</v>
      </c>
      <c r="G170" s="2102">
        <v>0</v>
      </c>
      <c r="H170" s="2102">
        <v>0</v>
      </c>
      <c r="I170" s="2102">
        <v>0</v>
      </c>
      <c r="J170" s="2085">
        <v>0</v>
      </c>
    </row>
    <row r="171" spans="1:10">
      <c r="A171" s="957" t="s">
        <v>304</v>
      </c>
      <c r="B171" s="782" t="s">
        <v>1062</v>
      </c>
      <c r="C171" s="955" t="s">
        <v>305</v>
      </c>
      <c r="D171" s="2102"/>
      <c r="E171" s="2102"/>
      <c r="F171" s="2102"/>
      <c r="G171" s="2102"/>
      <c r="H171" s="2102"/>
      <c r="I171" s="2102"/>
      <c r="J171" s="2085">
        <v>0</v>
      </c>
    </row>
    <row r="172" spans="1:10">
      <c r="A172" s="957" t="s">
        <v>306</v>
      </c>
      <c r="B172" s="782" t="s">
        <v>1063</v>
      </c>
      <c r="C172" s="955" t="s">
        <v>307</v>
      </c>
      <c r="D172" s="2102"/>
      <c r="E172" s="2102"/>
      <c r="F172" s="2102"/>
      <c r="G172" s="2102"/>
      <c r="H172" s="2102"/>
      <c r="I172" s="2102"/>
      <c r="J172" s="2102"/>
    </row>
    <row r="173" spans="1:10">
      <c r="A173" s="957" t="s">
        <v>308</v>
      </c>
      <c r="B173" s="781" t="s">
        <v>1649</v>
      </c>
      <c r="C173" s="955" t="s">
        <v>310</v>
      </c>
      <c r="D173" s="2102"/>
      <c r="E173" s="2102"/>
      <c r="F173" s="2102"/>
      <c r="G173" s="2102"/>
      <c r="H173" s="2102"/>
      <c r="I173" s="2102"/>
      <c r="J173" s="2102"/>
    </row>
    <row r="174" spans="1:10" ht="13.5" thickBot="1">
      <c r="A174" s="966">
        <v>1244000</v>
      </c>
      <c r="B174" s="967" t="s">
        <v>1661</v>
      </c>
      <c r="C174" s="960" t="s">
        <v>1089</v>
      </c>
      <c r="D174" s="2110"/>
      <c r="E174" s="2110"/>
      <c r="F174" s="2110"/>
      <c r="G174" s="2110"/>
      <c r="H174" s="2110"/>
      <c r="I174" s="2110"/>
      <c r="J174" s="2110"/>
    </row>
    <row r="175" spans="1:10" ht="13.5" thickBot="1">
      <c r="A175" s="968">
        <v>1000000</v>
      </c>
      <c r="B175" s="969" t="s">
        <v>1027</v>
      </c>
      <c r="C175" s="970" t="s">
        <v>338</v>
      </c>
      <c r="D175" s="2103">
        <f t="shared" ref="D175:J175" si="4">D32+D151</f>
        <v>1022980</v>
      </c>
      <c r="E175" s="2103">
        <f t="shared" si="4"/>
        <v>241296.5472</v>
      </c>
      <c r="F175" s="2111">
        <f t="shared" si="4"/>
        <v>1264276.5471999999</v>
      </c>
      <c r="G175" s="2111">
        <f t="shared" si="4"/>
        <v>100000.5472</v>
      </c>
      <c r="H175" s="2111">
        <f t="shared" si="4"/>
        <v>333168.54719999997</v>
      </c>
      <c r="I175" s="2111">
        <f t="shared" si="4"/>
        <v>700438.54720000003</v>
      </c>
      <c r="J175" s="2112">
        <f t="shared" si="4"/>
        <v>1264276.5471999999</v>
      </c>
    </row>
    <row r="176" spans="1:10">
      <c r="A176" s="971"/>
      <c r="B176" s="971"/>
      <c r="C176" s="971"/>
      <c r="D176" s="971"/>
      <c r="E176" s="971"/>
      <c r="F176" s="1728"/>
      <c r="G176" s="1725"/>
      <c r="H176" s="1728"/>
      <c r="I176" s="1728"/>
      <c r="J176" s="1728"/>
    </row>
    <row r="177" spans="1:10" ht="15.75" customHeight="1">
      <c r="A177" s="2422" t="s">
        <v>2264</v>
      </c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>
      <c r="A178" s="2459" t="s">
        <v>1070</v>
      </c>
      <c r="B178" s="2459"/>
      <c r="C178" s="2459"/>
      <c r="D178" s="2459"/>
      <c r="E178" s="2459"/>
      <c r="F178" s="2459"/>
      <c r="G178" s="2459"/>
      <c r="H178" s="2459"/>
      <c r="I178" s="2459"/>
      <c r="J178" s="2459"/>
    </row>
    <row r="179" spans="1:10" ht="14.25">
      <c r="A179" s="2422" t="s">
        <v>1672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>
      <c r="A180" s="2461" t="s">
        <v>950</v>
      </c>
      <c r="B180" s="2461"/>
      <c r="C180" s="2461"/>
      <c r="D180" s="2461"/>
      <c r="E180" s="2461"/>
      <c r="F180" s="2461"/>
      <c r="G180" s="2461"/>
      <c r="H180" s="2461"/>
      <c r="I180" s="2461"/>
      <c r="J180" s="2461"/>
    </row>
    <row r="181" spans="1:10" ht="14.25">
      <c r="A181" s="2466"/>
      <c r="B181" s="2466"/>
      <c r="C181" s="2466"/>
      <c r="D181" s="2466"/>
      <c r="E181" s="2466"/>
      <c r="F181" s="2466"/>
      <c r="G181" s="2466"/>
      <c r="H181" s="2466"/>
      <c r="I181" s="2466"/>
      <c r="J181" s="2466"/>
    </row>
    <row r="182" spans="1:10">
      <c r="A182" s="2422" t="s">
        <v>951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 s="626" customFormat="1" ht="14.25">
      <c r="A183" s="816" t="s">
        <v>2011</v>
      </c>
      <c r="B183" s="816"/>
      <c r="C183" s="817"/>
      <c r="D183" s="816"/>
      <c r="E183" s="816"/>
      <c r="F183" s="816"/>
      <c r="G183" s="816" t="s">
        <v>1102</v>
      </c>
      <c r="H183" s="816"/>
      <c r="I183" s="816"/>
      <c r="J183" s="816"/>
    </row>
    <row r="184" spans="1:10" s="626" customFormat="1" ht="14.25">
      <c r="A184" s="818" t="s">
        <v>1655</v>
      </c>
      <c r="B184" s="817" t="s">
        <v>612</v>
      </c>
      <c r="C184" s="820"/>
      <c r="D184" s="662"/>
      <c r="E184" s="661" t="s">
        <v>289</v>
      </c>
      <c r="F184" s="662"/>
      <c r="G184" s="661" t="s">
        <v>290</v>
      </c>
      <c r="H184" s="662"/>
      <c r="I184" s="662"/>
      <c r="J184" s="818"/>
    </row>
    <row r="185" spans="1:10">
      <c r="A185" s="2455"/>
      <c r="B185" s="2455"/>
      <c r="C185" s="2455"/>
      <c r="D185" s="2455"/>
      <c r="E185" s="2455"/>
      <c r="F185" s="2455"/>
      <c r="G185" s="2455"/>
      <c r="H185" s="2455"/>
      <c r="I185" s="2455"/>
      <c r="J185" s="2455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 s="841" customFormat="1">
      <c r="A187" s="2537"/>
      <c r="B187" s="2537"/>
      <c r="C187" s="2537"/>
      <c r="D187" s="2537"/>
      <c r="E187" s="2537"/>
      <c r="F187" s="2537"/>
      <c r="G187" s="2537"/>
      <c r="H187" s="2537"/>
      <c r="I187" s="2537"/>
      <c r="J187" s="2537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>
      <c r="A190" s="971"/>
      <c r="B190" s="971"/>
      <c r="C190" s="971"/>
      <c r="D190" s="971"/>
      <c r="E190" s="971"/>
      <c r="F190" s="971"/>
      <c r="G190" s="971"/>
      <c r="H190" s="971"/>
      <c r="I190" s="971"/>
      <c r="J190" s="972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971"/>
      <c r="B195" s="971"/>
      <c r="C195" s="971"/>
      <c r="D195" s="971"/>
      <c r="E195" s="971"/>
      <c r="F195" s="971"/>
      <c r="G195" s="971"/>
      <c r="H195" s="971"/>
      <c r="I195" s="971"/>
      <c r="J195" s="971"/>
    </row>
    <row r="196" spans="1:10">
      <c r="A196" s="2464"/>
      <c r="B196" s="2464"/>
      <c r="C196" s="2464"/>
      <c r="D196" s="2464"/>
      <c r="E196" s="2464"/>
      <c r="F196" s="2464"/>
      <c r="G196" s="2464"/>
      <c r="H196" s="2464"/>
      <c r="I196" s="2464"/>
      <c r="J196" s="2464"/>
    </row>
    <row r="197" spans="1:10">
      <c r="A197" s="971"/>
      <c r="B197" s="971"/>
      <c r="C197" s="971"/>
      <c r="D197" s="971"/>
      <c r="E197" s="971"/>
      <c r="F197" s="973"/>
      <c r="G197" s="973"/>
      <c r="H197" s="973"/>
      <c r="I197" s="973"/>
      <c r="J197" s="973"/>
    </row>
    <row r="198" spans="1:10">
      <c r="A198" s="2464"/>
      <c r="B198" s="2464"/>
      <c r="C198" s="2464"/>
      <c r="D198" s="2464"/>
      <c r="E198" s="2464"/>
      <c r="F198" s="2464"/>
      <c r="G198" s="2464"/>
      <c r="H198" s="2464"/>
      <c r="I198" s="2464"/>
      <c r="J198" s="2464"/>
    </row>
    <row r="199" spans="1:10">
      <c r="A199" s="971"/>
      <c r="B199" s="971"/>
      <c r="C199" s="971"/>
      <c r="D199" s="971"/>
      <c r="E199" s="971"/>
      <c r="F199" s="971"/>
      <c r="G199" s="971"/>
      <c r="H199" s="971"/>
      <c r="I199" s="971"/>
      <c r="J199" s="971"/>
    </row>
    <row r="200" spans="1:10">
      <c r="A200" s="2464"/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>
      <c r="A201" s="971"/>
      <c r="B201" s="971"/>
      <c r="C201" s="971"/>
      <c r="D201" s="971"/>
      <c r="E201" s="971"/>
      <c r="F201" s="971"/>
      <c r="G201" s="971"/>
      <c r="H201" s="971"/>
      <c r="I201" s="971"/>
      <c r="J201" s="971"/>
    </row>
    <row r="202" spans="1:10">
      <c r="A202" s="2464" t="s">
        <v>49</v>
      </c>
      <c r="B202" s="2464"/>
      <c r="C202" s="2464"/>
      <c r="D202" s="2464"/>
      <c r="E202" s="2464"/>
      <c r="F202" s="2464"/>
      <c r="G202" s="2464"/>
      <c r="H202" s="2464"/>
      <c r="I202" s="2464"/>
      <c r="J202" s="2464"/>
    </row>
    <row r="203" spans="1:10">
      <c r="A203" s="2463" t="s">
        <v>1664</v>
      </c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2463" t="s">
        <v>1665</v>
      </c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2463" t="s">
        <v>1666</v>
      </c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971" t="s">
        <v>890</v>
      </c>
      <c r="B206" s="974"/>
      <c r="C206" s="974"/>
      <c r="D206" s="974"/>
      <c r="E206" s="974"/>
      <c r="F206" s="974"/>
      <c r="G206" s="974"/>
      <c r="H206" s="974"/>
      <c r="I206" s="974"/>
      <c r="J206" s="974"/>
    </row>
    <row r="207" spans="1:10">
      <c r="A207" s="2463" t="s">
        <v>1667</v>
      </c>
      <c r="B207" s="2463"/>
      <c r="C207" s="2463"/>
      <c r="D207" s="2463"/>
      <c r="E207" s="2463"/>
      <c r="F207" s="2463"/>
      <c r="G207" s="2463"/>
      <c r="H207" s="2463"/>
      <c r="I207" s="2463"/>
      <c r="J207" s="2463"/>
    </row>
    <row r="208" spans="1:10">
      <c r="A208" s="2422" t="s">
        <v>645</v>
      </c>
      <c r="B208" s="2422"/>
      <c r="C208" s="2422"/>
      <c r="D208" s="2422"/>
      <c r="E208" s="2422"/>
      <c r="F208" s="2422"/>
      <c r="G208" s="2422"/>
      <c r="H208" s="2422"/>
      <c r="I208" s="2422"/>
      <c r="J208" s="2422"/>
    </row>
    <row r="209" spans="1:10">
      <c r="A209" s="2459" t="s">
        <v>1070</v>
      </c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 ht="14.25">
      <c r="A210" s="2459" t="s">
        <v>1668</v>
      </c>
      <c r="B210" s="2459"/>
      <c r="C210" s="2459"/>
      <c r="D210" s="2459"/>
      <c r="E210" s="2459"/>
      <c r="F210" s="2459"/>
      <c r="G210" s="2459"/>
      <c r="H210" s="2459"/>
      <c r="I210" s="2459"/>
      <c r="J210" s="2459"/>
    </row>
    <row r="211" spans="1:10">
      <c r="A211" s="2461" t="s">
        <v>950</v>
      </c>
      <c r="B211" s="2461"/>
      <c r="C211" s="2461"/>
      <c r="D211" s="2461"/>
      <c r="E211" s="2461"/>
      <c r="F211" s="2461"/>
      <c r="G211" s="2461"/>
      <c r="H211" s="2461"/>
      <c r="I211" s="2461"/>
      <c r="J211" s="2461"/>
    </row>
    <row r="212" spans="1:10" ht="14.25">
      <c r="A212" s="2462" t="s">
        <v>1669</v>
      </c>
      <c r="B212" s="2462"/>
      <c r="C212" s="2462"/>
      <c r="D212" s="2462"/>
      <c r="E212" s="2462"/>
      <c r="F212" s="2462"/>
      <c r="G212" s="2462"/>
      <c r="H212" s="2462"/>
      <c r="I212" s="2462"/>
      <c r="J212" s="2462"/>
    </row>
    <row r="213" spans="1:10">
      <c r="A213" s="2459" t="s">
        <v>951</v>
      </c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>
      <c r="A214" s="2459" t="s">
        <v>952</v>
      </c>
      <c r="B214" s="2459"/>
      <c r="C214" s="2459"/>
      <c r="D214" s="2459"/>
      <c r="E214" s="2459"/>
      <c r="F214" s="2459"/>
      <c r="G214" s="2459"/>
      <c r="H214" s="2459"/>
      <c r="I214" s="2459"/>
      <c r="J214" s="2459"/>
    </row>
    <row r="215" spans="1:10" ht="14.25">
      <c r="A215" s="2460" t="s">
        <v>1663</v>
      </c>
      <c r="B215" s="2460"/>
      <c r="C215" s="2460"/>
      <c r="D215" s="2460"/>
      <c r="E215" s="2460"/>
      <c r="F215" s="2460"/>
      <c r="G215" s="2460"/>
      <c r="H215" s="2460"/>
      <c r="I215" s="2460"/>
      <c r="J215" s="2460"/>
    </row>
    <row r="216" spans="1:10">
      <c r="A216" s="2455"/>
      <c r="B216" s="2455"/>
      <c r="C216" s="2455"/>
      <c r="D216" s="2455"/>
      <c r="E216" s="2455"/>
      <c r="F216" s="2455"/>
      <c r="G216" s="2455"/>
      <c r="H216" s="2455"/>
      <c r="I216" s="2455"/>
      <c r="J216" s="2455"/>
    </row>
  </sheetData>
  <mergeCells count="42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K155:N155"/>
    <mergeCell ref="A179:J179"/>
    <mergeCell ref="A9:E9"/>
    <mergeCell ref="A14:B14"/>
    <mergeCell ref="B15:E15"/>
    <mergeCell ref="B16:F16"/>
    <mergeCell ref="A17:E18"/>
    <mergeCell ref="F17:J18"/>
    <mergeCell ref="H28:J28"/>
    <mergeCell ref="F29:F30"/>
    <mergeCell ref="G29:J29"/>
    <mergeCell ref="A177:J177"/>
    <mergeCell ref="A178:J178"/>
  </mergeCells>
  <pageMargins left="0.23622047244094491" right="0.23622047244094491" top="0.74803149606299213" bottom="0" header="0.31496062992125984" footer="0.31496062992125984"/>
  <pageSetup paperSize="9" orientation="landscape" horizontalDpi="12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M216"/>
  <sheetViews>
    <sheetView topLeftCell="A151" workbookViewId="0">
      <pane ySplit="285" topLeftCell="A62" activePane="bottomLeft"/>
      <selection activeCell="A150" sqref="A1:XFD1048576"/>
      <selection pane="bottomLeft" activeCell="A177" sqref="A177:XFD177"/>
    </sheetView>
  </sheetViews>
  <sheetFormatPr defaultRowHeight="12.75"/>
  <cols>
    <col min="1" max="1" width="7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10.85546875" style="662" customWidth="1"/>
    <col min="6" max="6" width="11.285156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889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4.25" customHeight="1">
      <c r="B6" s="2012" t="s">
        <v>31</v>
      </c>
      <c r="C6" s="872"/>
      <c r="D6" s="871"/>
      <c r="E6" s="871"/>
      <c r="G6" s="873" t="s">
        <v>971</v>
      </c>
      <c r="H6" s="820"/>
    </row>
    <row r="7" spans="1:10">
      <c r="B7" s="662"/>
      <c r="C7" s="874"/>
    </row>
    <row r="8" spans="1:10" ht="12" customHeight="1">
      <c r="A8" s="672" t="s">
        <v>2294</v>
      </c>
      <c r="F8" s="665"/>
      <c r="G8" s="665"/>
    </row>
    <row r="9" spans="1:10" s="672" customFormat="1" ht="9.75" customHeight="1">
      <c r="A9" s="2455" t="s">
        <v>1073</v>
      </c>
      <c r="B9" s="2455"/>
      <c r="C9" s="2455"/>
      <c r="D9" s="2455"/>
      <c r="E9" s="2455"/>
    </row>
    <row r="10" spans="1:10">
      <c r="A10" s="672" t="s">
        <v>451</v>
      </c>
      <c r="B10" s="875"/>
      <c r="C10" s="876"/>
      <c r="D10" s="824"/>
      <c r="E10" s="824"/>
    </row>
    <row r="11" spans="1:10" ht="14.25" customHeight="1">
      <c r="B11" s="877"/>
      <c r="C11" s="878"/>
      <c r="D11" s="877"/>
      <c r="E11" s="877"/>
      <c r="F11" s="877"/>
      <c r="G11" s="877"/>
      <c r="H11" s="879"/>
    </row>
    <row r="12" spans="1:10" ht="11.25" customHeight="1">
      <c r="A12" s="880" t="s">
        <v>452</v>
      </c>
      <c r="B12" s="873" t="s">
        <v>1100</v>
      </c>
      <c r="C12" s="874"/>
      <c r="D12" s="873"/>
      <c r="E12" s="873"/>
      <c r="F12" s="873"/>
      <c r="G12" s="820"/>
      <c r="H12" s="881" t="s">
        <v>193</v>
      </c>
    </row>
    <row r="13" spans="1:10" ht="30" customHeight="1">
      <c r="A13" s="882" t="s">
        <v>587</v>
      </c>
      <c r="B13" s="882"/>
      <c r="C13" s="878"/>
      <c r="D13" s="882"/>
      <c r="E13" s="882"/>
      <c r="F13" s="882"/>
      <c r="G13" s="883"/>
    </row>
    <row r="14" spans="1:10" s="841" customFormat="1">
      <c r="A14" s="2445" t="s">
        <v>2269</v>
      </c>
      <c r="B14" s="2446"/>
      <c r="C14" s="1460"/>
      <c r="F14" s="1461"/>
      <c r="G14" s="1461"/>
    </row>
    <row r="15" spans="1:10" ht="21.75" customHeight="1">
      <c r="A15" s="884"/>
      <c r="B15" s="2468" t="s">
        <v>588</v>
      </c>
      <c r="C15" s="2468"/>
      <c r="D15" s="2468"/>
      <c r="E15" s="2468"/>
      <c r="F15" s="884"/>
      <c r="G15" s="884"/>
      <c r="H15" s="884"/>
      <c r="I15" s="884"/>
      <c r="J15" s="884"/>
    </row>
    <row r="16" spans="1:10" ht="21" customHeight="1">
      <c r="A16" s="662"/>
      <c r="B16" s="2470" t="s">
        <v>243</v>
      </c>
      <c r="C16" s="2470"/>
      <c r="D16" s="2470"/>
      <c r="E16" s="2470"/>
      <c r="F16" s="2470"/>
      <c r="G16" s="2021"/>
      <c r="H16" s="2021"/>
      <c r="I16" s="2021"/>
      <c r="J16" s="2021"/>
    </row>
    <row r="17" spans="1:12" s="626" customFormat="1" ht="11.25" customHeight="1">
      <c r="A17" s="2467" t="s">
        <v>2202</v>
      </c>
      <c r="B17" s="2467"/>
      <c r="C17" s="2467"/>
      <c r="D17" s="2467"/>
      <c r="E17" s="2467"/>
      <c r="F17" s="2467"/>
      <c r="G17" s="2467"/>
      <c r="H17" s="2467"/>
      <c r="I17" s="2467"/>
      <c r="J17" s="2467"/>
      <c r="K17" s="672"/>
      <c r="L17" s="672"/>
    </row>
    <row r="18" spans="1:12" s="672" customFormat="1" ht="12" customHeight="1">
      <c r="A18" s="2467"/>
      <c r="B18" s="2467"/>
      <c r="C18" s="2467"/>
      <c r="D18" s="2467"/>
      <c r="E18" s="2467"/>
      <c r="F18" s="2467"/>
      <c r="G18" s="2467"/>
      <c r="H18" s="2467"/>
      <c r="I18" s="2467"/>
      <c r="J18" s="2467"/>
    </row>
    <row r="19" spans="1:12" s="667" customFormat="1" ht="23.25" customHeight="1" thickBot="1">
      <c r="A19" s="680" t="s">
        <v>2208</v>
      </c>
      <c r="B19" s="669"/>
      <c r="C19" s="908"/>
      <c r="D19" s="669"/>
      <c r="E19" s="669"/>
      <c r="G19" s="902" t="s">
        <v>617</v>
      </c>
      <c r="H19" s="2023"/>
      <c r="I19" s="2023"/>
      <c r="J19" s="2023"/>
    </row>
    <row r="20" spans="1:12" s="869" customFormat="1" ht="15.75" customHeight="1" thickBot="1">
      <c r="A20" s="677" t="s">
        <v>84</v>
      </c>
      <c r="B20" s="892"/>
      <c r="C20" s="889"/>
      <c r="G20" s="892" t="s">
        <v>313</v>
      </c>
      <c r="H20" s="893">
        <v>9</v>
      </c>
      <c r="I20" s="894">
        <v>1</v>
      </c>
      <c r="J20" s="895">
        <v>1</v>
      </c>
    </row>
    <row r="21" spans="1:12" s="892" customFormat="1" ht="15" customHeight="1" thickBot="1">
      <c r="A21" s="677" t="s">
        <v>600</v>
      </c>
      <c r="C21" s="889"/>
      <c r="G21" s="892" t="s">
        <v>1132</v>
      </c>
    </row>
    <row r="22" spans="1:12" s="892" customFormat="1" ht="9.75" customHeight="1" thickBot="1">
      <c r="A22" s="677" t="s">
        <v>531</v>
      </c>
      <c r="C22" s="896"/>
      <c r="D22" s="897"/>
      <c r="G22" s="892" t="s">
        <v>532</v>
      </c>
    </row>
    <row r="23" spans="1:12" s="869" customFormat="1" ht="15.75" customHeight="1" thickBot="1">
      <c r="A23" s="677" t="s">
        <v>693</v>
      </c>
      <c r="B23" s="892"/>
      <c r="C23" s="889"/>
      <c r="G23" s="892" t="s">
        <v>902</v>
      </c>
      <c r="I23" s="898">
        <v>51</v>
      </c>
    </row>
    <row r="24" spans="1:12" s="869" customFormat="1" ht="12.75" customHeight="1">
      <c r="A24" s="677" t="s">
        <v>202</v>
      </c>
      <c r="B24" s="899"/>
      <c r="C24" s="900"/>
      <c r="F24" s="901"/>
      <c r="G24" s="892" t="s">
        <v>904</v>
      </c>
    </row>
    <row r="25" spans="1:12" s="869" customFormat="1" ht="15.75" customHeight="1" thickBot="1">
      <c r="A25" s="679" t="s">
        <v>286</v>
      </c>
      <c r="B25" s="890"/>
      <c r="C25" s="900"/>
      <c r="D25" s="902"/>
      <c r="E25" s="902"/>
      <c r="G25" s="892" t="s">
        <v>218</v>
      </c>
      <c r="I25" s="901"/>
    </row>
    <row r="26" spans="1:12" s="901" customFormat="1" ht="15.75" customHeight="1" thickBot="1">
      <c r="A26" s="677" t="s">
        <v>110</v>
      </c>
      <c r="B26" s="892"/>
      <c r="C26" s="900"/>
      <c r="D26" s="903"/>
      <c r="E26" s="869"/>
      <c r="G26" s="901" t="s">
        <v>1658</v>
      </c>
      <c r="H26" s="904"/>
      <c r="I26" s="905"/>
      <c r="J26" s="906"/>
    </row>
    <row r="27" spans="1:12" s="901" customFormat="1" ht="16.5" customHeight="1" thickBot="1">
      <c r="A27" s="677" t="s">
        <v>608</v>
      </c>
      <c r="B27" s="892"/>
      <c r="C27" s="900"/>
      <c r="E27" s="907" t="s">
        <v>704</v>
      </c>
      <c r="G27" s="892" t="s">
        <v>398</v>
      </c>
      <c r="I27" s="869"/>
      <c r="J27" s="869"/>
    </row>
    <row r="28" spans="1:12" s="901" customFormat="1" ht="16.5" customHeight="1" thickBot="1">
      <c r="A28" s="680"/>
      <c r="B28" s="869"/>
      <c r="C28" s="908"/>
      <c r="E28" s="909"/>
      <c r="F28" s="869"/>
      <c r="G28" s="869"/>
      <c r="H28" s="2469">
        <v>900272120024</v>
      </c>
      <c r="I28" s="2469"/>
      <c r="J28" s="2469"/>
    </row>
    <row r="29" spans="1:12" s="672" customFormat="1" ht="35.25" customHeight="1" thickBot="1">
      <c r="A29" s="695" t="s">
        <v>385</v>
      </c>
      <c r="B29" s="696" t="s">
        <v>609</v>
      </c>
      <c r="C29" s="697"/>
      <c r="D29" s="696" t="s">
        <v>401</v>
      </c>
      <c r="E29" s="698"/>
      <c r="F29" s="2438" t="s">
        <v>342</v>
      </c>
      <c r="G29" s="2440" t="s">
        <v>343</v>
      </c>
      <c r="H29" s="2441"/>
      <c r="I29" s="2441"/>
      <c r="J29" s="2442"/>
    </row>
    <row r="30" spans="1:12" s="672" customFormat="1" ht="96.75" customHeight="1" thickBot="1">
      <c r="A30" s="699"/>
      <c r="B30" s="700" t="s">
        <v>329</v>
      </c>
      <c r="C30" s="701" t="s">
        <v>641</v>
      </c>
      <c r="D30" s="702" t="s">
        <v>761</v>
      </c>
      <c r="E30" s="70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2" s="910" customFormat="1" ht="21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707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2" s="813" customFormat="1" ht="22.5" customHeight="1" thickBot="1">
      <c r="A32" s="911">
        <v>1100000</v>
      </c>
      <c r="B32" s="711" t="s">
        <v>1659</v>
      </c>
      <c r="C32" s="712" t="s">
        <v>338</v>
      </c>
      <c r="D32" s="826">
        <f>D33+D42+D138+D105</f>
        <v>0</v>
      </c>
      <c r="E32" s="826">
        <f>E105+E65</f>
        <v>0</v>
      </c>
      <c r="F32" s="826">
        <f>F33+F42+F138+F105</f>
        <v>259300</v>
      </c>
      <c r="G32" s="826">
        <f>G33+G42+G105</f>
        <v>100000</v>
      </c>
      <c r="H32" s="826">
        <f>H33+H42+H105</f>
        <v>100000</v>
      </c>
      <c r="I32" s="826">
        <f>I33+I42+I105</f>
        <v>180000</v>
      </c>
      <c r="J32" s="1104">
        <f>F32</f>
        <v>259300</v>
      </c>
    </row>
    <row r="33" spans="1:10" s="672" customFormat="1" ht="60.75" hidden="1" customHeight="1" thickBot="1">
      <c r="A33" s="911">
        <v>1110000</v>
      </c>
      <c r="B33" s="714" t="s">
        <v>1617</v>
      </c>
      <c r="C33" s="712" t="s">
        <v>338</v>
      </c>
      <c r="D33" s="827">
        <f>D34</f>
        <v>0</v>
      </c>
      <c r="E33" s="827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F33</f>
        <v>0</v>
      </c>
    </row>
    <row r="34" spans="1:10" s="672" customFormat="1" ht="14.25" hidden="1">
      <c r="A34" s="912">
        <v>1110000</v>
      </c>
      <c r="B34" s="717" t="s">
        <v>768</v>
      </c>
      <c r="C34" s="718" t="s">
        <v>338</v>
      </c>
      <c r="D34" s="828">
        <f>SUM(D35:D41)</f>
        <v>0</v>
      </c>
      <c r="E34" s="828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F34</f>
        <v>0</v>
      </c>
    </row>
    <row r="35" spans="1:10" s="672" customFormat="1" ht="25.5" hidden="1">
      <c r="A35" s="913">
        <v>1111000</v>
      </c>
      <c r="B35" s="721" t="s">
        <v>643</v>
      </c>
      <c r="C35" s="722" t="s">
        <v>769</v>
      </c>
      <c r="D35" s="829">
        <f>'1'!D35+'2'!D35+'3'!D35+'4'!D35</f>
        <v>0</v>
      </c>
      <c r="E35" s="835"/>
      <c r="F35" s="829">
        <f t="shared" ref="F35:F41" si="0">D35+E35</f>
        <v>0</v>
      </c>
      <c r="G35" s="829">
        <f>'1'!G35+'2'!G35+'3'!G35+'4'!G35</f>
        <v>0</v>
      </c>
      <c r="H35" s="829">
        <f>'1'!H35+'2'!H35+'3'!H35+'4'!H35</f>
        <v>0</v>
      </c>
      <c r="I35" s="829">
        <f>'1'!I35+'2'!I35+'3'!I35+'4'!I35</f>
        <v>0</v>
      </c>
      <c r="J35" s="829">
        <f>F35</f>
        <v>0</v>
      </c>
    </row>
    <row r="36" spans="1:10" s="672" customFormat="1" ht="0.75" hidden="1" customHeight="1">
      <c r="A36" s="914">
        <v>1112000</v>
      </c>
      <c r="B36" s="725" t="s">
        <v>255</v>
      </c>
      <c r="C36" s="726" t="s">
        <v>770</v>
      </c>
      <c r="D36" s="830">
        <v>0</v>
      </c>
      <c r="E36" s="830"/>
      <c r="F36" s="829">
        <f t="shared" si="0"/>
        <v>0</v>
      </c>
      <c r="G36" s="830"/>
      <c r="H36" s="830">
        <v>0</v>
      </c>
      <c r="I36" s="830">
        <v>0</v>
      </c>
      <c r="J36" s="830">
        <f>F36</f>
        <v>0</v>
      </c>
    </row>
    <row r="37" spans="1:10" s="672" customFormat="1" ht="25.5" hidden="1">
      <c r="A37" s="914">
        <v>1113000</v>
      </c>
      <c r="B37" s="725" t="s">
        <v>771</v>
      </c>
      <c r="C37" s="726" t="s">
        <v>772</v>
      </c>
      <c r="D37" s="830"/>
      <c r="E37" s="830"/>
      <c r="F37" s="829">
        <f t="shared" si="0"/>
        <v>0</v>
      </c>
      <c r="G37" s="830"/>
      <c r="H37" s="830"/>
      <c r="I37" s="830"/>
      <c r="J37" s="915">
        <v>0</v>
      </c>
    </row>
    <row r="38" spans="1:10" s="672" customFormat="1" ht="38.25" hidden="1">
      <c r="A38" s="914">
        <v>1114000</v>
      </c>
      <c r="B38" s="725" t="s">
        <v>377</v>
      </c>
      <c r="C38" s="726" t="s">
        <v>378</v>
      </c>
      <c r="D38" s="830"/>
      <c r="E38" s="830"/>
      <c r="F38" s="829">
        <f t="shared" si="0"/>
        <v>0</v>
      </c>
      <c r="G38" s="830"/>
      <c r="H38" s="830"/>
      <c r="I38" s="830"/>
      <c r="J38" s="915">
        <v>0</v>
      </c>
    </row>
    <row r="39" spans="1:10" s="672" customFormat="1" hidden="1">
      <c r="A39" s="914">
        <v>1115000</v>
      </c>
      <c r="B39" s="725" t="s">
        <v>591</v>
      </c>
      <c r="C39" s="726" t="s">
        <v>367</v>
      </c>
      <c r="D39" s="830"/>
      <c r="E39" s="830"/>
      <c r="F39" s="829">
        <f t="shared" si="0"/>
        <v>0</v>
      </c>
      <c r="G39" s="830"/>
      <c r="H39" s="830"/>
      <c r="I39" s="830"/>
      <c r="J39" s="915">
        <v>0</v>
      </c>
    </row>
    <row r="40" spans="1:10" s="672" customFormat="1" ht="25.5" hidden="1">
      <c r="A40" s="914">
        <v>1116000</v>
      </c>
      <c r="B40" s="725" t="s">
        <v>981</v>
      </c>
      <c r="C40" s="726" t="s">
        <v>368</v>
      </c>
      <c r="D40" s="830"/>
      <c r="E40" s="830"/>
      <c r="F40" s="829">
        <f t="shared" si="0"/>
        <v>0</v>
      </c>
      <c r="G40" s="830"/>
      <c r="H40" s="830"/>
      <c r="I40" s="830"/>
      <c r="J40" s="915">
        <v>0</v>
      </c>
    </row>
    <row r="41" spans="1:10" s="672" customFormat="1" ht="13.5" hidden="1" thickBot="1">
      <c r="A41" s="916">
        <v>1117000</v>
      </c>
      <c r="B41" s="729" t="s">
        <v>610</v>
      </c>
      <c r="C41" s="730" t="s">
        <v>19</v>
      </c>
      <c r="D41" s="831">
        <f>'1'!D41+'2'!D41+'3'!D41+'4'!D41</f>
        <v>0</v>
      </c>
      <c r="E41" s="831"/>
      <c r="F41" s="829">
        <f t="shared" si="0"/>
        <v>0</v>
      </c>
      <c r="G41" s="831">
        <f>'1'!G41+'2'!G41+'3'!G41+'4'!G41</f>
        <v>0</v>
      </c>
      <c r="H41" s="831">
        <f>'1'!H41+'2'!H41+'3'!H41+'4'!H41</f>
        <v>0</v>
      </c>
      <c r="I41" s="831">
        <v>0</v>
      </c>
      <c r="J41" s="915">
        <f>F41</f>
        <v>0</v>
      </c>
    </row>
    <row r="42" spans="1:10" s="672" customFormat="1" ht="29.25" hidden="1" thickBot="1">
      <c r="A42" s="917">
        <v>1120000</v>
      </c>
      <c r="B42" s="733" t="s">
        <v>20</v>
      </c>
      <c r="C42" s="712" t="s">
        <v>338</v>
      </c>
      <c r="D42" s="832">
        <f>D43+D55+D66+D69+D51+D64</f>
        <v>0</v>
      </c>
      <c r="E42" s="832"/>
      <c r="F42" s="832">
        <f>F43+F55+F66+F69+F51+F64</f>
        <v>0</v>
      </c>
      <c r="G42" s="832">
        <f>G43+G51+G55+G64+G66+G69</f>
        <v>0</v>
      </c>
      <c r="H42" s="832">
        <f>H43+H51+H55+H64+H66+H69</f>
        <v>0</v>
      </c>
      <c r="I42" s="832">
        <f>I43+I51+I55+I64+I66+I69</f>
        <v>0</v>
      </c>
      <c r="J42" s="915">
        <f>F42</f>
        <v>0</v>
      </c>
    </row>
    <row r="43" spans="1:10" s="672" customFormat="1" ht="13.5" hidden="1" customHeight="1">
      <c r="A43" s="912">
        <v>1121000</v>
      </c>
      <c r="B43" s="735" t="s">
        <v>21</v>
      </c>
      <c r="C43" s="736"/>
      <c r="D43" s="829">
        <f>SUM(D44:D49)</f>
        <v>0</v>
      </c>
      <c r="E43" s="829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</row>
    <row r="44" spans="1:10" s="672" customFormat="1" ht="25.5" hidden="1">
      <c r="A44" s="914">
        <v>1121100</v>
      </c>
      <c r="B44" s="737" t="s">
        <v>359</v>
      </c>
      <c r="C44" s="726" t="s">
        <v>360</v>
      </c>
      <c r="D44" s="830"/>
      <c r="E44" s="830"/>
      <c r="F44" s="830"/>
      <c r="G44" s="830"/>
      <c r="H44" s="830"/>
      <c r="I44" s="830"/>
      <c r="J44" s="915">
        <v>0</v>
      </c>
    </row>
    <row r="45" spans="1:10" s="672" customFormat="1" hidden="1">
      <c r="A45" s="914">
        <v>1121200</v>
      </c>
      <c r="B45" s="738" t="s">
        <v>1618</v>
      </c>
      <c r="C45" s="726" t="s">
        <v>362</v>
      </c>
      <c r="D45" s="830">
        <f>'1'!D45+'2'!D45+'3'!D45+'4'!D45</f>
        <v>0</v>
      </c>
      <c r="E45" s="830"/>
      <c r="F45" s="830">
        <f>D45+E45</f>
        <v>0</v>
      </c>
      <c r="G45" s="830">
        <f>'1'!G45+'2'!G45+'3'!G45+'4'!G45</f>
        <v>0</v>
      </c>
      <c r="H45" s="830">
        <f>'1'!H45+'2'!H45+'3'!H45+'4'!H45</f>
        <v>0</v>
      </c>
      <c r="I45" s="830">
        <f>'1'!I45+'2'!I45+'3'!I45+'4'!I45</f>
        <v>0</v>
      </c>
      <c r="J45" s="915">
        <f>F45</f>
        <v>0</v>
      </c>
    </row>
    <row r="46" spans="1:10" s="672" customFormat="1" hidden="1">
      <c r="A46" s="914">
        <v>1121300</v>
      </c>
      <c r="B46" s="737" t="s">
        <v>734</v>
      </c>
      <c r="C46" s="726" t="s">
        <v>363</v>
      </c>
      <c r="D46" s="830">
        <f>'1'!D46+'2'!D46+'3'!D46+'4'!D46</f>
        <v>0</v>
      </c>
      <c r="E46" s="830"/>
      <c r="F46" s="830">
        <f>D46+E46</f>
        <v>0</v>
      </c>
      <c r="G46" s="830">
        <f>'1'!G46+'2'!G46+'3'!G46+'4'!G46</f>
        <v>0</v>
      </c>
      <c r="H46" s="830">
        <f>'1'!H46+'2'!H46+'3'!H46+'4'!H46</f>
        <v>0</v>
      </c>
      <c r="I46" s="830">
        <f>'1'!I46+'2'!I46+'3'!I46+'4'!I46</f>
        <v>0</v>
      </c>
      <c r="J46" s="915">
        <f>F46</f>
        <v>0</v>
      </c>
    </row>
    <row r="47" spans="1:10" s="672" customFormat="1" ht="0.75" hidden="1" customHeight="1">
      <c r="A47" s="914">
        <v>1121400</v>
      </c>
      <c r="B47" s="737" t="s">
        <v>735</v>
      </c>
      <c r="C47" s="726" t="s">
        <v>364</v>
      </c>
      <c r="D47" s="830">
        <v>0</v>
      </c>
      <c r="E47" s="830"/>
      <c r="F47" s="830"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1121500</v>
      </c>
      <c r="B48" s="737" t="s">
        <v>65</v>
      </c>
      <c r="C48" s="726" t="s">
        <v>365</v>
      </c>
      <c r="D48" s="829"/>
      <c r="E48" s="830"/>
      <c r="F48" s="829"/>
      <c r="G48" s="829"/>
      <c r="H48" s="829"/>
      <c r="I48" s="829"/>
      <c r="J48" s="915">
        <v>0</v>
      </c>
    </row>
    <row r="49" spans="1:10" s="672" customFormat="1" hidden="1">
      <c r="A49" s="914">
        <v>1121600</v>
      </c>
      <c r="B49" s="737" t="s">
        <v>66</v>
      </c>
      <c r="C49" s="726" t="s">
        <v>366</v>
      </c>
      <c r="D49" s="830"/>
      <c r="E49" s="830"/>
      <c r="F49" s="830"/>
      <c r="G49" s="830"/>
      <c r="H49" s="830"/>
      <c r="I49" s="830"/>
      <c r="J49" s="915">
        <v>0</v>
      </c>
    </row>
    <row r="50" spans="1:10" s="672" customFormat="1" ht="13.5" hidden="1" thickBot="1">
      <c r="A50" s="918">
        <v>1121700</v>
      </c>
      <c r="B50" s="741" t="s">
        <v>67</v>
      </c>
      <c r="C50" s="730" t="s">
        <v>731</v>
      </c>
      <c r="D50" s="831"/>
      <c r="E50" s="831"/>
      <c r="F50" s="831"/>
      <c r="G50" s="831"/>
      <c r="H50" s="831"/>
      <c r="I50" s="831"/>
      <c r="J50" s="915">
        <v>0</v>
      </c>
    </row>
    <row r="51" spans="1:10" s="672" customFormat="1" ht="27.75" hidden="1" customHeight="1">
      <c r="A51" s="912">
        <v>1122000</v>
      </c>
      <c r="B51" s="742" t="s">
        <v>732</v>
      </c>
      <c r="C51" s="718" t="s">
        <v>338</v>
      </c>
      <c r="D51" s="835">
        <f>D52</f>
        <v>0</v>
      </c>
      <c r="E51" s="835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idden="1">
      <c r="A52" s="919">
        <v>1122100</v>
      </c>
      <c r="B52" s="737" t="s">
        <v>68</v>
      </c>
      <c r="C52" s="722" t="s">
        <v>733</v>
      </c>
      <c r="D52" s="830">
        <v>0</v>
      </c>
      <c r="E52" s="830"/>
      <c r="F52" s="830">
        <f>D52+E52</f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idden="1">
      <c r="A53" s="919">
        <v>1122200</v>
      </c>
      <c r="B53" s="737" t="s">
        <v>465</v>
      </c>
      <c r="C53" s="726" t="s">
        <v>978</v>
      </c>
      <c r="D53" s="830"/>
      <c r="E53" s="830"/>
      <c r="F53" s="830"/>
      <c r="G53" s="830"/>
      <c r="H53" s="830"/>
      <c r="I53" s="830"/>
      <c r="J53" s="915">
        <v>0</v>
      </c>
    </row>
    <row r="54" spans="1:10" s="672" customFormat="1" ht="0.75" hidden="1" customHeight="1" thickBot="1">
      <c r="A54" s="917">
        <v>1122300</v>
      </c>
      <c r="B54" s="741" t="s">
        <v>136</v>
      </c>
      <c r="C54" s="730" t="s">
        <v>979</v>
      </c>
      <c r="D54" s="831"/>
      <c r="E54" s="831"/>
      <c r="F54" s="831"/>
      <c r="G54" s="831"/>
      <c r="H54" s="831"/>
      <c r="I54" s="831"/>
      <c r="J54" s="915">
        <v>0</v>
      </c>
    </row>
    <row r="55" spans="1:10" s="672" customFormat="1" ht="28.5" hidden="1">
      <c r="A55" s="912">
        <v>1123000</v>
      </c>
      <c r="B55" s="742" t="s">
        <v>52</v>
      </c>
      <c r="C55" s="718" t="s">
        <v>338</v>
      </c>
      <c r="D55" s="835">
        <f>SUM(D56:D63)</f>
        <v>0</v>
      </c>
      <c r="E55" s="835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 ht="0.75" hidden="1" customHeight="1">
      <c r="A56" s="919">
        <v>1123100</v>
      </c>
      <c r="B56" s="737" t="s">
        <v>137</v>
      </c>
      <c r="C56" s="722" t="s">
        <v>345</v>
      </c>
      <c r="D56" s="830"/>
      <c r="E56" s="830"/>
      <c r="F56" s="830"/>
      <c r="G56" s="830"/>
      <c r="H56" s="830"/>
      <c r="I56" s="830"/>
      <c r="J56" s="915">
        <f>F56</f>
        <v>0</v>
      </c>
    </row>
    <row r="57" spans="1:10" s="672" customFormat="1" hidden="1">
      <c r="A57" s="919">
        <v>1123200</v>
      </c>
      <c r="B57" s="737" t="s">
        <v>138</v>
      </c>
      <c r="C57" s="726" t="s">
        <v>346</v>
      </c>
      <c r="D57" s="830">
        <v>0</v>
      </c>
      <c r="E57" s="830"/>
      <c r="F57" s="830"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5.5" hidden="1">
      <c r="A58" s="919">
        <v>1123300</v>
      </c>
      <c r="B58" s="737" t="s">
        <v>139</v>
      </c>
      <c r="C58" s="726" t="s">
        <v>347</v>
      </c>
      <c r="D58" s="830"/>
      <c r="E58" s="830"/>
      <c r="F58" s="830"/>
      <c r="G58" s="830"/>
      <c r="H58" s="830"/>
      <c r="I58" s="830"/>
      <c r="J58" s="915"/>
    </row>
    <row r="59" spans="1:10" s="672" customFormat="1" hidden="1">
      <c r="A59" s="919">
        <v>1123400</v>
      </c>
      <c r="B59" s="737" t="s">
        <v>533</v>
      </c>
      <c r="C59" s="726" t="s">
        <v>348</v>
      </c>
      <c r="D59" s="830">
        <v>0</v>
      </c>
      <c r="E59" s="830"/>
      <c r="F59" s="830">
        <v>0</v>
      </c>
      <c r="G59" s="830">
        <v>0</v>
      </c>
      <c r="H59" s="830">
        <v>0</v>
      </c>
      <c r="I59" s="830">
        <v>0</v>
      </c>
      <c r="J59" s="915">
        <f t="shared" ref="J59:J65" si="1">F59</f>
        <v>0</v>
      </c>
    </row>
    <row r="60" spans="1:10" s="672" customFormat="1" hidden="1">
      <c r="A60" s="919">
        <v>1123500</v>
      </c>
      <c r="B60" s="745" t="s">
        <v>534</v>
      </c>
      <c r="C60" s="746">
        <v>423500</v>
      </c>
      <c r="D60" s="830"/>
      <c r="E60" s="830"/>
      <c r="F60" s="830"/>
      <c r="G60" s="830"/>
      <c r="H60" s="830"/>
      <c r="I60" s="830"/>
      <c r="J60" s="915">
        <f t="shared" si="1"/>
        <v>0</v>
      </c>
    </row>
    <row r="61" spans="1:10" s="672" customFormat="1" hidden="1">
      <c r="A61" s="919">
        <v>1123600</v>
      </c>
      <c r="B61" s="737" t="s">
        <v>174</v>
      </c>
      <c r="C61" s="726" t="s">
        <v>349</v>
      </c>
      <c r="D61" s="830"/>
      <c r="E61" s="830"/>
      <c r="F61" s="830"/>
      <c r="G61" s="830"/>
      <c r="H61" s="830"/>
      <c r="I61" s="830"/>
      <c r="J61" s="915">
        <f t="shared" si="1"/>
        <v>0</v>
      </c>
    </row>
    <row r="62" spans="1:10" s="672" customFormat="1" ht="17.25" customHeight="1">
      <c r="A62" s="919">
        <v>1123700</v>
      </c>
      <c r="B62" s="737" t="s">
        <v>175</v>
      </c>
      <c r="C62" s="726" t="s">
        <v>350</v>
      </c>
      <c r="D62" s="830">
        <v>0</v>
      </c>
      <c r="E62" s="830"/>
      <c r="F62" s="830">
        <v>0</v>
      </c>
      <c r="G62" s="830">
        <v>0</v>
      </c>
      <c r="H62" s="830">
        <v>0</v>
      </c>
      <c r="I62" s="830">
        <v>0</v>
      </c>
      <c r="J62" s="915">
        <f t="shared" si="1"/>
        <v>0</v>
      </c>
    </row>
    <row r="63" spans="1:10" s="672" customFormat="1" ht="20.25" customHeight="1" thickBot="1">
      <c r="A63" s="917">
        <v>1123800</v>
      </c>
      <c r="B63" s="741" t="s">
        <v>176</v>
      </c>
      <c r="C63" s="730" t="s">
        <v>351</v>
      </c>
      <c r="D63" s="831">
        <f>'1'!D63+'2'!D63+'3'!D63+'4'!D63</f>
        <v>0</v>
      </c>
      <c r="E63" s="831">
        <v>0</v>
      </c>
      <c r="F63" s="831">
        <f>D63+E63</f>
        <v>0</v>
      </c>
      <c r="G63" s="831">
        <f>'1'!G63+'2'!G63+'3'!G63+'4'!G63</f>
        <v>0</v>
      </c>
      <c r="H63" s="831">
        <f>'1'!H63+'2'!H63+'3'!H63+'4'!H63</f>
        <v>0</v>
      </c>
      <c r="I63" s="831">
        <f>'1'!I63+'2'!I63+'3'!I63+'4'!I63</f>
        <v>0</v>
      </c>
      <c r="J63" s="915">
        <f t="shared" si="1"/>
        <v>0</v>
      </c>
    </row>
    <row r="64" spans="1:10" s="672" customFormat="1" ht="28.5">
      <c r="A64" s="912">
        <v>1124000</v>
      </c>
      <c r="B64" s="742" t="s">
        <v>198</v>
      </c>
      <c r="C64" s="718" t="s">
        <v>338</v>
      </c>
      <c r="D64" s="842">
        <f>D65</f>
        <v>0</v>
      </c>
      <c r="E64" s="842"/>
      <c r="F64" s="842">
        <f>F65</f>
        <v>0</v>
      </c>
      <c r="G64" s="842">
        <f>G65</f>
        <v>0</v>
      </c>
      <c r="H64" s="842">
        <f>H65</f>
        <v>0</v>
      </c>
      <c r="I64" s="842">
        <f>I65</f>
        <v>0</v>
      </c>
      <c r="J64" s="954">
        <f t="shared" si="1"/>
        <v>0</v>
      </c>
    </row>
    <row r="65" spans="1:10" s="672" customFormat="1" ht="29.25" customHeight="1" thickBot="1">
      <c r="A65" s="917">
        <v>1124100</v>
      </c>
      <c r="B65" s="741" t="s">
        <v>177</v>
      </c>
      <c r="C65" s="730" t="s">
        <v>199</v>
      </c>
      <c r="D65" s="839">
        <v>0</v>
      </c>
      <c r="E65" s="840">
        <v>0</v>
      </c>
      <c r="F65" s="839">
        <f>D65+E65</f>
        <v>0</v>
      </c>
      <c r="G65" s="839">
        <v>0</v>
      </c>
      <c r="H65" s="840">
        <v>0</v>
      </c>
      <c r="I65" s="839">
        <v>0</v>
      </c>
      <c r="J65" s="954">
        <f t="shared" si="1"/>
        <v>0</v>
      </c>
    </row>
    <row r="66" spans="1:10" s="672" customFormat="1" ht="28.5" hidden="1">
      <c r="A66" s="912">
        <v>1125000</v>
      </c>
      <c r="B66" s="742" t="s">
        <v>878</v>
      </c>
      <c r="C66" s="718" t="s">
        <v>338</v>
      </c>
      <c r="D66" s="835">
        <f>D67+D68</f>
        <v>0</v>
      </c>
      <c r="E66" s="835"/>
      <c r="F66" s="835">
        <f>F67+F68</f>
        <v>0</v>
      </c>
      <c r="G66" s="835">
        <f>G67+G68</f>
        <v>0</v>
      </c>
      <c r="H66" s="835">
        <f>H67+H68</f>
        <v>0</v>
      </c>
      <c r="I66" s="835">
        <f>I67+I68</f>
        <v>0</v>
      </c>
      <c r="J66" s="915">
        <f>J67+J68</f>
        <v>0</v>
      </c>
    </row>
    <row r="67" spans="1:10" s="672" customFormat="1" ht="25.5" hidden="1">
      <c r="A67" s="919">
        <v>1125100</v>
      </c>
      <c r="B67" s="737" t="s">
        <v>178</v>
      </c>
      <c r="C67" s="722" t="s">
        <v>879</v>
      </c>
      <c r="D67" s="830">
        <v>0</v>
      </c>
      <c r="E67" s="830">
        <v>0</v>
      </c>
      <c r="F67" s="830">
        <f>D67+E67</f>
        <v>0</v>
      </c>
      <c r="G67" s="830"/>
      <c r="H67" s="830">
        <v>0</v>
      </c>
      <c r="I67" s="830">
        <v>0</v>
      </c>
      <c r="J67" s="915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669</v>
      </c>
      <c r="C68" s="730" t="s">
        <v>988</v>
      </c>
      <c r="D68" s="831">
        <v>0</v>
      </c>
      <c r="E68" s="831">
        <v>0</v>
      </c>
      <c r="F68" s="831">
        <f>D68+E68</f>
        <v>0</v>
      </c>
      <c r="G68" s="831">
        <v>0</v>
      </c>
      <c r="H68" s="831">
        <v>0</v>
      </c>
      <c r="I68" s="831">
        <v>0</v>
      </c>
      <c r="J68" s="915">
        <f t="shared" si="2"/>
        <v>0</v>
      </c>
    </row>
    <row r="69" spans="1:10" s="672" customFormat="1" ht="13.5" customHeight="1">
      <c r="A69" s="912">
        <v>1126000</v>
      </c>
      <c r="B69" s="742" t="s">
        <v>989</v>
      </c>
      <c r="C69" s="718" t="s">
        <v>338</v>
      </c>
      <c r="D69" s="835">
        <f>SUM(D70:D77)</f>
        <v>0</v>
      </c>
      <c r="E69" s="835"/>
      <c r="F69" s="835">
        <f>SUM(F70:F77)</f>
        <v>0</v>
      </c>
      <c r="G69" s="835">
        <f>SUM(G70:G77)</f>
        <v>0</v>
      </c>
      <c r="H69" s="835">
        <f>SUM(H70:H77)</f>
        <v>0</v>
      </c>
      <c r="I69" s="835">
        <f>SUM(I70:I77)</f>
        <v>0</v>
      </c>
      <c r="J69" s="915">
        <f t="shared" si="2"/>
        <v>0</v>
      </c>
    </row>
    <row r="70" spans="1:10" s="672" customFormat="1" hidden="1">
      <c r="A70" s="912">
        <v>1126100</v>
      </c>
      <c r="B70" s="737" t="s">
        <v>941</v>
      </c>
      <c r="C70" s="722" t="s">
        <v>990</v>
      </c>
      <c r="D70" s="830">
        <f>'1'!D70+'2'!D70+'3'!D70+'4'!D70</f>
        <v>0</v>
      </c>
      <c r="E70" s="830"/>
      <c r="F70" s="830">
        <f>D70+E70</f>
        <v>0</v>
      </c>
      <c r="G70" s="830">
        <f>'1'!G70+'2'!G70+'3'!G70+'4'!G70</f>
        <v>0</v>
      </c>
      <c r="H70" s="830">
        <f>'1'!H70+'2'!H70+'3'!H70+'4'!H70</f>
        <v>0</v>
      </c>
      <c r="I70" s="830">
        <f>'1'!I70+'2'!I70+'3'!I70+'4'!I70</f>
        <v>0</v>
      </c>
      <c r="J70" s="915">
        <f t="shared" si="2"/>
        <v>0</v>
      </c>
    </row>
    <row r="71" spans="1:10" s="672" customFormat="1" hidden="1">
      <c r="A71" s="912">
        <v>1126200</v>
      </c>
      <c r="B71" s="737" t="s">
        <v>942</v>
      </c>
      <c r="C71" s="726" t="s">
        <v>991</v>
      </c>
      <c r="D71" s="830"/>
      <c r="E71" s="830"/>
      <c r="F71" s="830">
        <f t="shared" ref="F71:F78" si="3">D71+E71</f>
        <v>0</v>
      </c>
      <c r="G71" s="830"/>
      <c r="H71" s="830"/>
      <c r="I71" s="830"/>
      <c r="J71" s="915">
        <f t="shared" si="2"/>
        <v>0</v>
      </c>
    </row>
    <row r="72" spans="1:10" s="672" customFormat="1" hidden="1">
      <c r="A72" s="912">
        <v>1126300</v>
      </c>
      <c r="B72" s="737" t="s">
        <v>369</v>
      </c>
      <c r="C72" s="726" t="s">
        <v>370</v>
      </c>
      <c r="D72" s="830"/>
      <c r="E72" s="830"/>
      <c r="F72" s="830">
        <f t="shared" si="3"/>
        <v>0</v>
      </c>
      <c r="G72" s="830"/>
      <c r="H72" s="830"/>
      <c r="I72" s="830"/>
      <c r="J72" s="915">
        <f t="shared" si="2"/>
        <v>0</v>
      </c>
    </row>
    <row r="73" spans="1:10" s="672" customFormat="1" hidden="1">
      <c r="A73" s="914">
        <v>1126400</v>
      </c>
      <c r="B73" s="747" t="s">
        <v>943</v>
      </c>
      <c r="C73" s="726" t="s">
        <v>371</v>
      </c>
      <c r="D73" s="830">
        <v>0</v>
      </c>
      <c r="E73" s="830"/>
      <c r="F73" s="830">
        <f t="shared" si="3"/>
        <v>0</v>
      </c>
      <c r="G73" s="830">
        <v>0</v>
      </c>
      <c r="H73" s="830">
        <v>0</v>
      </c>
      <c r="I73" s="830">
        <v>0</v>
      </c>
      <c r="J73" s="915">
        <f t="shared" si="2"/>
        <v>0</v>
      </c>
    </row>
    <row r="74" spans="1:10" s="672" customFormat="1" ht="25.5" hidden="1">
      <c r="A74" s="916">
        <v>1126500</v>
      </c>
      <c r="B74" s="748" t="s">
        <v>901</v>
      </c>
      <c r="C74" s="726" t="s">
        <v>372</v>
      </c>
      <c r="D74" s="830"/>
      <c r="E74" s="830"/>
      <c r="F74" s="830">
        <f t="shared" si="3"/>
        <v>0</v>
      </c>
      <c r="G74" s="830"/>
      <c r="H74" s="830"/>
      <c r="I74" s="830"/>
      <c r="J74" s="915">
        <v>0</v>
      </c>
    </row>
    <row r="75" spans="1:10" s="672" customFormat="1" hidden="1">
      <c r="A75" s="914">
        <v>1126600</v>
      </c>
      <c r="B75" s="747" t="s">
        <v>214</v>
      </c>
      <c r="C75" s="726" t="s">
        <v>373</v>
      </c>
      <c r="D75" s="830">
        <f>'1'!D75+'2'!D75+'3'!D75+'4'!D75</f>
        <v>0</v>
      </c>
      <c r="E75" s="830"/>
      <c r="F75" s="830">
        <f t="shared" si="3"/>
        <v>0</v>
      </c>
      <c r="G75" s="830">
        <f>'1'!G75+'2'!G75+'3'!G75+'4'!G75</f>
        <v>0</v>
      </c>
      <c r="H75" s="830">
        <f>'1'!H75+'2'!H75+'3'!H75+'4'!H75</f>
        <v>0</v>
      </c>
      <c r="I75" s="830">
        <f>'1'!I75+'2'!I75+'3'!I75+'4'!I75</f>
        <v>0</v>
      </c>
      <c r="J75" s="915">
        <f>F75</f>
        <v>0</v>
      </c>
    </row>
    <row r="76" spans="1:10" s="672" customFormat="1" hidden="1">
      <c r="A76" s="914">
        <v>1126700</v>
      </c>
      <c r="B76" s="747" t="s">
        <v>215</v>
      </c>
      <c r="C76" s="726" t="s">
        <v>374</v>
      </c>
      <c r="D76" s="830">
        <f>'1'!D76+'2'!D76+'3'!D76+'4'!D76</f>
        <v>0</v>
      </c>
      <c r="E76" s="830"/>
      <c r="F76" s="830">
        <f t="shared" si="3"/>
        <v>0</v>
      </c>
      <c r="G76" s="830">
        <f>'1'!G76+'2'!G76+'3'!G76+'4'!G76</f>
        <v>0</v>
      </c>
      <c r="H76" s="830">
        <f>'1'!H76+'2'!H76+'3'!H76+'4'!H76</f>
        <v>0</v>
      </c>
      <c r="I76" s="830">
        <f>'1'!I76+'2'!I76+'3'!I76+'4'!I76</f>
        <v>0</v>
      </c>
      <c r="J76" s="915">
        <f>F76</f>
        <v>0</v>
      </c>
    </row>
    <row r="77" spans="1:10" s="672" customFormat="1" ht="13.5" hidden="1" thickBot="1">
      <c r="A77" s="918">
        <v>1126800</v>
      </c>
      <c r="B77" s="749" t="s">
        <v>458</v>
      </c>
      <c r="C77" s="730" t="s">
        <v>375</v>
      </c>
      <c r="D77" s="831">
        <v>0</v>
      </c>
      <c r="E77" s="831">
        <v>0</v>
      </c>
      <c r="F77" s="830">
        <f t="shared" si="3"/>
        <v>0</v>
      </c>
      <c r="G77" s="831">
        <v>0</v>
      </c>
      <c r="H77" s="831">
        <v>0</v>
      </c>
      <c r="I77" s="831">
        <v>0</v>
      </c>
      <c r="J77" s="915">
        <f>F77</f>
        <v>0</v>
      </c>
    </row>
    <row r="78" spans="1:10" s="672" customFormat="1" ht="14.25" hidden="1">
      <c r="A78" s="920">
        <v>1130000</v>
      </c>
      <c r="B78" s="751" t="s">
        <v>274</v>
      </c>
      <c r="C78" s="718" t="s">
        <v>338</v>
      </c>
      <c r="D78" s="835">
        <v>0</v>
      </c>
      <c r="E78" s="835"/>
      <c r="F78" s="830">
        <f t="shared" si="3"/>
        <v>0</v>
      </c>
      <c r="G78" s="835">
        <v>0</v>
      </c>
      <c r="H78" s="835">
        <v>0</v>
      </c>
      <c r="I78" s="835">
        <v>0</v>
      </c>
      <c r="J78" s="915">
        <v>0</v>
      </c>
    </row>
    <row r="79" spans="1:10" s="672" customFormat="1" hidden="1">
      <c r="A79" s="920">
        <v>1130100</v>
      </c>
      <c r="B79" s="747" t="s">
        <v>459</v>
      </c>
      <c r="C79" s="722" t="s">
        <v>275</v>
      </c>
      <c r="D79" s="830"/>
      <c r="E79" s="830"/>
      <c r="F79" s="830"/>
      <c r="G79" s="830"/>
      <c r="H79" s="830"/>
      <c r="I79" s="830"/>
      <c r="J79" s="915">
        <v>0</v>
      </c>
    </row>
    <row r="80" spans="1:10" s="672" customFormat="1" hidden="1">
      <c r="A80" s="920">
        <v>1130200</v>
      </c>
      <c r="B80" s="747" t="s">
        <v>460</v>
      </c>
      <c r="C80" s="726" t="s">
        <v>276</v>
      </c>
      <c r="D80" s="830"/>
      <c r="E80" s="830"/>
      <c r="F80" s="830"/>
      <c r="G80" s="830"/>
      <c r="H80" s="830"/>
      <c r="I80" s="830"/>
      <c r="J80" s="915">
        <v>0</v>
      </c>
    </row>
    <row r="81" spans="1:10" s="672" customFormat="1" hidden="1">
      <c r="A81" s="920">
        <v>1130300</v>
      </c>
      <c r="B81" s="747" t="s">
        <v>461</v>
      </c>
      <c r="C81" s="726" t="s">
        <v>277</v>
      </c>
      <c r="D81" s="830"/>
      <c r="E81" s="830"/>
      <c r="F81" s="830"/>
      <c r="G81" s="830"/>
      <c r="H81" s="830"/>
      <c r="I81" s="830"/>
      <c r="J81" s="915">
        <v>0</v>
      </c>
    </row>
    <row r="82" spans="1:10" s="672" customFormat="1" hidden="1">
      <c r="A82" s="920">
        <v>1130400</v>
      </c>
      <c r="B82" s="752" t="s">
        <v>462</v>
      </c>
      <c r="C82" s="753" t="s">
        <v>278</v>
      </c>
      <c r="D82" s="829"/>
      <c r="E82" s="829"/>
      <c r="F82" s="829"/>
      <c r="G82" s="829"/>
      <c r="H82" s="829"/>
      <c r="I82" s="829"/>
      <c r="J82" s="915">
        <v>0</v>
      </c>
    </row>
    <row r="83" spans="1:10" s="672" customFormat="1" ht="14.25" hidden="1">
      <c r="A83" s="914">
        <v>1131000</v>
      </c>
      <c r="B83" s="754" t="s">
        <v>279</v>
      </c>
      <c r="C83" s="755" t="s">
        <v>338</v>
      </c>
      <c r="D83" s="830"/>
      <c r="E83" s="830"/>
      <c r="F83" s="830"/>
      <c r="G83" s="830"/>
      <c r="H83" s="830"/>
      <c r="I83" s="830"/>
      <c r="J83" s="915">
        <v>0</v>
      </c>
    </row>
    <row r="84" spans="1:10" s="672" customFormat="1" ht="25.5" hidden="1">
      <c r="A84" s="914">
        <v>1131100</v>
      </c>
      <c r="B84" s="747" t="s">
        <v>565</v>
      </c>
      <c r="C84" s="722" t="s">
        <v>280</v>
      </c>
      <c r="D84" s="830"/>
      <c r="E84" s="830"/>
      <c r="F84" s="830"/>
      <c r="G84" s="830"/>
      <c r="H84" s="830"/>
      <c r="I84" s="830"/>
      <c r="J84" s="915">
        <v>0</v>
      </c>
    </row>
    <row r="85" spans="1:10" s="672" customFormat="1" hidden="1">
      <c r="A85" s="914">
        <v>1131200</v>
      </c>
      <c r="B85" s="747" t="s">
        <v>566</v>
      </c>
      <c r="C85" s="726" t="s">
        <v>281</v>
      </c>
      <c r="D85" s="830"/>
      <c r="E85" s="830"/>
      <c r="F85" s="830"/>
      <c r="G85" s="830"/>
      <c r="H85" s="830"/>
      <c r="I85" s="830"/>
      <c r="J85" s="915">
        <v>0</v>
      </c>
    </row>
    <row r="86" spans="1:10" s="672" customFormat="1" ht="13.5" hidden="1" thickBot="1">
      <c r="A86" s="914">
        <v>1131300</v>
      </c>
      <c r="B86" s="749" t="s">
        <v>567</v>
      </c>
      <c r="C86" s="730" t="s">
        <v>282</v>
      </c>
      <c r="D86" s="831"/>
      <c r="E86" s="831"/>
      <c r="F86" s="831"/>
      <c r="G86" s="831"/>
      <c r="H86" s="831"/>
      <c r="I86" s="831"/>
      <c r="J86" s="915">
        <v>0</v>
      </c>
    </row>
    <row r="87" spans="1:10" s="672" customFormat="1" ht="14.25" hidden="1">
      <c r="A87" s="921">
        <v>1140000</v>
      </c>
      <c r="B87" s="751" t="s">
        <v>283</v>
      </c>
      <c r="C87" s="718" t="s">
        <v>338</v>
      </c>
      <c r="D87" s="835">
        <v>0</v>
      </c>
      <c r="E87" s="835"/>
      <c r="F87" s="835">
        <v>0</v>
      </c>
      <c r="G87" s="835">
        <v>0</v>
      </c>
      <c r="H87" s="835">
        <v>0</v>
      </c>
      <c r="I87" s="835">
        <v>0</v>
      </c>
      <c r="J87" s="915">
        <v>0</v>
      </c>
    </row>
    <row r="88" spans="1:10" s="672" customFormat="1" ht="10.5" hidden="1" customHeight="1">
      <c r="A88" s="921">
        <v>1141000</v>
      </c>
      <c r="B88" s="747" t="s">
        <v>284</v>
      </c>
      <c r="C88" s="722" t="s">
        <v>960</v>
      </c>
      <c r="D88" s="830"/>
      <c r="E88" s="830"/>
      <c r="F88" s="830"/>
      <c r="G88" s="830"/>
      <c r="H88" s="830"/>
      <c r="I88" s="830"/>
      <c r="J88" s="915">
        <v>0</v>
      </c>
    </row>
    <row r="89" spans="1:10" s="672" customFormat="1" ht="25.5" hidden="1">
      <c r="A89" s="921">
        <v>1142000</v>
      </c>
      <c r="B89" s="747" t="s">
        <v>38</v>
      </c>
      <c r="C89" s="726" t="s">
        <v>39</v>
      </c>
      <c r="D89" s="830"/>
      <c r="E89" s="830"/>
      <c r="F89" s="830"/>
      <c r="G89" s="830"/>
      <c r="H89" s="830"/>
      <c r="I89" s="830"/>
      <c r="J89" s="915">
        <v>0</v>
      </c>
    </row>
    <row r="90" spans="1:10" s="672" customFormat="1" ht="25.5" hidden="1">
      <c r="A90" s="921">
        <v>1143000</v>
      </c>
      <c r="B90" s="747" t="s">
        <v>40</v>
      </c>
      <c r="C90" s="726" t="s">
        <v>41</v>
      </c>
      <c r="D90" s="830"/>
      <c r="E90" s="830"/>
      <c r="F90" s="830"/>
      <c r="G90" s="830"/>
      <c r="H90" s="830"/>
      <c r="I90" s="830"/>
      <c r="J90" s="915">
        <v>0</v>
      </c>
    </row>
    <row r="91" spans="1:10" s="672" customFormat="1" ht="26.25" hidden="1" thickBot="1">
      <c r="A91" s="917">
        <v>1144000</v>
      </c>
      <c r="B91" s="749" t="s">
        <v>42</v>
      </c>
      <c r="C91" s="730" t="s">
        <v>418</v>
      </c>
      <c r="D91" s="831"/>
      <c r="E91" s="831"/>
      <c r="F91" s="831"/>
      <c r="G91" s="831"/>
      <c r="H91" s="831"/>
      <c r="I91" s="831"/>
      <c r="J91" s="915">
        <v>0</v>
      </c>
    </row>
    <row r="92" spans="1:10" s="672" customFormat="1" ht="14.25" hidden="1">
      <c r="A92" s="922">
        <v>1150000</v>
      </c>
      <c r="B92" s="923" t="s">
        <v>694</v>
      </c>
      <c r="C92" s="718" t="s">
        <v>338</v>
      </c>
      <c r="D92" s="835">
        <f>D105</f>
        <v>0</v>
      </c>
      <c r="E92" s="835"/>
      <c r="F92" s="835">
        <f>F105</f>
        <v>259300</v>
      </c>
      <c r="G92" s="835">
        <f>G105</f>
        <v>100000</v>
      </c>
      <c r="H92" s="835">
        <f>H105</f>
        <v>100000</v>
      </c>
      <c r="I92" s="835">
        <f>I105</f>
        <v>180000</v>
      </c>
      <c r="J92" s="915">
        <f>J105</f>
        <v>259300</v>
      </c>
    </row>
    <row r="93" spans="1:10" s="672" customFormat="1" ht="25.5" hidden="1">
      <c r="A93" s="924">
        <v>1151000</v>
      </c>
      <c r="B93" s="925" t="s">
        <v>649</v>
      </c>
      <c r="C93" s="718" t="s">
        <v>338</v>
      </c>
      <c r="D93" s="926">
        <v>0</v>
      </c>
      <c r="E93" s="926"/>
      <c r="F93" s="926">
        <v>0</v>
      </c>
      <c r="G93" s="926">
        <v>0</v>
      </c>
      <c r="H93" s="926">
        <v>0</v>
      </c>
      <c r="I93" s="926">
        <v>0</v>
      </c>
      <c r="J93" s="915">
        <v>0</v>
      </c>
    </row>
    <row r="94" spans="1:10" s="672" customFormat="1" ht="25.5" hidden="1">
      <c r="A94" s="924">
        <v>1151100</v>
      </c>
      <c r="B94" s="927" t="s">
        <v>250</v>
      </c>
      <c r="C94" s="928">
        <v>461100</v>
      </c>
      <c r="D94" s="926"/>
      <c r="E94" s="926"/>
      <c r="F94" s="926"/>
      <c r="G94" s="926"/>
      <c r="H94" s="926"/>
      <c r="I94" s="926"/>
      <c r="J94" s="915">
        <v>0</v>
      </c>
    </row>
    <row r="95" spans="1:10" s="672" customFormat="1" ht="25.5" hidden="1">
      <c r="A95" s="924">
        <v>1151200</v>
      </c>
      <c r="B95" s="927" t="s">
        <v>607</v>
      </c>
      <c r="C95" s="928">
        <v>461200</v>
      </c>
      <c r="D95" s="847"/>
      <c r="E95" s="847"/>
      <c r="F95" s="847"/>
      <c r="G95" s="847"/>
      <c r="H95" s="847"/>
      <c r="I95" s="847"/>
      <c r="J95" s="915">
        <v>0</v>
      </c>
    </row>
    <row r="96" spans="1:10" s="672" customFormat="1" ht="25.5" hidden="1">
      <c r="A96" s="924">
        <v>1152000</v>
      </c>
      <c r="B96" s="929" t="s">
        <v>495</v>
      </c>
      <c r="C96" s="930" t="s">
        <v>338</v>
      </c>
      <c r="D96" s="931">
        <v>0</v>
      </c>
      <c r="E96" s="931"/>
      <c r="F96" s="931">
        <v>0</v>
      </c>
      <c r="G96" s="931">
        <v>0</v>
      </c>
      <c r="H96" s="931">
        <v>0</v>
      </c>
      <c r="I96" s="931">
        <v>0</v>
      </c>
      <c r="J96" s="915">
        <v>0</v>
      </c>
    </row>
    <row r="97" spans="1:10" s="672" customFormat="1" ht="25.5" hidden="1">
      <c r="A97" s="924">
        <v>1152100</v>
      </c>
      <c r="B97" s="932" t="s">
        <v>518</v>
      </c>
      <c r="C97" s="928">
        <v>462100</v>
      </c>
      <c r="D97" s="844"/>
      <c r="E97" s="844"/>
      <c r="F97" s="844"/>
      <c r="G97" s="933"/>
      <c r="H97" s="933"/>
      <c r="I97" s="830"/>
      <c r="J97" s="915">
        <v>0</v>
      </c>
    </row>
    <row r="98" spans="1:10" s="672" customFormat="1" ht="26.25" hidden="1" thickBot="1">
      <c r="A98" s="934">
        <v>1152200</v>
      </c>
      <c r="B98" s="935" t="s">
        <v>723</v>
      </c>
      <c r="C98" s="936">
        <v>462200</v>
      </c>
      <c r="D98" s="839"/>
      <c r="E98" s="839"/>
      <c r="F98" s="839"/>
      <c r="G98" s="937"/>
      <c r="H98" s="937"/>
      <c r="I98" s="831"/>
      <c r="J98" s="915">
        <v>0</v>
      </c>
    </row>
    <row r="99" spans="1:10" s="672" customFormat="1" ht="25.5" hidden="1">
      <c r="A99" s="922">
        <v>1153000</v>
      </c>
      <c r="B99" s="938" t="s">
        <v>724</v>
      </c>
      <c r="C99" s="939" t="s">
        <v>338</v>
      </c>
      <c r="D99" s="940">
        <v>0</v>
      </c>
      <c r="E99" s="940"/>
      <c r="F99" s="940">
        <v>0</v>
      </c>
      <c r="G99" s="940">
        <v>0</v>
      </c>
      <c r="H99" s="940">
        <v>0</v>
      </c>
      <c r="I99" s="940">
        <v>0</v>
      </c>
      <c r="J99" s="915">
        <v>0</v>
      </c>
    </row>
    <row r="100" spans="1:10" s="672" customFormat="1" ht="25.5" hidden="1">
      <c r="A100" s="924">
        <v>1153100</v>
      </c>
      <c r="B100" s="932" t="s">
        <v>725</v>
      </c>
      <c r="C100" s="928">
        <v>463100</v>
      </c>
      <c r="D100" s="931"/>
      <c r="E100" s="931"/>
      <c r="F100" s="931"/>
      <c r="G100" s="931"/>
      <c r="H100" s="931"/>
      <c r="I100" s="931"/>
      <c r="J100" s="915">
        <v>0</v>
      </c>
    </row>
    <row r="101" spans="1:10" s="672" customFormat="1" hidden="1">
      <c r="A101" s="924">
        <v>1153200</v>
      </c>
      <c r="B101" s="932" t="s">
        <v>95</v>
      </c>
      <c r="C101" s="928">
        <v>463200</v>
      </c>
      <c r="D101" s="931"/>
      <c r="E101" s="931"/>
      <c r="F101" s="931"/>
      <c r="G101" s="931"/>
      <c r="H101" s="931"/>
      <c r="I101" s="931"/>
      <c r="J101" s="915">
        <v>0</v>
      </c>
    </row>
    <row r="102" spans="1:10" s="672" customFormat="1" ht="38.25" hidden="1">
      <c r="A102" s="924">
        <v>1153300</v>
      </c>
      <c r="B102" s="932" t="s">
        <v>479</v>
      </c>
      <c r="C102" s="928">
        <v>463300</v>
      </c>
      <c r="D102" s="931"/>
      <c r="E102" s="931"/>
      <c r="F102" s="931"/>
      <c r="G102" s="931"/>
      <c r="H102" s="931"/>
      <c r="I102" s="931"/>
      <c r="J102" s="915">
        <v>0</v>
      </c>
    </row>
    <row r="103" spans="1:10" s="672" customFormat="1" ht="38.25" hidden="1">
      <c r="A103" s="924">
        <v>1153400</v>
      </c>
      <c r="B103" s="932" t="s">
        <v>480</v>
      </c>
      <c r="C103" s="928">
        <v>463400</v>
      </c>
      <c r="D103" s="931"/>
      <c r="E103" s="931"/>
      <c r="F103" s="931"/>
      <c r="G103" s="931"/>
      <c r="H103" s="931"/>
      <c r="I103" s="931"/>
      <c r="J103" s="915">
        <v>0</v>
      </c>
    </row>
    <row r="104" spans="1:10" s="672" customFormat="1">
      <c r="A104" s="924">
        <v>1153500</v>
      </c>
      <c r="B104" s="941" t="s">
        <v>481</v>
      </c>
      <c r="C104" s="928">
        <v>463500</v>
      </c>
      <c r="D104" s="931"/>
      <c r="E104" s="931"/>
      <c r="F104" s="931"/>
      <c r="G104" s="931"/>
      <c r="H104" s="931"/>
      <c r="I104" s="931"/>
      <c r="J104" s="915">
        <v>0</v>
      </c>
    </row>
    <row r="105" spans="1:10" s="672" customFormat="1" ht="30.75" customHeight="1" thickBot="1">
      <c r="A105" s="924">
        <v>1153700</v>
      </c>
      <c r="B105" s="941" t="s">
        <v>482</v>
      </c>
      <c r="C105" s="1378">
        <v>463700</v>
      </c>
      <c r="D105" s="931">
        <v>0</v>
      </c>
      <c r="E105" s="1108">
        <v>0</v>
      </c>
      <c r="F105" s="2024">
        <v>259300</v>
      </c>
      <c r="G105" s="2073">
        <v>100000</v>
      </c>
      <c r="H105" s="2073">
        <v>100000</v>
      </c>
      <c r="I105" s="2073">
        <v>180000</v>
      </c>
      <c r="J105" s="2074">
        <f>F105</f>
        <v>259300</v>
      </c>
    </row>
    <row r="106" spans="1:10" s="672" customFormat="1" ht="38.25" hidden="1">
      <c r="A106" s="924">
        <v>1153800</v>
      </c>
      <c r="B106" s="941" t="s">
        <v>953</v>
      </c>
      <c r="C106" s="928">
        <v>463800</v>
      </c>
      <c r="D106" s="931"/>
      <c r="E106" s="931"/>
      <c r="F106" s="931"/>
      <c r="G106" s="931"/>
      <c r="H106" s="931"/>
      <c r="I106" s="931"/>
      <c r="J106" s="915">
        <v>0</v>
      </c>
    </row>
    <row r="107" spans="1:10" s="672" customFormat="1" hidden="1">
      <c r="A107" s="924">
        <v>1153900</v>
      </c>
      <c r="B107" s="941" t="s">
        <v>954</v>
      </c>
      <c r="C107" s="928">
        <v>463900</v>
      </c>
      <c r="D107" s="931"/>
      <c r="E107" s="931"/>
      <c r="F107" s="931"/>
      <c r="G107" s="931"/>
      <c r="H107" s="931"/>
      <c r="I107" s="931"/>
      <c r="J107" s="915">
        <v>0</v>
      </c>
    </row>
    <row r="108" spans="1:10" s="672" customFormat="1" ht="25.5" hidden="1">
      <c r="A108" s="924">
        <v>1154000</v>
      </c>
      <c r="B108" s="942" t="s">
        <v>955</v>
      </c>
      <c r="C108" s="930" t="s">
        <v>338</v>
      </c>
      <c r="D108" s="931">
        <v>0</v>
      </c>
      <c r="E108" s="931"/>
      <c r="F108" s="931">
        <v>0</v>
      </c>
      <c r="G108" s="931">
        <v>0</v>
      </c>
      <c r="H108" s="931">
        <v>0</v>
      </c>
      <c r="I108" s="931">
        <v>0</v>
      </c>
      <c r="J108" s="915">
        <v>0</v>
      </c>
    </row>
    <row r="109" spans="1:10" s="672" customFormat="1" ht="25.5" hidden="1">
      <c r="A109" s="924">
        <v>1154100</v>
      </c>
      <c r="B109" s="941" t="s">
        <v>195</v>
      </c>
      <c r="C109" s="928">
        <v>465100</v>
      </c>
      <c r="D109" s="943"/>
      <c r="E109" s="943"/>
      <c r="F109" s="943"/>
      <c r="G109" s="944"/>
      <c r="H109" s="944"/>
      <c r="I109" s="945"/>
      <c r="J109" s="915">
        <v>0</v>
      </c>
    </row>
    <row r="110" spans="1:10" s="672" customFormat="1" hidden="1">
      <c r="A110" s="924">
        <v>1154200</v>
      </c>
      <c r="B110" s="941" t="s">
        <v>196</v>
      </c>
      <c r="C110" s="928">
        <v>465200</v>
      </c>
      <c r="D110" s="943"/>
      <c r="E110" s="943"/>
      <c r="F110" s="943"/>
      <c r="G110" s="944"/>
      <c r="H110" s="944"/>
      <c r="I110" s="945"/>
      <c r="J110" s="915">
        <v>0</v>
      </c>
    </row>
    <row r="111" spans="1:10" s="672" customFormat="1" hidden="1">
      <c r="A111" s="924">
        <v>1154300</v>
      </c>
      <c r="B111" s="941" t="s">
        <v>197</v>
      </c>
      <c r="C111" s="928">
        <v>465300</v>
      </c>
      <c r="D111" s="943"/>
      <c r="E111" s="943"/>
      <c r="F111" s="943"/>
      <c r="G111" s="944"/>
      <c r="H111" s="944"/>
      <c r="I111" s="945"/>
      <c r="J111" s="915">
        <v>0</v>
      </c>
    </row>
    <row r="112" spans="1:10" s="672" customFormat="1" ht="38.25" hidden="1">
      <c r="A112" s="924">
        <v>1154500</v>
      </c>
      <c r="B112" s="941" t="s">
        <v>63</v>
      </c>
      <c r="C112" s="928">
        <v>465500</v>
      </c>
      <c r="D112" s="943"/>
      <c r="E112" s="943"/>
      <c r="F112" s="943"/>
      <c r="G112" s="944"/>
      <c r="H112" s="944"/>
      <c r="I112" s="945"/>
      <c r="J112" s="915">
        <v>0</v>
      </c>
    </row>
    <row r="113" spans="1:10" s="672" customFormat="1" ht="38.25" hidden="1">
      <c r="A113" s="924">
        <v>1154600</v>
      </c>
      <c r="B113" s="941" t="s">
        <v>64</v>
      </c>
      <c r="C113" s="928">
        <v>465600</v>
      </c>
      <c r="D113" s="844"/>
      <c r="E113" s="844"/>
      <c r="F113" s="844"/>
      <c r="G113" s="933"/>
      <c r="H113" s="933"/>
      <c r="I113" s="830"/>
      <c r="J113" s="915">
        <v>0</v>
      </c>
    </row>
    <row r="114" spans="1:10" s="672" customFormat="1" ht="13.5" hidden="1" thickBot="1">
      <c r="A114" s="934">
        <v>1154700</v>
      </c>
      <c r="B114" s="946" t="s">
        <v>74</v>
      </c>
      <c r="C114" s="730" t="s">
        <v>75</v>
      </c>
      <c r="D114" s="839"/>
      <c r="E114" s="839"/>
      <c r="F114" s="839"/>
      <c r="G114" s="937"/>
      <c r="H114" s="937"/>
      <c r="I114" s="831"/>
      <c r="J114" s="915">
        <v>0</v>
      </c>
    </row>
    <row r="115" spans="1:10" s="672" customFormat="1" ht="25.5" hidden="1">
      <c r="A115" s="947">
        <v>1160000</v>
      </c>
      <c r="B115" s="764" t="s">
        <v>76</v>
      </c>
      <c r="C115" s="718" t="s">
        <v>338</v>
      </c>
      <c r="D115" s="842">
        <v>0</v>
      </c>
      <c r="E115" s="842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idden="1">
      <c r="A116" s="919">
        <v>1161000</v>
      </c>
      <c r="B116" s="766" t="s">
        <v>77</v>
      </c>
      <c r="C116" s="767" t="s">
        <v>338</v>
      </c>
      <c r="D116" s="844">
        <v>0</v>
      </c>
      <c r="E116" s="844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25.5" hidden="1">
      <c r="A117" s="919">
        <v>1161100</v>
      </c>
      <c r="B117" s="725" t="s">
        <v>1660</v>
      </c>
      <c r="C117" s="746">
        <v>471100</v>
      </c>
      <c r="D117" s="844"/>
      <c r="E117" s="844"/>
      <c r="F117" s="844"/>
      <c r="G117" s="844"/>
      <c r="H117" s="844"/>
      <c r="I117" s="844"/>
      <c r="J117" s="915">
        <v>0</v>
      </c>
    </row>
    <row r="118" spans="1:10" s="672" customFormat="1" ht="24.75" hidden="1" customHeight="1">
      <c r="A118" s="919">
        <v>1161200</v>
      </c>
      <c r="B118" s="760" t="s">
        <v>1622</v>
      </c>
      <c r="C118" s="746">
        <v>471200</v>
      </c>
      <c r="D118" s="844"/>
      <c r="E118" s="844"/>
      <c r="F118" s="844"/>
      <c r="G118" s="844"/>
      <c r="H118" s="844"/>
      <c r="I118" s="844"/>
      <c r="J118" s="915">
        <v>0</v>
      </c>
    </row>
    <row r="119" spans="1:10" s="672" customFormat="1" ht="25.5" hidden="1">
      <c r="A119" s="919">
        <v>1162000</v>
      </c>
      <c r="B119" s="766" t="s">
        <v>1080</v>
      </c>
      <c r="C119" s="767" t="s">
        <v>338</v>
      </c>
      <c r="D119" s="844">
        <v>0</v>
      </c>
      <c r="E119" s="844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5.5" hidden="1">
      <c r="A120" s="919">
        <v>1162100</v>
      </c>
      <c r="B120" s="760" t="s">
        <v>1623</v>
      </c>
      <c r="C120" s="726" t="s">
        <v>122</v>
      </c>
      <c r="D120" s="844"/>
      <c r="E120" s="844"/>
      <c r="F120" s="844"/>
      <c r="G120" s="844"/>
      <c r="H120" s="844"/>
      <c r="I120" s="844"/>
      <c r="J120" s="915">
        <v>0</v>
      </c>
    </row>
    <row r="121" spans="1:10" s="672" customFormat="1" hidden="1">
      <c r="A121" s="919">
        <v>1162200</v>
      </c>
      <c r="B121" s="760" t="s">
        <v>1624</v>
      </c>
      <c r="C121" s="726" t="s">
        <v>23</v>
      </c>
      <c r="D121" s="844"/>
      <c r="E121" s="844"/>
      <c r="F121" s="844"/>
      <c r="G121" s="844"/>
      <c r="H121" s="844"/>
      <c r="I121" s="844"/>
      <c r="J121" s="915">
        <v>0</v>
      </c>
    </row>
    <row r="122" spans="1:10" s="672" customFormat="1" ht="25.5" hidden="1">
      <c r="A122" s="919">
        <v>1162300</v>
      </c>
      <c r="B122" s="760" t="s">
        <v>1625</v>
      </c>
      <c r="C122" s="726" t="s">
        <v>25</v>
      </c>
      <c r="D122" s="844"/>
      <c r="E122" s="844"/>
      <c r="F122" s="844"/>
      <c r="G122" s="844"/>
      <c r="H122" s="844"/>
      <c r="I122" s="844"/>
      <c r="J122" s="915">
        <v>0</v>
      </c>
    </row>
    <row r="123" spans="1:10" s="672" customFormat="1" hidden="1">
      <c r="A123" s="919">
        <v>1162400</v>
      </c>
      <c r="B123" s="760" t="s">
        <v>1626</v>
      </c>
      <c r="C123" s="726" t="s">
        <v>795</v>
      </c>
      <c r="D123" s="844"/>
      <c r="E123" s="844"/>
      <c r="F123" s="844"/>
      <c r="G123" s="844"/>
      <c r="H123" s="844"/>
      <c r="I123" s="844"/>
      <c r="J123" s="915">
        <v>0</v>
      </c>
    </row>
    <row r="124" spans="1:10" s="672" customFormat="1" ht="25.5" hidden="1">
      <c r="A124" s="919">
        <v>1162500</v>
      </c>
      <c r="B124" s="760" t="s">
        <v>1627</v>
      </c>
      <c r="C124" s="726" t="s">
        <v>797</v>
      </c>
      <c r="D124" s="844"/>
      <c r="E124" s="844"/>
      <c r="F124" s="844"/>
      <c r="G124" s="844"/>
      <c r="H124" s="844"/>
      <c r="I124" s="844"/>
      <c r="J124" s="915">
        <v>0</v>
      </c>
    </row>
    <row r="125" spans="1:10" s="672" customFormat="1" hidden="1">
      <c r="A125" s="919">
        <v>1162600</v>
      </c>
      <c r="B125" s="760" t="s">
        <v>1628</v>
      </c>
      <c r="C125" s="726" t="s">
        <v>489</v>
      </c>
      <c r="D125" s="844"/>
      <c r="E125" s="844"/>
      <c r="F125" s="844"/>
      <c r="G125" s="844"/>
      <c r="H125" s="844"/>
      <c r="I125" s="844"/>
      <c r="J125" s="915">
        <v>0</v>
      </c>
    </row>
    <row r="126" spans="1:10" s="672" customFormat="1" ht="25.5" hidden="1">
      <c r="A126" s="919">
        <v>1162700</v>
      </c>
      <c r="B126" s="725" t="s">
        <v>1629</v>
      </c>
      <c r="C126" s="726" t="s">
        <v>491</v>
      </c>
      <c r="D126" s="844"/>
      <c r="E126" s="844"/>
      <c r="F126" s="844"/>
      <c r="G126" s="844"/>
      <c r="H126" s="844"/>
      <c r="I126" s="844"/>
      <c r="J126" s="915">
        <v>0</v>
      </c>
    </row>
    <row r="127" spans="1:10" s="672" customFormat="1" hidden="1">
      <c r="A127" s="919">
        <v>1162800</v>
      </c>
      <c r="B127" s="760" t="s">
        <v>1630</v>
      </c>
      <c r="C127" s="726" t="s">
        <v>833</v>
      </c>
      <c r="D127" s="933"/>
      <c r="E127" s="933"/>
      <c r="F127" s="933"/>
      <c r="G127" s="933"/>
      <c r="H127" s="933"/>
      <c r="I127" s="933"/>
      <c r="J127" s="915">
        <v>0</v>
      </c>
    </row>
    <row r="128" spans="1:10" s="672" customFormat="1" hidden="1">
      <c r="A128" s="948">
        <v>1162900</v>
      </c>
      <c r="B128" s="760" t="s">
        <v>1631</v>
      </c>
      <c r="C128" s="726" t="s">
        <v>835</v>
      </c>
      <c r="D128" s="933"/>
      <c r="E128" s="933"/>
      <c r="F128" s="933"/>
      <c r="G128" s="933"/>
      <c r="H128" s="933"/>
      <c r="I128" s="933"/>
      <c r="J128" s="915">
        <v>0</v>
      </c>
    </row>
    <row r="129" spans="1:10" s="672" customFormat="1" hidden="1">
      <c r="A129" s="948">
        <v>1163000</v>
      </c>
      <c r="B129" s="766" t="s">
        <v>54</v>
      </c>
      <c r="C129" s="755" t="s">
        <v>338</v>
      </c>
      <c r="D129" s="933">
        <v>0</v>
      </c>
      <c r="E129" s="933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13.5" hidden="1" thickBot="1">
      <c r="A130" s="949">
        <v>1163100</v>
      </c>
      <c r="B130" s="749" t="s">
        <v>763</v>
      </c>
      <c r="C130" s="730" t="s">
        <v>764</v>
      </c>
      <c r="D130" s="937"/>
      <c r="E130" s="937"/>
      <c r="F130" s="937"/>
      <c r="G130" s="937"/>
      <c r="H130" s="937"/>
      <c r="I130" s="937"/>
      <c r="J130" s="915">
        <v>0</v>
      </c>
    </row>
    <row r="131" spans="1:10" s="672" customFormat="1" hidden="1">
      <c r="A131" s="950">
        <v>1170000</v>
      </c>
      <c r="B131" s="772" t="s">
        <v>836</v>
      </c>
      <c r="C131" s="718" t="s">
        <v>338</v>
      </c>
      <c r="D131" s="951">
        <f>D135</f>
        <v>0</v>
      </c>
      <c r="E131" s="951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38.25" hidden="1">
      <c r="A132" s="948">
        <v>1171000</v>
      </c>
      <c r="B132" s="776" t="s">
        <v>200</v>
      </c>
      <c r="C132" s="718" t="s">
        <v>338</v>
      </c>
      <c r="D132" s="849">
        <v>0</v>
      </c>
      <c r="E132" s="849"/>
      <c r="F132" s="849">
        <v>0</v>
      </c>
      <c r="G132" s="849">
        <v>0</v>
      </c>
      <c r="H132" s="849">
        <v>0</v>
      </c>
      <c r="I132" s="849">
        <v>0</v>
      </c>
      <c r="J132" s="915">
        <v>0</v>
      </c>
    </row>
    <row r="133" spans="1:10" s="672" customFormat="1" ht="38.25" hidden="1">
      <c r="A133" s="948">
        <v>1171100</v>
      </c>
      <c r="B133" s="725" t="s">
        <v>1632</v>
      </c>
      <c r="C133" s="722" t="s">
        <v>457</v>
      </c>
      <c r="D133" s="933"/>
      <c r="E133" s="933"/>
      <c r="F133" s="933"/>
      <c r="G133" s="933"/>
      <c r="H133" s="933"/>
      <c r="I133" s="933"/>
      <c r="J133" s="915">
        <v>0</v>
      </c>
    </row>
    <row r="134" spans="1:10" s="672" customFormat="1" ht="25.5" hidden="1">
      <c r="A134" s="948">
        <v>1171200</v>
      </c>
      <c r="B134" s="760" t="s">
        <v>1633</v>
      </c>
      <c r="C134" s="778" t="s">
        <v>332</v>
      </c>
      <c r="D134" s="933"/>
      <c r="E134" s="933"/>
      <c r="F134" s="933"/>
      <c r="G134" s="933"/>
      <c r="H134" s="933"/>
      <c r="I134" s="933"/>
      <c r="J134" s="915">
        <v>0</v>
      </c>
    </row>
    <row r="135" spans="1:10" s="672" customFormat="1" ht="51" hidden="1">
      <c r="A135" s="919">
        <v>1172000</v>
      </c>
      <c r="B135" s="779" t="s">
        <v>974</v>
      </c>
      <c r="C135" s="755" t="s">
        <v>338</v>
      </c>
      <c r="D135" s="951">
        <f>D137+D138</f>
        <v>0</v>
      </c>
      <c r="E135" s="951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idden="1">
      <c r="A136" s="919">
        <v>1172100</v>
      </c>
      <c r="B136" s="747" t="s">
        <v>1058</v>
      </c>
      <c r="C136" s="722" t="s">
        <v>975</v>
      </c>
      <c r="D136" s="933"/>
      <c r="E136" s="830"/>
      <c r="F136" s="933"/>
      <c r="G136" s="933"/>
      <c r="H136" s="933"/>
      <c r="I136" s="933"/>
      <c r="J136" s="915">
        <v>0</v>
      </c>
    </row>
    <row r="137" spans="1:10" s="672" customFormat="1" hidden="1">
      <c r="A137" s="919">
        <v>1172200</v>
      </c>
      <c r="B137" s="747" t="s">
        <v>1059</v>
      </c>
      <c r="C137" s="780">
        <v>482200</v>
      </c>
      <c r="D137" s="933">
        <v>0</v>
      </c>
      <c r="E137" s="830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idden="1">
      <c r="A138" s="919">
        <v>1172300</v>
      </c>
      <c r="B138" s="760" t="s">
        <v>1634</v>
      </c>
      <c r="C138" s="726" t="s">
        <v>977</v>
      </c>
      <c r="D138" s="933">
        <v>0</v>
      </c>
      <c r="E138" s="830"/>
      <c r="F138" s="933">
        <f>D138+E138</f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25.5" hidden="1">
      <c r="A139" s="919">
        <v>1172400</v>
      </c>
      <c r="B139" s="781" t="s">
        <v>1635</v>
      </c>
      <c r="C139" s="726" t="s">
        <v>117</v>
      </c>
      <c r="D139" s="849"/>
      <c r="E139" s="830"/>
      <c r="F139" s="849"/>
      <c r="G139" s="849"/>
      <c r="H139" s="849"/>
      <c r="I139" s="849"/>
      <c r="J139" s="915">
        <v>0</v>
      </c>
    </row>
    <row r="140" spans="1:10" s="672" customFormat="1" ht="25.5" hidden="1">
      <c r="A140" s="919">
        <v>1173000</v>
      </c>
      <c r="B140" s="779" t="s">
        <v>118</v>
      </c>
      <c r="C140" s="755" t="s">
        <v>338</v>
      </c>
      <c r="D140" s="849">
        <v>0</v>
      </c>
      <c r="E140" s="849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25.5" hidden="1">
      <c r="A141" s="948">
        <v>1173100</v>
      </c>
      <c r="B141" s="782" t="s">
        <v>119</v>
      </c>
      <c r="C141" s="726" t="s">
        <v>1044</v>
      </c>
      <c r="D141" s="849"/>
      <c r="E141" s="830"/>
      <c r="F141" s="849"/>
      <c r="G141" s="849"/>
      <c r="H141" s="849"/>
      <c r="I141" s="849"/>
      <c r="J141" s="915">
        <v>0</v>
      </c>
    </row>
    <row r="142" spans="1:10" s="672" customFormat="1" ht="38.25" hidden="1">
      <c r="A142" s="948">
        <v>1174000</v>
      </c>
      <c r="B142" s="779" t="s">
        <v>1045</v>
      </c>
      <c r="C142" s="755" t="s">
        <v>338</v>
      </c>
      <c r="D142" s="849">
        <v>0</v>
      </c>
      <c r="E142" s="849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25.5" hidden="1">
      <c r="A143" s="948">
        <v>1174100</v>
      </c>
      <c r="B143" s="782" t="s">
        <v>1060</v>
      </c>
      <c r="C143" s="726" t="s">
        <v>1046</v>
      </c>
      <c r="D143" s="849"/>
      <c r="E143" s="849"/>
      <c r="F143" s="849"/>
      <c r="G143" s="849"/>
      <c r="H143" s="849"/>
      <c r="I143" s="849"/>
      <c r="J143" s="915">
        <v>0</v>
      </c>
    </row>
    <row r="144" spans="1:10" s="672" customFormat="1" ht="25.5" hidden="1">
      <c r="A144" s="948">
        <v>1174200</v>
      </c>
      <c r="B144" s="781" t="s">
        <v>1636</v>
      </c>
      <c r="C144" s="726" t="s">
        <v>425</v>
      </c>
      <c r="D144" s="849"/>
      <c r="E144" s="849"/>
      <c r="F144" s="849"/>
      <c r="G144" s="849"/>
      <c r="H144" s="849"/>
      <c r="I144" s="849"/>
      <c r="J144" s="915">
        <v>0</v>
      </c>
    </row>
    <row r="145" spans="1:13" s="672" customFormat="1" ht="51" hidden="1">
      <c r="A145" s="948">
        <v>1175000</v>
      </c>
      <c r="B145" s="779" t="s">
        <v>535</v>
      </c>
      <c r="C145" s="755" t="s">
        <v>338</v>
      </c>
      <c r="D145" s="849">
        <v>0</v>
      </c>
      <c r="E145" s="849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3" s="672" customFormat="1" ht="38.25" hidden="1">
      <c r="A146" s="948">
        <v>1175100</v>
      </c>
      <c r="B146" s="781" t="s">
        <v>1637</v>
      </c>
      <c r="C146" s="726" t="s">
        <v>212</v>
      </c>
      <c r="D146" s="849"/>
      <c r="E146" s="849"/>
      <c r="F146" s="849"/>
      <c r="G146" s="849"/>
      <c r="H146" s="849"/>
      <c r="I146" s="849"/>
      <c r="J146" s="915">
        <v>0</v>
      </c>
    </row>
    <row r="147" spans="1:13" s="672" customFormat="1" hidden="1">
      <c r="A147" s="948">
        <v>1176000</v>
      </c>
      <c r="B147" s="779" t="s">
        <v>213</v>
      </c>
      <c r="C147" s="755" t="s">
        <v>338</v>
      </c>
      <c r="D147" s="849">
        <v>0</v>
      </c>
      <c r="E147" s="849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3" s="672" customFormat="1" hidden="1">
      <c r="A148" s="948">
        <v>1176100</v>
      </c>
      <c r="B148" s="781" t="s">
        <v>1638</v>
      </c>
      <c r="C148" s="726" t="s">
        <v>8</v>
      </c>
      <c r="D148" s="849"/>
      <c r="E148" s="830"/>
      <c r="F148" s="849"/>
      <c r="G148" s="849"/>
      <c r="H148" s="849"/>
      <c r="I148" s="849"/>
      <c r="J148" s="915">
        <v>0</v>
      </c>
    </row>
    <row r="149" spans="1:13" s="672" customFormat="1" hidden="1">
      <c r="A149" s="948">
        <v>1177000</v>
      </c>
      <c r="B149" s="779" t="s">
        <v>564</v>
      </c>
      <c r="C149" s="755" t="s">
        <v>338</v>
      </c>
      <c r="D149" s="849">
        <v>0</v>
      </c>
      <c r="E149" s="849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3" s="672" customFormat="1" ht="24" hidden="1" customHeight="1" thickBot="1">
      <c r="A150" s="949">
        <v>1177100</v>
      </c>
      <c r="B150" s="783" t="s">
        <v>1639</v>
      </c>
      <c r="C150" s="730" t="s">
        <v>244</v>
      </c>
      <c r="D150" s="937"/>
      <c r="E150" s="937"/>
      <c r="F150" s="937"/>
      <c r="G150" s="937"/>
      <c r="H150" s="937"/>
      <c r="I150" s="937"/>
      <c r="J150" s="915">
        <v>0</v>
      </c>
    </row>
    <row r="151" spans="1:13" s="672" customFormat="1" ht="26.25" thickBot="1">
      <c r="A151" s="952" t="s">
        <v>247</v>
      </c>
      <c r="B151" s="790" t="s">
        <v>618</v>
      </c>
      <c r="C151" s="791" t="s">
        <v>338</v>
      </c>
      <c r="D151" s="953">
        <f>D152+D163</f>
        <v>438420</v>
      </c>
      <c r="E151" s="953">
        <f>E152</f>
        <v>0</v>
      </c>
      <c r="F151" s="953">
        <f>F152+F163</f>
        <v>438420</v>
      </c>
      <c r="G151" s="953">
        <f>G152</f>
        <v>438420</v>
      </c>
      <c r="H151" s="953">
        <f>H152</f>
        <v>438420</v>
      </c>
      <c r="I151" s="953">
        <f>I152</f>
        <v>438420</v>
      </c>
      <c r="J151" s="954">
        <f>F152</f>
        <v>438420</v>
      </c>
    </row>
    <row r="152" spans="1:13" s="672" customFormat="1" ht="27" customHeight="1">
      <c r="A152" s="950" t="s">
        <v>620</v>
      </c>
      <c r="B152" s="799" t="s">
        <v>621</v>
      </c>
      <c r="C152" s="718" t="s">
        <v>338</v>
      </c>
      <c r="D152" s="842">
        <f>SUM(D153:D162)</f>
        <v>438420</v>
      </c>
      <c r="E152" s="842">
        <f>E154</f>
        <v>0</v>
      </c>
      <c r="F152" s="842">
        <f>SUM(F153:F162)</f>
        <v>438420</v>
      </c>
      <c r="G152" s="842">
        <f>SUM(G153:G162)</f>
        <v>438420</v>
      </c>
      <c r="H152" s="842">
        <f>SUM(H153:H162)</f>
        <v>438420</v>
      </c>
      <c r="I152" s="842">
        <f>SUM(I153:I162)</f>
        <v>438420</v>
      </c>
      <c r="J152" s="954">
        <f>F152</f>
        <v>438420</v>
      </c>
    </row>
    <row r="153" spans="1:13" s="672" customFormat="1">
      <c r="A153" s="948" t="s">
        <v>622</v>
      </c>
      <c r="B153" s="781" t="s">
        <v>1640</v>
      </c>
      <c r="C153" s="955" t="s">
        <v>945</v>
      </c>
      <c r="D153" s="849"/>
      <c r="E153" s="830"/>
      <c r="F153" s="849"/>
      <c r="G153" s="849"/>
      <c r="H153" s="849"/>
      <c r="I153" s="849"/>
      <c r="J153" s="915">
        <f>F153</f>
        <v>0</v>
      </c>
    </row>
    <row r="154" spans="1:13" s="672" customFormat="1" ht="25.5" customHeight="1">
      <c r="A154" s="948" t="s">
        <v>946</v>
      </c>
      <c r="B154" s="781" t="s">
        <v>1641</v>
      </c>
      <c r="C154" s="955" t="s">
        <v>923</v>
      </c>
      <c r="D154" s="848">
        <v>438420</v>
      </c>
      <c r="E154" s="844">
        <v>0</v>
      </c>
      <c r="F154" s="2066">
        <f>D154+E154</f>
        <v>438420</v>
      </c>
      <c r="G154" s="847">
        <v>438420</v>
      </c>
      <c r="H154" s="847">
        <v>438420</v>
      </c>
      <c r="I154" s="847">
        <v>438420</v>
      </c>
      <c r="J154" s="954">
        <f>F154</f>
        <v>438420</v>
      </c>
    </row>
    <row r="155" spans="1:13" s="672" customFormat="1" ht="21" customHeight="1">
      <c r="A155" s="948" t="s">
        <v>924</v>
      </c>
      <c r="B155" s="781" t="s">
        <v>1642</v>
      </c>
      <c r="C155" s="955" t="s">
        <v>926</v>
      </c>
      <c r="D155" s="1398">
        <v>0</v>
      </c>
      <c r="E155" s="1196">
        <v>0</v>
      </c>
      <c r="F155" s="956">
        <f>D155+E155</f>
        <v>0</v>
      </c>
      <c r="G155" s="1197"/>
      <c r="H155" s="1198"/>
      <c r="I155" s="1198"/>
      <c r="J155" s="1199">
        <f>F155</f>
        <v>0</v>
      </c>
      <c r="K155" s="678"/>
    </row>
    <row r="156" spans="1:13" s="672" customFormat="1" hidden="1">
      <c r="A156" s="957" t="s">
        <v>927</v>
      </c>
      <c r="B156" s="781" t="s">
        <v>1643</v>
      </c>
      <c r="C156" s="955" t="s">
        <v>1055</v>
      </c>
      <c r="D156" s="848"/>
      <c r="E156" s="844"/>
      <c r="F156" s="847"/>
      <c r="G156" s="847"/>
      <c r="H156" s="847"/>
      <c r="I156" s="847"/>
      <c r="J156" s="954">
        <v>0</v>
      </c>
    </row>
    <row r="157" spans="1:13" s="672" customFormat="1" hidden="1">
      <c r="A157" s="957" t="s">
        <v>127</v>
      </c>
      <c r="B157" s="782" t="s">
        <v>128</v>
      </c>
      <c r="C157" s="1792" t="s">
        <v>129</v>
      </c>
      <c r="D157" s="848">
        <v>0</v>
      </c>
      <c r="E157" s="845">
        <v>0</v>
      </c>
      <c r="F157" s="847">
        <f>D157+E157</f>
        <v>0</v>
      </c>
      <c r="G157" s="847"/>
      <c r="H157" s="847"/>
      <c r="I157" s="847"/>
      <c r="J157" s="954">
        <f>F157</f>
        <v>0</v>
      </c>
      <c r="K157" s="985"/>
      <c r="L157" s="985"/>
      <c r="M157" s="985"/>
    </row>
    <row r="158" spans="1:13" s="672" customFormat="1" hidden="1">
      <c r="A158" s="957" t="s">
        <v>130</v>
      </c>
      <c r="B158" s="781" t="s">
        <v>1644</v>
      </c>
      <c r="C158" s="955" t="s">
        <v>857</v>
      </c>
      <c r="D158" s="847">
        <v>0</v>
      </c>
      <c r="E158" s="844"/>
      <c r="F158" s="847">
        <f>D158</f>
        <v>0</v>
      </c>
      <c r="G158" s="847">
        <v>0</v>
      </c>
      <c r="H158" s="847">
        <v>0</v>
      </c>
      <c r="I158" s="847">
        <v>0</v>
      </c>
      <c r="J158" s="954">
        <f>F158</f>
        <v>0</v>
      </c>
    </row>
    <row r="159" spans="1:13" s="672" customFormat="1" hidden="1">
      <c r="A159" s="957" t="s">
        <v>858</v>
      </c>
      <c r="B159" s="781" t="s">
        <v>1645</v>
      </c>
      <c r="C159" s="955" t="s">
        <v>860</v>
      </c>
      <c r="D159" s="847"/>
      <c r="E159" s="844"/>
      <c r="F159" s="847"/>
      <c r="G159" s="847"/>
      <c r="H159" s="847"/>
      <c r="I159" s="847"/>
      <c r="J159" s="954">
        <v>0</v>
      </c>
    </row>
    <row r="160" spans="1:13" s="672" customFormat="1" hidden="1">
      <c r="A160" s="958" t="s">
        <v>765</v>
      </c>
      <c r="B160" s="959" t="s">
        <v>1646</v>
      </c>
      <c r="C160" s="960" t="s">
        <v>627</v>
      </c>
      <c r="D160" s="847"/>
      <c r="E160" s="844"/>
      <c r="F160" s="847"/>
      <c r="G160" s="847"/>
      <c r="H160" s="847"/>
      <c r="I160" s="847"/>
      <c r="J160" s="954">
        <v>0</v>
      </c>
    </row>
    <row r="161" spans="1:10" s="672" customFormat="1" hidden="1">
      <c r="A161" s="924" t="s">
        <v>766</v>
      </c>
      <c r="B161" s="961" t="s">
        <v>1020</v>
      </c>
      <c r="C161" s="928" t="s">
        <v>1021</v>
      </c>
      <c r="D161" s="849"/>
      <c r="E161" s="830"/>
      <c r="F161" s="849"/>
      <c r="G161" s="849"/>
      <c r="H161" s="849"/>
      <c r="I161" s="849"/>
      <c r="J161" s="915">
        <v>0</v>
      </c>
    </row>
    <row r="162" spans="1:10" s="672" customFormat="1" hidden="1">
      <c r="A162" s="924" t="s">
        <v>1022</v>
      </c>
      <c r="B162" s="961" t="s">
        <v>1023</v>
      </c>
      <c r="C162" s="928" t="s">
        <v>1024</v>
      </c>
      <c r="D162" s="849"/>
      <c r="E162" s="830"/>
      <c r="F162" s="849"/>
      <c r="G162" s="849"/>
      <c r="H162" s="849"/>
      <c r="I162" s="849"/>
      <c r="J162" s="915">
        <v>0</v>
      </c>
    </row>
    <row r="163" spans="1:10" s="672" customFormat="1" hidden="1">
      <c r="A163" s="962" t="s">
        <v>628</v>
      </c>
      <c r="B163" s="963" t="s">
        <v>629</v>
      </c>
      <c r="C163" s="964" t="s">
        <v>338</v>
      </c>
      <c r="D163" s="849">
        <v>0</v>
      </c>
      <c r="E163" s="849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</row>
    <row r="164" spans="1:10" hidden="1">
      <c r="A164" s="957" t="s">
        <v>630</v>
      </c>
      <c r="B164" s="782" t="s">
        <v>631</v>
      </c>
      <c r="C164" s="955" t="s">
        <v>632</v>
      </c>
      <c r="D164" s="849"/>
      <c r="E164" s="830"/>
      <c r="F164" s="849"/>
      <c r="G164" s="849"/>
      <c r="H164" s="849"/>
      <c r="I164" s="849"/>
      <c r="J164" s="915">
        <v>0</v>
      </c>
    </row>
    <row r="165" spans="1:10" hidden="1">
      <c r="A165" s="957" t="s">
        <v>633</v>
      </c>
      <c r="B165" s="782" t="s">
        <v>634</v>
      </c>
      <c r="C165" s="955" t="s">
        <v>635</v>
      </c>
      <c r="D165" s="849"/>
      <c r="E165" s="830"/>
      <c r="F165" s="849"/>
      <c r="G165" s="849"/>
      <c r="H165" s="849"/>
      <c r="I165" s="849"/>
      <c r="J165" s="915">
        <v>0</v>
      </c>
    </row>
    <row r="166" spans="1:10" ht="25.5" hidden="1">
      <c r="A166" s="957" t="s">
        <v>636</v>
      </c>
      <c r="B166" s="781" t="s">
        <v>1647</v>
      </c>
      <c r="C166" s="955" t="s">
        <v>294</v>
      </c>
      <c r="D166" s="849"/>
      <c r="E166" s="830"/>
      <c r="F166" s="849"/>
      <c r="G166" s="849"/>
      <c r="H166" s="849"/>
      <c r="I166" s="849"/>
      <c r="J166" s="915">
        <v>0</v>
      </c>
    </row>
    <row r="167" spans="1:10" hidden="1">
      <c r="A167" s="957" t="s">
        <v>295</v>
      </c>
      <c r="B167" s="781" t="s">
        <v>1648</v>
      </c>
      <c r="C167" s="955" t="s">
        <v>297</v>
      </c>
      <c r="D167" s="849"/>
      <c r="E167" s="830"/>
      <c r="F167" s="849"/>
      <c r="G167" s="849"/>
      <c r="H167" s="849"/>
      <c r="I167" s="849"/>
      <c r="J167" s="915">
        <v>0</v>
      </c>
    </row>
    <row r="168" spans="1:10" hidden="1">
      <c r="A168" s="957" t="s">
        <v>298</v>
      </c>
      <c r="B168" s="779" t="s">
        <v>299</v>
      </c>
      <c r="C168" s="767" t="s">
        <v>338</v>
      </c>
      <c r="D168" s="849">
        <v>0</v>
      </c>
      <c r="E168" s="849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0" hidden="1">
      <c r="A169" s="957" t="s">
        <v>300</v>
      </c>
      <c r="B169" s="782" t="s">
        <v>1061</v>
      </c>
      <c r="C169" s="955" t="s">
        <v>301</v>
      </c>
      <c r="D169" s="849"/>
      <c r="E169" s="830"/>
      <c r="F169" s="849"/>
      <c r="G169" s="849"/>
      <c r="H169" s="849"/>
      <c r="I169" s="849"/>
      <c r="J169" s="915">
        <v>0</v>
      </c>
    </row>
    <row r="170" spans="1:10" hidden="1">
      <c r="A170" s="965" t="s">
        <v>302</v>
      </c>
      <c r="B170" s="806" t="s">
        <v>1025</v>
      </c>
      <c r="C170" s="767" t="s">
        <v>338</v>
      </c>
      <c r="D170" s="849">
        <v>0</v>
      </c>
      <c r="E170" s="849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0" hidden="1">
      <c r="A171" s="957" t="s">
        <v>304</v>
      </c>
      <c r="B171" s="782" t="s">
        <v>1062</v>
      </c>
      <c r="C171" s="955" t="s">
        <v>305</v>
      </c>
      <c r="D171" s="849"/>
      <c r="E171" s="849"/>
      <c r="F171" s="849"/>
      <c r="G171" s="849"/>
      <c r="H171" s="849"/>
      <c r="I171" s="849"/>
      <c r="J171" s="915">
        <v>0</v>
      </c>
    </row>
    <row r="172" spans="1:10" hidden="1">
      <c r="A172" s="957" t="s">
        <v>306</v>
      </c>
      <c r="B172" s="782" t="s">
        <v>1063</v>
      </c>
      <c r="C172" s="955" t="s">
        <v>307</v>
      </c>
      <c r="D172" s="849"/>
      <c r="E172" s="849"/>
      <c r="F172" s="849"/>
      <c r="G172" s="849"/>
      <c r="H172" s="849"/>
      <c r="I172" s="849"/>
      <c r="J172" s="849"/>
    </row>
    <row r="173" spans="1:10">
      <c r="A173" s="957" t="s">
        <v>308</v>
      </c>
      <c r="B173" s="781" t="s">
        <v>1649</v>
      </c>
      <c r="C173" s="955" t="s">
        <v>310</v>
      </c>
      <c r="D173" s="849"/>
      <c r="E173" s="849"/>
      <c r="F173" s="849"/>
      <c r="G173" s="849"/>
      <c r="H173" s="849"/>
      <c r="I173" s="849"/>
      <c r="J173" s="849"/>
    </row>
    <row r="174" spans="1:10" ht="13.5" thickBot="1">
      <c r="A174" s="966">
        <v>1244000</v>
      </c>
      <c r="B174" s="967" t="s">
        <v>1661</v>
      </c>
      <c r="C174" s="960" t="s">
        <v>1089</v>
      </c>
      <c r="D174" s="867"/>
      <c r="E174" s="867"/>
      <c r="F174" s="867"/>
      <c r="G174" s="867"/>
      <c r="H174" s="867"/>
      <c r="I174" s="867"/>
      <c r="J174" s="867"/>
    </row>
    <row r="175" spans="1:10" ht="13.5" thickBot="1">
      <c r="A175" s="968">
        <v>1000000</v>
      </c>
      <c r="B175" s="969" t="s">
        <v>1027</v>
      </c>
      <c r="C175" s="970" t="s">
        <v>338</v>
      </c>
      <c r="D175" s="953">
        <f t="shared" ref="D175:J175" si="4">D32+D151</f>
        <v>438420</v>
      </c>
      <c r="E175" s="953">
        <f t="shared" si="4"/>
        <v>0</v>
      </c>
      <c r="F175" s="1726">
        <f t="shared" si="4"/>
        <v>697720</v>
      </c>
      <c r="G175" s="1726">
        <f t="shared" si="4"/>
        <v>538420</v>
      </c>
      <c r="H175" s="1726">
        <f t="shared" si="4"/>
        <v>538420</v>
      </c>
      <c r="I175" s="1726">
        <f t="shared" si="4"/>
        <v>618420</v>
      </c>
      <c r="J175" s="1727">
        <f t="shared" si="4"/>
        <v>697720</v>
      </c>
    </row>
    <row r="176" spans="1:10">
      <c r="A176" s="971"/>
      <c r="B176" s="971"/>
      <c r="C176" s="971"/>
      <c r="D176" s="971"/>
      <c r="E176" s="971"/>
      <c r="F176" s="1728"/>
      <c r="G176" s="1725"/>
      <c r="H176" s="1728"/>
      <c r="I176" s="1728"/>
      <c r="J176" s="1728"/>
    </row>
    <row r="177" spans="1:10" ht="15.75" customHeight="1">
      <c r="A177" s="2422" t="s">
        <v>2264</v>
      </c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>
      <c r="A178" s="2459" t="s">
        <v>1070</v>
      </c>
      <c r="B178" s="2459"/>
      <c r="C178" s="2459"/>
      <c r="D178" s="2459"/>
      <c r="E178" s="2459"/>
      <c r="F178" s="2459"/>
      <c r="G178" s="2459"/>
      <c r="H178" s="2459"/>
      <c r="I178" s="2459"/>
      <c r="J178" s="2459"/>
    </row>
    <row r="179" spans="1:10" ht="14.25">
      <c r="A179" s="2422" t="s">
        <v>1672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>
      <c r="A180" s="2461" t="s">
        <v>950</v>
      </c>
      <c r="B180" s="2461"/>
      <c r="C180" s="2461"/>
      <c r="D180" s="2461"/>
      <c r="E180" s="2461"/>
      <c r="F180" s="2461"/>
      <c r="G180" s="2461"/>
      <c r="H180" s="2461"/>
      <c r="I180" s="2461"/>
      <c r="J180" s="2461"/>
    </row>
    <row r="181" spans="1:10" ht="14.25">
      <c r="A181" s="2466"/>
      <c r="B181" s="2466"/>
      <c r="C181" s="2466"/>
      <c r="D181" s="2466"/>
      <c r="E181" s="2466"/>
      <c r="F181" s="2466"/>
      <c r="G181" s="2466"/>
      <c r="H181" s="2466"/>
      <c r="I181" s="2466"/>
      <c r="J181" s="2466"/>
    </row>
    <row r="182" spans="1:10">
      <c r="A182" s="2422" t="s">
        <v>951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 s="626" customFormat="1" ht="14.25">
      <c r="A183" s="816" t="s">
        <v>2011</v>
      </c>
      <c r="B183" s="816"/>
      <c r="C183" s="817"/>
      <c r="D183" s="816"/>
      <c r="E183" s="816"/>
      <c r="F183" s="816"/>
      <c r="G183" s="816" t="s">
        <v>1102</v>
      </c>
      <c r="H183" s="816"/>
      <c r="I183" s="816"/>
      <c r="J183" s="816"/>
    </row>
    <row r="184" spans="1:10" s="626" customFormat="1" ht="14.25">
      <c r="A184" s="818" t="s">
        <v>1655</v>
      </c>
      <c r="B184" s="817" t="s">
        <v>612</v>
      </c>
      <c r="C184" s="820"/>
      <c r="D184" s="662"/>
      <c r="E184" s="661" t="s">
        <v>289</v>
      </c>
      <c r="F184" s="662"/>
      <c r="G184" s="661" t="s">
        <v>290</v>
      </c>
      <c r="H184" s="662"/>
      <c r="I184" s="662"/>
      <c r="J184" s="818"/>
    </row>
    <row r="185" spans="1:10">
      <c r="A185" s="2455"/>
      <c r="B185" s="2455"/>
      <c r="C185" s="2455"/>
      <c r="D185" s="2455"/>
      <c r="E185" s="2455"/>
      <c r="F185" s="2455"/>
      <c r="G185" s="2455"/>
      <c r="H185" s="2455"/>
      <c r="I185" s="2455"/>
      <c r="J185" s="2455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 s="841" customFormat="1">
      <c r="A187" s="2537"/>
      <c r="B187" s="2537"/>
      <c r="C187" s="2537"/>
      <c r="D187" s="2537"/>
      <c r="E187" s="2537"/>
      <c r="F187" s="2537"/>
      <c r="G187" s="2537"/>
      <c r="H187" s="2537"/>
      <c r="I187" s="2537"/>
      <c r="J187" s="2537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>
      <c r="A190" s="971"/>
      <c r="B190" s="971"/>
      <c r="C190" s="971"/>
      <c r="D190" s="971"/>
      <c r="E190" s="971"/>
      <c r="F190" s="971"/>
      <c r="G190" s="971"/>
      <c r="H190" s="971"/>
      <c r="I190" s="971"/>
      <c r="J190" s="972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971"/>
      <c r="B195" s="971"/>
      <c r="C195" s="971"/>
      <c r="D195" s="971"/>
      <c r="E195" s="971"/>
      <c r="F195" s="971"/>
      <c r="G195" s="971"/>
      <c r="H195" s="971"/>
      <c r="I195" s="971"/>
      <c r="J195" s="971"/>
    </row>
    <row r="196" spans="1:10">
      <c r="A196" s="2464"/>
      <c r="B196" s="2464"/>
      <c r="C196" s="2464"/>
      <c r="D196" s="2464"/>
      <c r="E196" s="2464"/>
      <c r="F196" s="2464"/>
      <c r="G196" s="2464"/>
      <c r="H196" s="2464"/>
      <c r="I196" s="2464"/>
      <c r="J196" s="2464"/>
    </row>
    <row r="197" spans="1:10">
      <c r="A197" s="971"/>
      <c r="B197" s="971"/>
      <c r="C197" s="971"/>
      <c r="D197" s="971"/>
      <c r="E197" s="971"/>
      <c r="F197" s="973"/>
      <c r="G197" s="973"/>
      <c r="H197" s="973"/>
      <c r="I197" s="973"/>
      <c r="J197" s="973"/>
    </row>
    <row r="198" spans="1:10">
      <c r="A198" s="2464"/>
      <c r="B198" s="2464"/>
      <c r="C198" s="2464"/>
      <c r="D198" s="2464"/>
      <c r="E198" s="2464"/>
      <c r="F198" s="2464"/>
      <c r="G198" s="2464"/>
      <c r="H198" s="2464"/>
      <c r="I198" s="2464"/>
      <c r="J198" s="2464"/>
    </row>
    <row r="199" spans="1:10">
      <c r="A199" s="971"/>
      <c r="B199" s="971"/>
      <c r="C199" s="971"/>
      <c r="D199" s="971"/>
      <c r="E199" s="971"/>
      <c r="F199" s="971"/>
      <c r="G199" s="971"/>
      <c r="H199" s="971"/>
      <c r="I199" s="971"/>
      <c r="J199" s="971"/>
    </row>
    <row r="200" spans="1:10">
      <c r="A200" s="2464"/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 ht="207" customHeight="1">
      <c r="A201" s="971"/>
      <c r="B201" s="971"/>
      <c r="C201" s="971"/>
      <c r="D201" s="971"/>
      <c r="E201" s="971"/>
      <c r="F201" s="971"/>
      <c r="G201" s="971"/>
      <c r="H201" s="971"/>
      <c r="I201" s="971"/>
      <c r="J201" s="971"/>
    </row>
    <row r="202" spans="1:10">
      <c r="A202" s="2464" t="s">
        <v>49</v>
      </c>
      <c r="B202" s="2464"/>
      <c r="C202" s="2464"/>
      <c r="D202" s="2464"/>
      <c r="E202" s="2464"/>
      <c r="F202" s="2464"/>
      <c r="G202" s="2464"/>
      <c r="H202" s="2464"/>
      <c r="I202" s="2464"/>
      <c r="J202" s="2464"/>
    </row>
    <row r="203" spans="1:10">
      <c r="A203" s="2463" t="s">
        <v>1664</v>
      </c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2463" t="s">
        <v>1665</v>
      </c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2463" t="s">
        <v>1666</v>
      </c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971" t="s">
        <v>890</v>
      </c>
      <c r="B206" s="974"/>
      <c r="C206" s="974"/>
      <c r="D206" s="974"/>
      <c r="E206" s="974"/>
      <c r="F206" s="974"/>
      <c r="G206" s="974"/>
      <c r="H206" s="974"/>
      <c r="I206" s="974"/>
      <c r="J206" s="974"/>
    </row>
    <row r="207" spans="1:10">
      <c r="A207" s="2463" t="s">
        <v>1667</v>
      </c>
      <c r="B207" s="2463"/>
      <c r="C207" s="2463"/>
      <c r="D207" s="2463"/>
      <c r="E207" s="2463"/>
      <c r="F207" s="2463"/>
      <c r="G207" s="2463"/>
      <c r="H207" s="2463"/>
      <c r="I207" s="2463"/>
      <c r="J207" s="2463"/>
    </row>
    <row r="208" spans="1:10">
      <c r="A208" s="2422" t="s">
        <v>645</v>
      </c>
      <c r="B208" s="2422"/>
      <c r="C208" s="2422"/>
      <c r="D208" s="2422"/>
      <c r="E208" s="2422"/>
      <c r="F208" s="2422"/>
      <c r="G208" s="2422"/>
      <c r="H208" s="2422"/>
      <c r="I208" s="2422"/>
      <c r="J208" s="2422"/>
    </row>
    <row r="209" spans="1:10">
      <c r="A209" s="2459" t="s">
        <v>1070</v>
      </c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 ht="14.25">
      <c r="A210" s="2459" t="s">
        <v>1668</v>
      </c>
      <c r="B210" s="2459"/>
      <c r="C210" s="2459"/>
      <c r="D210" s="2459"/>
      <c r="E210" s="2459"/>
      <c r="F210" s="2459"/>
      <c r="G210" s="2459"/>
      <c r="H210" s="2459"/>
      <c r="I210" s="2459"/>
      <c r="J210" s="2459"/>
    </row>
    <row r="211" spans="1:10">
      <c r="A211" s="2461" t="s">
        <v>950</v>
      </c>
      <c r="B211" s="2461"/>
      <c r="C211" s="2461"/>
      <c r="D211" s="2461"/>
      <c r="E211" s="2461"/>
      <c r="F211" s="2461"/>
      <c r="G211" s="2461"/>
      <c r="H211" s="2461"/>
      <c r="I211" s="2461"/>
      <c r="J211" s="2461"/>
    </row>
    <row r="212" spans="1:10" ht="14.25">
      <c r="A212" s="2462" t="s">
        <v>1669</v>
      </c>
      <c r="B212" s="2462"/>
      <c r="C212" s="2462"/>
      <c r="D212" s="2462"/>
      <c r="E212" s="2462"/>
      <c r="F212" s="2462"/>
      <c r="G212" s="2462"/>
      <c r="H212" s="2462"/>
      <c r="I212" s="2462"/>
      <c r="J212" s="2462"/>
    </row>
    <row r="213" spans="1:10">
      <c r="A213" s="2459" t="s">
        <v>951</v>
      </c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>
      <c r="A214" s="2459" t="s">
        <v>952</v>
      </c>
      <c r="B214" s="2459"/>
      <c r="C214" s="2459"/>
      <c r="D214" s="2459"/>
      <c r="E214" s="2459"/>
      <c r="F214" s="2459"/>
      <c r="G214" s="2459"/>
      <c r="H214" s="2459"/>
      <c r="I214" s="2459"/>
      <c r="J214" s="2459"/>
    </row>
    <row r="215" spans="1:10" ht="14.25">
      <c r="A215" s="2460" t="s">
        <v>1663</v>
      </c>
      <c r="B215" s="2460"/>
      <c r="C215" s="2460"/>
      <c r="D215" s="2460"/>
      <c r="E215" s="2460"/>
      <c r="F215" s="2460"/>
      <c r="G215" s="2460"/>
      <c r="H215" s="2460"/>
      <c r="I215" s="2460"/>
      <c r="J215" s="2460"/>
    </row>
    <row r="216" spans="1:10">
      <c r="A216" s="2455"/>
      <c r="B216" s="2455"/>
      <c r="C216" s="2455"/>
      <c r="D216" s="2455"/>
      <c r="E216" s="2455"/>
      <c r="F216" s="2455"/>
      <c r="G216" s="2455"/>
      <c r="H216" s="2455"/>
      <c r="I216" s="2455"/>
      <c r="J216" s="2455"/>
    </row>
  </sheetData>
  <mergeCells count="41">
    <mergeCell ref="G29:J29"/>
    <mergeCell ref="A9:E9"/>
    <mergeCell ref="B15:E15"/>
    <mergeCell ref="B16:F16"/>
    <mergeCell ref="F29:F30"/>
    <mergeCell ref="A14:B14"/>
    <mergeCell ref="H28:J28"/>
    <mergeCell ref="A17:E18"/>
    <mergeCell ref="F17:J18"/>
    <mergeCell ref="A181:J181"/>
    <mergeCell ref="A182:J182"/>
    <mergeCell ref="A177:J177"/>
    <mergeCell ref="A178:J178"/>
    <mergeCell ref="A179:J179"/>
    <mergeCell ref="A180:J180"/>
    <mergeCell ref="A186:J186"/>
    <mergeCell ref="A187:J187"/>
    <mergeCell ref="A188:J188"/>
    <mergeCell ref="A189:J189"/>
    <mergeCell ref="A185:J185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J216"/>
  <sheetViews>
    <sheetView topLeftCell="A3" workbookViewId="0">
      <selection activeCell="B31" sqref="B31"/>
    </sheetView>
  </sheetViews>
  <sheetFormatPr defaultRowHeight="12.75"/>
  <cols>
    <col min="1" max="1" width="7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7.7109375" style="163" customWidth="1"/>
    <col min="6" max="6" width="11.28515625" style="163" customWidth="1"/>
    <col min="7" max="7" width="8.8554687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889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848</v>
      </c>
    </row>
    <row r="4" spans="1:10">
      <c r="G4" s="173" t="s">
        <v>982</v>
      </c>
    </row>
    <row r="5" spans="1:10">
      <c r="H5" s="23" t="s">
        <v>162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971</v>
      </c>
      <c r="H6" s="170"/>
    </row>
    <row r="7" spans="1:10">
      <c r="B7" s="163"/>
      <c r="C7" s="178"/>
    </row>
    <row r="8" spans="1:10" ht="12" customHeight="1">
      <c r="A8" s="28" t="s">
        <v>1117</v>
      </c>
      <c r="F8" s="179"/>
      <c r="G8" s="179"/>
    </row>
    <row r="9" spans="1:10" s="28" customFormat="1" ht="9.75" customHeight="1">
      <c r="A9" s="2482" t="s">
        <v>1073</v>
      </c>
      <c r="B9" s="2482"/>
      <c r="C9" s="2482"/>
      <c r="D9" s="2482"/>
      <c r="E9" s="2482"/>
    </row>
    <row r="10" spans="1:10">
      <c r="A10" s="28" t="s">
        <v>451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452</v>
      </c>
      <c r="B12" s="177" t="s">
        <v>1100</v>
      </c>
      <c r="C12" s="178"/>
      <c r="D12" s="177"/>
      <c r="E12" s="177"/>
      <c r="F12" s="177"/>
      <c r="G12" s="170"/>
      <c r="H12" s="187" t="s">
        <v>193</v>
      </c>
    </row>
    <row r="13" spans="1:10" ht="30" customHeight="1">
      <c r="A13" s="188" t="s">
        <v>587</v>
      </c>
      <c r="B13" s="188"/>
      <c r="C13" s="184"/>
      <c r="D13" s="188"/>
      <c r="E13" s="188"/>
      <c r="F13" s="188"/>
      <c r="G13" s="189"/>
    </row>
    <row r="14" spans="1:10" ht="33" customHeight="1">
      <c r="A14" s="37"/>
      <c r="B14" s="357"/>
      <c r="F14" s="179"/>
      <c r="G14" s="179"/>
    </row>
    <row r="15" spans="1:10" ht="21.75" customHeight="1">
      <c r="A15" s="192"/>
      <c r="B15" s="2493" t="s">
        <v>588</v>
      </c>
      <c r="C15" s="2493"/>
      <c r="D15" s="2493"/>
      <c r="E15" s="2493"/>
      <c r="F15" s="193"/>
      <c r="G15" s="193"/>
      <c r="H15" s="193"/>
      <c r="I15" s="193"/>
      <c r="J15" s="193"/>
    </row>
    <row r="16" spans="1:10" ht="21" customHeight="1">
      <c r="A16" s="163"/>
      <c r="B16" s="2494" t="s">
        <v>243</v>
      </c>
      <c r="C16" s="2494"/>
      <c r="D16" s="2494"/>
      <c r="E16" s="2494"/>
      <c r="F16" s="2494"/>
      <c r="G16" s="194"/>
      <c r="H16" s="194"/>
      <c r="I16" s="194"/>
      <c r="J16" s="194"/>
    </row>
    <row r="17" spans="1:10" s="28" customFormat="1" ht="21.75" customHeight="1">
      <c r="A17" s="188" t="s">
        <v>1171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201</v>
      </c>
      <c r="B19" s="198"/>
      <c r="C19" s="199"/>
      <c r="D19" s="200"/>
      <c r="E19" s="200"/>
      <c r="G19" s="202" t="s">
        <v>617</v>
      </c>
      <c r="H19" s="203"/>
      <c r="I19" s="203"/>
      <c r="J19" s="203"/>
    </row>
    <row r="20" spans="1:10" s="173" customFormat="1" ht="15.75" customHeight="1" thickBot="1">
      <c r="A20" s="38" t="s">
        <v>84</v>
      </c>
      <c r="B20" s="204"/>
      <c r="C20" s="199"/>
      <c r="G20" s="204" t="s">
        <v>313</v>
      </c>
      <c r="H20" s="205">
        <v>9</v>
      </c>
      <c r="I20" s="206">
        <v>1</v>
      </c>
      <c r="J20" s="207">
        <v>1</v>
      </c>
    </row>
    <row r="21" spans="1:10" s="204" customFormat="1" ht="15" customHeight="1" thickBot="1">
      <c r="A21" s="38" t="s">
        <v>600</v>
      </c>
      <c r="C21" s="199"/>
      <c r="G21" s="204" t="s">
        <v>883</v>
      </c>
    </row>
    <row r="22" spans="1:10" s="204" customFormat="1" ht="9.75" customHeight="1" thickBot="1">
      <c r="A22" s="38" t="s">
        <v>531</v>
      </c>
      <c r="C22" s="208"/>
      <c r="D22" s="209"/>
      <c r="G22" s="204" t="s">
        <v>532</v>
      </c>
    </row>
    <row r="23" spans="1:10" s="173" customFormat="1" ht="15.75" customHeight="1" thickBot="1">
      <c r="A23" s="38" t="s">
        <v>693</v>
      </c>
      <c r="B23" s="204"/>
      <c r="C23" s="199"/>
      <c r="G23" s="204" t="s">
        <v>902</v>
      </c>
      <c r="I23" s="210">
        <v>51</v>
      </c>
    </row>
    <row r="24" spans="1:10" s="173" customFormat="1" ht="12.75" customHeight="1">
      <c r="A24" s="38" t="s">
        <v>202</v>
      </c>
      <c r="B24" s="211"/>
      <c r="C24" s="212"/>
      <c r="F24" s="213"/>
      <c r="G24" s="204" t="s">
        <v>904</v>
      </c>
    </row>
    <row r="25" spans="1:10" s="173" customFormat="1" ht="15.75" customHeigh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ht="15.75" customHeigh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ht="16.5" customHeight="1" thickBot="1">
      <c r="A27" s="38" t="s">
        <v>608</v>
      </c>
      <c r="B27" s="204"/>
      <c r="C27" s="212"/>
      <c r="E27" s="219" t="s">
        <v>704</v>
      </c>
      <c r="G27" s="204" t="s">
        <v>398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385</v>
      </c>
      <c r="B29" s="2" t="s">
        <v>609</v>
      </c>
      <c r="C29" s="57"/>
      <c r="D29" s="2" t="s">
        <v>401</v>
      </c>
      <c r="E29" s="3"/>
      <c r="F29" s="2495" t="s">
        <v>342</v>
      </c>
      <c r="G29" s="2497" t="s">
        <v>343</v>
      </c>
      <c r="H29" s="2498"/>
      <c r="I29" s="2498"/>
      <c r="J29" s="2499"/>
    </row>
    <row r="30" spans="1:10" s="28" customFormat="1" ht="96.75" customHeight="1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96"/>
      <c r="G30" s="15" t="s">
        <v>930</v>
      </c>
      <c r="H30" s="15" t="s">
        <v>931</v>
      </c>
      <c r="I30" s="15" t="s">
        <v>932</v>
      </c>
      <c r="J30" s="15" t="s">
        <v>933</v>
      </c>
    </row>
    <row r="31" spans="1:10" s="222" customFormat="1" ht="21" customHeight="1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249</v>
      </c>
      <c r="C32" s="69" t="s">
        <v>338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767</v>
      </c>
      <c r="C33" s="69" t="s">
        <v>338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hidden="1" customHeight="1" thickBot="1">
      <c r="A34" s="260">
        <v>1110000</v>
      </c>
      <c r="B34" s="73" t="s">
        <v>768</v>
      </c>
      <c r="C34" s="74" t="s">
        <v>338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643</v>
      </c>
      <c r="C35" s="77" t="s">
        <v>769</v>
      </c>
      <c r="D35" s="349">
        <v>0</v>
      </c>
      <c r="E35" s="308"/>
      <c r="F35" s="349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hidden="1" customHeight="1" thickBot="1">
      <c r="A36" s="262">
        <v>1112000</v>
      </c>
      <c r="B36" s="14" t="s">
        <v>255</v>
      </c>
      <c r="C36" s="81" t="s">
        <v>770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hidden="1" customHeight="1" thickBot="1">
      <c r="A37" s="262">
        <v>1113000</v>
      </c>
      <c r="B37" s="14" t="s">
        <v>771</v>
      </c>
      <c r="C37" s="81" t="s">
        <v>772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377</v>
      </c>
      <c r="C38" s="81" t="s">
        <v>378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hidden="1" customHeight="1" thickBot="1">
      <c r="A39" s="262">
        <v>1115000</v>
      </c>
      <c r="B39" s="14" t="s">
        <v>591</v>
      </c>
      <c r="C39" s="81" t="s">
        <v>367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hidden="1" customHeight="1" thickBot="1">
      <c r="A40" s="262">
        <v>1116000</v>
      </c>
      <c r="B40" s="14" t="s">
        <v>981</v>
      </c>
      <c r="C40" s="83" t="s">
        <v>368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hidden="1" customHeight="1" thickBot="1">
      <c r="A41" s="263">
        <v>1117000</v>
      </c>
      <c r="B41" s="85" t="s">
        <v>610</v>
      </c>
      <c r="C41" s="86" t="s">
        <v>19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7" customHeight="1" thickBot="1">
      <c r="A42" s="264">
        <v>1120000</v>
      </c>
      <c r="B42" s="89" t="s">
        <v>20</v>
      </c>
      <c r="C42" s="69" t="s">
        <v>338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customHeight="1">
      <c r="A44" s="262">
        <v>1121100</v>
      </c>
      <c r="B44" s="93" t="s">
        <v>359</v>
      </c>
      <c r="C44" s="83" t="s">
        <v>360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t="0.75" customHeight="1">
      <c r="A45" s="262">
        <v>1121200</v>
      </c>
      <c r="B45" s="94" t="s">
        <v>361</v>
      </c>
      <c r="C45" s="81" t="s">
        <v>362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734</v>
      </c>
      <c r="C46" s="83" t="s">
        <v>363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735</v>
      </c>
      <c r="C47" s="81" t="s">
        <v>364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65</v>
      </c>
      <c r="C48" s="83" t="s">
        <v>365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66</v>
      </c>
      <c r="C49" s="81" t="s">
        <v>366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67</v>
      </c>
      <c r="C50" s="86" t="s">
        <v>731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732</v>
      </c>
      <c r="C51" s="74" t="s">
        <v>338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733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465</v>
      </c>
      <c r="C53" s="83" t="s">
        <v>978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136</v>
      </c>
      <c r="C54" s="100" t="s">
        <v>979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52</v>
      </c>
      <c r="C55" s="74" t="s">
        <v>338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137</v>
      </c>
      <c r="C56" s="99" t="s">
        <v>345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138</v>
      </c>
      <c r="C57" s="83" t="s">
        <v>346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139</v>
      </c>
      <c r="C58" s="83" t="s">
        <v>347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533</v>
      </c>
      <c r="C59" s="83" t="s">
        <v>348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534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174</v>
      </c>
      <c r="C61" s="81" t="s">
        <v>349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175</v>
      </c>
      <c r="C62" s="83" t="s">
        <v>350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176</v>
      </c>
      <c r="C63" s="100" t="s">
        <v>351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>
      <c r="A64" s="260">
        <v>1124000</v>
      </c>
      <c r="B64" s="97" t="s">
        <v>198</v>
      </c>
      <c r="C64" s="74" t="s">
        <v>338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thickBot="1">
      <c r="A65" s="264">
        <v>1124100</v>
      </c>
      <c r="B65" s="96" t="s">
        <v>177</v>
      </c>
      <c r="C65" s="86" t="s">
        <v>199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>
      <c r="A66" s="260">
        <v>1125000</v>
      </c>
      <c r="B66" s="97" t="s">
        <v>878</v>
      </c>
      <c r="C66" s="74" t="s">
        <v>338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>
      <c r="A67" s="266">
        <v>1125100</v>
      </c>
      <c r="B67" s="93" t="s">
        <v>178</v>
      </c>
      <c r="C67" s="99" t="s">
        <v>879</v>
      </c>
      <c r="D67" s="310">
        <v>0</v>
      </c>
      <c r="E67" s="310"/>
      <c r="F67" s="310">
        <f>D67+E67</f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thickBot="1">
      <c r="A68" s="264">
        <v>1125200</v>
      </c>
      <c r="B68" s="96" t="s">
        <v>669</v>
      </c>
      <c r="C68" s="100" t="s">
        <v>988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989</v>
      </c>
      <c r="C69" s="74" t="s">
        <v>338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>
      <c r="A70" s="260">
        <v>1126100</v>
      </c>
      <c r="B70" s="93" t="s">
        <v>941</v>
      </c>
      <c r="C70" s="77" t="s">
        <v>990</v>
      </c>
      <c r="D70" s="82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>
      <c r="A71" s="260">
        <v>1126200</v>
      </c>
      <c r="B71" s="93" t="s">
        <v>942</v>
      </c>
      <c r="C71" s="83" t="s">
        <v>991</v>
      </c>
      <c r="D71" s="342"/>
      <c r="E71" s="310"/>
      <c r="F71" s="310">
        <f t="shared" ref="F71:F77" si="2">D71+E71</f>
        <v>0</v>
      </c>
      <c r="G71" s="342"/>
      <c r="H71" s="342"/>
      <c r="I71" s="342"/>
      <c r="J71" s="309">
        <f t="shared" si="1"/>
        <v>0</v>
      </c>
    </row>
    <row r="72" spans="1:10" s="28" customFormat="1">
      <c r="A72" s="260">
        <v>1126300</v>
      </c>
      <c r="B72" s="93" t="s">
        <v>369</v>
      </c>
      <c r="C72" s="83" t="s">
        <v>370</v>
      </c>
      <c r="D72" s="342"/>
      <c r="E72" s="310"/>
      <c r="F72" s="310">
        <f t="shared" si="2"/>
        <v>0</v>
      </c>
      <c r="G72" s="342"/>
      <c r="H72" s="342"/>
      <c r="I72" s="342"/>
      <c r="J72" s="309">
        <f t="shared" si="1"/>
        <v>0</v>
      </c>
    </row>
    <row r="73" spans="1:10" s="28" customFormat="1">
      <c r="A73" s="262">
        <v>1126400</v>
      </c>
      <c r="B73" s="103" t="s">
        <v>943</v>
      </c>
      <c r="C73" s="81" t="s">
        <v>371</v>
      </c>
      <c r="D73" s="82">
        <v>0</v>
      </c>
      <c r="E73" s="310"/>
      <c r="F73" s="310">
        <f t="shared" si="2"/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>
      <c r="A74" s="263">
        <v>1126500</v>
      </c>
      <c r="B74" s="104" t="s">
        <v>901</v>
      </c>
      <c r="C74" s="83" t="s">
        <v>372</v>
      </c>
      <c r="D74" s="342"/>
      <c r="E74" s="310"/>
      <c r="F74" s="310">
        <f t="shared" si="2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214</v>
      </c>
      <c r="C75" s="81" t="s">
        <v>373</v>
      </c>
      <c r="D75" s="342">
        <v>0</v>
      </c>
      <c r="E75" s="310"/>
      <c r="F75" s="310">
        <f t="shared" si="2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82">
        <v>0</v>
      </c>
      <c r="E76" s="310"/>
      <c r="F76" s="310">
        <f t="shared" si="2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458</v>
      </c>
      <c r="C77" s="86" t="s">
        <v>375</v>
      </c>
      <c r="D77" s="311">
        <v>0</v>
      </c>
      <c r="E77" s="311"/>
      <c r="F77" s="310">
        <f t="shared" si="2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>
      <c r="A78" s="267">
        <v>1130000</v>
      </c>
      <c r="B78" s="107" t="s">
        <v>274</v>
      </c>
      <c r="C78" s="74" t="s">
        <v>338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459</v>
      </c>
      <c r="C79" s="99" t="s">
        <v>275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460</v>
      </c>
      <c r="C80" s="83" t="s">
        <v>276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461</v>
      </c>
      <c r="C81" s="83" t="s">
        <v>277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462</v>
      </c>
      <c r="C82" s="109" t="s">
        <v>278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279</v>
      </c>
      <c r="C83" s="111" t="s">
        <v>338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565</v>
      </c>
      <c r="C84" s="77" t="s">
        <v>280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566</v>
      </c>
      <c r="C85" s="83" t="s">
        <v>281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567</v>
      </c>
      <c r="C86" s="86" t="s">
        <v>282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283</v>
      </c>
      <c r="C87" s="74" t="s">
        <v>338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284</v>
      </c>
      <c r="C88" s="99" t="s">
        <v>960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42</v>
      </c>
      <c r="C91" s="86" t="s">
        <v>418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694</v>
      </c>
      <c r="C92" s="74" t="s">
        <v>338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649</v>
      </c>
      <c r="C93" s="74" t="s">
        <v>338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250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607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495</v>
      </c>
      <c r="C96" s="230" t="s">
        <v>338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518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723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724</v>
      </c>
      <c r="C99" s="236" t="s">
        <v>338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725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95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479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480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481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482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953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954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955</v>
      </c>
      <c r="C108" s="230" t="s">
        <v>338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195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196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197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63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64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74</v>
      </c>
      <c r="C114" s="86" t="s">
        <v>75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76</v>
      </c>
      <c r="C115" s="74" t="s">
        <v>338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77</v>
      </c>
      <c r="C116" s="123" t="s">
        <v>338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379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671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1080</v>
      </c>
      <c r="C119" s="123" t="s">
        <v>338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1081</v>
      </c>
      <c r="C120" s="83" t="s">
        <v>122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123</v>
      </c>
      <c r="C121" s="83" t="s">
        <v>23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24</v>
      </c>
      <c r="C122" s="83" t="s">
        <v>25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794</v>
      </c>
      <c r="C123" s="83" t="s">
        <v>795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796</v>
      </c>
      <c r="C124" s="83" t="s">
        <v>797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488</v>
      </c>
      <c r="C125" s="83" t="s">
        <v>489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490</v>
      </c>
      <c r="C126" s="83" t="s">
        <v>491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832</v>
      </c>
      <c r="C127" s="83" t="s">
        <v>833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834</v>
      </c>
      <c r="C128" s="83" t="s">
        <v>835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54</v>
      </c>
      <c r="C129" s="111" t="s">
        <v>338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763</v>
      </c>
      <c r="C130" s="86" t="s">
        <v>764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0.75" customHeight="1">
      <c r="A131" s="275">
        <v>1170000</v>
      </c>
      <c r="B131" s="126" t="s">
        <v>836</v>
      </c>
      <c r="C131" s="74" t="s">
        <v>338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200</v>
      </c>
      <c r="C132" s="74" t="s">
        <v>338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456</v>
      </c>
      <c r="C133" s="99" t="s">
        <v>457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331</v>
      </c>
      <c r="C134" s="131" t="s">
        <v>332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974</v>
      </c>
      <c r="C135" s="111" t="s">
        <v>338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1058</v>
      </c>
      <c r="C136" s="99" t="s">
        <v>975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1059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t="12" customHeight="1">
      <c r="A138" s="266">
        <v>1172300</v>
      </c>
      <c r="B138" s="116" t="s">
        <v>976</v>
      </c>
      <c r="C138" s="83" t="s">
        <v>977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0.75" hidden="1" customHeight="1">
      <c r="A139" s="266">
        <v>1172400</v>
      </c>
      <c r="B139" s="134" t="s">
        <v>116</v>
      </c>
      <c r="C139" s="83" t="s">
        <v>117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7" hidden="1" customHeight="1">
      <c r="A140" s="266">
        <v>1173000</v>
      </c>
      <c r="B140" s="132" t="s">
        <v>118</v>
      </c>
      <c r="C140" s="111" t="s">
        <v>338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4.75" hidden="1" customHeight="1">
      <c r="A141" s="273">
        <v>1173100</v>
      </c>
      <c r="B141" s="135" t="s">
        <v>119</v>
      </c>
      <c r="C141" s="83" t="s">
        <v>1044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42" hidden="1" customHeight="1">
      <c r="A142" s="273">
        <v>1174000</v>
      </c>
      <c r="B142" s="132" t="s">
        <v>1045</v>
      </c>
      <c r="C142" s="111" t="s">
        <v>338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9.25" hidden="1" customHeight="1">
      <c r="A143" s="273">
        <v>1174100</v>
      </c>
      <c r="B143" s="135" t="s">
        <v>1060</v>
      </c>
      <c r="C143" s="83" t="s">
        <v>1046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7.75" hidden="1" customHeight="1">
      <c r="A144" s="273">
        <v>1174200</v>
      </c>
      <c r="B144" s="134" t="s">
        <v>424</v>
      </c>
      <c r="C144" s="83" t="s">
        <v>425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42" hidden="1" customHeight="1">
      <c r="A145" s="273">
        <v>1175000</v>
      </c>
      <c r="B145" s="132" t="s">
        <v>535</v>
      </c>
      <c r="C145" s="111" t="s">
        <v>338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42" hidden="1" customHeight="1">
      <c r="A146" s="273">
        <v>1175100</v>
      </c>
      <c r="B146" s="134" t="s">
        <v>211</v>
      </c>
      <c r="C146" s="83" t="s">
        <v>212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t="21" hidden="1" customHeight="1">
      <c r="A147" s="273">
        <v>1176000</v>
      </c>
      <c r="B147" s="132" t="s">
        <v>213</v>
      </c>
      <c r="C147" s="111" t="s">
        <v>338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t="4.5" customHeight="1" thickBot="1">
      <c r="A149" s="273">
        <v>1177000</v>
      </c>
      <c r="B149" s="132" t="s">
        <v>564</v>
      </c>
      <c r="C149" s="111" t="s">
        <v>338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42" hidden="1" customHeight="1">
      <c r="A150" s="274">
        <v>1177100</v>
      </c>
      <c r="B150" s="136" t="s">
        <v>680</v>
      </c>
      <c r="C150" s="86" t="s">
        <v>244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9.25" customHeight="1" thickBot="1">
      <c r="A151" s="276" t="s">
        <v>247</v>
      </c>
      <c r="B151" s="143" t="s">
        <v>618</v>
      </c>
      <c r="C151" s="144" t="s">
        <v>338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>
      <c r="A152" s="275" t="s">
        <v>620</v>
      </c>
      <c r="B152" s="150" t="s">
        <v>621</v>
      </c>
      <c r="C152" s="74" t="s">
        <v>338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t="0.75" customHeight="1">
      <c r="A153" s="273" t="s">
        <v>622</v>
      </c>
      <c r="B153" s="134" t="s">
        <v>944</v>
      </c>
      <c r="C153" s="241" t="s">
        <v>945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946</v>
      </c>
      <c r="B154" s="134" t="s">
        <v>922</v>
      </c>
      <c r="C154" s="241" t="s">
        <v>923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924</v>
      </c>
      <c r="B155" s="134" t="s">
        <v>925</v>
      </c>
      <c r="C155" s="241" t="s">
        <v>926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927</v>
      </c>
      <c r="B156" s="134" t="s">
        <v>1054</v>
      </c>
      <c r="C156" s="241" t="s">
        <v>1055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127</v>
      </c>
      <c r="B157" s="135" t="s">
        <v>128</v>
      </c>
      <c r="C157" s="241" t="s">
        <v>129</v>
      </c>
      <c r="D157" s="130">
        <v>0</v>
      </c>
      <c r="E157" s="310"/>
      <c r="F157" s="130">
        <v>0</v>
      </c>
      <c r="G157" s="327">
        <v>0</v>
      </c>
      <c r="H157" s="327">
        <v>0</v>
      </c>
      <c r="I157" s="327">
        <v>0</v>
      </c>
      <c r="J157" s="309">
        <f>F157</f>
        <v>0</v>
      </c>
    </row>
    <row r="158" spans="1:10" s="28" customFormat="1" hidden="1">
      <c r="A158" s="277" t="s">
        <v>130</v>
      </c>
      <c r="B158" s="134" t="s">
        <v>913</v>
      </c>
      <c r="C158" s="241" t="s">
        <v>857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858</v>
      </c>
      <c r="B159" s="134" t="s">
        <v>859</v>
      </c>
      <c r="C159" s="241" t="s">
        <v>860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765</v>
      </c>
      <c r="B160" s="243" t="s">
        <v>626</v>
      </c>
      <c r="C160" s="244" t="s">
        <v>627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766</v>
      </c>
      <c r="B161" s="245" t="s">
        <v>1020</v>
      </c>
      <c r="C161" s="228" t="s">
        <v>1021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1022</v>
      </c>
      <c r="B162" s="245" t="s">
        <v>1023</v>
      </c>
      <c r="C162" s="228" t="s">
        <v>1024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628</v>
      </c>
      <c r="B163" s="246" t="s">
        <v>629</v>
      </c>
      <c r="C163" s="247" t="s">
        <v>338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630</v>
      </c>
      <c r="B164" s="135" t="s">
        <v>631</v>
      </c>
      <c r="C164" s="241" t="s">
        <v>632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633</v>
      </c>
      <c r="B165" s="135" t="s">
        <v>634</v>
      </c>
      <c r="C165" s="241" t="s">
        <v>635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636</v>
      </c>
      <c r="B166" s="134" t="s">
        <v>293</v>
      </c>
      <c r="C166" s="241" t="s">
        <v>294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295</v>
      </c>
      <c r="B167" s="134" t="s">
        <v>296</v>
      </c>
      <c r="C167" s="241" t="s">
        <v>297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298</v>
      </c>
      <c r="B168" s="132" t="s">
        <v>299</v>
      </c>
      <c r="C168" s="123" t="s">
        <v>338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300</v>
      </c>
      <c r="B169" s="135" t="s">
        <v>1061</v>
      </c>
      <c r="C169" s="241" t="s">
        <v>301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302</v>
      </c>
      <c r="B170" s="155" t="s">
        <v>1025</v>
      </c>
      <c r="C170" s="123" t="s">
        <v>338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304</v>
      </c>
      <c r="B171" s="135" t="s">
        <v>1062</v>
      </c>
      <c r="C171" s="241" t="s">
        <v>305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306</v>
      </c>
      <c r="B172" s="135" t="s">
        <v>1063</v>
      </c>
      <c r="C172" s="241" t="s">
        <v>307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308</v>
      </c>
      <c r="B173" s="134" t="s">
        <v>309</v>
      </c>
      <c r="C173" s="241" t="s">
        <v>310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1026</v>
      </c>
      <c r="C174" s="244" t="s">
        <v>1089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1027</v>
      </c>
      <c r="C175" s="248" t="s">
        <v>338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492"/>
      <c r="B176" s="2492"/>
      <c r="C176" s="2492"/>
      <c r="D176" s="2492"/>
      <c r="E176" s="2492"/>
      <c r="F176" s="2492"/>
      <c r="G176" s="2492"/>
      <c r="H176" s="2492"/>
      <c r="I176" s="2492"/>
      <c r="J176" s="2492"/>
    </row>
    <row r="177" spans="1:10">
      <c r="A177" s="2486"/>
      <c r="B177" s="2486"/>
      <c r="C177" s="2486"/>
      <c r="D177" s="2486"/>
      <c r="E177" s="2486"/>
      <c r="F177" s="2486"/>
      <c r="G177" s="2486"/>
      <c r="H177" s="2486"/>
      <c r="I177" s="2486"/>
      <c r="J177" s="2486"/>
    </row>
    <row r="178" spans="1:10">
      <c r="A178" s="2486" t="s">
        <v>1070</v>
      </c>
      <c r="B178" s="2486"/>
      <c r="C178" s="2486"/>
      <c r="D178" s="2486"/>
      <c r="E178" s="2486"/>
      <c r="F178" s="2486"/>
      <c r="G178" s="2486"/>
      <c r="H178" s="2486"/>
      <c r="I178" s="2486"/>
      <c r="J178" s="2486"/>
    </row>
    <row r="179" spans="1:10" ht="14.25">
      <c r="A179" s="2486" t="s">
        <v>1152</v>
      </c>
      <c r="B179" s="2486"/>
      <c r="C179" s="2486"/>
      <c r="D179" s="2486"/>
      <c r="E179" s="2486"/>
      <c r="F179" s="2486"/>
      <c r="G179" s="2486"/>
      <c r="H179" s="2486"/>
      <c r="I179" s="2486"/>
      <c r="J179" s="2486"/>
    </row>
    <row r="180" spans="1:10">
      <c r="A180" s="2487" t="s">
        <v>950</v>
      </c>
      <c r="B180" s="2487"/>
      <c r="C180" s="2487"/>
      <c r="D180" s="2487"/>
      <c r="E180" s="2487"/>
      <c r="F180" s="2487"/>
      <c r="G180" s="2487"/>
      <c r="H180" s="2487"/>
      <c r="I180" s="2487"/>
      <c r="J180" s="2487"/>
    </row>
    <row r="181" spans="1:10" ht="14.25">
      <c r="A181" s="2539" t="s">
        <v>1082</v>
      </c>
      <c r="B181" s="2539"/>
      <c r="C181" s="2539"/>
      <c r="D181" s="2539"/>
      <c r="E181" s="2539"/>
      <c r="F181" s="2539"/>
      <c r="G181" s="2539"/>
      <c r="H181" s="2539"/>
      <c r="I181" s="2539"/>
      <c r="J181" s="2539"/>
    </row>
    <row r="182" spans="1:10">
      <c r="A182" s="2486" t="s">
        <v>951</v>
      </c>
      <c r="B182" s="2486"/>
      <c r="C182" s="2486"/>
      <c r="D182" s="2486"/>
      <c r="E182" s="2486"/>
      <c r="F182" s="2486"/>
      <c r="G182" s="2486"/>
      <c r="H182" s="2486"/>
      <c r="I182" s="2486"/>
      <c r="J182" s="2486"/>
    </row>
    <row r="183" spans="1:10">
      <c r="A183" s="2486" t="s">
        <v>448</v>
      </c>
      <c r="B183" s="2486"/>
      <c r="C183" s="2486"/>
      <c r="D183" s="2486"/>
      <c r="E183" s="2486"/>
      <c r="F183" s="2486"/>
      <c r="G183" s="2486"/>
      <c r="H183" s="2486"/>
      <c r="I183" s="2486"/>
      <c r="J183" s="2486"/>
    </row>
    <row r="184" spans="1:10" ht="14.25">
      <c r="A184" s="2538" t="s">
        <v>1074</v>
      </c>
      <c r="B184" s="2538"/>
      <c r="C184" s="2538"/>
      <c r="D184" s="2538"/>
      <c r="E184" s="2538"/>
      <c r="F184" s="2538"/>
      <c r="G184" s="2538"/>
      <c r="H184" s="2538"/>
      <c r="I184" s="2538"/>
      <c r="J184" s="2538"/>
    </row>
    <row r="185" spans="1:10">
      <c r="A185" s="2482"/>
      <c r="B185" s="2482"/>
      <c r="C185" s="2482"/>
      <c r="D185" s="2482"/>
      <c r="E185" s="2482"/>
      <c r="F185" s="2482"/>
      <c r="G185" s="2482"/>
      <c r="H185" s="2482"/>
      <c r="I185" s="2482"/>
      <c r="J185" s="2482"/>
    </row>
    <row r="186" spans="1:10">
      <c r="A186" s="2490"/>
      <c r="B186" s="2490"/>
      <c r="C186" s="2490"/>
      <c r="D186" s="2490"/>
      <c r="E186" s="2490"/>
      <c r="F186" s="2490"/>
      <c r="G186" s="2490"/>
      <c r="H186" s="2490"/>
      <c r="I186" s="2490"/>
      <c r="J186" s="2490"/>
    </row>
    <row r="187" spans="1:10">
      <c r="A187" s="2490"/>
      <c r="B187" s="2490"/>
      <c r="C187" s="2490"/>
      <c r="D187" s="2490"/>
      <c r="E187" s="2490"/>
      <c r="F187" s="2490"/>
      <c r="G187" s="2490"/>
      <c r="H187" s="2490"/>
      <c r="I187" s="2490"/>
      <c r="J187" s="2490"/>
    </row>
    <row r="188" spans="1:10">
      <c r="A188" s="2490"/>
      <c r="B188" s="2490"/>
      <c r="C188" s="2490"/>
      <c r="D188" s="2490"/>
      <c r="E188" s="2490"/>
      <c r="F188" s="2490"/>
      <c r="G188" s="2490"/>
      <c r="H188" s="2490"/>
      <c r="I188" s="2490"/>
      <c r="J188" s="2490"/>
    </row>
    <row r="189" spans="1:10">
      <c r="A189" s="2490"/>
      <c r="B189" s="2490"/>
      <c r="C189" s="2490"/>
      <c r="D189" s="2490"/>
      <c r="E189" s="2490"/>
      <c r="F189" s="2490"/>
      <c r="G189" s="2490"/>
      <c r="H189" s="2490"/>
      <c r="I189" s="2490"/>
      <c r="J189" s="249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90"/>
      <c r="B191" s="2490"/>
      <c r="C191" s="2490"/>
      <c r="D191" s="2490"/>
      <c r="E191" s="2490"/>
      <c r="F191" s="2490"/>
      <c r="G191" s="2490"/>
      <c r="H191" s="2490"/>
      <c r="I191" s="2490"/>
      <c r="J191" s="2490"/>
    </row>
    <row r="192" spans="1:10">
      <c r="A192" s="2491"/>
      <c r="B192" s="2491"/>
      <c r="C192" s="2491"/>
      <c r="D192" s="2491"/>
      <c r="E192" s="2491"/>
      <c r="F192" s="2491"/>
      <c r="G192" s="2491"/>
      <c r="H192" s="2491"/>
      <c r="I192" s="2491"/>
      <c r="J192" s="2491"/>
    </row>
    <row r="193" spans="1:10">
      <c r="A193" s="2490"/>
      <c r="B193" s="2490"/>
      <c r="C193" s="2490"/>
      <c r="D193" s="2490"/>
      <c r="E193" s="2490"/>
      <c r="F193" s="2490"/>
      <c r="G193" s="2490"/>
      <c r="H193" s="2490"/>
      <c r="I193" s="2490"/>
      <c r="J193" s="2490"/>
    </row>
    <row r="194" spans="1:10">
      <c r="A194" s="2490"/>
      <c r="B194" s="2490"/>
      <c r="C194" s="2490"/>
      <c r="D194" s="2490"/>
      <c r="E194" s="2490"/>
      <c r="F194" s="2490"/>
      <c r="G194" s="2490"/>
      <c r="H194" s="2490"/>
      <c r="I194" s="2490"/>
      <c r="J194" s="249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90"/>
      <c r="B196" s="2490"/>
      <c r="C196" s="2490"/>
      <c r="D196" s="2490"/>
      <c r="E196" s="2490"/>
      <c r="F196" s="2490"/>
      <c r="G196" s="2490"/>
      <c r="H196" s="2490"/>
      <c r="I196" s="2490"/>
      <c r="J196" s="249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90"/>
      <c r="B198" s="2490"/>
      <c r="C198" s="2490"/>
      <c r="D198" s="2490"/>
      <c r="E198" s="2490"/>
      <c r="F198" s="2490"/>
      <c r="G198" s="2490"/>
      <c r="H198" s="2490"/>
      <c r="I198" s="2490"/>
      <c r="J198" s="249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90"/>
      <c r="B200" s="2490"/>
      <c r="C200" s="2490"/>
      <c r="D200" s="2490"/>
      <c r="E200" s="2490"/>
      <c r="F200" s="2490"/>
      <c r="G200" s="2490"/>
      <c r="H200" s="2490"/>
      <c r="I200" s="2490"/>
      <c r="J200" s="249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90" t="s">
        <v>49</v>
      </c>
      <c r="B202" s="2490"/>
      <c r="C202" s="2490"/>
      <c r="D202" s="2490"/>
      <c r="E202" s="2490"/>
      <c r="F202" s="2490"/>
      <c r="G202" s="2490"/>
      <c r="H202" s="2490"/>
      <c r="I202" s="2490"/>
      <c r="J202" s="2490"/>
    </row>
    <row r="203" spans="1:10">
      <c r="A203" s="2488" t="s">
        <v>336</v>
      </c>
      <c r="B203" s="2488"/>
      <c r="C203" s="2488"/>
      <c r="D203" s="2488"/>
      <c r="E203" s="2488"/>
      <c r="F203" s="2488"/>
      <c r="G203" s="2488"/>
      <c r="H203" s="2488"/>
      <c r="I203" s="2488"/>
      <c r="J203" s="2488"/>
    </row>
    <row r="204" spans="1:10">
      <c r="A204" s="2489" t="s">
        <v>189</v>
      </c>
      <c r="B204" s="2489"/>
      <c r="C204" s="2489"/>
      <c r="D204" s="2489"/>
      <c r="E204" s="2489"/>
      <c r="F204" s="2489"/>
      <c r="G204" s="2489"/>
      <c r="H204" s="2489"/>
      <c r="I204" s="2489"/>
      <c r="J204" s="2489"/>
    </row>
    <row r="205" spans="1:10">
      <c r="A205" s="2489" t="s">
        <v>190</v>
      </c>
      <c r="B205" s="2489"/>
      <c r="C205" s="2489"/>
      <c r="D205" s="2489"/>
      <c r="E205" s="2489"/>
      <c r="F205" s="2489"/>
      <c r="G205" s="2489"/>
      <c r="H205" s="2489"/>
      <c r="I205" s="2489"/>
      <c r="J205" s="2489"/>
    </row>
    <row r="206" spans="1:10">
      <c r="A206" s="256" t="s">
        <v>890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89" t="s">
        <v>644</v>
      </c>
      <c r="B207" s="2489"/>
      <c r="C207" s="2489"/>
      <c r="D207" s="2489"/>
      <c r="E207" s="2489"/>
      <c r="F207" s="2489"/>
      <c r="G207" s="2489"/>
      <c r="H207" s="2489"/>
      <c r="I207" s="2489"/>
      <c r="J207" s="2489"/>
    </row>
    <row r="208" spans="1:10">
      <c r="A208" s="2486" t="s">
        <v>645</v>
      </c>
      <c r="B208" s="2486"/>
      <c r="C208" s="2486"/>
      <c r="D208" s="2486"/>
      <c r="E208" s="2486"/>
      <c r="F208" s="2486"/>
      <c r="G208" s="2486"/>
      <c r="H208" s="2486"/>
      <c r="I208" s="2486"/>
      <c r="J208" s="2486"/>
    </row>
    <row r="209" spans="1:10">
      <c r="A209" s="2484" t="s">
        <v>1070</v>
      </c>
      <c r="B209" s="2484"/>
      <c r="C209" s="2484"/>
      <c r="D209" s="2484"/>
      <c r="E209" s="2484"/>
      <c r="F209" s="2484"/>
      <c r="G209" s="2484"/>
      <c r="H209" s="2484"/>
      <c r="I209" s="2484"/>
      <c r="J209" s="2484"/>
    </row>
    <row r="210" spans="1:10" ht="14.25">
      <c r="A210" s="2484" t="s">
        <v>1072</v>
      </c>
      <c r="B210" s="2484"/>
      <c r="C210" s="2484"/>
      <c r="D210" s="2484"/>
      <c r="E210" s="2484"/>
      <c r="F210" s="2484"/>
      <c r="G210" s="2484"/>
      <c r="H210" s="2484"/>
      <c r="I210" s="2484"/>
      <c r="J210" s="2484"/>
    </row>
    <row r="211" spans="1:10">
      <c r="A211" s="2487" t="s">
        <v>950</v>
      </c>
      <c r="B211" s="2487"/>
      <c r="C211" s="2487"/>
      <c r="D211" s="2487"/>
      <c r="E211" s="2487"/>
      <c r="F211" s="2487"/>
      <c r="G211" s="2487"/>
      <c r="H211" s="2487"/>
      <c r="I211" s="2487"/>
      <c r="J211" s="2487"/>
    </row>
    <row r="212" spans="1:10" ht="14.25">
      <c r="A212" s="2483" t="s">
        <v>291</v>
      </c>
      <c r="B212" s="2483"/>
      <c r="C212" s="2483"/>
      <c r="D212" s="2483"/>
      <c r="E212" s="2483"/>
      <c r="F212" s="2483"/>
      <c r="G212" s="2483"/>
      <c r="H212" s="2483"/>
      <c r="I212" s="2483"/>
      <c r="J212" s="2483"/>
    </row>
    <row r="213" spans="1:10">
      <c r="A213" s="2484" t="s">
        <v>951</v>
      </c>
      <c r="B213" s="2484"/>
      <c r="C213" s="2484"/>
      <c r="D213" s="2484"/>
      <c r="E213" s="2484"/>
      <c r="F213" s="2484"/>
      <c r="G213" s="2484"/>
      <c r="H213" s="2484"/>
      <c r="I213" s="2484"/>
      <c r="J213" s="2484"/>
    </row>
    <row r="214" spans="1:10">
      <c r="A214" s="2484" t="s">
        <v>952</v>
      </c>
      <c r="B214" s="2484"/>
      <c r="C214" s="2484"/>
      <c r="D214" s="2484"/>
      <c r="E214" s="2484"/>
      <c r="F214" s="2484"/>
      <c r="G214" s="2484"/>
      <c r="H214" s="2484"/>
      <c r="I214" s="2484"/>
      <c r="J214" s="2484"/>
    </row>
    <row r="215" spans="1:10" ht="14.25">
      <c r="A215" s="2485" t="s">
        <v>1074</v>
      </c>
      <c r="B215" s="2485"/>
      <c r="C215" s="2485"/>
      <c r="D215" s="2485"/>
      <c r="E215" s="2485"/>
      <c r="F215" s="2485"/>
      <c r="G215" s="2485"/>
      <c r="H215" s="2485"/>
      <c r="I215" s="2485"/>
      <c r="J215" s="2485"/>
    </row>
    <row r="216" spans="1:10">
      <c r="A216" s="2482"/>
      <c r="B216" s="2482"/>
      <c r="C216" s="2482"/>
      <c r="D216" s="2482"/>
      <c r="E216" s="2482"/>
      <c r="F216" s="2482"/>
      <c r="G216" s="2482"/>
      <c r="H216" s="2482"/>
      <c r="I216" s="2482"/>
      <c r="J216" s="2482"/>
    </row>
  </sheetData>
  <mergeCells count="40">
    <mergeCell ref="G29:J29"/>
    <mergeCell ref="A176:J176"/>
    <mergeCell ref="A177:J177"/>
    <mergeCell ref="A178:J178"/>
    <mergeCell ref="A9:E9"/>
    <mergeCell ref="B15:E15"/>
    <mergeCell ref="B16:F16"/>
    <mergeCell ref="F29:F30"/>
    <mergeCell ref="A183:J183"/>
    <mergeCell ref="A184:J184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N172"/>
  <sheetViews>
    <sheetView topLeftCell="A10" workbookViewId="0">
      <selection activeCell="H173" sqref="H17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5703125" customWidth="1"/>
    <col min="5" max="5" width="7.7109375" customWidth="1"/>
    <col min="6" max="6" width="11.140625" customWidth="1"/>
    <col min="7" max="7" width="12.42578125" customWidth="1"/>
    <col min="8" max="8" width="11.140625" customWidth="1"/>
    <col min="9" max="9" width="10.7109375" customWidth="1"/>
    <col min="10" max="10" width="11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523" t="s">
        <v>28</v>
      </c>
      <c r="G1" s="2523"/>
      <c r="H1" s="2523"/>
      <c r="I1" s="2523"/>
      <c r="J1" s="2523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524" t="s">
        <v>29</v>
      </c>
      <c r="G3" s="2524"/>
      <c r="H3" s="2524"/>
      <c r="I3" s="2524"/>
      <c r="J3" s="2524"/>
      <c r="K3" s="16"/>
      <c r="L3" s="16"/>
    </row>
    <row r="4" spans="1:12">
      <c r="A4" s="16"/>
      <c r="B4" s="17"/>
      <c r="C4" s="18"/>
      <c r="D4" s="16"/>
      <c r="E4" s="19"/>
      <c r="F4" s="21" t="s">
        <v>30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31</v>
      </c>
      <c r="C5" s="18"/>
      <c r="D5" s="16"/>
      <c r="E5" s="19"/>
      <c r="F5" s="19"/>
      <c r="G5" s="23" t="s">
        <v>162</v>
      </c>
      <c r="H5" s="16"/>
      <c r="I5" s="16"/>
      <c r="J5" s="16"/>
      <c r="K5" s="16"/>
      <c r="L5" s="16"/>
    </row>
    <row r="6" spans="1:12">
      <c r="A6" s="21" t="s">
        <v>1168</v>
      </c>
      <c r="B6" s="355"/>
      <c r="C6" s="18"/>
      <c r="D6" s="16"/>
      <c r="E6" s="19" t="s">
        <v>163</v>
      </c>
      <c r="F6" s="21" t="s">
        <v>893</v>
      </c>
      <c r="G6" s="16"/>
      <c r="H6" s="16"/>
      <c r="I6" s="16"/>
      <c r="J6" s="24"/>
      <c r="K6" s="16"/>
      <c r="L6" s="16"/>
    </row>
    <row r="7" spans="1:12">
      <c r="A7" s="24"/>
      <c r="B7" s="25" t="s">
        <v>894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846</v>
      </c>
      <c r="B8" s="30"/>
      <c r="C8" s="31"/>
      <c r="D8" s="32"/>
      <c r="E8" s="33"/>
      <c r="F8" s="33"/>
      <c r="G8" s="201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533" t="s">
        <v>1118</v>
      </c>
      <c r="B10" s="2525"/>
      <c r="C10" s="2525"/>
      <c r="D10" s="2525"/>
      <c r="E10" s="2525"/>
      <c r="F10" s="19"/>
      <c r="G10" s="34" t="s">
        <v>193</v>
      </c>
      <c r="H10" s="16"/>
      <c r="I10" s="16"/>
      <c r="J10" s="16"/>
      <c r="K10" s="16"/>
      <c r="L10" s="16"/>
    </row>
    <row r="11" spans="1:12">
      <c r="A11" s="2526" t="s">
        <v>861</v>
      </c>
      <c r="B11" s="2526"/>
      <c r="C11" s="2526"/>
      <c r="D11" s="2526"/>
      <c r="E11" s="2526"/>
      <c r="F11" s="19"/>
      <c r="G11" s="16"/>
      <c r="H11" s="16"/>
      <c r="I11" s="16"/>
      <c r="J11" s="16"/>
      <c r="K11" s="16"/>
      <c r="L11" s="16"/>
    </row>
    <row r="12" spans="1:12" s="163" customFormat="1" ht="17.25" customHeight="1">
      <c r="A12" s="2531" t="s">
        <v>1183</v>
      </c>
      <c r="B12" s="2532"/>
      <c r="C12" s="171"/>
      <c r="F12" s="179"/>
      <c r="G12" s="179"/>
    </row>
    <row r="13" spans="1:12" ht="18">
      <c r="A13" s="2519" t="s">
        <v>779</v>
      </c>
      <c r="B13" s="2519"/>
      <c r="C13" s="2519"/>
      <c r="D13" s="2519"/>
      <c r="E13" s="2519"/>
      <c r="F13" s="2519"/>
      <c r="G13" s="2519"/>
      <c r="H13" s="2519"/>
      <c r="I13" s="2519"/>
      <c r="J13" s="2519"/>
      <c r="K13" s="16"/>
      <c r="L13" s="16"/>
    </row>
    <row r="14" spans="1:12" ht="14.25">
      <c r="A14" s="2520" t="s">
        <v>993</v>
      </c>
      <c r="B14" s="2494"/>
      <c r="C14" s="2494"/>
      <c r="D14" s="2494"/>
      <c r="E14" s="2494"/>
      <c r="F14" s="2494"/>
      <c r="G14" s="2494"/>
      <c r="H14" s="2494"/>
      <c r="I14" s="2494"/>
      <c r="J14" s="2494"/>
      <c r="K14" s="16"/>
      <c r="L14" s="16"/>
    </row>
    <row r="15" spans="1:12" ht="16.5">
      <c r="A15" s="2521" t="s">
        <v>994</v>
      </c>
      <c r="B15" s="2521"/>
      <c r="C15" s="2521"/>
      <c r="D15" s="2521"/>
      <c r="E15" s="2521"/>
      <c r="F15" s="2521"/>
      <c r="G15" s="2521"/>
      <c r="H15" s="2521"/>
      <c r="I15" s="2521"/>
      <c r="J15" s="2521"/>
      <c r="K15" s="16"/>
      <c r="L15" s="16"/>
    </row>
    <row r="16" spans="1:12" s="1" customFormat="1" ht="24" customHeight="1">
      <c r="A16" s="2494" t="s">
        <v>1169</v>
      </c>
      <c r="B16" s="2494"/>
      <c r="C16" s="2494"/>
      <c r="D16" s="2494"/>
      <c r="E16" s="2494"/>
      <c r="F16" s="2494"/>
      <c r="G16" s="2494"/>
      <c r="H16" s="2494"/>
      <c r="I16" s="2494"/>
      <c r="J16" s="2494"/>
      <c r="K16" s="28"/>
      <c r="L16" s="28"/>
    </row>
    <row r="17" spans="1:14" ht="14.25">
      <c r="A17" s="36"/>
      <c r="B17" s="402"/>
      <c r="C17" s="402"/>
      <c r="D17" s="402"/>
      <c r="E17" s="402"/>
      <c r="F17" s="402"/>
      <c r="G17" s="36"/>
      <c r="H17" s="28"/>
      <c r="I17" s="28"/>
      <c r="J17" s="28"/>
      <c r="K17" s="28"/>
      <c r="L17" s="28"/>
    </row>
    <row r="18" spans="1:14">
      <c r="A18" s="38" t="s">
        <v>962</v>
      </c>
      <c r="B18" s="39"/>
      <c r="C18" s="39"/>
      <c r="D18" s="39"/>
      <c r="E18" s="28"/>
      <c r="F18" s="40" t="s">
        <v>312</v>
      </c>
      <c r="G18" s="28"/>
      <c r="H18" s="28"/>
      <c r="I18" s="28"/>
      <c r="J18" s="28"/>
      <c r="K18" s="28"/>
      <c r="L18" s="28"/>
    </row>
    <row r="19" spans="1:14">
      <c r="A19" s="38" t="s">
        <v>242</v>
      </c>
      <c r="B19" s="41"/>
      <c r="C19" s="41"/>
      <c r="D19" s="41"/>
      <c r="E19" s="41"/>
      <c r="F19" s="38" t="s">
        <v>313</v>
      </c>
      <c r="G19" s="8" t="s">
        <v>417</v>
      </c>
      <c r="H19" s="10" t="s">
        <v>679</v>
      </c>
      <c r="I19" s="11" t="s">
        <v>703</v>
      </c>
      <c r="J19" s="41"/>
      <c r="K19" s="41"/>
      <c r="L19" s="41"/>
    </row>
    <row r="20" spans="1:14">
      <c r="A20" s="38" t="s">
        <v>314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884</v>
      </c>
      <c r="B21" s="38"/>
      <c r="C21" s="38"/>
      <c r="D21" s="42"/>
      <c r="E21" s="42"/>
      <c r="F21" s="38" t="s">
        <v>972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330</v>
      </c>
      <c r="B22" s="41"/>
      <c r="C22" s="41"/>
      <c r="D22" s="41"/>
      <c r="E22" s="41"/>
      <c r="F22" s="38" t="s">
        <v>48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192</v>
      </c>
      <c r="B23" s="43"/>
      <c r="C23" s="44"/>
      <c r="D23" s="41"/>
      <c r="E23" s="41"/>
      <c r="F23" s="2518" t="s">
        <v>900</v>
      </c>
      <c r="G23" s="2518"/>
      <c r="H23" s="2518"/>
      <c r="I23" s="2518"/>
      <c r="J23" s="2518"/>
      <c r="K23" s="41"/>
      <c r="L23" s="41"/>
    </row>
    <row r="24" spans="1:14" ht="13.5" thickBot="1">
      <c r="A24" s="40" t="s">
        <v>286</v>
      </c>
      <c r="B24" s="45"/>
      <c r="C24" s="46"/>
      <c r="D24" s="45"/>
      <c r="E24" s="41"/>
      <c r="F24" s="2518"/>
      <c r="G24" s="2518"/>
      <c r="H24" s="2518"/>
      <c r="I24" s="2518"/>
      <c r="J24" s="2518"/>
      <c r="K24" s="41"/>
      <c r="L24" s="41"/>
    </row>
    <row r="25" spans="1:14" ht="13.5" thickBot="1">
      <c r="A25" s="38" t="s">
        <v>110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397</v>
      </c>
      <c r="B26" s="41"/>
      <c r="C26" s="41"/>
      <c r="D26" s="45"/>
      <c r="E26" s="45"/>
      <c r="F26" s="45"/>
      <c r="G26" s="51" t="s">
        <v>398</v>
      </c>
      <c r="H26" s="41"/>
      <c r="I26" s="43"/>
      <c r="J26" s="43"/>
      <c r="K26" s="45"/>
      <c r="L26" s="45"/>
    </row>
    <row r="27" spans="1:14" ht="13.5" thickBot="1">
      <c r="A27" s="38" t="s">
        <v>399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385</v>
      </c>
      <c r="B29" s="2" t="s">
        <v>400</v>
      </c>
      <c r="C29" s="57"/>
      <c r="D29" s="2" t="s">
        <v>401</v>
      </c>
      <c r="E29" s="3"/>
      <c r="F29" s="2495" t="s">
        <v>342</v>
      </c>
      <c r="G29" s="2497" t="s">
        <v>343</v>
      </c>
      <c r="H29" s="2498"/>
      <c r="I29" s="2498"/>
      <c r="J29" s="2499"/>
    </row>
    <row r="30" spans="1:14" ht="69.75" customHeight="1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96"/>
      <c r="G30" s="15" t="s">
        <v>930</v>
      </c>
      <c r="H30" s="15" t="s">
        <v>931</v>
      </c>
      <c r="I30" s="15" t="s">
        <v>932</v>
      </c>
      <c r="J30" s="15" t="s">
        <v>933</v>
      </c>
      <c r="M30" s="49"/>
      <c r="N30" s="43"/>
    </row>
    <row r="31" spans="1:14" ht="18" customHeight="1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4" ht="19.5" customHeight="1" thickBot="1">
      <c r="A32" s="61">
        <v>1100000</v>
      </c>
      <c r="B32" s="68" t="s">
        <v>1028</v>
      </c>
      <c r="C32" s="69" t="s">
        <v>338</v>
      </c>
      <c r="D32" s="304">
        <f>D92</f>
        <v>0</v>
      </c>
      <c r="E32" s="304">
        <f>E98</f>
        <v>0</v>
      </c>
      <c r="F32" s="304">
        <f>F92</f>
        <v>0</v>
      </c>
      <c r="G32" s="304">
        <f>G99</f>
        <v>0</v>
      </c>
      <c r="H32" s="304">
        <f>H99</f>
        <v>0</v>
      </c>
      <c r="I32" s="304">
        <f>I99</f>
        <v>0</v>
      </c>
      <c r="J32" s="304">
        <f>J92</f>
        <v>0</v>
      </c>
    </row>
    <row r="33" spans="1:10" ht="17.25" hidden="1" customHeight="1">
      <c r="A33" s="61">
        <v>1110000</v>
      </c>
      <c r="B33" s="70" t="s">
        <v>767</v>
      </c>
      <c r="C33" s="69" t="s">
        <v>338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7.25" hidden="1" customHeight="1">
      <c r="A34" s="72">
        <v>1110000</v>
      </c>
      <c r="B34" s="73" t="s">
        <v>768</v>
      </c>
      <c r="C34" s="74" t="s">
        <v>338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9.75" hidden="1" customHeight="1">
      <c r="A35" s="12">
        <v>1111000</v>
      </c>
      <c r="B35" s="76" t="s">
        <v>643</v>
      </c>
      <c r="C35" s="77" t="s">
        <v>769</v>
      </c>
      <c r="D35" s="307">
        <v>0</v>
      </c>
      <c r="E35" s="307"/>
      <c r="F35" s="307"/>
      <c r="G35" s="307"/>
      <c r="H35" s="307"/>
      <c r="I35" s="307"/>
      <c r="J35" s="307"/>
    </row>
    <row r="36" spans="1:10" ht="12.75" hidden="1" customHeight="1">
      <c r="A36" s="80">
        <v>1112000</v>
      </c>
      <c r="B36" s="14" t="s">
        <v>255</v>
      </c>
      <c r="C36" s="81" t="s">
        <v>770</v>
      </c>
      <c r="D36" s="307">
        <v>0</v>
      </c>
      <c r="E36" s="307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771</v>
      </c>
      <c r="C37" s="81" t="s">
        <v>772</v>
      </c>
      <c r="D37" s="307">
        <v>0</v>
      </c>
      <c r="E37" s="307"/>
      <c r="F37" s="310"/>
      <c r="G37" s="310"/>
      <c r="H37" s="310"/>
      <c r="I37" s="310"/>
      <c r="J37" s="310"/>
    </row>
    <row r="38" spans="1:10" ht="10.5" hidden="1" customHeight="1">
      <c r="A38" s="80">
        <v>1114000</v>
      </c>
      <c r="B38" s="14" t="s">
        <v>377</v>
      </c>
      <c r="C38" s="81" t="s">
        <v>378</v>
      </c>
      <c r="D38" s="307">
        <v>0</v>
      </c>
      <c r="E38" s="307"/>
      <c r="F38" s="310"/>
      <c r="G38" s="310"/>
      <c r="H38" s="310"/>
      <c r="I38" s="310"/>
      <c r="J38" s="310"/>
    </row>
    <row r="39" spans="1:10" ht="13.5" hidden="1" customHeight="1">
      <c r="A39" s="80">
        <v>1115000</v>
      </c>
      <c r="B39" s="14" t="s">
        <v>591</v>
      </c>
      <c r="C39" s="81" t="s">
        <v>367</v>
      </c>
      <c r="D39" s="307">
        <v>0</v>
      </c>
      <c r="E39" s="307"/>
      <c r="F39" s="310"/>
      <c r="G39" s="310"/>
      <c r="H39" s="310"/>
      <c r="I39" s="310"/>
      <c r="J39" s="310"/>
    </row>
    <row r="40" spans="1:10" ht="6.75" hidden="1" customHeight="1">
      <c r="A40" s="80">
        <v>1116000</v>
      </c>
      <c r="B40" s="14" t="s">
        <v>981</v>
      </c>
      <c r="C40" s="83" t="s">
        <v>368</v>
      </c>
      <c r="D40" s="307">
        <v>0</v>
      </c>
      <c r="E40" s="307"/>
      <c r="F40" s="310"/>
      <c r="G40" s="310"/>
      <c r="H40" s="310"/>
      <c r="I40" s="310"/>
      <c r="J40" s="310"/>
    </row>
    <row r="41" spans="1:10" ht="11.25" hidden="1" customHeight="1">
      <c r="A41" s="84">
        <v>1117000</v>
      </c>
      <c r="B41" s="85" t="s">
        <v>18</v>
      </c>
      <c r="C41" s="86" t="s">
        <v>19</v>
      </c>
      <c r="D41" s="311">
        <v>0</v>
      </c>
      <c r="E41" s="311"/>
      <c r="F41" s="311"/>
      <c r="G41" s="311"/>
      <c r="H41" s="311"/>
      <c r="I41" s="311"/>
      <c r="J41" s="311"/>
    </row>
    <row r="42" spans="1:10" ht="12" hidden="1" customHeight="1">
      <c r="A42" s="88">
        <v>1120000</v>
      </c>
      <c r="B42" s="89" t="s">
        <v>20</v>
      </c>
      <c r="C42" s="69" t="s">
        <v>338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3.5" hidden="1" customHeight="1">
      <c r="A43" s="72">
        <v>1121000</v>
      </c>
      <c r="B43" s="91" t="s">
        <v>21</v>
      </c>
      <c r="C43" s="92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0.5" hidden="1" customHeight="1">
      <c r="A44" s="80">
        <v>1121100</v>
      </c>
      <c r="B44" s="93" t="s">
        <v>359</v>
      </c>
      <c r="C44" s="83" t="s">
        <v>360</v>
      </c>
      <c r="D44" s="310">
        <v>0</v>
      </c>
      <c r="E44" s="310"/>
      <c r="F44" s="310"/>
      <c r="G44" s="310"/>
      <c r="H44" s="310"/>
      <c r="I44" s="310"/>
      <c r="J44" s="310"/>
    </row>
    <row r="45" spans="1:10" ht="9" hidden="1" customHeight="1">
      <c r="A45" s="80">
        <v>1121200</v>
      </c>
      <c r="B45" s="94" t="s">
        <v>361</v>
      </c>
      <c r="C45" s="81" t="s">
        <v>362</v>
      </c>
      <c r="D45" s="310">
        <v>0</v>
      </c>
      <c r="E45" s="310"/>
      <c r="F45" s="310"/>
      <c r="G45" s="310"/>
      <c r="H45" s="310"/>
      <c r="I45" s="310"/>
      <c r="J45" s="310"/>
    </row>
    <row r="46" spans="1:10" ht="9.75" hidden="1" customHeight="1">
      <c r="A46" s="80">
        <v>1121300</v>
      </c>
      <c r="B46" s="93" t="s">
        <v>734</v>
      </c>
      <c r="C46" s="83" t="s">
        <v>363</v>
      </c>
      <c r="D46" s="310">
        <v>0</v>
      </c>
      <c r="E46" s="310"/>
      <c r="F46" s="310"/>
      <c r="G46" s="310"/>
      <c r="H46" s="310"/>
      <c r="I46" s="310"/>
      <c r="J46" s="310"/>
    </row>
    <row r="47" spans="1:10" ht="8.25" hidden="1" customHeight="1">
      <c r="A47" s="80">
        <v>1121400</v>
      </c>
      <c r="B47" s="93" t="s">
        <v>735</v>
      </c>
      <c r="C47" s="81" t="s">
        <v>364</v>
      </c>
      <c r="D47" s="310">
        <v>0</v>
      </c>
      <c r="E47" s="310"/>
      <c r="F47" s="310"/>
      <c r="G47" s="310"/>
      <c r="H47" s="310"/>
      <c r="I47" s="310"/>
      <c r="J47" s="310"/>
    </row>
    <row r="48" spans="1:10" ht="11.25" hidden="1" customHeight="1">
      <c r="A48" s="80">
        <v>1121500</v>
      </c>
      <c r="B48" s="93" t="s">
        <v>65</v>
      </c>
      <c r="C48" s="83" t="s">
        <v>365</v>
      </c>
      <c r="D48" s="310">
        <v>0</v>
      </c>
      <c r="E48" s="310"/>
      <c r="F48" s="307"/>
      <c r="G48" s="307"/>
      <c r="H48" s="307"/>
      <c r="I48" s="307"/>
      <c r="J48" s="307"/>
    </row>
    <row r="49" spans="1:10" ht="12.75" hidden="1" customHeight="1">
      <c r="A49" s="80">
        <v>1121600</v>
      </c>
      <c r="B49" s="93" t="s">
        <v>66</v>
      </c>
      <c r="C49" s="81" t="s">
        <v>366</v>
      </c>
      <c r="D49" s="310">
        <v>0</v>
      </c>
      <c r="E49" s="310"/>
      <c r="F49" s="310"/>
      <c r="G49" s="310"/>
      <c r="H49" s="310"/>
      <c r="I49" s="310"/>
      <c r="J49" s="310"/>
    </row>
    <row r="50" spans="1:10" ht="13.5" hidden="1" customHeight="1">
      <c r="A50" s="95">
        <v>1121700</v>
      </c>
      <c r="B50" s="96" t="s">
        <v>67</v>
      </c>
      <c r="C50" s="86" t="s">
        <v>731</v>
      </c>
      <c r="D50" s="311">
        <v>0</v>
      </c>
      <c r="E50" s="311"/>
      <c r="F50" s="311"/>
      <c r="G50" s="311"/>
      <c r="H50" s="311"/>
      <c r="I50" s="311"/>
      <c r="J50" s="311"/>
    </row>
    <row r="51" spans="1:10" ht="14.25" hidden="1" customHeight="1">
      <c r="A51" s="72">
        <v>1122000</v>
      </c>
      <c r="B51" s="97" t="s">
        <v>732</v>
      </c>
      <c r="C51" s="74" t="s">
        <v>338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t="11.25" hidden="1" customHeight="1">
      <c r="A52" s="98">
        <v>1122100</v>
      </c>
      <c r="B52" s="93" t="s">
        <v>68</v>
      </c>
      <c r="C52" s="99" t="s">
        <v>733</v>
      </c>
      <c r="D52" s="310">
        <v>0</v>
      </c>
      <c r="E52" s="310"/>
      <c r="F52" s="310"/>
      <c r="G52" s="310"/>
      <c r="H52" s="310"/>
      <c r="I52" s="310"/>
      <c r="J52" s="310"/>
    </row>
    <row r="53" spans="1:10" ht="15" hidden="1" customHeight="1">
      <c r="A53" s="98">
        <v>1122200</v>
      </c>
      <c r="B53" s="93" t="s">
        <v>465</v>
      </c>
      <c r="C53" s="83" t="s">
        <v>978</v>
      </c>
      <c r="D53" s="310">
        <v>0</v>
      </c>
      <c r="E53" s="310"/>
      <c r="F53" s="310"/>
      <c r="G53" s="310"/>
      <c r="H53" s="310"/>
      <c r="I53" s="310"/>
      <c r="J53" s="310"/>
    </row>
    <row r="54" spans="1:10" ht="9" hidden="1" customHeight="1">
      <c r="A54" s="88">
        <v>1122300</v>
      </c>
      <c r="B54" s="96" t="s">
        <v>136</v>
      </c>
      <c r="C54" s="100" t="s">
        <v>979</v>
      </c>
      <c r="D54" s="311">
        <v>0</v>
      </c>
      <c r="E54" s="311"/>
      <c r="F54" s="311"/>
      <c r="G54" s="311"/>
      <c r="H54" s="311"/>
      <c r="I54" s="311"/>
      <c r="J54" s="311"/>
    </row>
    <row r="55" spans="1:10" ht="9" hidden="1" customHeight="1">
      <c r="A55" s="72">
        <v>1123000</v>
      </c>
      <c r="B55" s="97" t="s">
        <v>344</v>
      </c>
      <c r="C55" s="74" t="s">
        <v>338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t="7.5" hidden="1" customHeight="1">
      <c r="A56" s="98">
        <v>1123100</v>
      </c>
      <c r="B56" s="93" t="s">
        <v>137</v>
      </c>
      <c r="C56" s="99" t="s">
        <v>345</v>
      </c>
      <c r="D56" s="310">
        <v>0</v>
      </c>
      <c r="E56" s="310"/>
      <c r="F56" s="310"/>
      <c r="G56" s="310"/>
      <c r="H56" s="310"/>
      <c r="I56" s="310"/>
      <c r="J56" s="310"/>
    </row>
    <row r="57" spans="1:10" ht="9.75" hidden="1" customHeight="1">
      <c r="A57" s="98">
        <v>1123200</v>
      </c>
      <c r="B57" s="93" t="s">
        <v>138</v>
      </c>
      <c r="C57" s="83" t="s">
        <v>346</v>
      </c>
      <c r="D57" s="310">
        <v>0</v>
      </c>
      <c r="E57" s="310"/>
      <c r="F57" s="310"/>
      <c r="G57" s="310"/>
      <c r="H57" s="310"/>
      <c r="I57" s="310"/>
      <c r="J57" s="310"/>
    </row>
    <row r="58" spans="1:10" ht="9.75" hidden="1" customHeight="1">
      <c r="A58" s="98">
        <v>1123300</v>
      </c>
      <c r="B58" s="93" t="s">
        <v>139</v>
      </c>
      <c r="C58" s="83" t="s">
        <v>347</v>
      </c>
      <c r="D58" s="310">
        <v>0</v>
      </c>
      <c r="E58" s="310"/>
      <c r="F58" s="310"/>
      <c r="G58" s="310"/>
      <c r="H58" s="310"/>
      <c r="I58" s="310"/>
      <c r="J58" s="310"/>
    </row>
    <row r="59" spans="1:10" ht="8.25" hidden="1" customHeight="1">
      <c r="A59" s="98">
        <v>1123400</v>
      </c>
      <c r="B59" s="93" t="s">
        <v>533</v>
      </c>
      <c r="C59" s="83" t="s">
        <v>348</v>
      </c>
      <c r="D59" s="310">
        <v>0</v>
      </c>
      <c r="E59" s="310"/>
      <c r="F59" s="310"/>
      <c r="G59" s="310"/>
      <c r="H59" s="310"/>
      <c r="I59" s="310"/>
      <c r="J59" s="310"/>
    </row>
    <row r="60" spans="1:10" ht="12.75" hidden="1" customHeight="1">
      <c r="A60" s="98">
        <v>1123500</v>
      </c>
      <c r="B60" s="101" t="s">
        <v>534</v>
      </c>
      <c r="C60" s="102">
        <v>423500</v>
      </c>
      <c r="D60" s="310">
        <v>0</v>
      </c>
      <c r="E60" s="310"/>
      <c r="F60" s="310"/>
      <c r="G60" s="310"/>
      <c r="H60" s="310"/>
      <c r="I60" s="310"/>
      <c r="J60" s="310"/>
    </row>
    <row r="61" spans="1:10" ht="11.25" hidden="1" customHeight="1">
      <c r="A61" s="98">
        <v>1123600</v>
      </c>
      <c r="B61" s="93" t="s">
        <v>174</v>
      </c>
      <c r="C61" s="81" t="s">
        <v>349</v>
      </c>
      <c r="D61" s="310">
        <v>0</v>
      </c>
      <c r="E61" s="310"/>
      <c r="F61" s="310"/>
      <c r="G61" s="310"/>
      <c r="H61" s="310"/>
      <c r="I61" s="310"/>
      <c r="J61" s="310"/>
    </row>
    <row r="62" spans="1:10" ht="17.25" hidden="1" customHeight="1">
      <c r="A62" s="98">
        <v>1123700</v>
      </c>
      <c r="B62" s="93" t="s">
        <v>175</v>
      </c>
      <c r="C62" s="83" t="s">
        <v>350</v>
      </c>
      <c r="D62" s="310">
        <v>0</v>
      </c>
      <c r="E62" s="310"/>
      <c r="F62" s="310"/>
      <c r="G62" s="310"/>
      <c r="H62" s="310"/>
      <c r="I62" s="310"/>
      <c r="J62" s="310"/>
    </row>
    <row r="63" spans="1:10" ht="7.5" hidden="1" customHeight="1">
      <c r="A63" s="88">
        <v>1123800</v>
      </c>
      <c r="B63" s="96" t="s">
        <v>176</v>
      </c>
      <c r="C63" s="100" t="s">
        <v>351</v>
      </c>
      <c r="D63" s="311">
        <v>0</v>
      </c>
      <c r="E63" s="311"/>
      <c r="F63" s="311"/>
      <c r="G63" s="311"/>
      <c r="H63" s="311"/>
      <c r="I63" s="311"/>
      <c r="J63" s="311"/>
    </row>
    <row r="64" spans="1:10" ht="12.75" hidden="1" customHeight="1">
      <c r="A64" s="72">
        <v>1124000</v>
      </c>
      <c r="B64" s="97" t="s">
        <v>198</v>
      </c>
      <c r="C64" s="74" t="s">
        <v>338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9" hidden="1" customHeight="1">
      <c r="A65" s="88">
        <v>1124100</v>
      </c>
      <c r="B65" s="96" t="s">
        <v>177</v>
      </c>
      <c r="C65" s="86" t="s">
        <v>199</v>
      </c>
      <c r="D65" s="311">
        <v>0</v>
      </c>
      <c r="E65" s="311"/>
      <c r="F65" s="311"/>
      <c r="G65" s="311"/>
      <c r="H65" s="311"/>
      <c r="I65" s="311"/>
      <c r="J65" s="311"/>
    </row>
    <row r="66" spans="1:10" ht="21" hidden="1" customHeight="1">
      <c r="A66" s="72">
        <v>1125000</v>
      </c>
      <c r="B66" s="97" t="s">
        <v>878</v>
      </c>
      <c r="C66" s="74" t="s">
        <v>338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1.75" hidden="1" customHeight="1">
      <c r="A67" s="98">
        <v>1125100</v>
      </c>
      <c r="B67" s="93" t="s">
        <v>178</v>
      </c>
      <c r="C67" s="99" t="s">
        <v>879</v>
      </c>
      <c r="D67" s="310">
        <v>0</v>
      </c>
      <c r="E67" s="310"/>
      <c r="F67" s="310"/>
      <c r="G67" s="310"/>
      <c r="H67" s="310"/>
      <c r="I67" s="310"/>
      <c r="J67" s="310"/>
    </row>
    <row r="68" spans="1:10" ht="9" hidden="1" customHeight="1">
      <c r="A68" s="88">
        <v>1125200</v>
      </c>
      <c r="B68" s="96" t="s">
        <v>669</v>
      </c>
      <c r="C68" s="100" t="s">
        <v>988</v>
      </c>
      <c r="D68" s="311">
        <v>0</v>
      </c>
      <c r="E68" s="311"/>
      <c r="F68" s="311"/>
      <c r="G68" s="311"/>
      <c r="H68" s="311"/>
      <c r="I68" s="311"/>
      <c r="J68" s="311"/>
    </row>
    <row r="69" spans="1:10" ht="9" hidden="1" customHeight="1">
      <c r="A69" s="72">
        <v>1126000</v>
      </c>
      <c r="B69" s="97" t="s">
        <v>989</v>
      </c>
      <c r="C69" s="74" t="s">
        <v>338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t="11.25" hidden="1" customHeight="1">
      <c r="A70" s="72">
        <v>1126100</v>
      </c>
      <c r="B70" s="93" t="s">
        <v>941</v>
      </c>
      <c r="C70" s="77" t="s">
        <v>990</v>
      </c>
      <c r="D70" s="310">
        <v>0</v>
      </c>
      <c r="E70" s="310"/>
      <c r="F70" s="310"/>
      <c r="G70" s="310"/>
      <c r="H70" s="310"/>
      <c r="I70" s="310"/>
      <c r="J70" s="310"/>
    </row>
    <row r="71" spans="1:10" ht="5.25" hidden="1" customHeight="1">
      <c r="A71" s="72">
        <v>1126200</v>
      </c>
      <c r="B71" s="93" t="s">
        <v>942</v>
      </c>
      <c r="C71" s="83" t="s">
        <v>991</v>
      </c>
      <c r="D71" s="310">
        <v>0</v>
      </c>
      <c r="E71" s="310"/>
      <c r="F71" s="310"/>
      <c r="G71" s="310"/>
      <c r="H71" s="310"/>
      <c r="I71" s="310"/>
      <c r="J71" s="310"/>
    </row>
    <row r="72" spans="1:10" ht="12.75" hidden="1" customHeight="1">
      <c r="A72" s="72">
        <v>1126300</v>
      </c>
      <c r="B72" s="93" t="s">
        <v>369</v>
      </c>
      <c r="C72" s="83" t="s">
        <v>370</v>
      </c>
      <c r="D72" s="310">
        <v>0</v>
      </c>
      <c r="E72" s="310"/>
      <c r="F72" s="310"/>
      <c r="G72" s="310"/>
      <c r="H72" s="310"/>
      <c r="I72" s="310"/>
      <c r="J72" s="310"/>
    </row>
    <row r="73" spans="1:10" ht="12" hidden="1" customHeight="1">
      <c r="A73" s="80">
        <v>1126400</v>
      </c>
      <c r="B73" s="103" t="s">
        <v>943</v>
      </c>
      <c r="C73" s="81" t="s">
        <v>371</v>
      </c>
      <c r="D73" s="310">
        <v>0</v>
      </c>
      <c r="E73" s="310"/>
      <c r="F73" s="310"/>
      <c r="G73" s="310"/>
      <c r="H73" s="310"/>
      <c r="I73" s="310"/>
      <c r="J73" s="310"/>
    </row>
    <row r="74" spans="1:10" ht="9" hidden="1" customHeight="1">
      <c r="A74" s="84">
        <v>1126500</v>
      </c>
      <c r="B74" s="104" t="s">
        <v>901</v>
      </c>
      <c r="C74" s="83" t="s">
        <v>372</v>
      </c>
      <c r="D74" s="310">
        <v>0</v>
      </c>
      <c r="E74" s="310"/>
      <c r="F74" s="310"/>
      <c r="G74" s="310"/>
      <c r="H74" s="310"/>
      <c r="I74" s="310"/>
      <c r="J74" s="310"/>
    </row>
    <row r="75" spans="1:10" ht="9.75" hidden="1" customHeight="1">
      <c r="A75" s="80">
        <v>1126600</v>
      </c>
      <c r="B75" s="103" t="s">
        <v>214</v>
      </c>
      <c r="C75" s="81" t="s">
        <v>373</v>
      </c>
      <c r="D75" s="310">
        <v>0</v>
      </c>
      <c r="E75" s="310"/>
      <c r="F75" s="310"/>
      <c r="G75" s="310"/>
      <c r="H75" s="310"/>
      <c r="I75" s="310"/>
      <c r="J75" s="310"/>
    </row>
    <row r="76" spans="1:10" ht="12" hidden="1" customHeight="1">
      <c r="A76" s="80">
        <v>1126700</v>
      </c>
      <c r="B76" s="103" t="s">
        <v>215</v>
      </c>
      <c r="C76" s="83" t="s">
        <v>374</v>
      </c>
      <c r="D76" s="310">
        <v>0</v>
      </c>
      <c r="E76" s="310"/>
      <c r="F76" s="310"/>
      <c r="G76" s="310"/>
      <c r="H76" s="310"/>
      <c r="I76" s="310"/>
      <c r="J76" s="310"/>
    </row>
    <row r="77" spans="1:10" ht="7.5" hidden="1" customHeight="1">
      <c r="A77" s="95">
        <v>1126800</v>
      </c>
      <c r="B77" s="105" t="s">
        <v>458</v>
      </c>
      <c r="C77" s="86" t="s">
        <v>375</v>
      </c>
      <c r="D77" s="311">
        <v>0</v>
      </c>
      <c r="E77" s="311"/>
      <c r="F77" s="311"/>
      <c r="G77" s="311"/>
      <c r="H77" s="311"/>
      <c r="I77" s="311"/>
      <c r="J77" s="311"/>
    </row>
    <row r="78" spans="1:10" ht="15.75" hidden="1" customHeight="1">
      <c r="A78" s="106">
        <v>1130000</v>
      </c>
      <c r="B78" s="107" t="s">
        <v>274</v>
      </c>
      <c r="C78" s="74" t="s">
        <v>338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ht="13.5" hidden="1" customHeight="1">
      <c r="A79" s="106">
        <v>1130100</v>
      </c>
      <c r="B79" s="103" t="s">
        <v>459</v>
      </c>
      <c r="C79" s="99" t="s">
        <v>275</v>
      </c>
      <c r="D79" s="310">
        <v>0</v>
      </c>
      <c r="E79" s="310"/>
      <c r="F79" s="310"/>
      <c r="G79" s="310"/>
      <c r="H79" s="310"/>
      <c r="I79" s="310"/>
      <c r="J79" s="310"/>
    </row>
    <row r="80" spans="1:10" ht="12.75" hidden="1" customHeight="1">
      <c r="A80" s="106">
        <v>1130200</v>
      </c>
      <c r="B80" s="103" t="s">
        <v>460</v>
      </c>
      <c r="C80" s="83" t="s">
        <v>276</v>
      </c>
      <c r="D80" s="310">
        <v>0</v>
      </c>
      <c r="E80" s="310"/>
      <c r="F80" s="310"/>
      <c r="G80" s="310"/>
      <c r="H80" s="310"/>
      <c r="I80" s="310"/>
      <c r="J80" s="310"/>
    </row>
    <row r="81" spans="1:10" ht="8.25" hidden="1" customHeight="1">
      <c r="A81" s="106">
        <v>1130300</v>
      </c>
      <c r="B81" s="103" t="s">
        <v>461</v>
      </c>
      <c r="C81" s="83" t="s">
        <v>277</v>
      </c>
      <c r="D81" s="310">
        <v>0</v>
      </c>
      <c r="E81" s="310"/>
      <c r="F81" s="310"/>
      <c r="G81" s="310"/>
      <c r="H81" s="310"/>
      <c r="I81" s="310"/>
      <c r="J81" s="310"/>
    </row>
    <row r="82" spans="1:10" ht="10.5" hidden="1" customHeight="1">
      <c r="A82" s="106">
        <v>1130400</v>
      </c>
      <c r="B82" s="108" t="s">
        <v>462</v>
      </c>
      <c r="C82" s="109" t="s">
        <v>278</v>
      </c>
      <c r="D82" s="310">
        <v>0</v>
      </c>
      <c r="E82" s="310"/>
      <c r="F82" s="307"/>
      <c r="G82" s="307"/>
      <c r="H82" s="307"/>
      <c r="I82" s="307"/>
      <c r="J82" s="307"/>
    </row>
    <row r="83" spans="1:10" ht="7.5" hidden="1" customHeight="1">
      <c r="A83" s="80">
        <v>1131000</v>
      </c>
      <c r="B83" s="110" t="s">
        <v>279</v>
      </c>
      <c r="C83" s="111" t="s">
        <v>338</v>
      </c>
      <c r="D83" s="310">
        <v>0</v>
      </c>
      <c r="E83" s="310"/>
      <c r="F83" s="313"/>
      <c r="G83" s="313"/>
      <c r="H83" s="313"/>
      <c r="I83" s="313"/>
      <c r="J83" s="313"/>
    </row>
    <row r="84" spans="1:10" ht="7.5" hidden="1" customHeight="1">
      <c r="A84" s="80">
        <v>1131100</v>
      </c>
      <c r="B84" s="103" t="s">
        <v>565</v>
      </c>
      <c r="C84" s="77" t="s">
        <v>280</v>
      </c>
      <c r="D84" s="310">
        <v>0</v>
      </c>
      <c r="E84" s="310"/>
      <c r="F84" s="310"/>
      <c r="G84" s="310"/>
      <c r="H84" s="310"/>
      <c r="I84" s="310"/>
      <c r="J84" s="310"/>
    </row>
    <row r="85" spans="1:10" ht="5.25" hidden="1" customHeight="1">
      <c r="A85" s="80">
        <v>1131200</v>
      </c>
      <c r="B85" s="103" t="s">
        <v>566</v>
      </c>
      <c r="C85" s="83" t="s">
        <v>281</v>
      </c>
      <c r="D85" s="310">
        <v>0</v>
      </c>
      <c r="E85" s="310"/>
      <c r="F85" s="310"/>
      <c r="G85" s="310"/>
      <c r="H85" s="310"/>
      <c r="I85" s="310"/>
      <c r="J85" s="310"/>
    </row>
    <row r="86" spans="1:10" ht="12.75" hidden="1" customHeight="1">
      <c r="A86" s="80">
        <v>1131300</v>
      </c>
      <c r="B86" s="105" t="s">
        <v>567</v>
      </c>
      <c r="C86" s="86" t="s">
        <v>282</v>
      </c>
      <c r="D86" s="311">
        <v>0</v>
      </c>
      <c r="E86" s="311"/>
      <c r="F86" s="311"/>
      <c r="G86" s="311"/>
      <c r="H86" s="311"/>
      <c r="I86" s="311"/>
      <c r="J86" s="311"/>
    </row>
    <row r="87" spans="1:10" ht="14.25" hidden="1" customHeight="1">
      <c r="A87" s="113">
        <v>1140000</v>
      </c>
      <c r="B87" s="107" t="s">
        <v>283</v>
      </c>
      <c r="C87" s="74" t="s">
        <v>338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6" hidden="1" customHeight="1">
      <c r="A88" s="113">
        <v>1141000</v>
      </c>
      <c r="B88" s="103" t="s">
        <v>284</v>
      </c>
      <c r="C88" s="99" t="s">
        <v>960</v>
      </c>
      <c r="D88" s="310">
        <v>0</v>
      </c>
      <c r="E88" s="310"/>
      <c r="F88" s="310"/>
      <c r="G88" s="310"/>
      <c r="H88" s="310"/>
      <c r="I88" s="310"/>
      <c r="J88" s="310"/>
    </row>
    <row r="89" spans="1:10" ht="12" hidden="1" customHeight="1">
      <c r="A89" s="113">
        <v>1142000</v>
      </c>
      <c r="B89" s="103" t="s">
        <v>38</v>
      </c>
      <c r="C89" s="83" t="s">
        <v>39</v>
      </c>
      <c r="D89" s="310">
        <v>0</v>
      </c>
      <c r="E89" s="310"/>
      <c r="F89" s="310"/>
      <c r="G89" s="310"/>
      <c r="H89" s="310"/>
      <c r="I89" s="310"/>
      <c r="J89" s="310"/>
    </row>
    <row r="90" spans="1:10" ht="6" hidden="1" customHeight="1">
      <c r="A90" s="113">
        <v>1143000</v>
      </c>
      <c r="B90" s="103" t="s">
        <v>40</v>
      </c>
      <c r="C90" s="83" t="s">
        <v>41</v>
      </c>
      <c r="D90" s="310">
        <v>0</v>
      </c>
      <c r="E90" s="310"/>
      <c r="F90" s="310"/>
      <c r="G90" s="310"/>
      <c r="H90" s="310"/>
      <c r="I90" s="310"/>
      <c r="J90" s="310"/>
    </row>
    <row r="91" spans="1:10" ht="9.75" hidden="1" customHeight="1">
      <c r="A91" s="113">
        <v>1144000</v>
      </c>
      <c r="B91" s="105" t="s">
        <v>42</v>
      </c>
      <c r="C91" s="86" t="s">
        <v>418</v>
      </c>
      <c r="D91" s="311">
        <v>0</v>
      </c>
      <c r="E91" s="311"/>
      <c r="F91" s="311"/>
      <c r="G91" s="311"/>
      <c r="H91" s="311"/>
      <c r="I91" s="311"/>
      <c r="J91" s="311"/>
    </row>
    <row r="92" spans="1:10" ht="25.5" customHeight="1">
      <c r="A92" s="113">
        <v>1150000</v>
      </c>
      <c r="B92" s="114" t="s">
        <v>694</v>
      </c>
      <c r="C92" s="74" t="s">
        <v>338</v>
      </c>
      <c r="D92" s="308">
        <f>D98+D99</f>
        <v>0</v>
      </c>
      <c r="E92" s="308"/>
      <c r="F92" s="308">
        <f>F98+F99</f>
        <v>0</v>
      </c>
      <c r="G92" s="308">
        <f>G98</f>
        <v>0</v>
      </c>
      <c r="H92" s="308">
        <f>H98</f>
        <v>0</v>
      </c>
      <c r="I92" s="308">
        <f>I98</f>
        <v>0</v>
      </c>
      <c r="J92" s="308">
        <f>F92</f>
        <v>0</v>
      </c>
    </row>
    <row r="93" spans="1:10" ht="7.5" hidden="1" customHeight="1">
      <c r="A93" s="115">
        <v>1151000</v>
      </c>
      <c r="B93" s="103" t="s">
        <v>773</v>
      </c>
      <c r="C93" s="99" t="s">
        <v>774</v>
      </c>
      <c r="D93" s="310">
        <v>0</v>
      </c>
      <c r="E93" s="310"/>
      <c r="F93" s="310"/>
      <c r="G93" s="310"/>
      <c r="H93" s="310"/>
      <c r="I93" s="310"/>
      <c r="J93" s="310"/>
    </row>
    <row r="94" spans="1:10" ht="7.5" hidden="1" customHeight="1">
      <c r="A94" s="115">
        <v>1152000</v>
      </c>
      <c r="B94" s="103" t="s">
        <v>1057</v>
      </c>
      <c r="C94" s="83" t="s">
        <v>775</v>
      </c>
      <c r="D94" s="310">
        <v>0</v>
      </c>
      <c r="E94" s="310"/>
      <c r="F94" s="310"/>
      <c r="G94" s="310"/>
      <c r="H94" s="310"/>
      <c r="I94" s="310"/>
      <c r="J94" s="310"/>
    </row>
    <row r="95" spans="1:10" ht="8.25" hidden="1" customHeight="1">
      <c r="A95" s="115">
        <v>1153000</v>
      </c>
      <c r="B95" s="103" t="s">
        <v>793</v>
      </c>
      <c r="C95" s="83" t="s">
        <v>776</v>
      </c>
      <c r="D95" s="310">
        <v>0</v>
      </c>
      <c r="E95" s="310"/>
      <c r="F95" s="310"/>
      <c r="G95" s="310"/>
      <c r="H95" s="310"/>
      <c r="I95" s="310"/>
      <c r="J95" s="310"/>
    </row>
    <row r="96" spans="1:10" ht="7.5" hidden="1" customHeight="1">
      <c r="A96" s="115">
        <v>1154000</v>
      </c>
      <c r="B96" s="103" t="s">
        <v>701</v>
      </c>
      <c r="C96" s="83" t="s">
        <v>777</v>
      </c>
      <c r="D96" s="310">
        <v>0</v>
      </c>
      <c r="E96" s="310"/>
      <c r="F96" s="310"/>
      <c r="G96" s="310"/>
      <c r="H96" s="310"/>
      <c r="I96" s="310"/>
      <c r="J96" s="310"/>
    </row>
    <row r="97" spans="1:10" ht="8.25" hidden="1" customHeight="1">
      <c r="A97" s="98">
        <v>1155000</v>
      </c>
      <c r="B97" s="116" t="s">
        <v>690</v>
      </c>
      <c r="C97" s="83" t="s">
        <v>691</v>
      </c>
      <c r="D97" s="310">
        <v>0</v>
      </c>
      <c r="E97" s="310"/>
      <c r="F97" s="316"/>
      <c r="G97" s="316"/>
      <c r="H97" s="316"/>
      <c r="I97" s="316"/>
      <c r="J97" s="316"/>
    </row>
    <row r="98" spans="1:10" ht="30" customHeight="1">
      <c r="A98" s="262">
        <v>1126400</v>
      </c>
      <c r="B98" s="103" t="s">
        <v>943</v>
      </c>
      <c r="C98" s="83" t="s">
        <v>234</v>
      </c>
      <c r="D98" s="310">
        <v>0</v>
      </c>
      <c r="E98" s="310">
        <v>0</v>
      </c>
      <c r="F98" s="322">
        <f>D98+E98</f>
        <v>0</v>
      </c>
      <c r="G98" s="322">
        <v>0</v>
      </c>
      <c r="H98" s="322">
        <v>0</v>
      </c>
      <c r="I98" s="322">
        <v>0</v>
      </c>
      <c r="J98" s="322">
        <f>F98</f>
        <v>0</v>
      </c>
    </row>
    <row r="99" spans="1:10" ht="24.75" customHeight="1" thickBot="1">
      <c r="A99" s="88">
        <v>1156000</v>
      </c>
      <c r="B99" s="237" t="s">
        <v>482</v>
      </c>
      <c r="C99" s="228">
        <v>4729</v>
      </c>
      <c r="D99" s="316">
        <v>0</v>
      </c>
      <c r="E99" s="310">
        <v>0</v>
      </c>
      <c r="F99" s="319">
        <f>D99+E99</f>
        <v>0</v>
      </c>
      <c r="G99" s="382">
        <v>0</v>
      </c>
      <c r="H99" s="382">
        <v>0</v>
      </c>
      <c r="I99" s="382">
        <v>0</v>
      </c>
      <c r="J99" s="319">
        <f>F99</f>
        <v>0</v>
      </c>
    </row>
    <row r="100" spans="1:10" ht="0.75" hidden="1" customHeight="1">
      <c r="A100" s="72">
        <v>1160000</v>
      </c>
      <c r="B100" s="120" t="s">
        <v>782</v>
      </c>
      <c r="C100" s="74" t="s">
        <v>338</v>
      </c>
      <c r="D100" s="325">
        <v>0</v>
      </c>
      <c r="E100" s="325"/>
      <c r="F100" s="325">
        <v>0</v>
      </c>
      <c r="G100" s="325">
        <v>0</v>
      </c>
      <c r="H100" s="325">
        <v>0</v>
      </c>
      <c r="I100" s="325">
        <v>0</v>
      </c>
      <c r="J100" s="325">
        <v>0</v>
      </c>
    </row>
    <row r="101" spans="1:10" ht="13.5" hidden="1" customHeight="1">
      <c r="A101" s="98">
        <v>1161000</v>
      </c>
      <c r="B101" s="122" t="s">
        <v>191</v>
      </c>
      <c r="C101" s="123" t="s">
        <v>338</v>
      </c>
      <c r="D101" s="316">
        <v>0</v>
      </c>
      <c r="E101" s="316"/>
      <c r="F101" s="316">
        <v>0</v>
      </c>
      <c r="G101" s="316">
        <v>0</v>
      </c>
      <c r="H101" s="316">
        <v>0</v>
      </c>
      <c r="I101" s="316">
        <v>0</v>
      </c>
      <c r="J101" s="316">
        <v>0</v>
      </c>
    </row>
    <row r="102" spans="1:10" ht="15" hidden="1" customHeight="1">
      <c r="A102" s="98">
        <v>1161100</v>
      </c>
      <c r="B102" s="14" t="s">
        <v>670</v>
      </c>
      <c r="C102" s="124">
        <v>471100</v>
      </c>
      <c r="D102" s="316">
        <v>0</v>
      </c>
      <c r="E102" s="316"/>
      <c r="F102" s="316"/>
      <c r="G102" s="316"/>
      <c r="H102" s="316"/>
      <c r="I102" s="316"/>
      <c r="J102" s="316"/>
    </row>
    <row r="103" spans="1:10" ht="14.25" hidden="1" customHeight="1">
      <c r="A103" s="98">
        <v>1161200</v>
      </c>
      <c r="B103" s="116" t="s">
        <v>671</v>
      </c>
      <c r="C103" s="124">
        <v>471200</v>
      </c>
      <c r="D103" s="316">
        <v>0</v>
      </c>
      <c r="E103" s="316"/>
      <c r="F103" s="316"/>
      <c r="G103" s="316"/>
      <c r="H103" s="316"/>
      <c r="I103" s="316"/>
      <c r="J103" s="316"/>
    </row>
    <row r="104" spans="1:10" ht="12.75" hidden="1" customHeight="1">
      <c r="A104" s="98">
        <v>1162000</v>
      </c>
      <c r="B104" s="122" t="s">
        <v>1080</v>
      </c>
      <c r="C104" s="123" t="s">
        <v>338</v>
      </c>
      <c r="D104" s="316">
        <v>0</v>
      </c>
      <c r="E104" s="316"/>
      <c r="F104" s="316">
        <v>0</v>
      </c>
      <c r="G104" s="316">
        <v>0</v>
      </c>
      <c r="H104" s="316">
        <v>0</v>
      </c>
      <c r="I104" s="316">
        <v>0</v>
      </c>
      <c r="J104" s="316">
        <v>0</v>
      </c>
    </row>
    <row r="105" spans="1:10" ht="6" hidden="1" customHeight="1">
      <c r="A105" s="98">
        <v>1162100</v>
      </c>
      <c r="B105" s="116" t="s">
        <v>1081</v>
      </c>
      <c r="C105" s="83" t="s">
        <v>122</v>
      </c>
      <c r="D105" s="316">
        <v>0</v>
      </c>
      <c r="E105" s="316"/>
      <c r="F105" s="316"/>
      <c r="G105" s="316"/>
      <c r="H105" s="316"/>
      <c r="I105" s="316"/>
      <c r="J105" s="316"/>
    </row>
    <row r="106" spans="1:10" ht="7.5" hidden="1" customHeight="1">
      <c r="A106" s="98">
        <v>1162200</v>
      </c>
      <c r="B106" s="116" t="s">
        <v>123</v>
      </c>
      <c r="C106" s="83" t="s">
        <v>23</v>
      </c>
      <c r="D106" s="316">
        <v>0</v>
      </c>
      <c r="E106" s="316"/>
      <c r="F106" s="316"/>
      <c r="G106" s="316"/>
      <c r="H106" s="316"/>
      <c r="I106" s="316"/>
      <c r="J106" s="316"/>
    </row>
    <row r="107" spans="1:10" ht="6.75" hidden="1" customHeight="1">
      <c r="A107" s="98">
        <v>1162300</v>
      </c>
      <c r="B107" s="116" t="s">
        <v>24</v>
      </c>
      <c r="C107" s="83" t="s">
        <v>25</v>
      </c>
      <c r="D107" s="316">
        <v>0</v>
      </c>
      <c r="E107" s="316"/>
      <c r="F107" s="316"/>
      <c r="G107" s="316"/>
      <c r="H107" s="316"/>
      <c r="I107" s="316"/>
      <c r="J107" s="316"/>
    </row>
    <row r="108" spans="1:10" ht="11.25" hidden="1" customHeight="1">
      <c r="A108" s="98">
        <v>1162400</v>
      </c>
      <c r="B108" s="116" t="s">
        <v>794</v>
      </c>
      <c r="C108" s="83" t="s">
        <v>795</v>
      </c>
      <c r="D108" s="316">
        <v>0</v>
      </c>
      <c r="E108" s="316"/>
      <c r="F108" s="316"/>
      <c r="G108" s="316"/>
      <c r="H108" s="316"/>
      <c r="I108" s="316"/>
      <c r="J108" s="316"/>
    </row>
    <row r="109" spans="1:10" ht="6" hidden="1" customHeight="1">
      <c r="A109" s="98">
        <v>1162500</v>
      </c>
      <c r="B109" s="116" t="s">
        <v>796</v>
      </c>
      <c r="C109" s="83" t="s">
        <v>797</v>
      </c>
      <c r="D109" s="316">
        <v>0</v>
      </c>
      <c r="E109" s="316"/>
      <c r="F109" s="316"/>
      <c r="G109" s="316"/>
      <c r="H109" s="316"/>
      <c r="I109" s="316"/>
      <c r="J109" s="316"/>
    </row>
    <row r="110" spans="1:10" ht="7.5" hidden="1" customHeight="1">
      <c r="A110" s="98">
        <v>1162600</v>
      </c>
      <c r="B110" s="116" t="s">
        <v>488</v>
      </c>
      <c r="C110" s="83" t="s">
        <v>489</v>
      </c>
      <c r="D110" s="316">
        <v>0</v>
      </c>
      <c r="E110" s="316"/>
      <c r="F110" s="316"/>
      <c r="G110" s="316"/>
      <c r="H110" s="316"/>
      <c r="I110" s="316"/>
      <c r="J110" s="316"/>
    </row>
    <row r="111" spans="1:10" ht="9" hidden="1" customHeight="1">
      <c r="A111" s="98">
        <v>1162700</v>
      </c>
      <c r="B111" s="14" t="s">
        <v>490</v>
      </c>
      <c r="C111" s="83" t="s">
        <v>491</v>
      </c>
      <c r="D111" s="316">
        <v>0</v>
      </c>
      <c r="E111" s="316"/>
      <c r="F111" s="316"/>
      <c r="G111" s="316"/>
      <c r="H111" s="316"/>
      <c r="I111" s="316"/>
      <c r="J111" s="316"/>
    </row>
    <row r="112" spans="1:10" ht="9" hidden="1" customHeight="1">
      <c r="A112" s="98">
        <v>1162800</v>
      </c>
      <c r="B112" s="116" t="s">
        <v>832</v>
      </c>
      <c r="C112" s="83" t="s">
        <v>833</v>
      </c>
      <c r="D112" s="316">
        <v>0</v>
      </c>
      <c r="E112" s="316"/>
      <c r="F112" s="317"/>
      <c r="G112" s="317"/>
      <c r="H112" s="317"/>
      <c r="I112" s="317"/>
      <c r="J112" s="317"/>
    </row>
    <row r="113" spans="1:10" ht="12.75" hidden="1" customHeight="1">
      <c r="A113" s="119">
        <v>1162900</v>
      </c>
      <c r="B113" s="118" t="s">
        <v>834</v>
      </c>
      <c r="C113" s="86" t="s">
        <v>835</v>
      </c>
      <c r="D113" s="320">
        <v>0</v>
      </c>
      <c r="E113" s="320"/>
      <c r="F113" s="320"/>
      <c r="G113" s="320"/>
      <c r="H113" s="320"/>
      <c r="I113" s="320"/>
      <c r="J113" s="320"/>
    </row>
    <row r="114" spans="1:10" ht="0.75" hidden="1" customHeight="1">
      <c r="A114" s="125">
        <v>1170000</v>
      </c>
      <c r="B114" s="126" t="s">
        <v>836</v>
      </c>
      <c r="C114" s="127" t="s">
        <v>338</v>
      </c>
      <c r="D114" s="326">
        <v>0</v>
      </c>
      <c r="E114" s="326"/>
      <c r="F114" s="326">
        <v>0</v>
      </c>
      <c r="G114" s="326">
        <v>0</v>
      </c>
      <c r="H114" s="326">
        <v>0</v>
      </c>
      <c r="I114" s="326">
        <v>0</v>
      </c>
      <c r="J114" s="326">
        <v>0</v>
      </c>
    </row>
    <row r="115" spans="1:10" ht="14.25" hidden="1" customHeight="1">
      <c r="A115" s="117">
        <v>1171000</v>
      </c>
      <c r="B115" s="129" t="s">
        <v>200</v>
      </c>
      <c r="C115" s="74" t="s">
        <v>338</v>
      </c>
      <c r="D115" s="327">
        <v>0</v>
      </c>
      <c r="E115" s="327"/>
      <c r="F115" s="327">
        <v>0</v>
      </c>
      <c r="G115" s="327">
        <v>0</v>
      </c>
      <c r="H115" s="327">
        <v>0</v>
      </c>
      <c r="I115" s="327">
        <v>0</v>
      </c>
      <c r="J115" s="327">
        <v>0</v>
      </c>
    </row>
    <row r="116" spans="1:10" ht="14.25" hidden="1" customHeight="1">
      <c r="A116" s="117">
        <v>1171100</v>
      </c>
      <c r="B116" s="14" t="s">
        <v>456</v>
      </c>
      <c r="C116" s="99" t="s">
        <v>457</v>
      </c>
      <c r="D116" s="317">
        <v>0</v>
      </c>
      <c r="E116" s="317"/>
      <c r="F116" s="317"/>
      <c r="G116" s="317"/>
      <c r="H116" s="317"/>
      <c r="I116" s="317"/>
      <c r="J116" s="317"/>
    </row>
    <row r="117" spans="1:10" ht="14.25" hidden="1" customHeight="1">
      <c r="A117" s="117">
        <v>1171200</v>
      </c>
      <c r="B117" s="116" t="s">
        <v>331</v>
      </c>
      <c r="C117" s="131" t="s">
        <v>332</v>
      </c>
      <c r="D117" s="317">
        <v>0</v>
      </c>
      <c r="E117" s="317"/>
      <c r="F117" s="317"/>
      <c r="G117" s="317"/>
      <c r="H117" s="317"/>
      <c r="I117" s="317"/>
      <c r="J117" s="317"/>
    </row>
    <row r="118" spans="1:10" ht="14.25" hidden="1" customHeight="1">
      <c r="A118" s="98">
        <v>1172000</v>
      </c>
      <c r="B118" s="132" t="s">
        <v>974</v>
      </c>
      <c r="C118" s="111" t="s">
        <v>338</v>
      </c>
      <c r="D118" s="326">
        <v>0</v>
      </c>
      <c r="E118" s="326"/>
      <c r="F118" s="326">
        <v>0</v>
      </c>
      <c r="G118" s="326">
        <v>0</v>
      </c>
      <c r="H118" s="326">
        <v>0</v>
      </c>
      <c r="I118" s="326">
        <v>0</v>
      </c>
      <c r="J118" s="326">
        <v>0</v>
      </c>
    </row>
    <row r="119" spans="1:10" ht="14.25" hidden="1" customHeight="1">
      <c r="A119" s="98">
        <v>1172100</v>
      </c>
      <c r="B119" s="103" t="s">
        <v>1058</v>
      </c>
      <c r="C119" s="99" t="s">
        <v>975</v>
      </c>
      <c r="D119" s="317">
        <v>0</v>
      </c>
      <c r="E119" s="317"/>
      <c r="F119" s="317"/>
      <c r="G119" s="317"/>
      <c r="H119" s="317"/>
      <c r="I119" s="317"/>
      <c r="J119" s="317"/>
    </row>
    <row r="120" spans="1:10" ht="14.25" hidden="1" customHeight="1">
      <c r="A120" s="98">
        <v>1172200</v>
      </c>
      <c r="B120" s="103" t="s">
        <v>1059</v>
      </c>
      <c r="C120" s="133">
        <v>482200</v>
      </c>
      <c r="D120" s="317">
        <v>0</v>
      </c>
      <c r="E120" s="317"/>
      <c r="F120" s="317"/>
      <c r="G120" s="317"/>
      <c r="H120" s="317"/>
      <c r="I120" s="317"/>
      <c r="J120" s="317"/>
    </row>
    <row r="121" spans="1:10" ht="14.25" hidden="1" customHeight="1">
      <c r="A121" s="98">
        <v>1172300</v>
      </c>
      <c r="B121" s="116" t="s">
        <v>976</v>
      </c>
      <c r="C121" s="83" t="s">
        <v>977</v>
      </c>
      <c r="D121" s="317">
        <v>0</v>
      </c>
      <c r="E121" s="317"/>
      <c r="F121" s="317"/>
      <c r="G121" s="317"/>
      <c r="H121" s="317"/>
      <c r="I121" s="317"/>
      <c r="J121" s="317"/>
    </row>
    <row r="122" spans="1:10" ht="14.25" hidden="1" customHeight="1">
      <c r="A122" s="98">
        <v>1172400</v>
      </c>
      <c r="B122" s="134" t="s">
        <v>116</v>
      </c>
      <c r="C122" s="83" t="s">
        <v>117</v>
      </c>
      <c r="D122" s="317">
        <v>0</v>
      </c>
      <c r="E122" s="317"/>
      <c r="F122" s="327"/>
      <c r="G122" s="327"/>
      <c r="H122" s="327"/>
      <c r="I122" s="327"/>
      <c r="J122" s="327"/>
    </row>
    <row r="123" spans="1:10" ht="14.25" hidden="1" customHeight="1">
      <c r="A123" s="98">
        <v>1173000</v>
      </c>
      <c r="B123" s="132" t="s">
        <v>118</v>
      </c>
      <c r="C123" s="111" t="s">
        <v>338</v>
      </c>
      <c r="D123" s="327">
        <v>0</v>
      </c>
      <c r="E123" s="327"/>
      <c r="F123" s="327">
        <v>0</v>
      </c>
      <c r="G123" s="327">
        <v>0</v>
      </c>
      <c r="H123" s="327">
        <v>0</v>
      </c>
      <c r="I123" s="327">
        <v>0</v>
      </c>
      <c r="J123" s="327">
        <v>0</v>
      </c>
    </row>
    <row r="124" spans="1:10" ht="14.25" hidden="1" customHeight="1">
      <c r="A124" s="117">
        <v>1173100</v>
      </c>
      <c r="B124" s="135" t="s">
        <v>119</v>
      </c>
      <c r="C124" s="83" t="s">
        <v>1044</v>
      </c>
      <c r="D124" s="327">
        <v>0</v>
      </c>
      <c r="E124" s="327"/>
      <c r="F124" s="327"/>
      <c r="G124" s="327"/>
      <c r="H124" s="327"/>
      <c r="I124" s="327"/>
      <c r="J124" s="327"/>
    </row>
    <row r="125" spans="1:10" ht="14.25" hidden="1" customHeight="1">
      <c r="A125" s="117">
        <v>1174000</v>
      </c>
      <c r="B125" s="132" t="s">
        <v>1045</v>
      </c>
      <c r="C125" s="111" t="s">
        <v>338</v>
      </c>
      <c r="D125" s="327">
        <v>0</v>
      </c>
      <c r="E125" s="327"/>
      <c r="F125" s="327">
        <v>0</v>
      </c>
      <c r="G125" s="327">
        <v>0</v>
      </c>
      <c r="H125" s="327">
        <v>0</v>
      </c>
      <c r="I125" s="327">
        <v>0</v>
      </c>
      <c r="J125" s="327">
        <v>0</v>
      </c>
    </row>
    <row r="126" spans="1:10" ht="14.25" hidden="1" customHeight="1">
      <c r="A126" s="117">
        <v>1174100</v>
      </c>
      <c r="B126" s="135" t="s">
        <v>1060</v>
      </c>
      <c r="C126" s="83" t="s">
        <v>1046</v>
      </c>
      <c r="D126" s="327">
        <v>0</v>
      </c>
      <c r="E126" s="327"/>
      <c r="F126" s="327"/>
      <c r="G126" s="327"/>
      <c r="H126" s="327"/>
      <c r="I126" s="327"/>
      <c r="J126" s="327"/>
    </row>
    <row r="127" spans="1:10" ht="14.25" hidden="1" customHeight="1">
      <c r="A127" s="117">
        <v>1174200</v>
      </c>
      <c r="B127" s="134" t="s">
        <v>424</v>
      </c>
      <c r="C127" s="83" t="s">
        <v>425</v>
      </c>
      <c r="D127" s="327">
        <v>0</v>
      </c>
      <c r="E127" s="327"/>
      <c r="F127" s="327"/>
      <c r="G127" s="327"/>
      <c r="H127" s="327"/>
      <c r="I127" s="327"/>
      <c r="J127" s="327"/>
    </row>
    <row r="128" spans="1:10" ht="14.25" hidden="1" customHeight="1">
      <c r="A128" s="117">
        <v>1175000</v>
      </c>
      <c r="B128" s="132" t="s">
        <v>535</v>
      </c>
      <c r="C128" s="111" t="s">
        <v>338</v>
      </c>
      <c r="D128" s="327">
        <v>0</v>
      </c>
      <c r="E128" s="327"/>
      <c r="F128" s="327">
        <v>0</v>
      </c>
      <c r="G128" s="327">
        <v>0</v>
      </c>
      <c r="H128" s="327">
        <v>0</v>
      </c>
      <c r="I128" s="327">
        <v>0</v>
      </c>
      <c r="J128" s="327">
        <v>0</v>
      </c>
    </row>
    <row r="129" spans="1:12" ht="14.25" hidden="1" customHeight="1">
      <c r="A129" s="117">
        <v>1175100</v>
      </c>
      <c r="B129" s="134" t="s">
        <v>211</v>
      </c>
      <c r="C129" s="83" t="s">
        <v>212</v>
      </c>
      <c r="D129" s="327">
        <v>0</v>
      </c>
      <c r="E129" s="327"/>
      <c r="F129" s="327"/>
      <c r="G129" s="327"/>
      <c r="H129" s="327"/>
      <c r="I129" s="327"/>
      <c r="J129" s="327"/>
    </row>
    <row r="130" spans="1:12" ht="14.25" hidden="1" customHeight="1">
      <c r="A130" s="117">
        <v>1176000</v>
      </c>
      <c r="B130" s="132" t="s">
        <v>213</v>
      </c>
      <c r="C130" s="111" t="s">
        <v>338</v>
      </c>
      <c r="D130" s="327">
        <v>0</v>
      </c>
      <c r="E130" s="327"/>
      <c r="F130" s="327">
        <v>0</v>
      </c>
      <c r="G130" s="327">
        <v>0</v>
      </c>
      <c r="H130" s="327">
        <v>0</v>
      </c>
      <c r="I130" s="327">
        <v>0</v>
      </c>
      <c r="J130" s="327">
        <v>0</v>
      </c>
    </row>
    <row r="131" spans="1:12" ht="14.25" hidden="1" customHeight="1">
      <c r="A131" s="117">
        <v>1176100</v>
      </c>
      <c r="B131" s="134" t="s">
        <v>7</v>
      </c>
      <c r="C131" s="83" t="s">
        <v>8</v>
      </c>
      <c r="D131" s="327">
        <v>0</v>
      </c>
      <c r="E131" s="327"/>
      <c r="F131" s="327"/>
      <c r="G131" s="327"/>
      <c r="H131" s="327"/>
      <c r="I131" s="327"/>
      <c r="J131" s="327"/>
    </row>
    <row r="132" spans="1:12" ht="14.25" hidden="1" customHeight="1">
      <c r="A132" s="117">
        <v>1177000</v>
      </c>
      <c r="B132" s="132" t="s">
        <v>564</v>
      </c>
      <c r="C132" s="111" t="s">
        <v>338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2" ht="14.25" hidden="1" customHeight="1">
      <c r="A133" s="119">
        <v>1177100</v>
      </c>
      <c r="B133" s="136" t="s">
        <v>680</v>
      </c>
      <c r="C133" s="86" t="s">
        <v>244</v>
      </c>
      <c r="D133" s="328">
        <v>0</v>
      </c>
      <c r="E133" s="328"/>
      <c r="F133" s="328"/>
      <c r="G133" s="328"/>
      <c r="H133" s="328"/>
      <c r="I133" s="328"/>
      <c r="J133" s="328"/>
    </row>
    <row r="134" spans="1:12" ht="13.5" hidden="1" thickBot="1">
      <c r="A134" s="138" t="s">
        <v>245</v>
      </c>
      <c r="B134" s="139" t="s">
        <v>246</v>
      </c>
      <c r="C134" s="140"/>
      <c r="D134" s="331"/>
      <c r="E134" s="331"/>
      <c r="F134" s="331"/>
      <c r="G134" s="331"/>
      <c r="H134" s="331"/>
      <c r="I134" s="331"/>
      <c r="J134" s="331"/>
    </row>
    <row r="135" spans="1:12" ht="26.25" hidden="1" thickBot="1">
      <c r="A135" s="142" t="s">
        <v>247</v>
      </c>
      <c r="B135" s="143" t="s">
        <v>618</v>
      </c>
      <c r="C135" s="144" t="s">
        <v>338</v>
      </c>
      <c r="D135" s="331">
        <v>0</v>
      </c>
      <c r="E135" s="331"/>
      <c r="F135" s="331">
        <v>0</v>
      </c>
      <c r="G135" s="331">
        <v>0</v>
      </c>
      <c r="H135" s="331">
        <v>0</v>
      </c>
      <c r="I135" s="331">
        <v>0</v>
      </c>
      <c r="J135" s="331">
        <v>0</v>
      </c>
    </row>
    <row r="136" spans="1:12" ht="18" hidden="1" customHeight="1">
      <c r="A136" s="145"/>
      <c r="B136" s="146" t="s">
        <v>619</v>
      </c>
      <c r="C136" s="147"/>
      <c r="D136" s="332"/>
      <c r="E136" s="332"/>
      <c r="F136" s="332"/>
      <c r="G136" s="332"/>
      <c r="H136" s="332"/>
      <c r="I136" s="332"/>
      <c r="J136" s="332"/>
    </row>
    <row r="137" spans="1:12" ht="11.25" hidden="1" customHeight="1">
      <c r="A137" s="138" t="s">
        <v>245</v>
      </c>
      <c r="B137" s="139" t="s">
        <v>246</v>
      </c>
      <c r="C137" s="148"/>
      <c r="D137" s="333"/>
      <c r="E137" s="333"/>
      <c r="F137" s="333"/>
      <c r="G137" s="333"/>
      <c r="H137" s="333"/>
      <c r="I137" s="333"/>
      <c r="J137" s="333"/>
    </row>
    <row r="138" spans="1:12" ht="12" hidden="1" customHeight="1">
      <c r="A138" s="149" t="s">
        <v>620</v>
      </c>
      <c r="B138" s="150" t="s">
        <v>621</v>
      </c>
      <c r="C138" s="151" t="s">
        <v>338</v>
      </c>
      <c r="D138" s="334">
        <v>0</v>
      </c>
      <c r="E138" s="334"/>
      <c r="F138" s="334">
        <v>0</v>
      </c>
      <c r="G138" s="334">
        <v>0</v>
      </c>
      <c r="H138" s="334">
        <v>0</v>
      </c>
      <c r="I138" s="334">
        <v>0</v>
      </c>
      <c r="J138" s="334">
        <v>0</v>
      </c>
    </row>
    <row r="139" spans="1:12" ht="12" hidden="1" customHeight="1">
      <c r="A139" s="152" t="s">
        <v>622</v>
      </c>
      <c r="B139" s="134" t="s">
        <v>944</v>
      </c>
      <c r="C139" s="153" t="s">
        <v>945</v>
      </c>
      <c r="D139" s="327">
        <v>0</v>
      </c>
      <c r="E139" s="327"/>
      <c r="F139" s="327"/>
      <c r="G139" s="327"/>
      <c r="H139" s="327"/>
      <c r="I139" s="327"/>
      <c r="J139" s="327"/>
    </row>
    <row r="140" spans="1:12" ht="12" hidden="1" customHeight="1">
      <c r="A140" s="152" t="s">
        <v>946</v>
      </c>
      <c r="B140" s="134" t="s">
        <v>922</v>
      </c>
      <c r="C140" s="153" t="s">
        <v>923</v>
      </c>
      <c r="D140" s="327">
        <v>0</v>
      </c>
      <c r="E140" s="327"/>
      <c r="F140" s="327"/>
      <c r="G140" s="327"/>
      <c r="H140" s="327"/>
      <c r="I140" s="327"/>
      <c r="J140" s="327"/>
      <c r="L140" t="s">
        <v>84</v>
      </c>
    </row>
    <row r="141" spans="1:12" ht="12" hidden="1" customHeight="1">
      <c r="A141" s="152" t="s">
        <v>924</v>
      </c>
      <c r="B141" s="134" t="s">
        <v>925</v>
      </c>
      <c r="C141" s="153" t="s">
        <v>926</v>
      </c>
      <c r="D141" s="327">
        <v>0</v>
      </c>
      <c r="E141" s="327"/>
      <c r="F141" s="327"/>
      <c r="G141" s="327"/>
      <c r="H141" s="327"/>
      <c r="I141" s="327"/>
      <c r="J141" s="327"/>
    </row>
    <row r="142" spans="1:12" ht="12" hidden="1" customHeight="1">
      <c r="A142" s="152" t="s">
        <v>927</v>
      </c>
      <c r="B142" s="134" t="s">
        <v>1054</v>
      </c>
      <c r="C142" s="153" t="s">
        <v>1055</v>
      </c>
      <c r="D142" s="327">
        <v>0</v>
      </c>
      <c r="E142" s="327"/>
      <c r="F142" s="327"/>
      <c r="G142" s="327"/>
      <c r="H142" s="327"/>
      <c r="I142" s="327"/>
      <c r="J142" s="327"/>
    </row>
    <row r="143" spans="1:12" ht="12" hidden="1" customHeight="1">
      <c r="A143" s="152" t="s">
        <v>127</v>
      </c>
      <c r="B143" s="135" t="s">
        <v>128</v>
      </c>
      <c r="C143" s="153" t="s">
        <v>129</v>
      </c>
      <c r="D143" s="327">
        <v>0</v>
      </c>
      <c r="E143" s="327"/>
      <c r="F143" s="327"/>
      <c r="G143" s="327"/>
      <c r="H143" s="327"/>
      <c r="I143" s="327"/>
      <c r="J143" s="327"/>
    </row>
    <row r="144" spans="1:12" ht="12" hidden="1" customHeight="1">
      <c r="A144" s="152" t="s">
        <v>130</v>
      </c>
      <c r="B144" s="134" t="s">
        <v>913</v>
      </c>
      <c r="C144" s="153" t="s">
        <v>857</v>
      </c>
      <c r="D144" s="327">
        <v>0</v>
      </c>
      <c r="E144" s="327"/>
      <c r="F144" s="327"/>
      <c r="G144" s="327"/>
      <c r="H144" s="327"/>
      <c r="I144" s="327"/>
      <c r="J144" s="327"/>
    </row>
    <row r="145" spans="1:10" ht="12" hidden="1" customHeight="1">
      <c r="A145" s="152" t="s">
        <v>858</v>
      </c>
      <c r="B145" s="134" t="s">
        <v>859</v>
      </c>
      <c r="C145" s="153" t="s">
        <v>860</v>
      </c>
      <c r="D145" s="327">
        <v>0</v>
      </c>
      <c r="E145" s="327"/>
      <c r="F145" s="327"/>
      <c r="G145" s="327"/>
      <c r="H145" s="327"/>
      <c r="I145" s="327"/>
      <c r="J145" s="327"/>
    </row>
    <row r="146" spans="1:10" ht="12" hidden="1" customHeight="1">
      <c r="A146" s="152" t="s">
        <v>625</v>
      </c>
      <c r="B146" s="134" t="s">
        <v>626</v>
      </c>
      <c r="C146" s="153" t="s">
        <v>627</v>
      </c>
      <c r="D146" s="327">
        <v>0</v>
      </c>
      <c r="E146" s="327"/>
      <c r="F146" s="327"/>
      <c r="G146" s="327"/>
      <c r="H146" s="327"/>
      <c r="I146" s="327"/>
      <c r="J146" s="327"/>
    </row>
    <row r="147" spans="1:10" ht="12" hidden="1" customHeight="1">
      <c r="A147" s="152" t="s">
        <v>628</v>
      </c>
      <c r="B147" s="132" t="s">
        <v>629</v>
      </c>
      <c r="C147" s="13" t="s">
        <v>338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ht="12" hidden="1" customHeight="1">
      <c r="A148" s="152" t="s">
        <v>630</v>
      </c>
      <c r="B148" s="135" t="s">
        <v>631</v>
      </c>
      <c r="C148" s="153" t="s">
        <v>632</v>
      </c>
      <c r="D148" s="327">
        <v>0</v>
      </c>
      <c r="E148" s="327"/>
      <c r="F148" s="327"/>
      <c r="G148" s="327"/>
      <c r="H148" s="327"/>
      <c r="I148" s="327"/>
      <c r="J148" s="327"/>
    </row>
    <row r="149" spans="1:10" ht="12" hidden="1" customHeight="1">
      <c r="A149" s="152" t="s">
        <v>633</v>
      </c>
      <c r="B149" s="135" t="s">
        <v>634</v>
      </c>
      <c r="C149" s="153" t="s">
        <v>635</v>
      </c>
      <c r="D149" s="327">
        <v>0</v>
      </c>
      <c r="E149" s="327"/>
      <c r="F149" s="327"/>
      <c r="G149" s="327"/>
      <c r="H149" s="327"/>
      <c r="I149" s="327"/>
      <c r="J149" s="327"/>
    </row>
    <row r="150" spans="1:10" ht="12" hidden="1" customHeight="1">
      <c r="A150" s="152" t="s">
        <v>636</v>
      </c>
      <c r="B150" s="134" t="s">
        <v>293</v>
      </c>
      <c r="C150" s="153" t="s">
        <v>294</v>
      </c>
      <c r="D150" s="327">
        <v>0</v>
      </c>
      <c r="E150" s="327"/>
      <c r="F150" s="327"/>
      <c r="G150" s="327"/>
      <c r="H150" s="327"/>
      <c r="I150" s="327"/>
      <c r="J150" s="327"/>
    </row>
    <row r="151" spans="1:10" ht="12" hidden="1" customHeight="1">
      <c r="A151" s="152" t="s">
        <v>295</v>
      </c>
      <c r="B151" s="134" t="s">
        <v>296</v>
      </c>
      <c r="C151" s="153" t="s">
        <v>297</v>
      </c>
      <c r="D151" s="327">
        <v>0</v>
      </c>
      <c r="E151" s="327"/>
      <c r="F151" s="327"/>
      <c r="G151" s="327"/>
      <c r="H151" s="327"/>
      <c r="I151" s="327"/>
      <c r="J151" s="327"/>
    </row>
    <row r="152" spans="1:10" ht="12" hidden="1" customHeight="1">
      <c r="A152" s="152" t="s">
        <v>298</v>
      </c>
      <c r="B152" s="132" t="s">
        <v>299</v>
      </c>
      <c r="C152" s="13" t="s">
        <v>338</v>
      </c>
      <c r="D152" s="327">
        <v>0</v>
      </c>
      <c r="E152" s="327"/>
      <c r="F152" s="327">
        <v>0</v>
      </c>
      <c r="G152" s="327">
        <v>0</v>
      </c>
      <c r="H152" s="327">
        <v>0</v>
      </c>
      <c r="I152" s="327">
        <v>0</v>
      </c>
      <c r="J152" s="327">
        <v>0</v>
      </c>
    </row>
    <row r="153" spans="1:10" ht="12" hidden="1" customHeight="1">
      <c r="A153" s="152" t="s">
        <v>300</v>
      </c>
      <c r="B153" s="135" t="s">
        <v>1061</v>
      </c>
      <c r="C153" s="153" t="s">
        <v>301</v>
      </c>
      <c r="D153" s="327">
        <v>0</v>
      </c>
      <c r="E153" s="327"/>
      <c r="F153" s="327"/>
      <c r="G153" s="327"/>
      <c r="H153" s="327"/>
      <c r="I153" s="327"/>
      <c r="J153" s="327"/>
    </row>
    <row r="154" spans="1:10" ht="12" hidden="1" customHeight="1">
      <c r="A154" s="154" t="s">
        <v>302</v>
      </c>
      <c r="B154" s="155" t="s">
        <v>303</v>
      </c>
      <c r="C154" s="13" t="s">
        <v>338</v>
      </c>
      <c r="D154" s="327">
        <v>0</v>
      </c>
      <c r="E154" s="327"/>
      <c r="F154" s="327">
        <v>0</v>
      </c>
      <c r="G154" s="327">
        <v>0</v>
      </c>
      <c r="H154" s="327">
        <v>0</v>
      </c>
      <c r="I154" s="327">
        <v>0</v>
      </c>
      <c r="J154" s="327">
        <v>0</v>
      </c>
    </row>
    <row r="155" spans="1:10" ht="12" hidden="1" customHeight="1">
      <c r="A155" s="152" t="s">
        <v>304</v>
      </c>
      <c r="B155" s="135" t="s">
        <v>1062</v>
      </c>
      <c r="C155" s="153" t="s">
        <v>305</v>
      </c>
      <c r="D155" s="327">
        <v>0</v>
      </c>
      <c r="E155" s="327"/>
      <c r="F155" s="327"/>
      <c r="G155" s="327"/>
      <c r="H155" s="327"/>
      <c r="I155" s="327"/>
      <c r="J155" s="327"/>
    </row>
    <row r="156" spans="1:10" ht="12" hidden="1" customHeight="1">
      <c r="A156" s="152" t="s">
        <v>306</v>
      </c>
      <c r="B156" s="135" t="s">
        <v>1063</v>
      </c>
      <c r="C156" s="153" t="s">
        <v>307</v>
      </c>
      <c r="D156" s="327">
        <v>0</v>
      </c>
      <c r="E156" s="327"/>
      <c r="F156" s="327"/>
      <c r="G156" s="327"/>
      <c r="H156" s="327"/>
      <c r="I156" s="327"/>
      <c r="J156" s="327"/>
    </row>
    <row r="157" spans="1:10" ht="12" hidden="1" customHeight="1">
      <c r="A157" s="152" t="s">
        <v>308</v>
      </c>
      <c r="B157" s="134" t="s">
        <v>309</v>
      </c>
      <c r="C157" s="153" t="s">
        <v>310</v>
      </c>
      <c r="D157" s="327">
        <v>0</v>
      </c>
      <c r="E157" s="327"/>
      <c r="F157" s="327"/>
      <c r="G157" s="327"/>
      <c r="H157" s="327"/>
      <c r="I157" s="327"/>
      <c r="J157" s="327"/>
    </row>
    <row r="158" spans="1:10" ht="12" hidden="1" customHeight="1">
      <c r="A158" s="156">
        <v>1244000</v>
      </c>
      <c r="B158" s="157" t="s">
        <v>311</v>
      </c>
      <c r="C158" s="158" t="s">
        <v>1089</v>
      </c>
      <c r="D158" s="330">
        <v>0</v>
      </c>
      <c r="E158" s="330"/>
      <c r="F158" s="330"/>
      <c r="G158" s="330"/>
      <c r="H158" s="330"/>
      <c r="I158" s="330"/>
      <c r="J158" s="330"/>
    </row>
    <row r="159" spans="1:10" ht="15" customHeight="1" thickBot="1">
      <c r="A159" s="159">
        <v>1000000</v>
      </c>
      <c r="B159" s="160" t="s">
        <v>1090</v>
      </c>
      <c r="C159" s="161" t="s">
        <v>338</v>
      </c>
      <c r="D159" s="358">
        <f t="shared" ref="D159:I159" si="0">D32</f>
        <v>0</v>
      </c>
      <c r="E159" s="335">
        <f t="shared" si="0"/>
        <v>0</v>
      </c>
      <c r="F159" s="335">
        <f t="shared" si="0"/>
        <v>0</v>
      </c>
      <c r="G159" s="335">
        <f t="shared" si="0"/>
        <v>0</v>
      </c>
      <c r="H159" s="335">
        <f t="shared" si="0"/>
        <v>0</v>
      </c>
      <c r="I159" s="335">
        <f t="shared" si="0"/>
        <v>0</v>
      </c>
      <c r="J159" s="335">
        <f>F159</f>
        <v>0</v>
      </c>
    </row>
    <row r="160" spans="1:10" ht="11.25" customHeight="1">
      <c r="A160" s="162"/>
      <c r="B160" s="6"/>
      <c r="C160" s="9"/>
      <c r="D160" s="163"/>
      <c r="E160" s="163"/>
      <c r="F160" s="163"/>
      <c r="G160" s="163"/>
      <c r="H160" s="163"/>
      <c r="I160" s="163"/>
      <c r="J160" s="163"/>
    </row>
    <row r="161" spans="1:10" ht="12.75" customHeight="1">
      <c r="A161" s="2492"/>
      <c r="B161" s="2492"/>
      <c r="C161" s="2492"/>
      <c r="D161" s="2492"/>
      <c r="E161" s="2492"/>
      <c r="F161" s="2492"/>
      <c r="G161" s="2492"/>
      <c r="H161" s="2492"/>
      <c r="I161" s="2492"/>
      <c r="J161" s="2492"/>
    </row>
    <row r="162" spans="1:10" s="163" customFormat="1" ht="18.75" customHeight="1">
      <c r="A162" s="2486" t="s">
        <v>1184</v>
      </c>
      <c r="B162" s="2486"/>
      <c r="C162" s="2486"/>
      <c r="D162" s="2486"/>
      <c r="E162" s="2486"/>
      <c r="F162" s="2486"/>
      <c r="G162" s="2486"/>
      <c r="H162" s="2486"/>
      <c r="I162" s="2486"/>
      <c r="J162" s="2486"/>
    </row>
    <row r="163" spans="1:10" ht="12.75" customHeight="1">
      <c r="A163" s="2534" t="s">
        <v>1070</v>
      </c>
      <c r="B163" s="2534"/>
      <c r="C163" s="2534"/>
      <c r="D163" s="2534"/>
      <c r="E163" s="2534"/>
      <c r="F163" s="2534"/>
      <c r="G163" s="2534"/>
      <c r="H163" s="2534"/>
      <c r="I163" s="2534"/>
      <c r="J163" s="2534"/>
    </row>
    <row r="164" spans="1:10" ht="12.75" customHeight="1">
      <c r="A164" s="164" t="s">
        <v>589</v>
      </c>
      <c r="B164" s="164"/>
      <c r="C164" s="165"/>
      <c r="D164" s="164"/>
      <c r="E164" s="164"/>
      <c r="F164" s="164"/>
      <c r="G164" s="164" t="s">
        <v>1098</v>
      </c>
      <c r="H164" s="164"/>
      <c r="I164" s="164"/>
      <c r="J164" s="164"/>
    </row>
    <row r="165" spans="1:10" ht="12.75" customHeight="1">
      <c r="A165" s="166" t="s">
        <v>288</v>
      </c>
      <c r="B165" s="166"/>
      <c r="C165" s="166"/>
      <c r="D165" s="163"/>
      <c r="E165" s="167" t="s">
        <v>289</v>
      </c>
      <c r="F165" s="163"/>
      <c r="G165" s="167" t="s">
        <v>290</v>
      </c>
      <c r="H165" s="163"/>
      <c r="I165" s="163"/>
      <c r="J165" s="166"/>
    </row>
    <row r="166" spans="1:10" ht="12.75" customHeight="1">
      <c r="A166" s="168" t="s">
        <v>291</v>
      </c>
      <c r="B166" s="168"/>
      <c r="C166" s="169"/>
      <c r="D166" s="168"/>
      <c r="E166" s="168"/>
      <c r="F166" s="168"/>
      <c r="G166" s="168"/>
      <c r="H166" s="168"/>
      <c r="I166" s="168"/>
      <c r="J166" s="168"/>
    </row>
    <row r="167" spans="1:10" ht="12.75" customHeight="1">
      <c r="A167" s="164" t="s">
        <v>292</v>
      </c>
      <c r="B167" s="164"/>
      <c r="C167" s="165"/>
      <c r="D167" s="164"/>
      <c r="E167" s="164"/>
      <c r="F167" s="164"/>
      <c r="G167" s="164" t="s">
        <v>1102</v>
      </c>
      <c r="H167" s="164"/>
      <c r="I167" s="164"/>
      <c r="J167" s="164"/>
    </row>
    <row r="168" spans="1:10" ht="12.75" customHeight="1">
      <c r="A168" s="166" t="s">
        <v>854</v>
      </c>
      <c r="B168" s="165" t="s">
        <v>612</v>
      </c>
      <c r="C168" s="170"/>
      <c r="D168" s="163"/>
      <c r="E168" s="167" t="s">
        <v>289</v>
      </c>
      <c r="F168" s="163"/>
      <c r="G168" s="167" t="s">
        <v>290</v>
      </c>
      <c r="H168" s="163"/>
      <c r="I168" s="163"/>
      <c r="J168" s="166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  <row r="172" spans="1:10" ht="12.75" customHeight="1">
      <c r="A172" s="28"/>
      <c r="B172" s="5"/>
      <c r="C172" s="171"/>
      <c r="D172" s="163"/>
      <c r="E172" s="163"/>
      <c r="F172" s="163"/>
      <c r="G172" s="163"/>
      <c r="H172" s="163"/>
      <c r="I172" s="163"/>
      <c r="J172" s="163"/>
    </row>
  </sheetData>
  <mergeCells count="15">
    <mergeCell ref="A163:J163"/>
    <mergeCell ref="F23:J24"/>
    <mergeCell ref="F29:F30"/>
    <mergeCell ref="G29:J29"/>
    <mergeCell ref="A161:J161"/>
    <mergeCell ref="A14:J14"/>
    <mergeCell ref="A12:B12"/>
    <mergeCell ref="A15:J15"/>
    <mergeCell ref="A162:J162"/>
    <mergeCell ref="F1:J1"/>
    <mergeCell ref="F3:J3"/>
    <mergeCell ref="A10:E10"/>
    <mergeCell ref="A11:E11"/>
    <mergeCell ref="A13:J13"/>
    <mergeCell ref="A16:J16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N172"/>
  <sheetViews>
    <sheetView topLeftCell="A26" workbookViewId="0">
      <selection activeCell="A162" sqref="A162:XFD16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5703125" style="626" customWidth="1"/>
    <col min="5" max="5" width="9.140625" style="626" customWidth="1"/>
    <col min="6" max="6" width="11.140625" style="626" customWidth="1"/>
    <col min="7" max="7" width="11.42578125" style="626" customWidth="1"/>
    <col min="8" max="8" width="12.42578125" style="626" customWidth="1"/>
    <col min="9" max="9" width="10.7109375" style="626" customWidth="1"/>
    <col min="10" max="10" width="11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453" t="s">
        <v>28</v>
      </c>
      <c r="G1" s="2453"/>
      <c r="H1" s="2453"/>
      <c r="I1" s="2453"/>
      <c r="J1" s="2453"/>
      <c r="K1" s="662"/>
      <c r="L1" s="662"/>
    </row>
    <row r="2" spans="1:12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454" t="s">
        <v>850</v>
      </c>
      <c r="G3" s="2454"/>
      <c r="H3" s="2454"/>
      <c r="I3" s="2454"/>
      <c r="J3" s="2454"/>
      <c r="K3" s="662"/>
      <c r="L3" s="662"/>
    </row>
    <row r="4" spans="1:12">
      <c r="A4" s="662"/>
      <c r="B4" s="663"/>
      <c r="C4" s="664"/>
      <c r="D4" s="662"/>
      <c r="E4" s="665"/>
      <c r="F4" s="667" t="s">
        <v>30</v>
      </c>
      <c r="G4" s="667"/>
      <c r="H4" s="662"/>
      <c r="I4" s="662"/>
      <c r="J4" s="662"/>
      <c r="K4" s="662"/>
      <c r="L4" s="662"/>
    </row>
    <row r="5" spans="1:12" ht="14.25">
      <c r="A5" s="662"/>
      <c r="B5" s="668" t="s">
        <v>31</v>
      </c>
      <c r="C5" s="664"/>
      <c r="D5" s="662"/>
      <c r="E5" s="665"/>
      <c r="F5" s="665"/>
      <c r="G5" s="669" t="s">
        <v>162</v>
      </c>
      <c r="H5" s="662"/>
      <c r="I5" s="662"/>
      <c r="J5" s="662"/>
      <c r="K5" s="662"/>
      <c r="L5" s="662"/>
    </row>
    <row r="6" spans="1:12">
      <c r="A6" s="667" t="s">
        <v>2130</v>
      </c>
      <c r="B6" s="671"/>
      <c r="C6" s="664"/>
      <c r="D6" s="662"/>
      <c r="E6" s="665" t="s">
        <v>163</v>
      </c>
      <c r="F6" s="667" t="s">
        <v>893</v>
      </c>
      <c r="G6" s="662"/>
      <c r="H6" s="662"/>
      <c r="I6" s="662"/>
      <c r="J6" s="672"/>
      <c r="K6" s="662"/>
      <c r="L6" s="662"/>
    </row>
    <row r="7" spans="1:12">
      <c r="A7" s="672"/>
      <c r="B7" s="821" t="s">
        <v>1656</v>
      </c>
      <c r="C7" s="692"/>
      <c r="D7" s="672"/>
      <c r="E7" s="694"/>
      <c r="F7" s="672"/>
      <c r="G7" s="672"/>
      <c r="H7" s="662"/>
      <c r="I7" s="662"/>
      <c r="J7" s="662"/>
      <c r="K7" s="672"/>
      <c r="L7" s="672"/>
    </row>
    <row r="8" spans="1:12" ht="14.25">
      <c r="A8" s="822" t="s">
        <v>1657</v>
      </c>
      <c r="B8" s="814"/>
      <c r="C8" s="823"/>
      <c r="D8" s="824"/>
      <c r="E8" s="825"/>
      <c r="F8" s="825"/>
      <c r="G8" s="667"/>
      <c r="H8" s="662"/>
      <c r="I8" s="662"/>
      <c r="J8" s="662"/>
      <c r="K8" s="662"/>
      <c r="L8" s="662"/>
    </row>
    <row r="9" spans="1:12">
      <c r="A9" s="662"/>
      <c r="B9" s="663"/>
      <c r="C9" s="664"/>
      <c r="D9" s="662"/>
      <c r="E9" s="665"/>
      <c r="F9" s="665"/>
      <c r="G9" s="662"/>
      <c r="H9" s="662"/>
      <c r="I9" s="662"/>
      <c r="J9" s="662"/>
      <c r="K9" s="662"/>
      <c r="L9" s="662"/>
    </row>
    <row r="10" spans="1:12">
      <c r="A10" s="2457" t="s">
        <v>1157</v>
      </c>
      <c r="B10" s="2457"/>
      <c r="C10" s="2457"/>
      <c r="D10" s="2457"/>
      <c r="E10" s="2457"/>
      <c r="F10" s="665"/>
      <c r="G10" s="674" t="s">
        <v>193</v>
      </c>
      <c r="H10" s="662"/>
      <c r="I10" s="662"/>
      <c r="J10" s="662"/>
      <c r="K10" s="662"/>
      <c r="L10" s="662"/>
    </row>
    <row r="11" spans="1:12">
      <c r="A11" s="2452" t="s">
        <v>861</v>
      </c>
      <c r="B11" s="2452"/>
      <c r="C11" s="2452"/>
      <c r="D11" s="2452"/>
      <c r="E11" s="2452"/>
      <c r="F11" s="665"/>
      <c r="G11" s="662"/>
      <c r="H11" s="662"/>
      <c r="I11" s="662"/>
      <c r="J11" s="662"/>
      <c r="K11" s="662"/>
      <c r="L11" s="662"/>
    </row>
    <row r="12" spans="1:12" s="841" customFormat="1">
      <c r="A12" s="2445" t="s">
        <v>2201</v>
      </c>
      <c r="B12" s="2446"/>
      <c r="C12" s="1460"/>
      <c r="F12" s="1461"/>
      <c r="G12" s="1461"/>
    </row>
    <row r="13" spans="1:12" ht="18">
      <c r="A13" s="2447" t="s">
        <v>779</v>
      </c>
      <c r="B13" s="2447"/>
      <c r="C13" s="2447"/>
      <c r="D13" s="2447"/>
      <c r="E13" s="2447"/>
      <c r="F13" s="2447"/>
      <c r="G13" s="2447"/>
      <c r="H13" s="2447"/>
      <c r="I13" s="2447"/>
      <c r="J13" s="2447"/>
      <c r="K13" s="662"/>
      <c r="L13" s="662"/>
    </row>
    <row r="14" spans="1:12" ht="14.25">
      <c r="A14" s="2448" t="s">
        <v>993</v>
      </c>
      <c r="B14" s="2449"/>
      <c r="C14" s="2449"/>
      <c r="D14" s="2449"/>
      <c r="E14" s="2449"/>
      <c r="F14" s="2449"/>
      <c r="G14" s="2449"/>
      <c r="H14" s="2449"/>
      <c r="I14" s="2449"/>
      <c r="J14" s="2449"/>
      <c r="K14" s="662"/>
      <c r="L14" s="662"/>
    </row>
    <row r="15" spans="1:12" ht="16.5">
      <c r="A15" s="2450" t="s">
        <v>1614</v>
      </c>
      <c r="B15" s="2450"/>
      <c r="C15" s="2450"/>
      <c r="D15" s="2450"/>
      <c r="E15" s="2450"/>
      <c r="F15" s="2450"/>
      <c r="G15" s="2450"/>
      <c r="H15" s="2450"/>
      <c r="I15" s="2450"/>
      <c r="J15" s="2450"/>
      <c r="K15" s="662"/>
      <c r="L15" s="662"/>
    </row>
    <row r="16" spans="1:12" ht="12.75" customHeight="1">
      <c r="A16" s="882"/>
      <c r="B16" s="2451" t="s">
        <v>2202</v>
      </c>
      <c r="C16" s="2451"/>
      <c r="D16" s="2451"/>
      <c r="E16" s="2451"/>
      <c r="F16" s="2451"/>
      <c r="G16" s="887"/>
      <c r="H16" s="887"/>
      <c r="I16" s="887"/>
      <c r="J16" s="887"/>
      <c r="K16" s="672"/>
      <c r="L16" s="672"/>
    </row>
    <row r="17" spans="1:14" ht="14.25">
      <c r="A17" s="675"/>
      <c r="B17" s="2451"/>
      <c r="C17" s="2451"/>
      <c r="D17" s="2451"/>
      <c r="E17" s="2451"/>
      <c r="F17" s="2451"/>
      <c r="G17" s="675"/>
      <c r="H17" s="672"/>
      <c r="I17" s="672"/>
      <c r="J17" s="672"/>
      <c r="K17" s="672"/>
      <c r="L17" s="672"/>
    </row>
    <row r="18" spans="1:14">
      <c r="A18" s="677" t="s">
        <v>962</v>
      </c>
      <c r="B18" s="678"/>
      <c r="C18" s="678"/>
      <c r="D18" s="678"/>
      <c r="E18" s="672"/>
      <c r="F18" s="679" t="s">
        <v>312</v>
      </c>
      <c r="G18" s="672"/>
      <c r="H18" s="672"/>
      <c r="I18" s="672"/>
      <c r="J18" s="672"/>
      <c r="K18" s="672"/>
      <c r="L18" s="672"/>
    </row>
    <row r="19" spans="1:14">
      <c r="A19" s="677" t="s">
        <v>242</v>
      </c>
      <c r="B19" s="680"/>
      <c r="C19" s="680"/>
      <c r="D19" s="680"/>
      <c r="E19" s="680"/>
      <c r="F19" s="677" t="s">
        <v>313</v>
      </c>
      <c r="G19" s="650" t="s">
        <v>417</v>
      </c>
      <c r="H19" s="647">
        <v>2</v>
      </c>
      <c r="I19" s="648" t="s">
        <v>703</v>
      </c>
      <c r="J19" s="680"/>
      <c r="K19" s="680"/>
      <c r="L19" s="680"/>
    </row>
    <row r="20" spans="1:14">
      <c r="A20" s="677" t="s">
        <v>314</v>
      </c>
      <c r="B20" s="677"/>
      <c r="C20" s="677"/>
      <c r="D20" s="677"/>
      <c r="E20" s="677"/>
      <c r="F20" s="680"/>
      <c r="G20" s="677"/>
      <c r="H20" s="680"/>
      <c r="I20" s="677"/>
      <c r="J20" s="677"/>
      <c r="K20" s="677"/>
      <c r="L20" s="677"/>
    </row>
    <row r="21" spans="1:14">
      <c r="A21" s="677" t="s">
        <v>884</v>
      </c>
      <c r="B21" s="677"/>
      <c r="C21" s="677"/>
      <c r="D21" s="681"/>
      <c r="E21" s="681"/>
      <c r="F21" s="677" t="s">
        <v>1131</v>
      </c>
      <c r="G21" s="677"/>
      <c r="H21" s="677"/>
      <c r="I21" s="677"/>
      <c r="J21" s="677"/>
      <c r="K21" s="677"/>
      <c r="L21" s="677"/>
    </row>
    <row r="22" spans="1:14" ht="24" customHeight="1">
      <c r="A22" s="677" t="s">
        <v>1615</v>
      </c>
      <c r="B22" s="680"/>
      <c r="C22" s="680"/>
      <c r="D22" s="680"/>
      <c r="E22" s="680"/>
      <c r="F22" s="677" t="s">
        <v>48</v>
      </c>
      <c r="G22" s="677"/>
      <c r="H22" s="677"/>
      <c r="I22" s="680"/>
      <c r="J22" s="682"/>
      <c r="K22" s="680"/>
      <c r="L22" s="680"/>
    </row>
    <row r="23" spans="1:14" ht="17.25" customHeight="1">
      <c r="A23" s="680" t="s">
        <v>192</v>
      </c>
      <c r="B23" s="682"/>
      <c r="C23" s="683"/>
      <c r="D23" s="680"/>
      <c r="E23" s="680"/>
      <c r="F23" s="2437" t="s">
        <v>900</v>
      </c>
      <c r="G23" s="2437"/>
      <c r="H23" s="2437"/>
      <c r="I23" s="2437"/>
      <c r="J23" s="2437"/>
      <c r="K23" s="680"/>
      <c r="L23" s="680"/>
    </row>
    <row r="24" spans="1:14" ht="13.5" thickBot="1">
      <c r="A24" s="679" t="s">
        <v>286</v>
      </c>
      <c r="B24" s="684"/>
      <c r="C24" s="685"/>
      <c r="D24" s="684"/>
      <c r="E24" s="680"/>
      <c r="F24" s="2437"/>
      <c r="G24" s="2437"/>
      <c r="H24" s="2437"/>
      <c r="I24" s="2437"/>
      <c r="J24" s="2437"/>
      <c r="K24" s="680"/>
      <c r="L24" s="680"/>
    </row>
    <row r="25" spans="1:14" ht="13.5" thickBot="1">
      <c r="A25" s="677" t="s">
        <v>110</v>
      </c>
      <c r="B25" s="680"/>
      <c r="C25" s="683"/>
      <c r="D25" s="682"/>
      <c r="E25" s="686"/>
      <c r="G25" s="687"/>
      <c r="H25" s="688"/>
      <c r="I25" s="689"/>
      <c r="K25" s="682"/>
      <c r="L25" s="682"/>
    </row>
    <row r="26" spans="1:14" ht="13.5" thickBot="1">
      <c r="A26" s="677" t="s">
        <v>397</v>
      </c>
      <c r="B26" s="680"/>
      <c r="C26" s="680"/>
      <c r="D26" s="684"/>
      <c r="E26" s="684"/>
      <c r="F26" s="684"/>
      <c r="G26" s="690" t="s">
        <v>398</v>
      </c>
      <c r="H26" s="680"/>
      <c r="I26" s="682"/>
      <c r="J26" s="682"/>
      <c r="K26" s="684"/>
      <c r="L26" s="684"/>
    </row>
    <row r="27" spans="1:14" ht="13.5" thickBot="1">
      <c r="A27" s="677" t="s">
        <v>399</v>
      </c>
      <c r="B27" s="691"/>
      <c r="C27" s="692"/>
      <c r="D27" s="683"/>
      <c r="E27" s="693"/>
      <c r="F27" s="694"/>
      <c r="G27" s="672"/>
      <c r="H27" s="2444">
        <v>900272271025</v>
      </c>
      <c r="I27" s="2444"/>
      <c r="J27" s="2444"/>
      <c r="K27" s="672"/>
      <c r="L27" s="672"/>
    </row>
    <row r="28" spans="1:14" ht="4.5" customHeight="1" thickBot="1"/>
    <row r="29" spans="1:14" ht="49.5" customHeight="1" thickBot="1">
      <c r="A29" s="695" t="s">
        <v>385</v>
      </c>
      <c r="B29" s="696" t="s">
        <v>400</v>
      </c>
      <c r="C29" s="697"/>
      <c r="D29" s="696" t="s">
        <v>401</v>
      </c>
      <c r="E29" s="698"/>
      <c r="F29" s="2438" t="s">
        <v>342</v>
      </c>
      <c r="G29" s="2440" t="s">
        <v>343</v>
      </c>
      <c r="H29" s="2441"/>
      <c r="I29" s="2441"/>
      <c r="J29" s="2442"/>
    </row>
    <row r="30" spans="1:14" ht="69.75" customHeight="1" thickBot="1">
      <c r="A30" s="699"/>
      <c r="B30" s="700" t="s">
        <v>329</v>
      </c>
      <c r="C30" s="701" t="s">
        <v>641</v>
      </c>
      <c r="D30" s="702" t="s">
        <v>761</v>
      </c>
      <c r="E30" s="70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  <c r="M30" s="688"/>
      <c r="N30" s="682"/>
    </row>
    <row r="31" spans="1:14" ht="13.5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707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4" ht="26.25" customHeight="1" thickBot="1">
      <c r="A32" s="704">
        <v>1100000</v>
      </c>
      <c r="B32" s="711" t="s">
        <v>1616</v>
      </c>
      <c r="C32" s="712" t="s">
        <v>338</v>
      </c>
      <c r="D32" s="713">
        <f>D63+D117</f>
        <v>0</v>
      </c>
      <c r="E32" s="713">
        <f>E99</f>
        <v>0</v>
      </c>
      <c r="F32" s="713">
        <f>F63+F117</f>
        <v>0</v>
      </c>
      <c r="G32" s="713">
        <f>G63+G117</f>
        <v>0</v>
      </c>
      <c r="H32" s="713">
        <f>H63+H117</f>
        <v>0</v>
      </c>
      <c r="I32" s="713">
        <f>I63+I117</f>
        <v>0</v>
      </c>
      <c r="J32" s="1117">
        <f>F32</f>
        <v>0</v>
      </c>
    </row>
    <row r="33" spans="1:10" ht="5.25" hidden="1" customHeight="1" thickBot="1">
      <c r="A33" s="704">
        <v>1110000</v>
      </c>
      <c r="B33" s="714" t="s">
        <v>1617</v>
      </c>
      <c r="C33" s="712" t="s">
        <v>338</v>
      </c>
      <c r="D33" s="715">
        <v>0</v>
      </c>
      <c r="E33" s="715"/>
      <c r="F33" s="715">
        <v>0</v>
      </c>
      <c r="G33" s="715">
        <v>0</v>
      </c>
      <c r="H33" s="715">
        <v>0</v>
      </c>
      <c r="I33" s="715">
        <v>0</v>
      </c>
      <c r="J33" s="715">
        <v>0</v>
      </c>
    </row>
    <row r="34" spans="1:10" ht="15" hidden="1" thickBot="1">
      <c r="A34" s="716">
        <v>1110000</v>
      </c>
      <c r="B34" s="717" t="s">
        <v>768</v>
      </c>
      <c r="C34" s="718" t="s">
        <v>338</v>
      </c>
      <c r="D34" s="719">
        <v>0</v>
      </c>
      <c r="E34" s="719"/>
      <c r="F34" s="719">
        <v>0</v>
      </c>
      <c r="G34" s="719">
        <v>0</v>
      </c>
      <c r="H34" s="719">
        <v>0</v>
      </c>
      <c r="I34" s="719">
        <v>0</v>
      </c>
      <c r="J34" s="719">
        <v>0</v>
      </c>
    </row>
    <row r="35" spans="1:10" ht="26.25" hidden="1" thickBot="1">
      <c r="A35" s="720">
        <v>1111000</v>
      </c>
      <c r="B35" s="721" t="s">
        <v>643</v>
      </c>
      <c r="C35" s="722" t="s">
        <v>769</v>
      </c>
      <c r="D35" s="723">
        <v>0</v>
      </c>
      <c r="E35" s="723"/>
      <c r="F35" s="723"/>
      <c r="G35" s="723"/>
      <c r="H35" s="723"/>
      <c r="I35" s="723"/>
      <c r="J35" s="723"/>
    </row>
    <row r="36" spans="1:10" ht="26.25" hidden="1" thickBot="1">
      <c r="A36" s="724">
        <v>1112000</v>
      </c>
      <c r="B36" s="725" t="s">
        <v>255</v>
      </c>
      <c r="C36" s="726" t="s">
        <v>770</v>
      </c>
      <c r="D36" s="723">
        <v>0</v>
      </c>
      <c r="E36" s="723"/>
      <c r="F36" s="727"/>
      <c r="G36" s="727"/>
      <c r="H36" s="727"/>
      <c r="I36" s="727"/>
      <c r="J36" s="727"/>
    </row>
    <row r="37" spans="1:10" ht="26.25" hidden="1" thickBot="1">
      <c r="A37" s="724">
        <v>1113000</v>
      </c>
      <c r="B37" s="725" t="s">
        <v>771</v>
      </c>
      <c r="C37" s="726" t="s">
        <v>772</v>
      </c>
      <c r="D37" s="723">
        <v>0</v>
      </c>
      <c r="E37" s="723"/>
      <c r="F37" s="727"/>
      <c r="G37" s="727"/>
      <c r="H37" s="727"/>
      <c r="I37" s="727"/>
      <c r="J37" s="727"/>
    </row>
    <row r="38" spans="1:10" ht="39" hidden="1" thickBot="1">
      <c r="A38" s="724">
        <v>1114000</v>
      </c>
      <c r="B38" s="725" t="s">
        <v>377</v>
      </c>
      <c r="C38" s="726" t="s">
        <v>378</v>
      </c>
      <c r="D38" s="723">
        <v>0</v>
      </c>
      <c r="E38" s="723"/>
      <c r="F38" s="727"/>
      <c r="G38" s="727"/>
      <c r="H38" s="727"/>
      <c r="I38" s="727"/>
      <c r="J38" s="727"/>
    </row>
    <row r="39" spans="1:10" ht="13.5" hidden="1" thickBot="1">
      <c r="A39" s="724">
        <v>1115000</v>
      </c>
      <c r="B39" s="725" t="s">
        <v>591</v>
      </c>
      <c r="C39" s="726" t="s">
        <v>367</v>
      </c>
      <c r="D39" s="723">
        <v>0</v>
      </c>
      <c r="E39" s="723"/>
      <c r="F39" s="727"/>
      <c r="G39" s="727"/>
      <c r="H39" s="727"/>
      <c r="I39" s="727"/>
      <c r="J39" s="727"/>
    </row>
    <row r="40" spans="1:10" ht="26.25" hidden="1" thickBot="1">
      <c r="A40" s="724">
        <v>1116000</v>
      </c>
      <c r="B40" s="725" t="s">
        <v>981</v>
      </c>
      <c r="C40" s="726" t="s">
        <v>368</v>
      </c>
      <c r="D40" s="723">
        <v>0</v>
      </c>
      <c r="E40" s="723"/>
      <c r="F40" s="727"/>
      <c r="G40" s="727"/>
      <c r="H40" s="727"/>
      <c r="I40" s="727"/>
      <c r="J40" s="727"/>
    </row>
    <row r="41" spans="1:10" ht="39" hidden="1" thickBot="1">
      <c r="A41" s="728">
        <v>1117000</v>
      </c>
      <c r="B41" s="729" t="s">
        <v>18</v>
      </c>
      <c r="C41" s="730" t="s">
        <v>19</v>
      </c>
      <c r="D41" s="731">
        <v>0</v>
      </c>
      <c r="E41" s="731"/>
      <c r="F41" s="731"/>
      <c r="G41" s="731"/>
      <c r="H41" s="731"/>
      <c r="I41" s="731"/>
      <c r="J41" s="731"/>
    </row>
    <row r="42" spans="1:10" ht="29.25" hidden="1" thickBot="1">
      <c r="A42" s="732">
        <v>1120000</v>
      </c>
      <c r="B42" s="733" t="s">
        <v>20</v>
      </c>
      <c r="C42" s="712" t="s">
        <v>338</v>
      </c>
      <c r="D42" s="734">
        <v>0</v>
      </c>
      <c r="E42" s="734"/>
      <c r="F42" s="734">
        <v>0</v>
      </c>
      <c r="G42" s="734">
        <v>0</v>
      </c>
      <c r="H42" s="734">
        <v>0</v>
      </c>
      <c r="I42" s="734">
        <v>0</v>
      </c>
      <c r="J42" s="734">
        <v>0</v>
      </c>
    </row>
    <row r="43" spans="1:10" ht="14.25" hidden="1">
      <c r="A43" s="716">
        <v>1121000</v>
      </c>
      <c r="B43" s="735" t="s">
        <v>21</v>
      </c>
      <c r="C43" s="736"/>
      <c r="D43" s="723">
        <v>0</v>
      </c>
      <c r="E43" s="723"/>
      <c r="F43" s="723">
        <v>0</v>
      </c>
      <c r="G43" s="723">
        <v>0</v>
      </c>
      <c r="H43" s="723">
        <v>0</v>
      </c>
      <c r="I43" s="723">
        <v>0</v>
      </c>
      <c r="J43" s="723">
        <v>0</v>
      </c>
    </row>
    <row r="44" spans="1:10" ht="25.5" hidden="1">
      <c r="A44" s="724">
        <v>1121100</v>
      </c>
      <c r="B44" s="737" t="s">
        <v>359</v>
      </c>
      <c r="C44" s="726" t="s">
        <v>360</v>
      </c>
      <c r="D44" s="727">
        <v>0</v>
      </c>
      <c r="E44" s="727"/>
      <c r="F44" s="727"/>
      <c r="G44" s="727"/>
      <c r="H44" s="727"/>
      <c r="I44" s="727"/>
      <c r="J44" s="727"/>
    </row>
    <row r="45" spans="1:10" hidden="1">
      <c r="A45" s="724">
        <v>1121200</v>
      </c>
      <c r="B45" s="738" t="s">
        <v>1618</v>
      </c>
      <c r="C45" s="726" t="s">
        <v>362</v>
      </c>
      <c r="D45" s="727">
        <v>0</v>
      </c>
      <c r="E45" s="727"/>
      <c r="F45" s="727"/>
      <c r="G45" s="727"/>
      <c r="H45" s="727"/>
      <c r="I45" s="727"/>
      <c r="J45" s="727"/>
    </row>
    <row r="46" spans="1:10" hidden="1">
      <c r="A46" s="724">
        <v>1121300</v>
      </c>
      <c r="B46" s="737" t="s">
        <v>734</v>
      </c>
      <c r="C46" s="726" t="s">
        <v>363</v>
      </c>
      <c r="D46" s="727">
        <v>0</v>
      </c>
      <c r="E46" s="727"/>
      <c r="F46" s="727"/>
      <c r="G46" s="727"/>
      <c r="H46" s="727"/>
      <c r="I46" s="727"/>
      <c r="J46" s="727"/>
    </row>
    <row r="47" spans="1:10" hidden="1">
      <c r="A47" s="724">
        <v>1121400</v>
      </c>
      <c r="B47" s="737" t="s">
        <v>735</v>
      </c>
      <c r="C47" s="726" t="s">
        <v>364</v>
      </c>
      <c r="D47" s="727">
        <v>0</v>
      </c>
      <c r="E47" s="727"/>
      <c r="F47" s="727"/>
      <c r="G47" s="727"/>
      <c r="H47" s="727"/>
      <c r="I47" s="727"/>
      <c r="J47" s="727"/>
    </row>
    <row r="48" spans="1:10" hidden="1">
      <c r="A48" s="724">
        <v>1121500</v>
      </c>
      <c r="B48" s="737" t="s">
        <v>65</v>
      </c>
      <c r="C48" s="726" t="s">
        <v>365</v>
      </c>
      <c r="D48" s="727">
        <v>0</v>
      </c>
      <c r="E48" s="727"/>
      <c r="F48" s="723"/>
      <c r="G48" s="723"/>
      <c r="H48" s="723"/>
      <c r="I48" s="723"/>
      <c r="J48" s="723"/>
    </row>
    <row r="49" spans="1:10" hidden="1">
      <c r="A49" s="724">
        <v>1121600</v>
      </c>
      <c r="B49" s="737" t="s">
        <v>66</v>
      </c>
      <c r="C49" s="726" t="s">
        <v>366</v>
      </c>
      <c r="D49" s="727">
        <v>0</v>
      </c>
      <c r="E49" s="727"/>
      <c r="F49" s="727"/>
      <c r="G49" s="727"/>
      <c r="H49" s="727"/>
      <c r="I49" s="727"/>
      <c r="J49" s="727"/>
    </row>
    <row r="50" spans="1:10" ht="13.5" hidden="1" thickBot="1">
      <c r="A50" s="740">
        <v>1121700</v>
      </c>
      <c r="B50" s="741" t="s">
        <v>67</v>
      </c>
      <c r="C50" s="730" t="s">
        <v>731</v>
      </c>
      <c r="D50" s="731">
        <v>0</v>
      </c>
      <c r="E50" s="731"/>
      <c r="F50" s="731"/>
      <c r="G50" s="731"/>
      <c r="H50" s="731"/>
      <c r="I50" s="731"/>
      <c r="J50" s="731"/>
    </row>
    <row r="51" spans="1:10" ht="28.5">
      <c r="A51" s="716">
        <v>1122000</v>
      </c>
      <c r="B51" s="742" t="s">
        <v>732</v>
      </c>
      <c r="C51" s="718" t="s">
        <v>338</v>
      </c>
      <c r="D51" s="743">
        <v>0</v>
      </c>
      <c r="E51" s="743"/>
      <c r="F51" s="743">
        <v>0</v>
      </c>
      <c r="G51" s="743">
        <v>0</v>
      </c>
      <c r="H51" s="743">
        <v>0</v>
      </c>
      <c r="I51" s="743">
        <v>0</v>
      </c>
      <c r="J51" s="743">
        <v>0</v>
      </c>
    </row>
    <row r="52" spans="1:10">
      <c r="A52" s="744">
        <v>1122100</v>
      </c>
      <c r="B52" s="737" t="s">
        <v>68</v>
      </c>
      <c r="C52" s="722" t="s">
        <v>733</v>
      </c>
      <c r="D52" s="727">
        <v>0</v>
      </c>
      <c r="E52" s="727">
        <v>0</v>
      </c>
      <c r="F52" s="727">
        <f>D52+E52</f>
        <v>0</v>
      </c>
      <c r="G52" s="727">
        <v>0</v>
      </c>
      <c r="H52" s="727">
        <v>0</v>
      </c>
      <c r="I52" s="727">
        <v>0</v>
      </c>
      <c r="J52" s="727">
        <f>F52</f>
        <v>0</v>
      </c>
    </row>
    <row r="53" spans="1:10" ht="0.75" customHeight="1">
      <c r="A53" s="744">
        <v>1122200</v>
      </c>
      <c r="B53" s="737" t="s">
        <v>465</v>
      </c>
      <c r="C53" s="726" t="s">
        <v>978</v>
      </c>
      <c r="D53" s="727">
        <v>0</v>
      </c>
      <c r="E53" s="727"/>
      <c r="F53" s="727"/>
      <c r="G53" s="727"/>
      <c r="H53" s="727"/>
      <c r="I53" s="727"/>
      <c r="J53" s="727"/>
    </row>
    <row r="54" spans="1:10" ht="13.5" hidden="1" thickBot="1">
      <c r="A54" s="732">
        <v>1122300</v>
      </c>
      <c r="B54" s="741" t="s">
        <v>136</v>
      </c>
      <c r="C54" s="730" t="s">
        <v>979</v>
      </c>
      <c r="D54" s="731">
        <v>0</v>
      </c>
      <c r="E54" s="731"/>
      <c r="F54" s="731"/>
      <c r="G54" s="731"/>
      <c r="H54" s="731"/>
      <c r="I54" s="731"/>
      <c r="J54" s="731"/>
    </row>
    <row r="55" spans="1:10" ht="28.5" hidden="1">
      <c r="A55" s="716">
        <v>1123000</v>
      </c>
      <c r="B55" s="742" t="s">
        <v>344</v>
      </c>
      <c r="C55" s="718" t="s">
        <v>338</v>
      </c>
      <c r="D55" s="743">
        <v>0</v>
      </c>
      <c r="E55" s="743"/>
      <c r="F55" s="743">
        <v>0</v>
      </c>
      <c r="G55" s="743">
        <v>0</v>
      </c>
      <c r="H55" s="743">
        <v>0</v>
      </c>
      <c r="I55" s="743">
        <v>0</v>
      </c>
      <c r="J55" s="743">
        <v>0</v>
      </c>
    </row>
    <row r="56" spans="1:10" hidden="1">
      <c r="A56" s="744">
        <v>1123100</v>
      </c>
      <c r="B56" s="737" t="s">
        <v>137</v>
      </c>
      <c r="C56" s="722" t="s">
        <v>345</v>
      </c>
      <c r="D56" s="727">
        <v>0</v>
      </c>
      <c r="E56" s="727"/>
      <c r="F56" s="727"/>
      <c r="G56" s="727"/>
      <c r="H56" s="727"/>
      <c r="I56" s="727"/>
      <c r="J56" s="727"/>
    </row>
    <row r="57" spans="1:10" hidden="1">
      <c r="A57" s="744">
        <v>1123200</v>
      </c>
      <c r="B57" s="737" t="s">
        <v>138</v>
      </c>
      <c r="C57" s="726" t="s">
        <v>346</v>
      </c>
      <c r="D57" s="727">
        <v>0</v>
      </c>
      <c r="E57" s="727"/>
      <c r="F57" s="727"/>
      <c r="G57" s="727"/>
      <c r="H57" s="727"/>
      <c r="I57" s="727"/>
      <c r="J57" s="727"/>
    </row>
    <row r="58" spans="1:10" ht="25.5" hidden="1">
      <c r="A58" s="744">
        <v>1123300</v>
      </c>
      <c r="B58" s="737" t="s">
        <v>139</v>
      </c>
      <c r="C58" s="726" t="s">
        <v>347</v>
      </c>
      <c r="D58" s="727">
        <v>0</v>
      </c>
      <c r="E58" s="727"/>
      <c r="F58" s="727"/>
      <c r="G58" s="727"/>
      <c r="H58" s="727"/>
      <c r="I58" s="727"/>
      <c r="J58" s="727"/>
    </row>
    <row r="59" spans="1:10">
      <c r="A59" s="744">
        <v>1123400</v>
      </c>
      <c r="B59" s="737" t="s">
        <v>533</v>
      </c>
      <c r="C59" s="726" t="s">
        <v>348</v>
      </c>
      <c r="D59" s="727">
        <v>0</v>
      </c>
      <c r="E59" s="727"/>
      <c r="F59" s="727"/>
      <c r="G59" s="727"/>
      <c r="H59" s="727"/>
      <c r="I59" s="727"/>
      <c r="J59" s="727"/>
    </row>
    <row r="60" spans="1:10">
      <c r="A60" s="744">
        <v>1123500</v>
      </c>
      <c r="B60" s="745" t="s">
        <v>534</v>
      </c>
      <c r="C60" s="746">
        <v>423500</v>
      </c>
      <c r="D60" s="727">
        <v>0</v>
      </c>
      <c r="E60" s="727"/>
      <c r="F60" s="727"/>
      <c r="G60" s="727"/>
      <c r="H60" s="727"/>
      <c r="I60" s="727"/>
      <c r="J60" s="727"/>
    </row>
    <row r="61" spans="1:10" ht="25.5">
      <c r="A61" s="744">
        <v>1123600</v>
      </c>
      <c r="B61" s="737" t="s">
        <v>174</v>
      </c>
      <c r="C61" s="726" t="s">
        <v>349</v>
      </c>
      <c r="D61" s="727">
        <v>0</v>
      </c>
      <c r="E61" s="727"/>
      <c r="F61" s="727"/>
      <c r="G61" s="727"/>
      <c r="H61" s="727"/>
      <c r="I61" s="727"/>
      <c r="J61" s="727"/>
    </row>
    <row r="62" spans="1:10">
      <c r="A62" s="744">
        <v>1123700</v>
      </c>
      <c r="B62" s="737" t="s">
        <v>175</v>
      </c>
      <c r="C62" s="726" t="s">
        <v>350</v>
      </c>
      <c r="D62" s="727">
        <v>0</v>
      </c>
      <c r="E62" s="727"/>
      <c r="F62" s="727"/>
      <c r="G62" s="727"/>
      <c r="H62" s="727"/>
      <c r="I62" s="727"/>
      <c r="J62" s="727"/>
    </row>
    <row r="63" spans="1:10" ht="24" customHeight="1" thickBot="1">
      <c r="A63" s="732">
        <v>1123800</v>
      </c>
      <c r="B63" s="741" t="s">
        <v>176</v>
      </c>
      <c r="C63" s="730" t="s">
        <v>351</v>
      </c>
      <c r="D63" s="1446">
        <v>0</v>
      </c>
      <c r="E63" s="1549">
        <v>0</v>
      </c>
      <c r="F63" s="1446">
        <f>D63+E63</f>
        <v>0</v>
      </c>
      <c r="G63" s="1446">
        <v>0</v>
      </c>
      <c r="H63" s="1446">
        <v>0</v>
      </c>
      <c r="I63" s="1549">
        <v>0</v>
      </c>
      <c r="J63" s="1446">
        <f>F63</f>
        <v>0</v>
      </c>
    </row>
    <row r="64" spans="1:10" ht="28.5">
      <c r="A64" s="716">
        <v>1124000</v>
      </c>
      <c r="B64" s="742" t="s">
        <v>198</v>
      </c>
      <c r="C64" s="718" t="s">
        <v>338</v>
      </c>
      <c r="D64" s="743">
        <v>0</v>
      </c>
      <c r="E64" s="743"/>
      <c r="F64" s="743">
        <v>0</v>
      </c>
      <c r="G64" s="743">
        <v>0</v>
      </c>
      <c r="H64" s="743">
        <v>0</v>
      </c>
      <c r="I64" s="743">
        <v>0</v>
      </c>
      <c r="J64" s="743">
        <v>0</v>
      </c>
    </row>
    <row r="65" spans="1:10" ht="27.75" customHeight="1" thickBot="1">
      <c r="A65" s="732">
        <v>1124100</v>
      </c>
      <c r="B65" s="741" t="s">
        <v>177</v>
      </c>
      <c r="C65" s="730" t="s">
        <v>199</v>
      </c>
      <c r="D65" s="731">
        <v>0</v>
      </c>
      <c r="E65" s="731"/>
      <c r="F65" s="731"/>
      <c r="G65" s="731"/>
      <c r="H65" s="731"/>
      <c r="I65" s="731"/>
      <c r="J65" s="731"/>
    </row>
    <row r="66" spans="1:10" ht="28.5" hidden="1">
      <c r="A66" s="716">
        <v>1125000</v>
      </c>
      <c r="B66" s="742" t="s">
        <v>878</v>
      </c>
      <c r="C66" s="718" t="s">
        <v>338</v>
      </c>
      <c r="D66" s="743">
        <v>0</v>
      </c>
      <c r="E66" s="743"/>
      <c r="F66" s="743">
        <v>0</v>
      </c>
      <c r="G66" s="743">
        <v>0</v>
      </c>
      <c r="H66" s="743">
        <v>0</v>
      </c>
      <c r="I66" s="743">
        <v>0</v>
      </c>
      <c r="J66" s="743">
        <v>0</v>
      </c>
    </row>
    <row r="67" spans="1:10" ht="25.5" hidden="1">
      <c r="A67" s="744">
        <v>1125100</v>
      </c>
      <c r="B67" s="737" t="s">
        <v>178</v>
      </c>
      <c r="C67" s="722" t="s">
        <v>879</v>
      </c>
      <c r="D67" s="727">
        <v>0</v>
      </c>
      <c r="E67" s="727"/>
      <c r="F67" s="727"/>
      <c r="G67" s="727"/>
      <c r="H67" s="727"/>
      <c r="I67" s="727"/>
      <c r="J67" s="727"/>
    </row>
    <row r="68" spans="1:10" ht="26.25" hidden="1" thickBot="1">
      <c r="A68" s="732">
        <v>1125200</v>
      </c>
      <c r="B68" s="741" t="s">
        <v>669</v>
      </c>
      <c r="C68" s="730" t="s">
        <v>988</v>
      </c>
      <c r="D68" s="731">
        <v>0</v>
      </c>
      <c r="E68" s="731"/>
      <c r="F68" s="731"/>
      <c r="G68" s="731"/>
      <c r="H68" s="731"/>
      <c r="I68" s="731"/>
      <c r="J68" s="731"/>
    </row>
    <row r="69" spans="1:10" ht="14.25" hidden="1">
      <c r="A69" s="716">
        <v>1126000</v>
      </c>
      <c r="B69" s="742" t="s">
        <v>989</v>
      </c>
      <c r="C69" s="718" t="s">
        <v>338</v>
      </c>
      <c r="D69" s="743">
        <v>0</v>
      </c>
      <c r="E69" s="743"/>
      <c r="F69" s="743">
        <v>0</v>
      </c>
      <c r="G69" s="743">
        <v>0</v>
      </c>
      <c r="H69" s="743">
        <v>0</v>
      </c>
      <c r="I69" s="743">
        <v>0</v>
      </c>
      <c r="J69" s="743">
        <v>0</v>
      </c>
    </row>
    <row r="70" spans="1:10" hidden="1">
      <c r="A70" s="716">
        <v>1126100</v>
      </c>
      <c r="B70" s="737" t="s">
        <v>941</v>
      </c>
      <c r="C70" s="722" t="s">
        <v>990</v>
      </c>
      <c r="D70" s="727">
        <v>0</v>
      </c>
      <c r="E70" s="727"/>
      <c r="F70" s="727"/>
      <c r="G70" s="727"/>
      <c r="H70" s="727"/>
      <c r="I70" s="727"/>
      <c r="J70" s="727"/>
    </row>
    <row r="71" spans="1:10" hidden="1">
      <c r="A71" s="716">
        <v>1126200</v>
      </c>
      <c r="B71" s="737" t="s">
        <v>942</v>
      </c>
      <c r="C71" s="726" t="s">
        <v>991</v>
      </c>
      <c r="D71" s="727">
        <v>0</v>
      </c>
      <c r="E71" s="727"/>
      <c r="F71" s="727"/>
      <c r="G71" s="727"/>
      <c r="H71" s="727"/>
      <c r="I71" s="727"/>
      <c r="J71" s="727"/>
    </row>
    <row r="72" spans="1:10" hidden="1">
      <c r="A72" s="716">
        <v>1126300</v>
      </c>
      <c r="B72" s="737" t="s">
        <v>369</v>
      </c>
      <c r="C72" s="726" t="s">
        <v>370</v>
      </c>
      <c r="D72" s="727">
        <v>0</v>
      </c>
      <c r="E72" s="727"/>
      <c r="F72" s="727"/>
      <c r="G72" s="727"/>
      <c r="H72" s="727"/>
      <c r="I72" s="727"/>
      <c r="J72" s="727"/>
    </row>
    <row r="73" spans="1:10" hidden="1">
      <c r="A73" s="724">
        <v>1126400</v>
      </c>
      <c r="B73" s="747" t="s">
        <v>943</v>
      </c>
      <c r="C73" s="726" t="s">
        <v>371</v>
      </c>
      <c r="D73" s="727">
        <v>0</v>
      </c>
      <c r="E73" s="727"/>
      <c r="F73" s="727"/>
      <c r="G73" s="727"/>
      <c r="H73" s="727"/>
      <c r="I73" s="727"/>
      <c r="J73" s="727"/>
    </row>
    <row r="74" spans="1:10" ht="25.5" hidden="1">
      <c r="A74" s="728">
        <v>1126500</v>
      </c>
      <c r="B74" s="748" t="s">
        <v>901</v>
      </c>
      <c r="C74" s="726" t="s">
        <v>372</v>
      </c>
      <c r="D74" s="727">
        <v>0</v>
      </c>
      <c r="E74" s="727"/>
      <c r="F74" s="727"/>
      <c r="G74" s="727"/>
      <c r="H74" s="727"/>
      <c r="I74" s="727"/>
      <c r="J74" s="727"/>
    </row>
    <row r="75" spans="1:10" hidden="1">
      <c r="A75" s="724">
        <v>1126600</v>
      </c>
      <c r="B75" s="747" t="s">
        <v>214</v>
      </c>
      <c r="C75" s="726" t="s">
        <v>373</v>
      </c>
      <c r="D75" s="727">
        <v>0</v>
      </c>
      <c r="E75" s="727"/>
      <c r="F75" s="727"/>
      <c r="G75" s="727"/>
      <c r="H75" s="727"/>
      <c r="I75" s="727"/>
      <c r="J75" s="727"/>
    </row>
    <row r="76" spans="1:10" hidden="1">
      <c r="A76" s="724">
        <v>1126700</v>
      </c>
      <c r="B76" s="747" t="s">
        <v>215</v>
      </c>
      <c r="C76" s="726" t="s">
        <v>374</v>
      </c>
      <c r="D76" s="727">
        <v>0</v>
      </c>
      <c r="E76" s="727"/>
      <c r="F76" s="727"/>
      <c r="G76" s="727"/>
      <c r="H76" s="727"/>
      <c r="I76" s="727"/>
      <c r="J76" s="727"/>
    </row>
    <row r="77" spans="1:10" ht="13.5" hidden="1" thickBot="1">
      <c r="A77" s="740">
        <v>1126800</v>
      </c>
      <c r="B77" s="749" t="s">
        <v>458</v>
      </c>
      <c r="C77" s="730" t="s">
        <v>375</v>
      </c>
      <c r="D77" s="731">
        <v>0</v>
      </c>
      <c r="E77" s="731"/>
      <c r="F77" s="731"/>
      <c r="G77" s="731"/>
      <c r="H77" s="731"/>
      <c r="I77" s="731"/>
      <c r="J77" s="731"/>
    </row>
    <row r="78" spans="1:10" ht="14.25">
      <c r="A78" s="750">
        <v>1130000</v>
      </c>
      <c r="B78" s="751" t="s">
        <v>274</v>
      </c>
      <c r="C78" s="718" t="s">
        <v>338</v>
      </c>
      <c r="D78" s="743">
        <v>0</v>
      </c>
      <c r="E78" s="743"/>
      <c r="F78" s="743">
        <v>0</v>
      </c>
      <c r="G78" s="743">
        <v>0</v>
      </c>
      <c r="H78" s="743">
        <v>0</v>
      </c>
      <c r="I78" s="743">
        <v>0</v>
      </c>
      <c r="J78" s="743">
        <v>0</v>
      </c>
    </row>
    <row r="79" spans="1:10" hidden="1">
      <c r="A79" s="750">
        <v>1130100</v>
      </c>
      <c r="B79" s="747" t="s">
        <v>459</v>
      </c>
      <c r="C79" s="722" t="s">
        <v>275</v>
      </c>
      <c r="D79" s="727">
        <v>0</v>
      </c>
      <c r="E79" s="727"/>
      <c r="F79" s="727"/>
      <c r="G79" s="727"/>
      <c r="H79" s="727"/>
      <c r="I79" s="727"/>
      <c r="J79" s="727"/>
    </row>
    <row r="80" spans="1:10" hidden="1">
      <c r="A80" s="750">
        <v>1130200</v>
      </c>
      <c r="B80" s="747" t="s">
        <v>460</v>
      </c>
      <c r="C80" s="726" t="s">
        <v>276</v>
      </c>
      <c r="D80" s="727">
        <v>0</v>
      </c>
      <c r="E80" s="727"/>
      <c r="F80" s="727"/>
      <c r="G80" s="727"/>
      <c r="H80" s="727"/>
      <c r="I80" s="727"/>
      <c r="J80" s="727"/>
    </row>
    <row r="81" spans="1:10" hidden="1">
      <c r="A81" s="750">
        <v>1130300</v>
      </c>
      <c r="B81" s="747" t="s">
        <v>461</v>
      </c>
      <c r="C81" s="726" t="s">
        <v>277</v>
      </c>
      <c r="D81" s="727">
        <v>0</v>
      </c>
      <c r="E81" s="727"/>
      <c r="F81" s="727"/>
      <c r="G81" s="727"/>
      <c r="H81" s="727"/>
      <c r="I81" s="727"/>
      <c r="J81" s="727"/>
    </row>
    <row r="82" spans="1:10" hidden="1">
      <c r="A82" s="750">
        <v>1130400</v>
      </c>
      <c r="B82" s="752" t="s">
        <v>462</v>
      </c>
      <c r="C82" s="753" t="s">
        <v>278</v>
      </c>
      <c r="D82" s="727">
        <v>0</v>
      </c>
      <c r="E82" s="727"/>
      <c r="F82" s="723"/>
      <c r="G82" s="723"/>
      <c r="H82" s="723"/>
      <c r="I82" s="723"/>
      <c r="J82" s="723"/>
    </row>
    <row r="83" spans="1:10" ht="14.25" hidden="1">
      <c r="A83" s="724">
        <v>1131000</v>
      </c>
      <c r="B83" s="754" t="s">
        <v>279</v>
      </c>
      <c r="C83" s="755" t="s">
        <v>338</v>
      </c>
      <c r="D83" s="727">
        <v>0</v>
      </c>
      <c r="E83" s="727"/>
      <c r="F83" s="756"/>
      <c r="G83" s="756"/>
      <c r="H83" s="756"/>
      <c r="I83" s="756"/>
      <c r="J83" s="756"/>
    </row>
    <row r="84" spans="1:10" ht="25.5" hidden="1">
      <c r="A84" s="724">
        <v>1131100</v>
      </c>
      <c r="B84" s="747" t="s">
        <v>565</v>
      </c>
      <c r="C84" s="722" t="s">
        <v>280</v>
      </c>
      <c r="D84" s="727">
        <v>0</v>
      </c>
      <c r="E84" s="727"/>
      <c r="F84" s="727"/>
      <c r="G84" s="727"/>
      <c r="H84" s="727"/>
      <c r="I84" s="727"/>
      <c r="J84" s="727"/>
    </row>
    <row r="85" spans="1:10" hidden="1">
      <c r="A85" s="724">
        <v>1131200</v>
      </c>
      <c r="B85" s="747" t="s">
        <v>566</v>
      </c>
      <c r="C85" s="726" t="s">
        <v>281</v>
      </c>
      <c r="D85" s="727">
        <v>0</v>
      </c>
      <c r="E85" s="727"/>
      <c r="F85" s="727"/>
      <c r="G85" s="727"/>
      <c r="H85" s="727"/>
      <c r="I85" s="727"/>
      <c r="J85" s="727"/>
    </row>
    <row r="86" spans="1:10" ht="13.5" hidden="1" thickBot="1">
      <c r="A86" s="724">
        <v>1131300</v>
      </c>
      <c r="B86" s="749" t="s">
        <v>567</v>
      </c>
      <c r="C86" s="730" t="s">
        <v>282</v>
      </c>
      <c r="D86" s="731">
        <v>0</v>
      </c>
      <c r="E86" s="731"/>
      <c r="F86" s="731"/>
      <c r="G86" s="731"/>
      <c r="H86" s="731"/>
      <c r="I86" s="731"/>
      <c r="J86" s="731"/>
    </row>
    <row r="87" spans="1:10" ht="14.25" hidden="1">
      <c r="A87" s="757">
        <v>1140000</v>
      </c>
      <c r="B87" s="751" t="s">
        <v>283</v>
      </c>
      <c r="C87" s="718" t="s">
        <v>338</v>
      </c>
      <c r="D87" s="743">
        <v>0</v>
      </c>
      <c r="E87" s="743"/>
      <c r="F87" s="743">
        <v>0</v>
      </c>
      <c r="G87" s="743">
        <v>0</v>
      </c>
      <c r="H87" s="743">
        <v>0</v>
      </c>
      <c r="I87" s="743">
        <v>0</v>
      </c>
      <c r="J87" s="743">
        <v>0</v>
      </c>
    </row>
    <row r="88" spans="1:10" ht="25.5" hidden="1">
      <c r="A88" s="757">
        <v>1141000</v>
      </c>
      <c r="B88" s="747" t="s">
        <v>284</v>
      </c>
      <c r="C88" s="722" t="s">
        <v>960</v>
      </c>
      <c r="D88" s="727">
        <v>0</v>
      </c>
      <c r="E88" s="727"/>
      <c r="F88" s="727"/>
      <c r="G88" s="727"/>
      <c r="H88" s="727"/>
      <c r="I88" s="727"/>
      <c r="J88" s="727"/>
    </row>
    <row r="89" spans="1:10" ht="25.5" hidden="1">
      <c r="A89" s="757">
        <v>1142000</v>
      </c>
      <c r="B89" s="747" t="s">
        <v>38</v>
      </c>
      <c r="C89" s="726" t="s">
        <v>39</v>
      </c>
      <c r="D89" s="727">
        <v>0</v>
      </c>
      <c r="E89" s="727"/>
      <c r="F89" s="727"/>
      <c r="G89" s="727"/>
      <c r="H89" s="727"/>
      <c r="I89" s="727"/>
      <c r="J89" s="727"/>
    </row>
    <row r="90" spans="1:10" ht="25.5" hidden="1">
      <c r="A90" s="757">
        <v>1143000</v>
      </c>
      <c r="B90" s="747" t="s">
        <v>40</v>
      </c>
      <c r="C90" s="726" t="s">
        <v>41</v>
      </c>
      <c r="D90" s="727">
        <v>0</v>
      </c>
      <c r="E90" s="727"/>
      <c r="F90" s="727"/>
      <c r="G90" s="727"/>
      <c r="H90" s="727"/>
      <c r="I90" s="727"/>
      <c r="J90" s="727"/>
    </row>
    <row r="91" spans="1:10" ht="26.25" hidden="1" thickBot="1">
      <c r="A91" s="757">
        <v>1144000</v>
      </c>
      <c r="B91" s="749" t="s">
        <v>42</v>
      </c>
      <c r="C91" s="730" t="s">
        <v>418</v>
      </c>
      <c r="D91" s="731">
        <v>0</v>
      </c>
      <c r="E91" s="731"/>
      <c r="F91" s="731"/>
      <c r="G91" s="731"/>
      <c r="H91" s="731"/>
      <c r="I91" s="731"/>
      <c r="J91" s="731"/>
    </row>
    <row r="92" spans="1:10" ht="14.25" hidden="1">
      <c r="A92" s="757">
        <v>1150000</v>
      </c>
      <c r="B92" s="758" t="s">
        <v>694</v>
      </c>
      <c r="C92" s="718" t="s">
        <v>338</v>
      </c>
      <c r="D92" s="765">
        <f>D98+D99</f>
        <v>0</v>
      </c>
      <c r="E92" s="743"/>
      <c r="F92" s="743">
        <f>F98+F99</f>
        <v>0</v>
      </c>
      <c r="G92" s="743">
        <f>G98</f>
        <v>0</v>
      </c>
      <c r="H92" s="743">
        <f>H98</f>
        <v>0</v>
      </c>
      <c r="I92" s="743">
        <f>I98</f>
        <v>0</v>
      </c>
      <c r="J92" s="743">
        <f>F92</f>
        <v>0</v>
      </c>
    </row>
    <row r="93" spans="1:10" ht="25.5" hidden="1">
      <c r="A93" s="759">
        <v>1151000</v>
      </c>
      <c r="B93" s="747" t="s">
        <v>773</v>
      </c>
      <c r="C93" s="722" t="s">
        <v>774</v>
      </c>
      <c r="D93" s="761">
        <v>0</v>
      </c>
      <c r="E93" s="727"/>
      <c r="F93" s="727"/>
      <c r="G93" s="727"/>
      <c r="H93" s="727"/>
      <c r="I93" s="727"/>
      <c r="J93" s="727"/>
    </row>
    <row r="94" spans="1:10" ht="25.5" hidden="1">
      <c r="A94" s="759">
        <v>1152000</v>
      </c>
      <c r="B94" s="747" t="s">
        <v>1057</v>
      </c>
      <c r="C94" s="726" t="s">
        <v>775</v>
      </c>
      <c r="D94" s="761">
        <v>0</v>
      </c>
      <c r="E94" s="727"/>
      <c r="F94" s="727"/>
      <c r="G94" s="727"/>
      <c r="H94" s="727"/>
      <c r="I94" s="727"/>
      <c r="J94" s="727"/>
    </row>
    <row r="95" spans="1:10" ht="25.5" hidden="1">
      <c r="A95" s="759">
        <v>1153000</v>
      </c>
      <c r="B95" s="747" t="s">
        <v>793</v>
      </c>
      <c r="C95" s="726" t="s">
        <v>776</v>
      </c>
      <c r="D95" s="761">
        <v>0</v>
      </c>
      <c r="E95" s="727"/>
      <c r="F95" s="727"/>
      <c r="G95" s="727"/>
      <c r="H95" s="727"/>
      <c r="I95" s="727"/>
      <c r="J95" s="727"/>
    </row>
    <row r="96" spans="1:10" ht="25.5" hidden="1">
      <c r="A96" s="759">
        <v>1154000</v>
      </c>
      <c r="B96" s="747" t="s">
        <v>701</v>
      </c>
      <c r="C96" s="726" t="s">
        <v>777</v>
      </c>
      <c r="D96" s="761">
        <v>0</v>
      </c>
      <c r="E96" s="727"/>
      <c r="F96" s="727"/>
      <c r="G96" s="727"/>
      <c r="H96" s="727"/>
      <c r="I96" s="727"/>
      <c r="J96" s="727"/>
    </row>
    <row r="97" spans="1:10" ht="25.5" hidden="1">
      <c r="A97" s="744">
        <v>1155000</v>
      </c>
      <c r="B97" s="760" t="s">
        <v>1619</v>
      </c>
      <c r="C97" s="726" t="s">
        <v>691</v>
      </c>
      <c r="D97" s="761">
        <v>0</v>
      </c>
      <c r="E97" s="727"/>
      <c r="F97" s="761"/>
      <c r="G97" s="761"/>
      <c r="H97" s="761"/>
      <c r="I97" s="761"/>
      <c r="J97" s="761"/>
    </row>
    <row r="98" spans="1:10" hidden="1">
      <c r="A98" s="914">
        <v>1126400</v>
      </c>
      <c r="B98" s="747" t="s">
        <v>943</v>
      </c>
      <c r="C98" s="726" t="s">
        <v>234</v>
      </c>
      <c r="D98" s="761">
        <v>0</v>
      </c>
      <c r="E98" s="727">
        <v>0</v>
      </c>
      <c r="F98" s="1118">
        <f>D98+E98</f>
        <v>0</v>
      </c>
      <c r="G98" s="1118">
        <v>0</v>
      </c>
      <c r="H98" s="1118">
        <v>0</v>
      </c>
      <c r="I98" s="1118">
        <v>0</v>
      </c>
      <c r="J98" s="1118">
        <f>F98</f>
        <v>0</v>
      </c>
    </row>
    <row r="99" spans="1:10" ht="38.25" hidden="1" customHeight="1" thickBot="1">
      <c r="A99" s="732">
        <v>1156000</v>
      </c>
      <c r="B99" s="941" t="s">
        <v>482</v>
      </c>
      <c r="C99" s="928">
        <v>4729</v>
      </c>
      <c r="D99" s="761">
        <v>0</v>
      </c>
      <c r="E99" s="1119">
        <v>0</v>
      </c>
      <c r="F99" s="763">
        <f>D99+E99</f>
        <v>0</v>
      </c>
      <c r="G99" s="763"/>
      <c r="H99" s="763"/>
      <c r="I99" s="763">
        <v>0</v>
      </c>
      <c r="J99" s="763">
        <f>F99</f>
        <v>0</v>
      </c>
    </row>
    <row r="100" spans="1:10" hidden="1">
      <c r="A100" s="716">
        <v>1160000</v>
      </c>
      <c r="B100" s="764" t="s">
        <v>782</v>
      </c>
      <c r="C100" s="718" t="s">
        <v>338</v>
      </c>
      <c r="D100" s="765">
        <v>0</v>
      </c>
      <c r="E100" s="765"/>
      <c r="F100" s="765">
        <v>0</v>
      </c>
      <c r="G100" s="765">
        <v>0</v>
      </c>
      <c r="H100" s="765">
        <v>0</v>
      </c>
      <c r="I100" s="765">
        <v>0</v>
      </c>
      <c r="J100" s="765">
        <v>0</v>
      </c>
    </row>
    <row r="101" spans="1:10" ht="51" hidden="1">
      <c r="A101" s="744">
        <v>1161000</v>
      </c>
      <c r="B101" s="766" t="s">
        <v>191</v>
      </c>
      <c r="C101" s="767" t="s">
        <v>338</v>
      </c>
      <c r="D101" s="761">
        <v>0</v>
      </c>
      <c r="E101" s="761"/>
      <c r="F101" s="761">
        <v>0</v>
      </c>
      <c r="G101" s="761">
        <v>0</v>
      </c>
      <c r="H101" s="761">
        <v>0</v>
      </c>
      <c r="I101" s="761">
        <v>0</v>
      </c>
      <c r="J101" s="761">
        <v>0</v>
      </c>
    </row>
    <row r="102" spans="1:10" ht="25.5" hidden="1">
      <c r="A102" s="744">
        <v>1161100</v>
      </c>
      <c r="B102" s="725" t="s">
        <v>1621</v>
      </c>
      <c r="C102" s="746">
        <v>471100</v>
      </c>
      <c r="D102" s="761">
        <v>0</v>
      </c>
      <c r="E102" s="761"/>
      <c r="F102" s="761"/>
      <c r="G102" s="761"/>
      <c r="H102" s="761"/>
      <c r="I102" s="761"/>
      <c r="J102" s="761"/>
    </row>
    <row r="103" spans="1:10" ht="25.5" hidden="1">
      <c r="A103" s="744">
        <v>1161200</v>
      </c>
      <c r="B103" s="760" t="s">
        <v>1622</v>
      </c>
      <c r="C103" s="746">
        <v>471200</v>
      </c>
      <c r="D103" s="761">
        <v>0</v>
      </c>
      <c r="E103" s="761"/>
      <c r="F103" s="761"/>
      <c r="G103" s="761"/>
      <c r="H103" s="761"/>
      <c r="I103" s="761"/>
      <c r="J103" s="761"/>
    </row>
    <row r="104" spans="1:10" ht="25.5" hidden="1">
      <c r="A104" s="744">
        <v>1162000</v>
      </c>
      <c r="B104" s="766" t="s">
        <v>1080</v>
      </c>
      <c r="C104" s="767" t="s">
        <v>338</v>
      </c>
      <c r="D104" s="761">
        <v>0</v>
      </c>
      <c r="E104" s="761"/>
      <c r="F104" s="761">
        <v>0</v>
      </c>
      <c r="G104" s="761">
        <v>0</v>
      </c>
      <c r="H104" s="761">
        <v>0</v>
      </c>
      <c r="I104" s="761">
        <v>0</v>
      </c>
      <c r="J104" s="761">
        <v>0</v>
      </c>
    </row>
    <row r="105" spans="1:10" ht="25.5" hidden="1">
      <c r="A105" s="744">
        <v>1162100</v>
      </c>
      <c r="B105" s="760" t="s">
        <v>1623</v>
      </c>
      <c r="C105" s="726" t="s">
        <v>122</v>
      </c>
      <c r="D105" s="761">
        <v>0</v>
      </c>
      <c r="E105" s="761"/>
      <c r="F105" s="761"/>
      <c r="G105" s="761"/>
      <c r="H105" s="761"/>
      <c r="I105" s="761"/>
      <c r="J105" s="761"/>
    </row>
    <row r="106" spans="1:10" hidden="1">
      <c r="A106" s="744">
        <v>1162200</v>
      </c>
      <c r="B106" s="760" t="s">
        <v>1624</v>
      </c>
      <c r="C106" s="726" t="s">
        <v>23</v>
      </c>
      <c r="D106" s="761">
        <v>0</v>
      </c>
      <c r="E106" s="761"/>
      <c r="F106" s="761"/>
      <c r="G106" s="761"/>
      <c r="H106" s="761"/>
      <c r="I106" s="761"/>
      <c r="J106" s="761"/>
    </row>
    <row r="107" spans="1:10" ht="25.5" hidden="1">
      <c r="A107" s="744">
        <v>1162300</v>
      </c>
      <c r="B107" s="760" t="s">
        <v>1625</v>
      </c>
      <c r="C107" s="726" t="s">
        <v>25</v>
      </c>
      <c r="D107" s="761">
        <v>0</v>
      </c>
      <c r="E107" s="761"/>
      <c r="F107" s="761"/>
      <c r="G107" s="761"/>
      <c r="H107" s="761"/>
      <c r="I107" s="761"/>
      <c r="J107" s="761"/>
    </row>
    <row r="108" spans="1:10" hidden="1">
      <c r="A108" s="744">
        <v>1162400</v>
      </c>
      <c r="B108" s="760" t="s">
        <v>1626</v>
      </c>
      <c r="C108" s="726" t="s">
        <v>795</v>
      </c>
      <c r="D108" s="761">
        <v>0</v>
      </c>
      <c r="E108" s="761"/>
      <c r="F108" s="761"/>
      <c r="G108" s="761"/>
      <c r="H108" s="761"/>
      <c r="I108" s="761"/>
      <c r="J108" s="761"/>
    </row>
    <row r="109" spans="1:10" ht="25.5" hidden="1">
      <c r="A109" s="744">
        <v>1162500</v>
      </c>
      <c r="B109" s="760" t="s">
        <v>1627</v>
      </c>
      <c r="C109" s="726" t="s">
        <v>797</v>
      </c>
      <c r="D109" s="761">
        <v>0</v>
      </c>
      <c r="E109" s="761"/>
      <c r="F109" s="761"/>
      <c r="G109" s="761"/>
      <c r="H109" s="761"/>
      <c r="I109" s="761"/>
      <c r="J109" s="761"/>
    </row>
    <row r="110" spans="1:10" hidden="1">
      <c r="A110" s="744">
        <v>1162600</v>
      </c>
      <c r="B110" s="760" t="s">
        <v>1628</v>
      </c>
      <c r="C110" s="726" t="s">
        <v>489</v>
      </c>
      <c r="D110" s="761">
        <v>0</v>
      </c>
      <c r="E110" s="761"/>
      <c r="F110" s="761"/>
      <c r="G110" s="761"/>
      <c r="H110" s="761"/>
      <c r="I110" s="761"/>
      <c r="J110" s="761"/>
    </row>
    <row r="111" spans="1:10" ht="25.5" hidden="1">
      <c r="A111" s="744">
        <v>1162700</v>
      </c>
      <c r="B111" s="725" t="s">
        <v>1629</v>
      </c>
      <c r="C111" s="726" t="s">
        <v>491</v>
      </c>
      <c r="D111" s="761">
        <v>0</v>
      </c>
      <c r="E111" s="761"/>
      <c r="F111" s="761"/>
      <c r="G111" s="761"/>
      <c r="H111" s="761"/>
      <c r="I111" s="761"/>
      <c r="J111" s="761"/>
    </row>
    <row r="112" spans="1:10" hidden="1">
      <c r="A112" s="744">
        <v>1162800</v>
      </c>
      <c r="B112" s="760" t="s">
        <v>1630</v>
      </c>
      <c r="C112" s="726" t="s">
        <v>833</v>
      </c>
      <c r="D112" s="761">
        <v>0</v>
      </c>
      <c r="E112" s="761"/>
      <c r="F112" s="768"/>
      <c r="G112" s="768"/>
      <c r="H112" s="768"/>
      <c r="I112" s="768"/>
      <c r="J112" s="768"/>
    </row>
    <row r="113" spans="1:10" ht="13.5" hidden="1" thickBot="1">
      <c r="A113" s="769">
        <v>1162900</v>
      </c>
      <c r="B113" s="762" t="s">
        <v>1631</v>
      </c>
      <c r="C113" s="730" t="s">
        <v>835</v>
      </c>
      <c r="D113" s="770">
        <v>0</v>
      </c>
      <c r="E113" s="770"/>
      <c r="F113" s="770"/>
      <c r="G113" s="770"/>
      <c r="H113" s="770"/>
      <c r="I113" s="770"/>
      <c r="J113" s="770"/>
    </row>
    <row r="114" spans="1:10" hidden="1">
      <c r="A114" s="771">
        <v>1170000</v>
      </c>
      <c r="B114" s="772" t="s">
        <v>836</v>
      </c>
      <c r="C114" s="773" t="s">
        <v>338</v>
      </c>
      <c r="D114" s="774">
        <v>0</v>
      </c>
      <c r="E114" s="774"/>
      <c r="F114" s="774">
        <v>0</v>
      </c>
      <c r="G114" s="774">
        <v>0</v>
      </c>
      <c r="H114" s="774">
        <v>0</v>
      </c>
      <c r="I114" s="774">
        <v>0</v>
      </c>
      <c r="J114" s="774">
        <v>0</v>
      </c>
    </row>
    <row r="115" spans="1:10" ht="38.25" hidden="1">
      <c r="A115" s="775">
        <v>1171000</v>
      </c>
      <c r="B115" s="776" t="s">
        <v>200</v>
      </c>
      <c r="C115" s="718" t="s">
        <v>338</v>
      </c>
      <c r="D115" s="777">
        <v>0</v>
      </c>
      <c r="E115" s="777"/>
      <c r="F115" s="777">
        <v>0</v>
      </c>
      <c r="G115" s="777">
        <v>0</v>
      </c>
      <c r="H115" s="777">
        <v>0</v>
      </c>
      <c r="I115" s="777">
        <v>0</v>
      </c>
      <c r="J115" s="777">
        <v>0</v>
      </c>
    </row>
    <row r="116" spans="1:10" ht="38.25" hidden="1">
      <c r="A116" s="775">
        <v>1171100</v>
      </c>
      <c r="B116" s="725" t="s">
        <v>1632</v>
      </c>
      <c r="C116" s="722" t="s">
        <v>457</v>
      </c>
      <c r="D116" s="768">
        <v>0</v>
      </c>
      <c r="E116" s="768"/>
      <c r="F116" s="768"/>
      <c r="G116" s="768"/>
      <c r="H116" s="768"/>
      <c r="I116" s="768"/>
      <c r="J116" s="768"/>
    </row>
    <row r="117" spans="1:10" ht="25.5">
      <c r="A117" s="775">
        <v>1171200</v>
      </c>
      <c r="B117" s="760" t="s">
        <v>1633</v>
      </c>
      <c r="C117" s="778" t="s">
        <v>332</v>
      </c>
      <c r="D117" s="1412">
        <v>0</v>
      </c>
      <c r="E117" s="768"/>
      <c r="F117" s="1412">
        <f>D117+E117</f>
        <v>0</v>
      </c>
      <c r="G117" s="1412">
        <v>0</v>
      </c>
      <c r="H117" s="1412">
        <v>0</v>
      </c>
      <c r="I117" s="1412">
        <v>0</v>
      </c>
      <c r="J117" s="1412">
        <f>F117</f>
        <v>0</v>
      </c>
    </row>
    <row r="118" spans="1:10" ht="1.5" hidden="1" customHeight="1">
      <c r="A118" s="744">
        <v>1172000</v>
      </c>
      <c r="B118" s="779" t="s">
        <v>974</v>
      </c>
      <c r="C118" s="755" t="s">
        <v>338</v>
      </c>
      <c r="D118" s="774">
        <v>0</v>
      </c>
      <c r="E118" s="774"/>
      <c r="F118" s="774">
        <v>0</v>
      </c>
      <c r="G118" s="774">
        <v>0</v>
      </c>
      <c r="H118" s="774">
        <v>0</v>
      </c>
      <c r="I118" s="774">
        <v>0</v>
      </c>
      <c r="J118" s="774">
        <v>0</v>
      </c>
    </row>
    <row r="119" spans="1:10" ht="0.75" hidden="1" customHeight="1">
      <c r="A119" s="744">
        <v>1172100</v>
      </c>
      <c r="B119" s="747" t="s">
        <v>1058</v>
      </c>
      <c r="C119" s="722" t="s">
        <v>975</v>
      </c>
      <c r="D119" s="768">
        <v>0</v>
      </c>
      <c r="E119" s="768"/>
      <c r="F119" s="768"/>
      <c r="G119" s="768"/>
      <c r="H119" s="768"/>
      <c r="I119" s="768"/>
      <c r="J119" s="768"/>
    </row>
    <row r="120" spans="1:10" hidden="1">
      <c r="A120" s="744">
        <v>1172200</v>
      </c>
      <c r="B120" s="747" t="s">
        <v>1059</v>
      </c>
      <c r="C120" s="780">
        <v>482200</v>
      </c>
      <c r="D120" s="768">
        <v>0</v>
      </c>
      <c r="E120" s="768"/>
      <c r="F120" s="768"/>
      <c r="G120" s="768"/>
      <c r="H120" s="768"/>
      <c r="I120" s="768"/>
      <c r="J120" s="768"/>
    </row>
    <row r="121" spans="1:10" hidden="1">
      <c r="A121" s="744">
        <v>1172300</v>
      </c>
      <c r="B121" s="760" t="s">
        <v>1634</v>
      </c>
      <c r="C121" s="726" t="s">
        <v>977</v>
      </c>
      <c r="D121" s="768">
        <v>0</v>
      </c>
      <c r="E121" s="768"/>
      <c r="F121" s="768"/>
      <c r="G121" s="768"/>
      <c r="H121" s="768"/>
      <c r="I121" s="768"/>
      <c r="J121" s="768"/>
    </row>
    <row r="122" spans="1:10" ht="25.5" hidden="1">
      <c r="A122" s="744">
        <v>1172400</v>
      </c>
      <c r="B122" s="781" t="s">
        <v>1635</v>
      </c>
      <c r="C122" s="726" t="s">
        <v>117</v>
      </c>
      <c r="D122" s="768">
        <v>0</v>
      </c>
      <c r="E122" s="768"/>
      <c r="F122" s="777"/>
      <c r="G122" s="777"/>
      <c r="H122" s="777"/>
      <c r="I122" s="777"/>
      <c r="J122" s="777"/>
    </row>
    <row r="123" spans="1:10" ht="25.5" hidden="1">
      <c r="A123" s="744">
        <v>1173000</v>
      </c>
      <c r="B123" s="779" t="s">
        <v>118</v>
      </c>
      <c r="C123" s="755" t="s">
        <v>338</v>
      </c>
      <c r="D123" s="777">
        <v>0</v>
      </c>
      <c r="E123" s="777"/>
      <c r="F123" s="777">
        <v>0</v>
      </c>
      <c r="G123" s="777">
        <v>0</v>
      </c>
      <c r="H123" s="777">
        <v>0</v>
      </c>
      <c r="I123" s="777">
        <v>0</v>
      </c>
      <c r="J123" s="777">
        <v>0</v>
      </c>
    </row>
    <row r="124" spans="1:10" ht="25.5" hidden="1">
      <c r="A124" s="775">
        <v>1173100</v>
      </c>
      <c r="B124" s="782" t="s">
        <v>119</v>
      </c>
      <c r="C124" s="726" t="s">
        <v>1044</v>
      </c>
      <c r="D124" s="777">
        <v>0</v>
      </c>
      <c r="E124" s="777"/>
      <c r="F124" s="777"/>
      <c r="G124" s="777"/>
      <c r="H124" s="777"/>
      <c r="I124" s="777"/>
      <c r="J124" s="777"/>
    </row>
    <row r="125" spans="1:10" ht="38.25" hidden="1">
      <c r="A125" s="775">
        <v>1174000</v>
      </c>
      <c r="B125" s="779" t="s">
        <v>1045</v>
      </c>
      <c r="C125" s="755" t="s">
        <v>338</v>
      </c>
      <c r="D125" s="777">
        <v>0</v>
      </c>
      <c r="E125" s="777"/>
      <c r="F125" s="777">
        <v>0</v>
      </c>
      <c r="G125" s="777">
        <v>0</v>
      </c>
      <c r="H125" s="777">
        <v>0</v>
      </c>
      <c r="I125" s="777">
        <v>0</v>
      </c>
      <c r="J125" s="777">
        <v>0</v>
      </c>
    </row>
    <row r="126" spans="1:10" ht="25.5" hidden="1">
      <c r="A126" s="775">
        <v>1174100</v>
      </c>
      <c r="B126" s="782" t="s">
        <v>1060</v>
      </c>
      <c r="C126" s="726" t="s">
        <v>1046</v>
      </c>
      <c r="D126" s="777">
        <v>0</v>
      </c>
      <c r="E126" s="777"/>
      <c r="F126" s="777"/>
      <c r="G126" s="777"/>
      <c r="H126" s="777"/>
      <c r="I126" s="777"/>
      <c r="J126" s="777"/>
    </row>
    <row r="127" spans="1:10" ht="25.5" hidden="1">
      <c r="A127" s="775">
        <v>1174200</v>
      </c>
      <c r="B127" s="781" t="s">
        <v>1636</v>
      </c>
      <c r="C127" s="726" t="s">
        <v>425</v>
      </c>
      <c r="D127" s="777">
        <v>0</v>
      </c>
      <c r="E127" s="777"/>
      <c r="F127" s="777"/>
      <c r="G127" s="777"/>
      <c r="H127" s="777"/>
      <c r="I127" s="777"/>
      <c r="J127" s="777"/>
    </row>
    <row r="128" spans="1:10" ht="51" hidden="1">
      <c r="A128" s="775">
        <v>1175000</v>
      </c>
      <c r="B128" s="779" t="s">
        <v>535</v>
      </c>
      <c r="C128" s="755" t="s">
        <v>338</v>
      </c>
      <c r="D128" s="777">
        <v>0</v>
      </c>
      <c r="E128" s="777"/>
      <c r="F128" s="777">
        <v>0</v>
      </c>
      <c r="G128" s="777">
        <v>0</v>
      </c>
      <c r="H128" s="777">
        <v>0</v>
      </c>
      <c r="I128" s="777">
        <v>0</v>
      </c>
      <c r="J128" s="777">
        <v>0</v>
      </c>
    </row>
    <row r="129" spans="1:12" ht="38.25" hidden="1">
      <c r="A129" s="775">
        <v>1175100</v>
      </c>
      <c r="B129" s="781" t="s">
        <v>1637</v>
      </c>
      <c r="C129" s="726" t="s">
        <v>212</v>
      </c>
      <c r="D129" s="777">
        <v>0</v>
      </c>
      <c r="E129" s="777"/>
      <c r="F129" s="777"/>
      <c r="G129" s="777"/>
      <c r="H129" s="777"/>
      <c r="I129" s="777"/>
      <c r="J129" s="777"/>
    </row>
    <row r="130" spans="1:12" hidden="1">
      <c r="A130" s="775">
        <v>1176000</v>
      </c>
      <c r="B130" s="779" t="s">
        <v>213</v>
      </c>
      <c r="C130" s="755" t="s">
        <v>338</v>
      </c>
      <c r="D130" s="777">
        <v>0</v>
      </c>
      <c r="E130" s="777"/>
      <c r="F130" s="777">
        <v>0</v>
      </c>
      <c r="G130" s="777">
        <v>0</v>
      </c>
      <c r="H130" s="777">
        <v>0</v>
      </c>
      <c r="I130" s="777">
        <v>0</v>
      </c>
      <c r="J130" s="777">
        <v>0</v>
      </c>
    </row>
    <row r="131" spans="1:12" hidden="1">
      <c r="A131" s="775">
        <v>1176100</v>
      </c>
      <c r="B131" s="781" t="s">
        <v>1638</v>
      </c>
      <c r="C131" s="726" t="s">
        <v>8</v>
      </c>
      <c r="D131" s="777">
        <v>0</v>
      </c>
      <c r="E131" s="777"/>
      <c r="F131" s="777"/>
      <c r="G131" s="777"/>
      <c r="H131" s="777"/>
      <c r="I131" s="777"/>
      <c r="J131" s="777"/>
    </row>
    <row r="132" spans="1:12" hidden="1">
      <c r="A132" s="775">
        <v>1177000</v>
      </c>
      <c r="B132" s="779" t="s">
        <v>564</v>
      </c>
      <c r="C132" s="755" t="s">
        <v>338</v>
      </c>
      <c r="D132" s="777">
        <v>0</v>
      </c>
      <c r="E132" s="777"/>
      <c r="F132" s="777">
        <v>0</v>
      </c>
      <c r="G132" s="777">
        <v>0</v>
      </c>
      <c r="H132" s="777">
        <v>0</v>
      </c>
      <c r="I132" s="777">
        <v>0</v>
      </c>
      <c r="J132" s="777">
        <v>0</v>
      </c>
    </row>
    <row r="133" spans="1:12" ht="13.5" hidden="1" thickBot="1">
      <c r="A133" s="769">
        <v>1177100</v>
      </c>
      <c r="B133" s="783" t="s">
        <v>1639</v>
      </c>
      <c r="C133" s="730" t="s">
        <v>244</v>
      </c>
      <c r="D133" s="784">
        <v>0</v>
      </c>
      <c r="E133" s="784"/>
      <c r="F133" s="784"/>
      <c r="G133" s="784"/>
      <c r="H133" s="784"/>
      <c r="I133" s="784"/>
      <c r="J133" s="784"/>
    </row>
    <row r="134" spans="1:12" ht="1.5" hidden="1" customHeight="1" thickBot="1">
      <c r="A134" s="785" t="s">
        <v>245</v>
      </c>
      <c r="B134" s="786" t="s">
        <v>246</v>
      </c>
      <c r="C134" s="787"/>
      <c r="D134" s="788"/>
      <c r="E134" s="788"/>
      <c r="F134" s="788"/>
      <c r="G134" s="788"/>
      <c r="H134" s="788"/>
      <c r="I134" s="788"/>
      <c r="J134" s="788"/>
    </row>
    <row r="135" spans="1:12" ht="26.25" hidden="1" thickBot="1">
      <c r="A135" s="789" t="s">
        <v>247</v>
      </c>
      <c r="B135" s="790" t="s">
        <v>618</v>
      </c>
      <c r="C135" s="791" t="s">
        <v>338</v>
      </c>
      <c r="D135" s="788">
        <v>0</v>
      </c>
      <c r="E135" s="788"/>
      <c r="F135" s="788">
        <v>0</v>
      </c>
      <c r="G135" s="788">
        <v>0</v>
      </c>
      <c r="H135" s="788">
        <v>0</v>
      </c>
      <c r="I135" s="788">
        <v>0</v>
      </c>
      <c r="J135" s="788">
        <v>0</v>
      </c>
    </row>
    <row r="136" spans="1:12" ht="13.5" hidden="1" thickBot="1">
      <c r="A136" s="792"/>
      <c r="B136" s="793" t="s">
        <v>619</v>
      </c>
      <c r="C136" s="794"/>
      <c r="D136" s="795"/>
      <c r="E136" s="795"/>
      <c r="F136" s="795"/>
      <c r="G136" s="795"/>
      <c r="H136" s="795"/>
      <c r="I136" s="795"/>
      <c r="J136" s="795"/>
    </row>
    <row r="137" spans="1:12" hidden="1">
      <c r="A137" s="785" t="s">
        <v>245</v>
      </c>
      <c r="B137" s="786" t="s">
        <v>246</v>
      </c>
      <c r="C137" s="796"/>
      <c r="D137" s="797"/>
      <c r="E137" s="797"/>
      <c r="F137" s="797"/>
      <c r="G137" s="797"/>
      <c r="H137" s="797"/>
      <c r="I137" s="797"/>
      <c r="J137" s="797"/>
    </row>
    <row r="138" spans="1:12" hidden="1">
      <c r="A138" s="798" t="s">
        <v>620</v>
      </c>
      <c r="B138" s="799" t="s">
        <v>621</v>
      </c>
      <c r="C138" s="800" t="s">
        <v>338</v>
      </c>
      <c r="D138" s="801">
        <v>0</v>
      </c>
      <c r="E138" s="801"/>
      <c r="F138" s="801">
        <v>0</v>
      </c>
      <c r="G138" s="801">
        <v>0</v>
      </c>
      <c r="H138" s="801">
        <v>0</v>
      </c>
      <c r="I138" s="801">
        <v>0</v>
      </c>
      <c r="J138" s="801">
        <v>0</v>
      </c>
    </row>
    <row r="139" spans="1:12" hidden="1">
      <c r="A139" s="802" t="s">
        <v>622</v>
      </c>
      <c r="B139" s="781" t="s">
        <v>1640</v>
      </c>
      <c r="C139" s="803" t="s">
        <v>945</v>
      </c>
      <c r="D139" s="777">
        <v>0</v>
      </c>
      <c r="E139" s="777"/>
      <c r="F139" s="777"/>
      <c r="G139" s="777"/>
      <c r="H139" s="777"/>
      <c r="I139" s="777"/>
      <c r="J139" s="777"/>
    </row>
    <row r="140" spans="1:12" hidden="1">
      <c r="A140" s="802" t="s">
        <v>946</v>
      </c>
      <c r="B140" s="781" t="s">
        <v>1641</v>
      </c>
      <c r="C140" s="803" t="s">
        <v>923</v>
      </c>
      <c r="D140" s="777">
        <v>0</v>
      </c>
      <c r="E140" s="777"/>
      <c r="F140" s="777"/>
      <c r="G140" s="777"/>
      <c r="H140" s="777"/>
      <c r="I140" s="777"/>
      <c r="J140" s="777"/>
      <c r="L140" s="626" t="s">
        <v>84</v>
      </c>
    </row>
    <row r="141" spans="1:12" ht="25.5" hidden="1">
      <c r="A141" s="802" t="s">
        <v>924</v>
      </c>
      <c r="B141" s="781" t="s">
        <v>1642</v>
      </c>
      <c r="C141" s="803" t="s">
        <v>926</v>
      </c>
      <c r="D141" s="777">
        <v>0</v>
      </c>
      <c r="E141" s="777"/>
      <c r="F141" s="777"/>
      <c r="G141" s="777"/>
      <c r="H141" s="777"/>
      <c r="I141" s="777"/>
      <c r="J141" s="777"/>
    </row>
    <row r="142" spans="1:12" hidden="1">
      <c r="A142" s="802" t="s">
        <v>927</v>
      </c>
      <c r="B142" s="781" t="s">
        <v>1643</v>
      </c>
      <c r="C142" s="803" t="s">
        <v>1055</v>
      </c>
      <c r="D142" s="777">
        <v>0</v>
      </c>
      <c r="E142" s="777"/>
      <c r="F142" s="777"/>
      <c r="G142" s="777"/>
      <c r="H142" s="777"/>
      <c r="I142" s="777"/>
      <c r="J142" s="777"/>
    </row>
    <row r="143" spans="1:12" hidden="1">
      <c r="A143" s="802" t="s">
        <v>127</v>
      </c>
      <c r="B143" s="782" t="s">
        <v>128</v>
      </c>
      <c r="C143" s="803" t="s">
        <v>129</v>
      </c>
      <c r="D143" s="777">
        <v>0</v>
      </c>
      <c r="E143" s="777"/>
      <c r="F143" s="777"/>
      <c r="G143" s="777"/>
      <c r="H143" s="777"/>
      <c r="I143" s="777"/>
      <c r="J143" s="777"/>
    </row>
    <row r="144" spans="1:12" hidden="1">
      <c r="A144" s="802" t="s">
        <v>130</v>
      </c>
      <c r="B144" s="781" t="s">
        <v>1644</v>
      </c>
      <c r="C144" s="803" t="s">
        <v>857</v>
      </c>
      <c r="D144" s="777">
        <v>0</v>
      </c>
      <c r="E144" s="777"/>
      <c r="F144" s="777"/>
      <c r="G144" s="777"/>
      <c r="H144" s="777"/>
      <c r="I144" s="777"/>
      <c r="J144" s="777"/>
    </row>
    <row r="145" spans="1:10" hidden="1">
      <c r="A145" s="802" t="s">
        <v>858</v>
      </c>
      <c r="B145" s="781" t="s">
        <v>1645</v>
      </c>
      <c r="C145" s="803" t="s">
        <v>860</v>
      </c>
      <c r="D145" s="777">
        <v>0</v>
      </c>
      <c r="E145" s="777"/>
      <c r="F145" s="777"/>
      <c r="G145" s="777"/>
      <c r="H145" s="777"/>
      <c r="I145" s="777"/>
      <c r="J145" s="777"/>
    </row>
    <row r="146" spans="1:10" hidden="1">
      <c r="A146" s="802" t="s">
        <v>625</v>
      </c>
      <c r="B146" s="781" t="s">
        <v>1646</v>
      </c>
      <c r="C146" s="803" t="s">
        <v>627</v>
      </c>
      <c r="D146" s="777">
        <v>0</v>
      </c>
      <c r="E146" s="777"/>
      <c r="F146" s="777"/>
      <c r="G146" s="777"/>
      <c r="H146" s="777"/>
      <c r="I146" s="777"/>
      <c r="J146" s="777"/>
    </row>
    <row r="147" spans="1:10" hidden="1">
      <c r="A147" s="802" t="s">
        <v>628</v>
      </c>
      <c r="B147" s="779" t="s">
        <v>629</v>
      </c>
      <c r="C147" s="804" t="s">
        <v>338</v>
      </c>
      <c r="D147" s="777">
        <v>0</v>
      </c>
      <c r="E147" s="777"/>
      <c r="F147" s="777">
        <v>0</v>
      </c>
      <c r="G147" s="777">
        <v>0</v>
      </c>
      <c r="H147" s="777">
        <v>0</v>
      </c>
      <c r="I147" s="777">
        <v>0</v>
      </c>
      <c r="J147" s="777">
        <v>0</v>
      </c>
    </row>
    <row r="148" spans="1:10" hidden="1">
      <c r="A148" s="802" t="s">
        <v>630</v>
      </c>
      <c r="B148" s="782" t="s">
        <v>631</v>
      </c>
      <c r="C148" s="803" t="s">
        <v>632</v>
      </c>
      <c r="D148" s="777">
        <v>0</v>
      </c>
      <c r="E148" s="777"/>
      <c r="F148" s="777"/>
      <c r="G148" s="777"/>
      <c r="H148" s="777"/>
      <c r="I148" s="777"/>
      <c r="J148" s="777"/>
    </row>
    <row r="149" spans="1:10" hidden="1">
      <c r="A149" s="802" t="s">
        <v>633</v>
      </c>
      <c r="B149" s="782" t="s">
        <v>634</v>
      </c>
      <c r="C149" s="803" t="s">
        <v>635</v>
      </c>
      <c r="D149" s="777">
        <v>0</v>
      </c>
      <c r="E149" s="777"/>
      <c r="F149" s="777"/>
      <c r="G149" s="777"/>
      <c r="H149" s="777"/>
      <c r="I149" s="777"/>
      <c r="J149" s="777"/>
    </row>
    <row r="150" spans="1:10" ht="25.5" hidden="1">
      <c r="A150" s="802" t="s">
        <v>636</v>
      </c>
      <c r="B150" s="781" t="s">
        <v>1647</v>
      </c>
      <c r="C150" s="803" t="s">
        <v>294</v>
      </c>
      <c r="D150" s="777">
        <v>0</v>
      </c>
      <c r="E150" s="777"/>
      <c r="F150" s="777"/>
      <c r="G150" s="777"/>
      <c r="H150" s="777"/>
      <c r="I150" s="777"/>
      <c r="J150" s="777"/>
    </row>
    <row r="151" spans="1:10" hidden="1">
      <c r="A151" s="802" t="s">
        <v>295</v>
      </c>
      <c r="B151" s="781" t="s">
        <v>1648</v>
      </c>
      <c r="C151" s="803" t="s">
        <v>297</v>
      </c>
      <c r="D151" s="777">
        <v>0</v>
      </c>
      <c r="E151" s="777"/>
      <c r="F151" s="777"/>
      <c r="G151" s="777"/>
      <c r="H151" s="777"/>
      <c r="I151" s="777"/>
      <c r="J151" s="777"/>
    </row>
    <row r="152" spans="1:10" hidden="1">
      <c r="A152" s="802" t="s">
        <v>298</v>
      </c>
      <c r="B152" s="779" t="s">
        <v>299</v>
      </c>
      <c r="C152" s="804" t="s">
        <v>338</v>
      </c>
      <c r="D152" s="777">
        <v>0</v>
      </c>
      <c r="E152" s="777"/>
      <c r="F152" s="777">
        <v>0</v>
      </c>
      <c r="G152" s="777">
        <v>0</v>
      </c>
      <c r="H152" s="777">
        <v>0</v>
      </c>
      <c r="I152" s="777">
        <v>0</v>
      </c>
      <c r="J152" s="777">
        <v>0</v>
      </c>
    </row>
    <row r="153" spans="1:10" hidden="1">
      <c r="A153" s="802" t="s">
        <v>300</v>
      </c>
      <c r="B153" s="782" t="s">
        <v>1061</v>
      </c>
      <c r="C153" s="803" t="s">
        <v>301</v>
      </c>
      <c r="D153" s="777">
        <v>0</v>
      </c>
      <c r="E153" s="777"/>
      <c r="F153" s="777"/>
      <c r="G153" s="777"/>
      <c r="H153" s="777"/>
      <c r="I153" s="777"/>
      <c r="J153" s="777"/>
    </row>
    <row r="154" spans="1:10" hidden="1">
      <c r="A154" s="805" t="s">
        <v>302</v>
      </c>
      <c r="B154" s="806" t="s">
        <v>303</v>
      </c>
      <c r="C154" s="804" t="s">
        <v>338</v>
      </c>
      <c r="D154" s="777">
        <v>0</v>
      </c>
      <c r="E154" s="777"/>
      <c r="F154" s="777">
        <v>0</v>
      </c>
      <c r="G154" s="777">
        <v>0</v>
      </c>
      <c r="H154" s="777">
        <v>0</v>
      </c>
      <c r="I154" s="777">
        <v>0</v>
      </c>
      <c r="J154" s="777">
        <v>0</v>
      </c>
    </row>
    <row r="155" spans="1:10" hidden="1">
      <c r="A155" s="802" t="s">
        <v>304</v>
      </c>
      <c r="B155" s="782" t="s">
        <v>1062</v>
      </c>
      <c r="C155" s="803" t="s">
        <v>305</v>
      </c>
      <c r="D155" s="777">
        <v>0</v>
      </c>
      <c r="E155" s="777"/>
      <c r="F155" s="777"/>
      <c r="G155" s="777"/>
      <c r="H155" s="777"/>
      <c r="I155" s="777"/>
      <c r="J155" s="777"/>
    </row>
    <row r="156" spans="1:10" hidden="1">
      <c r="A156" s="802" t="s">
        <v>306</v>
      </c>
      <c r="B156" s="782" t="s">
        <v>1063</v>
      </c>
      <c r="C156" s="803" t="s">
        <v>307</v>
      </c>
      <c r="D156" s="777">
        <v>0</v>
      </c>
      <c r="E156" s="777"/>
      <c r="F156" s="777"/>
      <c r="G156" s="777"/>
      <c r="H156" s="777"/>
      <c r="I156" s="777"/>
      <c r="J156" s="777"/>
    </row>
    <row r="157" spans="1:10">
      <c r="A157" s="802" t="s">
        <v>308</v>
      </c>
      <c r="B157" s="781" t="s">
        <v>1649</v>
      </c>
      <c r="C157" s="803" t="s">
        <v>310</v>
      </c>
      <c r="D157" s="777">
        <v>0</v>
      </c>
      <c r="E157" s="777"/>
      <c r="F157" s="777"/>
      <c r="G157" s="777"/>
      <c r="H157" s="777"/>
      <c r="I157" s="777"/>
      <c r="J157" s="777"/>
    </row>
    <row r="158" spans="1:10" ht="13.5" thickBot="1">
      <c r="A158" s="807">
        <v>1244000</v>
      </c>
      <c r="B158" s="808" t="s">
        <v>1650</v>
      </c>
      <c r="C158" s="809" t="s">
        <v>1089</v>
      </c>
      <c r="D158" s="1120">
        <v>0</v>
      </c>
      <c r="E158" s="1120"/>
      <c r="F158" s="1120"/>
      <c r="G158" s="1120"/>
      <c r="H158" s="1120"/>
      <c r="I158" s="1120"/>
      <c r="J158" s="1120"/>
    </row>
    <row r="159" spans="1:10" ht="26.25" thickBot="1">
      <c r="A159" s="810">
        <v>1000000</v>
      </c>
      <c r="B159" s="811" t="s">
        <v>1090</v>
      </c>
      <c r="C159" s="812" t="s">
        <v>338</v>
      </c>
      <c r="D159" s="1121">
        <f t="shared" ref="D159:I159" si="0">D32</f>
        <v>0</v>
      </c>
      <c r="E159" s="1121">
        <f t="shared" si="0"/>
        <v>0</v>
      </c>
      <c r="F159" s="1121">
        <f t="shared" si="0"/>
        <v>0</v>
      </c>
      <c r="G159" s="1121">
        <f t="shared" si="0"/>
        <v>0</v>
      </c>
      <c r="H159" s="1121">
        <f t="shared" si="0"/>
        <v>0</v>
      </c>
      <c r="I159" s="1121">
        <f t="shared" si="0"/>
        <v>0</v>
      </c>
      <c r="J159" s="1501">
        <f>F159</f>
        <v>0</v>
      </c>
    </row>
    <row r="160" spans="1:10" ht="11.25" customHeight="1">
      <c r="A160" s="813"/>
      <c r="B160" s="814"/>
      <c r="C160" s="815"/>
      <c r="D160" s="662"/>
      <c r="E160" s="662"/>
      <c r="F160" s="662"/>
      <c r="G160" s="662"/>
      <c r="H160" s="662"/>
      <c r="I160" s="662"/>
      <c r="J160" s="662"/>
    </row>
    <row r="161" spans="1:10" ht="12.75" customHeight="1">
      <c r="A161" s="2443"/>
      <c r="B161" s="2443"/>
      <c r="C161" s="2443"/>
      <c r="D161" s="2443"/>
      <c r="E161" s="2443"/>
      <c r="F161" s="2443"/>
      <c r="G161" s="2443"/>
      <c r="H161" s="2443"/>
      <c r="I161" s="2443"/>
      <c r="J161" s="2443"/>
    </row>
    <row r="162" spans="1:10" s="662" customFormat="1" ht="26.25" customHeight="1">
      <c r="A162" s="2422" t="s">
        <v>2203</v>
      </c>
      <c r="B162" s="2422"/>
      <c r="C162" s="2422"/>
      <c r="D162" s="2422"/>
      <c r="E162" s="2422"/>
      <c r="F162" s="2422"/>
      <c r="G162" s="2422"/>
      <c r="H162" s="2422"/>
      <c r="I162" s="2422"/>
      <c r="J162" s="2422"/>
    </row>
    <row r="163" spans="1:10" ht="12.75" customHeight="1">
      <c r="A163" s="2476" t="s">
        <v>1070</v>
      </c>
      <c r="B163" s="2476"/>
      <c r="C163" s="2476"/>
      <c r="D163" s="2476"/>
      <c r="E163" s="2476"/>
      <c r="F163" s="2476"/>
      <c r="G163" s="2476"/>
      <c r="H163" s="2476"/>
      <c r="I163" s="2476"/>
      <c r="J163" s="2476"/>
    </row>
    <row r="164" spans="1:10" ht="12.75" customHeight="1">
      <c r="A164" s="816" t="s">
        <v>1651</v>
      </c>
      <c r="B164" s="816"/>
      <c r="C164" s="817"/>
      <c r="D164" s="816"/>
      <c r="E164" s="816"/>
      <c r="F164" s="816"/>
      <c r="G164" s="816" t="s">
        <v>1098</v>
      </c>
      <c r="H164" s="816"/>
      <c r="I164" s="816"/>
      <c r="J164" s="816"/>
    </row>
    <row r="165" spans="1:10" ht="12.75" customHeight="1">
      <c r="A165" s="818" t="s">
        <v>1652</v>
      </c>
      <c r="B165" s="818"/>
      <c r="C165" s="818"/>
      <c r="D165" s="662"/>
      <c r="E165" s="661" t="s">
        <v>289</v>
      </c>
      <c r="F165" s="662"/>
      <c r="G165" s="661" t="s">
        <v>290</v>
      </c>
      <c r="H165" s="662"/>
      <c r="I165" s="662"/>
      <c r="J165" s="818"/>
    </row>
    <row r="166" spans="1:10" ht="12.75" customHeight="1">
      <c r="A166" s="819" t="s">
        <v>1653</v>
      </c>
      <c r="B166" s="819"/>
      <c r="C166" s="818"/>
      <c r="D166" s="819"/>
      <c r="E166" s="819"/>
      <c r="F166" s="819"/>
      <c r="G166" s="819"/>
      <c r="H166" s="819"/>
      <c r="I166" s="819"/>
      <c r="J166" s="819"/>
    </row>
    <row r="167" spans="1:10" ht="14.25">
      <c r="A167" s="816" t="s">
        <v>2011</v>
      </c>
      <c r="B167" s="816"/>
      <c r="C167" s="817"/>
      <c r="D167" s="816"/>
      <c r="E167" s="816"/>
      <c r="F167" s="816"/>
      <c r="G167" s="816" t="s">
        <v>1102</v>
      </c>
      <c r="H167" s="816"/>
      <c r="I167" s="816"/>
      <c r="J167" s="816"/>
    </row>
    <row r="168" spans="1:10" ht="14.25">
      <c r="A168" s="818" t="s">
        <v>1655</v>
      </c>
      <c r="B168" s="817" t="s">
        <v>612</v>
      </c>
      <c r="C168" s="820"/>
      <c r="D168" s="662"/>
      <c r="E168" s="661" t="s">
        <v>289</v>
      </c>
      <c r="F168" s="662"/>
      <c r="G168" s="661" t="s">
        <v>290</v>
      </c>
      <c r="H168" s="662"/>
      <c r="I168" s="662"/>
      <c r="J168" s="818"/>
    </row>
    <row r="169" spans="1:10" ht="12.75" customHeight="1">
      <c r="A169" s="672"/>
      <c r="B169" s="663"/>
      <c r="C169" s="673"/>
      <c r="D169" s="662"/>
      <c r="E169" s="662"/>
      <c r="F169" s="662"/>
      <c r="G169" s="662"/>
      <c r="H169" s="662"/>
      <c r="I169" s="662"/>
      <c r="J169" s="662"/>
    </row>
    <row r="170" spans="1:10" ht="12.75" customHeight="1">
      <c r="A170" s="672"/>
      <c r="B170" s="663"/>
      <c r="C170" s="673"/>
      <c r="D170" s="662"/>
      <c r="E170" s="662"/>
      <c r="F170" s="662"/>
      <c r="G170" s="662"/>
      <c r="H170" s="662"/>
      <c r="I170" s="662"/>
      <c r="J170" s="662"/>
    </row>
    <row r="171" spans="1:10" ht="12.75" customHeight="1">
      <c r="A171" s="672"/>
      <c r="B171" s="663"/>
      <c r="C171" s="673"/>
      <c r="D171" s="662"/>
      <c r="E171" s="662"/>
      <c r="F171" s="662"/>
      <c r="G171" s="662"/>
      <c r="H171" s="662"/>
      <c r="I171" s="662"/>
      <c r="J171" s="662"/>
    </row>
    <row r="172" spans="1:10" ht="12.75" customHeight="1">
      <c r="A172" s="672"/>
      <c r="B172" s="663"/>
      <c r="C172" s="673"/>
      <c r="D172" s="662"/>
      <c r="E172" s="662"/>
      <c r="F172" s="662"/>
      <c r="G172" s="662"/>
      <c r="H172" s="662"/>
      <c r="I172" s="662"/>
      <c r="J172" s="662"/>
    </row>
  </sheetData>
  <mergeCells count="16">
    <mergeCell ref="H27:J27"/>
    <mergeCell ref="F29:F30"/>
    <mergeCell ref="G29:J29"/>
    <mergeCell ref="A163:J163"/>
    <mergeCell ref="A161:J161"/>
    <mergeCell ref="A162:J162"/>
    <mergeCell ref="A14:J14"/>
    <mergeCell ref="A12:B12"/>
    <mergeCell ref="A15:J15"/>
    <mergeCell ref="F23:J24"/>
    <mergeCell ref="F1:J1"/>
    <mergeCell ref="F3:J3"/>
    <mergeCell ref="A10:E10"/>
    <mergeCell ref="A11:E11"/>
    <mergeCell ref="A13:J13"/>
    <mergeCell ref="B16:F17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216"/>
  <sheetViews>
    <sheetView topLeftCell="A34" workbookViewId="0">
      <selection activeCell="I45" sqref="I45"/>
    </sheetView>
  </sheetViews>
  <sheetFormatPr defaultRowHeight="12.75"/>
  <cols>
    <col min="1" max="1" width="6.7109375" style="672" customWidth="1"/>
    <col min="2" max="2" width="46.28515625" style="663" customWidth="1"/>
    <col min="3" max="3" width="8.7109375" style="673" customWidth="1"/>
    <col min="4" max="4" width="10.7109375" style="662" customWidth="1"/>
    <col min="5" max="5" width="8.7109375" style="841" customWidth="1"/>
    <col min="6" max="6" width="9.7109375" style="662" customWidth="1"/>
    <col min="7" max="7" width="10.710937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889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4.25" customHeight="1">
      <c r="B6" s="871" t="s">
        <v>31</v>
      </c>
      <c r="C6" s="872"/>
      <c r="D6" s="871"/>
      <c r="E6" s="1381"/>
      <c r="G6" s="873" t="s">
        <v>971</v>
      </c>
      <c r="H6" s="820"/>
    </row>
    <row r="7" spans="1:10">
      <c r="B7" s="662"/>
      <c r="C7" s="874"/>
    </row>
    <row r="8" spans="1:10" ht="12" customHeight="1">
      <c r="A8" s="672" t="s">
        <v>1750</v>
      </c>
      <c r="F8" s="665"/>
      <c r="G8" s="665"/>
    </row>
    <row r="9" spans="1:10" s="672" customFormat="1" ht="9.75" customHeight="1">
      <c r="A9" s="2455" t="s">
        <v>1073</v>
      </c>
      <c r="B9" s="2455"/>
      <c r="C9" s="2455"/>
      <c r="D9" s="2455"/>
      <c r="E9" s="2455"/>
    </row>
    <row r="10" spans="1:10" ht="12" customHeight="1">
      <c r="A10" s="672" t="s">
        <v>451</v>
      </c>
      <c r="B10" s="875"/>
      <c r="C10" s="876"/>
      <c r="D10" s="824"/>
      <c r="E10" s="1382"/>
    </row>
    <row r="11" spans="1:10" ht="14.25" hidden="1" customHeight="1">
      <c r="B11" s="877"/>
      <c r="C11" s="878"/>
      <c r="D11" s="877"/>
      <c r="E11" s="1383"/>
      <c r="F11" s="877"/>
      <c r="G11" s="877"/>
      <c r="H11" s="879"/>
    </row>
    <row r="12" spans="1:10" ht="16.5" customHeight="1">
      <c r="A12" s="880"/>
      <c r="B12" s="873" t="s">
        <v>1098</v>
      </c>
      <c r="C12" s="874"/>
      <c r="D12" s="873"/>
      <c r="E12" s="1384"/>
      <c r="F12" s="873"/>
      <c r="G12" s="820"/>
      <c r="H12" s="881" t="s">
        <v>193</v>
      </c>
    </row>
    <row r="13" spans="1:10" ht="35.25" customHeight="1">
      <c r="A13" s="882" t="s">
        <v>587</v>
      </c>
      <c r="B13" s="882"/>
      <c r="C13" s="878"/>
      <c r="D13" s="882"/>
      <c r="E13" s="1385"/>
      <c r="F13" s="882"/>
      <c r="G13" s="883"/>
    </row>
    <row r="14" spans="1:10" ht="17.25" customHeight="1">
      <c r="A14" s="2470" t="s">
        <v>1751</v>
      </c>
      <c r="B14" s="2452"/>
      <c r="F14" s="665"/>
      <c r="G14" s="665"/>
    </row>
    <row r="15" spans="1:10" ht="20.25" customHeight="1">
      <c r="A15" s="884"/>
      <c r="B15" s="2447" t="s">
        <v>588</v>
      </c>
      <c r="C15" s="2447"/>
      <c r="D15" s="2447"/>
      <c r="E15" s="2447"/>
      <c r="F15" s="885"/>
      <c r="G15" s="885"/>
      <c r="H15" s="885"/>
      <c r="I15" s="885"/>
      <c r="J15" s="885"/>
    </row>
    <row r="16" spans="1:10" ht="29.25" customHeight="1">
      <c r="A16" s="662"/>
      <c r="B16" s="2449" t="s">
        <v>1158</v>
      </c>
      <c r="C16" s="2449"/>
      <c r="D16" s="2449"/>
      <c r="E16" s="2449"/>
      <c r="F16" s="2449"/>
      <c r="G16" s="675"/>
      <c r="H16" s="886"/>
      <c r="I16" s="886"/>
      <c r="J16" s="886"/>
    </row>
    <row r="17" spans="1:10" s="672" customFormat="1" ht="21.75" customHeight="1">
      <c r="A17" s="882"/>
      <c r="B17" s="2451" t="s">
        <v>1729</v>
      </c>
      <c r="C17" s="2451"/>
      <c r="D17" s="2451"/>
      <c r="E17" s="2451"/>
      <c r="F17" s="2451"/>
      <c r="G17" s="887"/>
      <c r="H17" s="887"/>
      <c r="I17" s="887"/>
      <c r="J17" s="887"/>
    </row>
    <row r="18" spans="1:10" s="672" customFormat="1" ht="12" customHeight="1">
      <c r="A18" s="883"/>
      <c r="B18" s="2451"/>
      <c r="C18" s="2451"/>
      <c r="D18" s="2451"/>
      <c r="E18" s="2451"/>
      <c r="F18" s="2451"/>
      <c r="G18" s="676"/>
      <c r="H18" s="676"/>
      <c r="I18" s="675"/>
      <c r="J18" s="675"/>
    </row>
    <row r="19" spans="1:10" s="667" customFormat="1" thickBot="1">
      <c r="A19" s="677" t="s">
        <v>204</v>
      </c>
      <c r="B19" s="888"/>
      <c r="C19" s="889"/>
      <c r="D19" s="669"/>
      <c r="E19" s="1386"/>
      <c r="G19" s="890" t="s">
        <v>1146</v>
      </c>
      <c r="H19" s="891"/>
      <c r="I19" s="891"/>
      <c r="J19" s="891"/>
    </row>
    <row r="20" spans="1:10" s="869" customFormat="1" ht="15.75" customHeight="1" thickBot="1">
      <c r="A20" s="677" t="s">
        <v>84</v>
      </c>
      <c r="B20" s="892"/>
      <c r="C20" s="889"/>
      <c r="E20" s="1387"/>
      <c r="G20" s="892" t="s">
        <v>313</v>
      </c>
      <c r="H20" s="893">
        <v>9</v>
      </c>
      <c r="I20" s="894">
        <v>5</v>
      </c>
      <c r="J20" s="895">
        <v>1</v>
      </c>
    </row>
    <row r="21" spans="1:10" s="892" customFormat="1" ht="15" customHeight="1" thickBot="1">
      <c r="A21" s="677" t="s">
        <v>600</v>
      </c>
      <c r="C21" s="889"/>
      <c r="E21" s="1388"/>
      <c r="G21" s="892" t="s">
        <v>1128</v>
      </c>
    </row>
    <row r="22" spans="1:10" s="892" customFormat="1" ht="9.75" customHeight="1" thickBot="1">
      <c r="A22" s="677" t="s">
        <v>531</v>
      </c>
      <c r="C22" s="896"/>
      <c r="D22" s="897"/>
      <c r="E22" s="1388"/>
      <c r="G22" s="892" t="s">
        <v>532</v>
      </c>
    </row>
    <row r="23" spans="1:10" s="869" customFormat="1" ht="15.75" customHeight="1" thickBot="1">
      <c r="A23" s="677" t="s">
        <v>693</v>
      </c>
      <c r="B23" s="892"/>
      <c r="C23" s="889"/>
      <c r="E23" s="1387"/>
      <c r="G23" s="892" t="s">
        <v>902</v>
      </c>
      <c r="I23" s="898"/>
    </row>
    <row r="24" spans="1:10" s="869" customFormat="1" ht="12.75" customHeight="1">
      <c r="A24" s="677" t="s">
        <v>202</v>
      </c>
      <c r="B24" s="899"/>
      <c r="C24" s="900"/>
      <c r="E24" s="1387"/>
      <c r="F24" s="901"/>
      <c r="G24" s="892" t="s">
        <v>904</v>
      </c>
    </row>
    <row r="25" spans="1:10" s="869" customFormat="1" ht="15.75" customHeight="1" thickBot="1">
      <c r="A25" s="679" t="s">
        <v>286</v>
      </c>
      <c r="B25" s="890"/>
      <c r="C25" s="900"/>
      <c r="D25" s="902"/>
      <c r="E25" s="1389"/>
      <c r="G25" s="892" t="s">
        <v>218</v>
      </c>
      <c r="I25" s="901"/>
    </row>
    <row r="26" spans="1:10" s="901" customFormat="1" ht="15.75" customHeight="1" thickBot="1">
      <c r="A26" s="677" t="s">
        <v>110</v>
      </c>
      <c r="B26" s="892"/>
      <c r="C26" s="900"/>
      <c r="D26" s="903"/>
      <c r="E26" s="1387"/>
      <c r="G26" s="901" t="s">
        <v>1658</v>
      </c>
      <c r="H26" s="904"/>
      <c r="I26" s="905"/>
      <c r="J26" s="906"/>
    </row>
    <row r="27" spans="1:10" s="901" customFormat="1" ht="16.5" customHeight="1" thickBot="1">
      <c r="A27" s="677" t="s">
        <v>608</v>
      </c>
      <c r="B27" s="892"/>
      <c r="C27" s="900"/>
      <c r="E27" s="1390" t="s">
        <v>704</v>
      </c>
      <c r="G27" s="892" t="s">
        <v>398</v>
      </c>
      <c r="I27" s="869"/>
      <c r="J27" s="869"/>
    </row>
    <row r="28" spans="1:10" s="901" customFormat="1" ht="16.5" customHeight="1" thickBot="1">
      <c r="A28" s="680"/>
      <c r="B28" s="869"/>
      <c r="C28" s="908"/>
      <c r="E28" s="1391"/>
      <c r="F28" s="869"/>
      <c r="G28" s="869"/>
    </row>
    <row r="29" spans="1:10" s="672" customFormat="1" ht="35.25" customHeight="1" thickBot="1">
      <c r="A29" s="695" t="s">
        <v>385</v>
      </c>
      <c r="B29" s="696" t="s">
        <v>609</v>
      </c>
      <c r="C29" s="697"/>
      <c r="D29" s="696" t="s">
        <v>401</v>
      </c>
      <c r="E29" s="1392"/>
      <c r="F29" s="2438" t="s">
        <v>342</v>
      </c>
      <c r="G29" s="2440" t="s">
        <v>343</v>
      </c>
      <c r="H29" s="2441"/>
      <c r="I29" s="2441"/>
      <c r="J29" s="2442"/>
    </row>
    <row r="30" spans="1:10" s="672" customFormat="1" ht="96.75" customHeight="1" thickBot="1">
      <c r="A30" s="699"/>
      <c r="B30" s="700" t="s">
        <v>329</v>
      </c>
      <c r="C30" s="701" t="s">
        <v>641</v>
      </c>
      <c r="D30" s="702" t="s">
        <v>761</v>
      </c>
      <c r="E30" s="139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0" s="910" customFormat="1" ht="21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1394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20.25" customHeight="1" thickBot="1">
      <c r="A32" s="911">
        <v>1100000</v>
      </c>
      <c r="B32" s="711" t="s">
        <v>1659</v>
      </c>
      <c r="C32" s="712" t="s">
        <v>338</v>
      </c>
      <c r="D32" s="826">
        <f>D33+D42+D138</f>
        <v>0</v>
      </c>
      <c r="E32" s="1104">
        <f>E35+E45+E77+E67+E70+E76</f>
        <v>0</v>
      </c>
      <c r="F32" s="826">
        <f>F33+F42+F138</f>
        <v>0</v>
      </c>
      <c r="G32" s="826">
        <f>G33+G42+G131</f>
        <v>0</v>
      </c>
      <c r="H32" s="826">
        <f>H33+H42+H131</f>
        <v>0</v>
      </c>
      <c r="I32" s="826">
        <f>I33+I42+I131</f>
        <v>0</v>
      </c>
      <c r="J32" s="826">
        <f>F32</f>
        <v>0</v>
      </c>
    </row>
    <row r="33" spans="1:12" s="672" customFormat="1" ht="39.75" customHeight="1" thickBot="1">
      <c r="A33" s="911">
        <v>1110000</v>
      </c>
      <c r="B33" s="714" t="s">
        <v>1617</v>
      </c>
      <c r="C33" s="712" t="s">
        <v>338</v>
      </c>
      <c r="D33" s="827">
        <f>D34</f>
        <v>0</v>
      </c>
      <c r="E33" s="1122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1122">
        <f>J34</f>
        <v>0</v>
      </c>
    </row>
    <row r="34" spans="1:12" s="672" customFormat="1" ht="18" customHeight="1">
      <c r="A34" s="912">
        <v>1110000</v>
      </c>
      <c r="B34" s="717" t="s">
        <v>768</v>
      </c>
      <c r="C34" s="718" t="s">
        <v>338</v>
      </c>
      <c r="D34" s="828">
        <f>SUM(D35:D41)</f>
        <v>0</v>
      </c>
      <c r="E34" s="1395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2" s="672" customFormat="1" ht="25.5">
      <c r="A35" s="913">
        <v>1111000</v>
      </c>
      <c r="B35" s="721" t="s">
        <v>643</v>
      </c>
      <c r="C35" s="722" t="s">
        <v>769</v>
      </c>
      <c r="D35" s="829">
        <v>0</v>
      </c>
      <c r="E35" s="838">
        <v>0</v>
      </c>
      <c r="F35" s="829">
        <f>D35+E35</f>
        <v>0</v>
      </c>
      <c r="G35" s="866">
        <v>0</v>
      </c>
      <c r="H35" s="866">
        <v>0</v>
      </c>
      <c r="I35" s="866">
        <v>0</v>
      </c>
      <c r="J35" s="829">
        <f>F35</f>
        <v>0</v>
      </c>
      <c r="K35" s="985"/>
    </row>
    <row r="36" spans="1:12" s="672" customFormat="1" ht="24" customHeight="1" thickBot="1">
      <c r="A36" s="914">
        <v>1112000</v>
      </c>
      <c r="B36" s="725" t="s">
        <v>255</v>
      </c>
      <c r="C36" s="726" t="s">
        <v>770</v>
      </c>
      <c r="D36" s="830">
        <v>0</v>
      </c>
      <c r="E36" s="837"/>
      <c r="F36" s="837">
        <v>0</v>
      </c>
      <c r="G36" s="830">
        <v>0</v>
      </c>
      <c r="H36" s="830">
        <v>0</v>
      </c>
      <c r="I36" s="830">
        <v>0</v>
      </c>
      <c r="J36" s="830">
        <f>F36</f>
        <v>0</v>
      </c>
    </row>
    <row r="37" spans="1:12" s="672" customFormat="1" ht="0.75" hidden="1" customHeight="1" thickBot="1">
      <c r="A37" s="914">
        <v>1113000</v>
      </c>
      <c r="B37" s="725" t="s">
        <v>771</v>
      </c>
      <c r="C37" s="726" t="s">
        <v>772</v>
      </c>
      <c r="D37" s="830"/>
      <c r="E37" s="837"/>
      <c r="F37" s="830"/>
      <c r="G37" s="830"/>
      <c r="H37" s="830"/>
      <c r="I37" s="830"/>
      <c r="J37" s="915">
        <v>0</v>
      </c>
    </row>
    <row r="38" spans="1:12" s="672" customFormat="1" ht="40.5" hidden="1" customHeight="1">
      <c r="A38" s="914">
        <v>1114000</v>
      </c>
      <c r="B38" s="725" t="s">
        <v>377</v>
      </c>
      <c r="C38" s="726" t="s">
        <v>378</v>
      </c>
      <c r="D38" s="830"/>
      <c r="E38" s="837"/>
      <c r="F38" s="830"/>
      <c r="G38" s="830"/>
      <c r="H38" s="830"/>
      <c r="I38" s="830"/>
      <c r="J38" s="915">
        <v>0</v>
      </c>
    </row>
    <row r="39" spans="1:12" s="672" customFormat="1" ht="12.75" hidden="1" customHeight="1">
      <c r="A39" s="914">
        <v>1115000</v>
      </c>
      <c r="B39" s="725" t="s">
        <v>591</v>
      </c>
      <c r="C39" s="726" t="s">
        <v>367</v>
      </c>
      <c r="D39" s="830"/>
      <c r="E39" s="837"/>
      <c r="F39" s="830"/>
      <c r="G39" s="830"/>
      <c r="H39" s="830"/>
      <c r="I39" s="830"/>
      <c r="J39" s="915">
        <v>0</v>
      </c>
    </row>
    <row r="40" spans="1:12" s="672" customFormat="1" ht="17.25" hidden="1" customHeight="1">
      <c r="A40" s="914">
        <v>1116000</v>
      </c>
      <c r="B40" s="725" t="s">
        <v>981</v>
      </c>
      <c r="C40" s="726" t="s">
        <v>368</v>
      </c>
      <c r="D40" s="830"/>
      <c r="E40" s="837"/>
      <c r="F40" s="830"/>
      <c r="G40" s="830"/>
      <c r="H40" s="830"/>
      <c r="I40" s="830"/>
      <c r="J40" s="915">
        <v>0</v>
      </c>
    </row>
    <row r="41" spans="1:12" s="672" customFormat="1" ht="17.25" hidden="1" customHeight="1" thickBot="1">
      <c r="A41" s="916">
        <v>1117000</v>
      </c>
      <c r="B41" s="729" t="s">
        <v>610</v>
      </c>
      <c r="C41" s="730" t="s">
        <v>19</v>
      </c>
      <c r="D41" s="831">
        <v>0</v>
      </c>
      <c r="E41" s="836"/>
      <c r="F41" s="831">
        <f>D41+E41</f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2" s="672" customFormat="1" ht="27" customHeight="1" thickBot="1">
      <c r="A42" s="917">
        <v>1120000</v>
      </c>
      <c r="B42" s="733" t="s">
        <v>20</v>
      </c>
      <c r="C42" s="712" t="s">
        <v>338</v>
      </c>
      <c r="D42" s="832">
        <f>D43+D55+D66+D69+D51+D64</f>
        <v>0</v>
      </c>
      <c r="E42" s="1039"/>
      <c r="F42" s="832">
        <f>F43+F55+F66+F69+F51+F64</f>
        <v>0</v>
      </c>
      <c r="G42" s="832">
        <f>G43+G51+G55+G64+G66+G69</f>
        <v>0</v>
      </c>
      <c r="H42" s="832">
        <f>H43+H51+H55+H64+H66+H69</f>
        <v>0</v>
      </c>
      <c r="I42" s="832">
        <f>I43+I51+I55+I64+I66+I69</f>
        <v>0</v>
      </c>
      <c r="J42" s="915">
        <f>F42</f>
        <v>0</v>
      </c>
    </row>
    <row r="43" spans="1:12" s="672" customFormat="1" ht="25.5" customHeight="1">
      <c r="A43" s="912">
        <v>1121000</v>
      </c>
      <c r="B43" s="735" t="s">
        <v>21</v>
      </c>
      <c r="C43" s="736"/>
      <c r="D43" s="829">
        <f>SUM(D44:D49)</f>
        <v>0</v>
      </c>
      <c r="E43" s="866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  <c r="L43" s="985"/>
    </row>
    <row r="44" spans="1:12" s="672" customFormat="1" ht="15" hidden="1" customHeight="1">
      <c r="A44" s="914">
        <v>1121100</v>
      </c>
      <c r="B44" s="737" t="s">
        <v>359</v>
      </c>
      <c r="C44" s="726" t="s">
        <v>360</v>
      </c>
      <c r="D44" s="830"/>
      <c r="E44" s="837"/>
      <c r="F44" s="830"/>
      <c r="G44" s="830"/>
      <c r="H44" s="830"/>
      <c r="I44" s="830"/>
      <c r="J44" s="915">
        <v>0</v>
      </c>
    </row>
    <row r="45" spans="1:12" s="672" customFormat="1" ht="24" customHeight="1">
      <c r="A45" s="914">
        <v>1121200</v>
      </c>
      <c r="B45" s="738" t="s">
        <v>1618</v>
      </c>
      <c r="C45" s="726" t="s">
        <v>362</v>
      </c>
      <c r="D45" s="830">
        <v>0</v>
      </c>
      <c r="E45" s="837">
        <v>0</v>
      </c>
      <c r="F45" s="830">
        <f>D45+E45</f>
        <v>0</v>
      </c>
      <c r="G45" s="830">
        <v>0</v>
      </c>
      <c r="H45" s="830">
        <v>0</v>
      </c>
      <c r="I45" s="830">
        <v>0</v>
      </c>
      <c r="J45" s="915">
        <f>F45</f>
        <v>0</v>
      </c>
      <c r="K45" s="985"/>
    </row>
    <row r="46" spans="1:12" s="672" customFormat="1" ht="20.25" customHeight="1">
      <c r="A46" s="914">
        <v>1121300</v>
      </c>
      <c r="B46" s="737" t="s">
        <v>734</v>
      </c>
      <c r="C46" s="726" t="s">
        <v>363</v>
      </c>
      <c r="D46" s="830">
        <v>0</v>
      </c>
      <c r="E46" s="837">
        <v>0</v>
      </c>
      <c r="F46" s="830">
        <f>D46+E46</f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2" s="672" customFormat="1" ht="0.75" customHeight="1">
      <c r="A47" s="914">
        <v>1121400</v>
      </c>
      <c r="B47" s="737" t="s">
        <v>735</v>
      </c>
      <c r="C47" s="726" t="s">
        <v>364</v>
      </c>
      <c r="D47" s="830">
        <v>0</v>
      </c>
      <c r="E47" s="837"/>
      <c r="F47" s="830"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2" s="672" customFormat="1" hidden="1">
      <c r="A48" s="914">
        <v>1121500</v>
      </c>
      <c r="B48" s="737" t="s">
        <v>65</v>
      </c>
      <c r="C48" s="726" t="s">
        <v>365</v>
      </c>
      <c r="D48" s="829"/>
      <c r="E48" s="837"/>
      <c r="F48" s="829"/>
      <c r="G48" s="829"/>
      <c r="H48" s="829"/>
      <c r="I48" s="829"/>
      <c r="J48" s="915">
        <v>0</v>
      </c>
    </row>
    <row r="49" spans="1:10" s="672" customFormat="1" hidden="1">
      <c r="A49" s="914">
        <v>1121600</v>
      </c>
      <c r="B49" s="737" t="s">
        <v>66</v>
      </c>
      <c r="C49" s="726" t="s">
        <v>366</v>
      </c>
      <c r="D49" s="830"/>
      <c r="E49" s="837"/>
      <c r="F49" s="830"/>
      <c r="G49" s="830"/>
      <c r="H49" s="830"/>
      <c r="I49" s="830"/>
      <c r="J49" s="915">
        <v>0</v>
      </c>
    </row>
    <row r="50" spans="1:10" s="672" customFormat="1" ht="12.75" hidden="1" customHeight="1" thickBot="1">
      <c r="A50" s="918">
        <v>1121700</v>
      </c>
      <c r="B50" s="741" t="s">
        <v>67</v>
      </c>
      <c r="C50" s="730" t="s">
        <v>731</v>
      </c>
      <c r="D50" s="831"/>
      <c r="E50" s="836"/>
      <c r="F50" s="831"/>
      <c r="G50" s="831"/>
      <c r="H50" s="831"/>
      <c r="I50" s="831"/>
      <c r="J50" s="915">
        <v>0</v>
      </c>
    </row>
    <row r="51" spans="1:10" s="672" customFormat="1" ht="28.5" hidden="1">
      <c r="A51" s="912">
        <v>1122000</v>
      </c>
      <c r="B51" s="742" t="s">
        <v>732</v>
      </c>
      <c r="C51" s="718" t="s">
        <v>338</v>
      </c>
      <c r="D51" s="835">
        <f>D52</f>
        <v>0</v>
      </c>
      <c r="E51" s="838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idden="1">
      <c r="A52" s="919">
        <v>1122100</v>
      </c>
      <c r="B52" s="737" t="s">
        <v>68</v>
      </c>
      <c r="C52" s="722" t="s">
        <v>733</v>
      </c>
      <c r="D52" s="830">
        <v>0</v>
      </c>
      <c r="E52" s="837"/>
      <c r="F52" s="830"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idden="1">
      <c r="A53" s="919">
        <v>1122200</v>
      </c>
      <c r="B53" s="737" t="s">
        <v>465</v>
      </c>
      <c r="C53" s="726" t="s">
        <v>978</v>
      </c>
      <c r="D53" s="830"/>
      <c r="E53" s="837"/>
      <c r="F53" s="830"/>
      <c r="G53" s="830"/>
      <c r="H53" s="830"/>
      <c r="I53" s="830"/>
      <c r="J53" s="915">
        <v>0</v>
      </c>
    </row>
    <row r="54" spans="1:10" s="672" customFormat="1" ht="13.5" hidden="1" thickBot="1">
      <c r="A54" s="917">
        <v>1122300</v>
      </c>
      <c r="B54" s="741" t="s">
        <v>136</v>
      </c>
      <c r="C54" s="730" t="s">
        <v>979</v>
      </c>
      <c r="D54" s="831"/>
      <c r="E54" s="836"/>
      <c r="F54" s="831"/>
      <c r="G54" s="831"/>
      <c r="H54" s="831"/>
      <c r="I54" s="831"/>
      <c r="J54" s="915">
        <v>0</v>
      </c>
    </row>
    <row r="55" spans="1:10" s="672" customFormat="1" ht="28.5">
      <c r="A55" s="912">
        <v>1123000</v>
      </c>
      <c r="B55" s="742" t="s">
        <v>52</v>
      </c>
      <c r="C55" s="718" t="s">
        <v>338</v>
      </c>
      <c r="D55" s="835">
        <f>SUM(D56:D63)</f>
        <v>0</v>
      </c>
      <c r="E55" s="838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>
      <c r="A56" s="919">
        <v>1123100</v>
      </c>
      <c r="B56" s="737" t="s">
        <v>137</v>
      </c>
      <c r="C56" s="722" t="s">
        <v>345</v>
      </c>
      <c r="D56" s="830"/>
      <c r="E56" s="837"/>
      <c r="F56" s="830"/>
      <c r="G56" s="830"/>
      <c r="H56" s="830"/>
      <c r="I56" s="830"/>
      <c r="J56" s="915">
        <f>F56</f>
        <v>0</v>
      </c>
    </row>
    <row r="57" spans="1:10" s="672" customFormat="1" hidden="1">
      <c r="A57" s="919">
        <v>1123200</v>
      </c>
      <c r="B57" s="737" t="s">
        <v>138</v>
      </c>
      <c r="C57" s="726" t="s">
        <v>346</v>
      </c>
      <c r="D57" s="830">
        <v>0</v>
      </c>
      <c r="E57" s="837"/>
      <c r="F57" s="830"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5.5" hidden="1">
      <c r="A58" s="919">
        <v>1123300</v>
      </c>
      <c r="B58" s="737" t="s">
        <v>139</v>
      </c>
      <c r="C58" s="726" t="s">
        <v>347</v>
      </c>
      <c r="D58" s="830"/>
      <c r="E58" s="837"/>
      <c r="F58" s="830"/>
      <c r="G58" s="830"/>
      <c r="H58" s="830"/>
      <c r="I58" s="830"/>
      <c r="J58" s="915"/>
    </row>
    <row r="59" spans="1:10" s="672" customFormat="1" hidden="1">
      <c r="A59" s="919">
        <v>1123400</v>
      </c>
      <c r="B59" s="737" t="s">
        <v>533</v>
      </c>
      <c r="C59" s="726" t="s">
        <v>348</v>
      </c>
      <c r="D59" s="830">
        <v>0</v>
      </c>
      <c r="E59" s="837"/>
      <c r="F59" s="830">
        <v>0</v>
      </c>
      <c r="G59" s="830">
        <v>0</v>
      </c>
      <c r="H59" s="830">
        <v>0</v>
      </c>
      <c r="I59" s="830">
        <v>0</v>
      </c>
      <c r="J59" s="915">
        <f t="shared" ref="J59:J65" si="0">F59</f>
        <v>0</v>
      </c>
    </row>
    <row r="60" spans="1:10" s="672" customFormat="1" hidden="1">
      <c r="A60" s="919">
        <v>1123500</v>
      </c>
      <c r="B60" s="745" t="s">
        <v>534</v>
      </c>
      <c r="C60" s="746">
        <v>423500</v>
      </c>
      <c r="D60" s="830"/>
      <c r="E60" s="837"/>
      <c r="F60" s="830"/>
      <c r="G60" s="830"/>
      <c r="H60" s="830"/>
      <c r="I60" s="830"/>
      <c r="J60" s="915">
        <f t="shared" si="0"/>
        <v>0</v>
      </c>
    </row>
    <row r="61" spans="1:10" s="672" customFormat="1" hidden="1">
      <c r="A61" s="919">
        <v>1123600</v>
      </c>
      <c r="B61" s="737" t="s">
        <v>174</v>
      </c>
      <c r="C61" s="726" t="s">
        <v>349</v>
      </c>
      <c r="D61" s="830"/>
      <c r="E61" s="837"/>
      <c r="F61" s="830"/>
      <c r="G61" s="830"/>
      <c r="H61" s="830"/>
      <c r="I61" s="830"/>
      <c r="J61" s="915">
        <f t="shared" si="0"/>
        <v>0</v>
      </c>
    </row>
    <row r="62" spans="1:10" s="672" customFormat="1" hidden="1">
      <c r="A62" s="919">
        <v>1123700</v>
      </c>
      <c r="B62" s="737" t="s">
        <v>175</v>
      </c>
      <c r="C62" s="726" t="s">
        <v>350</v>
      </c>
      <c r="D62" s="830">
        <v>0</v>
      </c>
      <c r="E62" s="837"/>
      <c r="F62" s="830">
        <v>0</v>
      </c>
      <c r="G62" s="830">
        <v>0</v>
      </c>
      <c r="H62" s="830">
        <v>0</v>
      </c>
      <c r="I62" s="830">
        <v>0</v>
      </c>
      <c r="J62" s="915">
        <f t="shared" si="0"/>
        <v>0</v>
      </c>
    </row>
    <row r="63" spans="1:10" s="672" customFormat="1" ht="29.25" customHeight="1" thickBot="1">
      <c r="A63" s="917">
        <v>1123800</v>
      </c>
      <c r="B63" s="741" t="s">
        <v>176</v>
      </c>
      <c r="C63" s="730" t="s">
        <v>351</v>
      </c>
      <c r="D63" s="831">
        <v>0</v>
      </c>
      <c r="E63" s="836">
        <v>0</v>
      </c>
      <c r="F63" s="831">
        <f>D63+E63</f>
        <v>0</v>
      </c>
      <c r="G63" s="831">
        <v>0</v>
      </c>
      <c r="H63" s="831">
        <v>0</v>
      </c>
      <c r="I63" s="831">
        <v>0</v>
      </c>
      <c r="J63" s="915">
        <f t="shared" si="0"/>
        <v>0</v>
      </c>
    </row>
    <row r="64" spans="1:10" s="672" customFormat="1" ht="28.5" hidden="1">
      <c r="A64" s="912">
        <v>1124000</v>
      </c>
      <c r="B64" s="742" t="s">
        <v>198</v>
      </c>
      <c r="C64" s="718" t="s">
        <v>338</v>
      </c>
      <c r="D64" s="835">
        <f>D65</f>
        <v>0</v>
      </c>
      <c r="E64" s="838"/>
      <c r="F64" s="835">
        <f>F65</f>
        <v>0</v>
      </c>
      <c r="G64" s="835">
        <f>G65</f>
        <v>0</v>
      </c>
      <c r="H64" s="835">
        <f>H65</f>
        <v>0</v>
      </c>
      <c r="I64" s="835">
        <f>I65</f>
        <v>0</v>
      </c>
      <c r="J64" s="915">
        <f t="shared" si="0"/>
        <v>0</v>
      </c>
    </row>
    <row r="65" spans="1:10" s="672" customFormat="1" ht="13.5" hidden="1" thickBot="1">
      <c r="A65" s="917">
        <v>1124100</v>
      </c>
      <c r="B65" s="741" t="s">
        <v>177</v>
      </c>
      <c r="C65" s="730" t="s">
        <v>199</v>
      </c>
      <c r="D65" s="831"/>
      <c r="E65" s="836"/>
      <c r="F65" s="831"/>
      <c r="G65" s="831"/>
      <c r="H65" s="831"/>
      <c r="I65" s="831"/>
      <c r="J65" s="915">
        <f t="shared" si="0"/>
        <v>0</v>
      </c>
    </row>
    <row r="66" spans="1:10" s="672" customFormat="1" ht="28.5">
      <c r="A66" s="912">
        <v>1125000</v>
      </c>
      <c r="B66" s="742" t="s">
        <v>878</v>
      </c>
      <c r="C66" s="718" t="s">
        <v>338</v>
      </c>
      <c r="D66" s="835">
        <f>D67+D68</f>
        <v>0</v>
      </c>
      <c r="E66" s="838"/>
      <c r="F66" s="835">
        <f>F67+F68</f>
        <v>0</v>
      </c>
      <c r="G66" s="835">
        <f>G67+G68</f>
        <v>0</v>
      </c>
      <c r="H66" s="835">
        <f>H67+H68</f>
        <v>0</v>
      </c>
      <c r="I66" s="835">
        <f>I67+I68</f>
        <v>0</v>
      </c>
      <c r="J66" s="915">
        <f>J67+J68</f>
        <v>0</v>
      </c>
    </row>
    <row r="67" spans="1:10" s="672" customFormat="1" ht="25.5">
      <c r="A67" s="919">
        <v>1125100</v>
      </c>
      <c r="B67" s="737" t="s">
        <v>178</v>
      </c>
      <c r="C67" s="722" t="s">
        <v>879</v>
      </c>
      <c r="D67" s="830">
        <v>0</v>
      </c>
      <c r="E67" s="837">
        <v>0</v>
      </c>
      <c r="F67" s="830">
        <f>D67+E67</f>
        <v>0</v>
      </c>
      <c r="G67" s="830">
        <v>0</v>
      </c>
      <c r="H67" s="830">
        <v>0</v>
      </c>
      <c r="I67" s="830">
        <v>0</v>
      </c>
      <c r="J67" s="915">
        <f t="shared" ref="J67:J73" si="1">F67</f>
        <v>0</v>
      </c>
    </row>
    <row r="68" spans="1:10" s="672" customFormat="1" ht="0.75" customHeight="1" thickBot="1">
      <c r="A68" s="917">
        <v>1125200</v>
      </c>
      <c r="B68" s="741" t="s">
        <v>669</v>
      </c>
      <c r="C68" s="730" t="s">
        <v>988</v>
      </c>
      <c r="D68" s="831">
        <v>0</v>
      </c>
      <c r="E68" s="836"/>
      <c r="F68" s="831">
        <v>0</v>
      </c>
      <c r="G68" s="831">
        <v>0</v>
      </c>
      <c r="H68" s="831">
        <v>0</v>
      </c>
      <c r="I68" s="831">
        <v>0</v>
      </c>
      <c r="J68" s="915">
        <f t="shared" si="1"/>
        <v>0</v>
      </c>
    </row>
    <row r="69" spans="1:10" s="672" customFormat="1" ht="19.5" customHeight="1">
      <c r="A69" s="912">
        <v>1126000</v>
      </c>
      <c r="B69" s="742" t="s">
        <v>989</v>
      </c>
      <c r="C69" s="718" t="s">
        <v>338</v>
      </c>
      <c r="D69" s="835">
        <f>SUM(D70:D77)</f>
        <v>0</v>
      </c>
      <c r="E69" s="838">
        <f>E77</f>
        <v>0</v>
      </c>
      <c r="F69" s="835">
        <f>SUM(F70:F77)</f>
        <v>0</v>
      </c>
      <c r="G69" s="835">
        <f>SUM(G70:G77)</f>
        <v>0</v>
      </c>
      <c r="H69" s="835">
        <f>SUM(H70:H77)</f>
        <v>0</v>
      </c>
      <c r="I69" s="835">
        <f>SUM(I70:I77)</f>
        <v>0</v>
      </c>
      <c r="J69" s="915">
        <f t="shared" si="1"/>
        <v>0</v>
      </c>
    </row>
    <row r="70" spans="1:10" s="672" customFormat="1" ht="25.5" customHeight="1">
      <c r="A70" s="912">
        <v>1126100</v>
      </c>
      <c r="B70" s="737" t="s">
        <v>941</v>
      </c>
      <c r="C70" s="722" t="s">
        <v>990</v>
      </c>
      <c r="D70" s="844">
        <v>0</v>
      </c>
      <c r="E70" s="845">
        <v>0</v>
      </c>
      <c r="F70" s="844">
        <f>D70+E70</f>
        <v>0</v>
      </c>
      <c r="G70" s="844">
        <v>0</v>
      </c>
      <c r="H70" s="844">
        <v>0</v>
      </c>
      <c r="I70" s="844">
        <v>0</v>
      </c>
      <c r="J70" s="954">
        <f t="shared" si="1"/>
        <v>0</v>
      </c>
    </row>
    <row r="71" spans="1:10" s="672" customFormat="1" hidden="1">
      <c r="A71" s="912">
        <v>1126200</v>
      </c>
      <c r="B71" s="737" t="s">
        <v>942</v>
      </c>
      <c r="C71" s="726" t="s">
        <v>991</v>
      </c>
      <c r="D71" s="830"/>
      <c r="E71" s="837"/>
      <c r="F71" s="830"/>
      <c r="G71" s="830"/>
      <c r="H71" s="830"/>
      <c r="I71" s="830"/>
      <c r="J71" s="915">
        <f t="shared" si="1"/>
        <v>0</v>
      </c>
    </row>
    <row r="72" spans="1:10" s="672" customFormat="1" hidden="1">
      <c r="A72" s="912">
        <v>1126300</v>
      </c>
      <c r="B72" s="737" t="s">
        <v>369</v>
      </c>
      <c r="C72" s="726" t="s">
        <v>370</v>
      </c>
      <c r="D72" s="830"/>
      <c r="E72" s="837"/>
      <c r="F72" s="830"/>
      <c r="G72" s="830"/>
      <c r="H72" s="830"/>
      <c r="I72" s="830"/>
      <c r="J72" s="915">
        <f t="shared" si="1"/>
        <v>0</v>
      </c>
    </row>
    <row r="73" spans="1:10" s="672" customFormat="1" hidden="1">
      <c r="A73" s="914">
        <v>1126400</v>
      </c>
      <c r="B73" s="747" t="s">
        <v>943</v>
      </c>
      <c r="C73" s="726" t="s">
        <v>371</v>
      </c>
      <c r="D73" s="830">
        <v>0</v>
      </c>
      <c r="E73" s="837"/>
      <c r="F73" s="830">
        <v>0</v>
      </c>
      <c r="G73" s="830">
        <v>0</v>
      </c>
      <c r="H73" s="830">
        <v>0</v>
      </c>
      <c r="I73" s="830">
        <v>0</v>
      </c>
      <c r="J73" s="915">
        <f t="shared" si="1"/>
        <v>0</v>
      </c>
    </row>
    <row r="74" spans="1:10" s="672" customFormat="1" ht="25.5" hidden="1">
      <c r="A74" s="916">
        <v>1126500</v>
      </c>
      <c r="B74" s="748" t="s">
        <v>901</v>
      </c>
      <c r="C74" s="726" t="s">
        <v>372</v>
      </c>
      <c r="D74" s="830"/>
      <c r="E74" s="837"/>
      <c r="F74" s="830"/>
      <c r="G74" s="830"/>
      <c r="H74" s="830"/>
      <c r="I74" s="830"/>
      <c r="J74" s="915">
        <v>0</v>
      </c>
    </row>
    <row r="75" spans="1:10" s="672" customFormat="1" hidden="1">
      <c r="A75" s="914">
        <v>1126600</v>
      </c>
      <c r="B75" s="747" t="s">
        <v>214</v>
      </c>
      <c r="C75" s="726" t="s">
        <v>373</v>
      </c>
      <c r="D75" s="830"/>
      <c r="E75" s="837"/>
      <c r="F75" s="830"/>
      <c r="G75" s="830"/>
      <c r="H75" s="830"/>
      <c r="I75" s="830"/>
      <c r="J75" s="915">
        <f>F75</f>
        <v>0</v>
      </c>
    </row>
    <row r="76" spans="1:10" s="672" customFormat="1" ht="26.25" customHeight="1">
      <c r="A76" s="914">
        <v>1126700</v>
      </c>
      <c r="B76" s="747" t="s">
        <v>215</v>
      </c>
      <c r="C76" s="726" t="s">
        <v>374</v>
      </c>
      <c r="D76" s="844">
        <v>0</v>
      </c>
      <c r="E76" s="845">
        <v>0</v>
      </c>
      <c r="F76" s="844">
        <f>D76+E76</f>
        <v>0</v>
      </c>
      <c r="G76" s="844">
        <v>0</v>
      </c>
      <c r="H76" s="844">
        <v>0</v>
      </c>
      <c r="I76" s="844">
        <v>0</v>
      </c>
      <c r="J76" s="954">
        <f>F76</f>
        <v>0</v>
      </c>
    </row>
    <row r="77" spans="1:10" s="672" customFormat="1" ht="19.5" customHeight="1" thickBot="1">
      <c r="A77" s="918">
        <v>1126800</v>
      </c>
      <c r="B77" s="749" t="s">
        <v>458</v>
      </c>
      <c r="C77" s="730" t="s">
        <v>375</v>
      </c>
      <c r="D77" s="839">
        <v>0</v>
      </c>
      <c r="E77" s="840">
        <v>0</v>
      </c>
      <c r="F77" s="839">
        <f>D77+E77</f>
        <v>0</v>
      </c>
      <c r="G77" s="839">
        <v>0</v>
      </c>
      <c r="H77" s="839">
        <v>0</v>
      </c>
      <c r="I77" s="839">
        <v>0</v>
      </c>
      <c r="J77" s="954">
        <f>F77</f>
        <v>0</v>
      </c>
    </row>
    <row r="78" spans="1:10" s="672" customFormat="1" ht="14.25">
      <c r="A78" s="920">
        <v>1130000</v>
      </c>
      <c r="B78" s="751" t="s">
        <v>274</v>
      </c>
      <c r="C78" s="718" t="s">
        <v>338</v>
      </c>
      <c r="D78" s="835">
        <v>0</v>
      </c>
      <c r="E78" s="838"/>
      <c r="F78" s="835">
        <v>0</v>
      </c>
      <c r="G78" s="835">
        <v>0</v>
      </c>
      <c r="H78" s="835">
        <v>0</v>
      </c>
      <c r="I78" s="835">
        <v>0</v>
      </c>
      <c r="J78" s="915">
        <v>0</v>
      </c>
    </row>
    <row r="79" spans="1:10" s="672" customFormat="1" ht="0.75" customHeight="1" thickBot="1">
      <c r="A79" s="920">
        <v>1130100</v>
      </c>
      <c r="B79" s="747" t="s">
        <v>459</v>
      </c>
      <c r="C79" s="722" t="s">
        <v>275</v>
      </c>
      <c r="D79" s="830"/>
      <c r="E79" s="837"/>
      <c r="F79" s="830"/>
      <c r="G79" s="830"/>
      <c r="H79" s="830"/>
      <c r="I79" s="830"/>
      <c r="J79" s="915">
        <v>0</v>
      </c>
    </row>
    <row r="80" spans="1:10" s="672" customFormat="1" hidden="1">
      <c r="A80" s="920">
        <v>1130200</v>
      </c>
      <c r="B80" s="747" t="s">
        <v>460</v>
      </c>
      <c r="C80" s="726" t="s">
        <v>276</v>
      </c>
      <c r="D80" s="830"/>
      <c r="E80" s="837"/>
      <c r="F80" s="830"/>
      <c r="G80" s="830"/>
      <c r="H80" s="830"/>
      <c r="I80" s="830"/>
      <c r="J80" s="915">
        <v>0</v>
      </c>
    </row>
    <row r="81" spans="1:10" s="672" customFormat="1" ht="14.25" hidden="1" customHeight="1">
      <c r="A81" s="920">
        <v>1130300</v>
      </c>
      <c r="B81" s="747" t="s">
        <v>461</v>
      </c>
      <c r="C81" s="726" t="s">
        <v>277</v>
      </c>
      <c r="D81" s="830"/>
      <c r="E81" s="837"/>
      <c r="F81" s="830"/>
      <c r="G81" s="830"/>
      <c r="H81" s="830"/>
      <c r="I81" s="830"/>
      <c r="J81" s="915">
        <v>0</v>
      </c>
    </row>
    <row r="82" spans="1:10" s="672" customFormat="1" hidden="1">
      <c r="A82" s="920">
        <v>1130400</v>
      </c>
      <c r="B82" s="752" t="s">
        <v>462</v>
      </c>
      <c r="C82" s="753" t="s">
        <v>278</v>
      </c>
      <c r="D82" s="829"/>
      <c r="E82" s="866"/>
      <c r="F82" s="829"/>
      <c r="G82" s="829"/>
      <c r="H82" s="829"/>
      <c r="I82" s="829"/>
      <c r="J82" s="915">
        <v>0</v>
      </c>
    </row>
    <row r="83" spans="1:10" s="672" customFormat="1" ht="0.75" hidden="1" customHeight="1">
      <c r="A83" s="914">
        <v>1131000</v>
      </c>
      <c r="B83" s="754" t="s">
        <v>279</v>
      </c>
      <c r="C83" s="755" t="s">
        <v>338</v>
      </c>
      <c r="D83" s="830"/>
      <c r="E83" s="837"/>
      <c r="F83" s="830"/>
      <c r="G83" s="830"/>
      <c r="H83" s="830"/>
      <c r="I83" s="830"/>
      <c r="J83" s="915">
        <v>0</v>
      </c>
    </row>
    <row r="84" spans="1:10" s="672" customFormat="1" ht="0.75" hidden="1" customHeight="1">
      <c r="A84" s="914">
        <v>1131100</v>
      </c>
      <c r="B84" s="747" t="s">
        <v>565</v>
      </c>
      <c r="C84" s="722" t="s">
        <v>280</v>
      </c>
      <c r="D84" s="830"/>
      <c r="E84" s="837"/>
      <c r="F84" s="830"/>
      <c r="G84" s="830"/>
      <c r="H84" s="830"/>
      <c r="I84" s="830"/>
      <c r="J84" s="915">
        <v>0</v>
      </c>
    </row>
    <row r="85" spans="1:10" s="672" customFormat="1" hidden="1">
      <c r="A85" s="914">
        <v>1131200</v>
      </c>
      <c r="B85" s="747" t="s">
        <v>566</v>
      </c>
      <c r="C85" s="726" t="s">
        <v>281</v>
      </c>
      <c r="D85" s="830"/>
      <c r="E85" s="837"/>
      <c r="F85" s="830"/>
      <c r="G85" s="830"/>
      <c r="H85" s="830"/>
      <c r="I85" s="830"/>
      <c r="J85" s="915">
        <v>0</v>
      </c>
    </row>
    <row r="86" spans="1:10" s="672" customFormat="1" ht="13.5" hidden="1" thickBot="1">
      <c r="A86" s="914">
        <v>1131300</v>
      </c>
      <c r="B86" s="749" t="s">
        <v>567</v>
      </c>
      <c r="C86" s="730" t="s">
        <v>282</v>
      </c>
      <c r="D86" s="831"/>
      <c r="E86" s="836"/>
      <c r="F86" s="831"/>
      <c r="G86" s="831"/>
      <c r="H86" s="831"/>
      <c r="I86" s="831"/>
      <c r="J86" s="915">
        <v>0</v>
      </c>
    </row>
    <row r="87" spans="1:10" s="672" customFormat="1" ht="14.25" hidden="1">
      <c r="A87" s="921">
        <v>1140000</v>
      </c>
      <c r="B87" s="751" t="s">
        <v>283</v>
      </c>
      <c r="C87" s="718" t="s">
        <v>338</v>
      </c>
      <c r="D87" s="835">
        <v>0</v>
      </c>
      <c r="E87" s="838"/>
      <c r="F87" s="835">
        <v>0</v>
      </c>
      <c r="G87" s="835">
        <v>0</v>
      </c>
      <c r="H87" s="835">
        <v>0</v>
      </c>
      <c r="I87" s="835">
        <v>0</v>
      </c>
      <c r="J87" s="915">
        <v>0</v>
      </c>
    </row>
    <row r="88" spans="1:10" s="672" customFormat="1" ht="25.5" hidden="1">
      <c r="A88" s="921">
        <v>1141000</v>
      </c>
      <c r="B88" s="747" t="s">
        <v>284</v>
      </c>
      <c r="C88" s="722" t="s">
        <v>960</v>
      </c>
      <c r="D88" s="830"/>
      <c r="E88" s="837"/>
      <c r="F88" s="830"/>
      <c r="G88" s="830"/>
      <c r="H88" s="830"/>
      <c r="I88" s="830"/>
      <c r="J88" s="915">
        <v>0</v>
      </c>
    </row>
    <row r="89" spans="1:10" s="672" customFormat="1" ht="25.5" hidden="1">
      <c r="A89" s="921">
        <v>1142000</v>
      </c>
      <c r="B89" s="747" t="s">
        <v>38</v>
      </c>
      <c r="C89" s="726" t="s">
        <v>39</v>
      </c>
      <c r="D89" s="830"/>
      <c r="E89" s="837"/>
      <c r="F89" s="830"/>
      <c r="G89" s="830"/>
      <c r="H89" s="830"/>
      <c r="I89" s="830"/>
      <c r="J89" s="915">
        <v>0</v>
      </c>
    </row>
    <row r="90" spans="1:10" s="672" customFormat="1" ht="26.25" hidden="1" customHeight="1">
      <c r="A90" s="921">
        <v>1143000</v>
      </c>
      <c r="B90" s="747" t="s">
        <v>40</v>
      </c>
      <c r="C90" s="726" t="s">
        <v>41</v>
      </c>
      <c r="D90" s="830"/>
      <c r="E90" s="837"/>
      <c r="F90" s="830"/>
      <c r="G90" s="830"/>
      <c r="H90" s="830"/>
      <c r="I90" s="830"/>
      <c r="J90" s="915">
        <v>0</v>
      </c>
    </row>
    <row r="91" spans="1:10" s="672" customFormat="1" ht="29.25" hidden="1" customHeight="1">
      <c r="A91" s="917">
        <v>1144000</v>
      </c>
      <c r="B91" s="749" t="s">
        <v>42</v>
      </c>
      <c r="C91" s="730" t="s">
        <v>418</v>
      </c>
      <c r="D91" s="831"/>
      <c r="E91" s="836"/>
      <c r="F91" s="831"/>
      <c r="G91" s="831"/>
      <c r="H91" s="831"/>
      <c r="I91" s="831"/>
      <c r="J91" s="915">
        <v>0</v>
      </c>
    </row>
    <row r="92" spans="1:10" s="672" customFormat="1" ht="16.5" hidden="1" customHeight="1">
      <c r="A92" s="922">
        <v>1150000</v>
      </c>
      <c r="B92" s="923" t="s">
        <v>694</v>
      </c>
      <c r="C92" s="718" t="s">
        <v>338</v>
      </c>
      <c r="D92" s="835">
        <v>0</v>
      </c>
      <c r="E92" s="838"/>
      <c r="F92" s="835">
        <v>0</v>
      </c>
      <c r="G92" s="835">
        <v>0</v>
      </c>
      <c r="H92" s="835">
        <v>0</v>
      </c>
      <c r="I92" s="835">
        <v>0</v>
      </c>
      <c r="J92" s="915">
        <v>0</v>
      </c>
    </row>
    <row r="93" spans="1:10" s="672" customFormat="1" ht="31.5" hidden="1" customHeight="1">
      <c r="A93" s="924">
        <v>1151000</v>
      </c>
      <c r="B93" s="925" t="s">
        <v>649</v>
      </c>
      <c r="C93" s="718" t="s">
        <v>338</v>
      </c>
      <c r="D93" s="926">
        <v>0</v>
      </c>
      <c r="E93" s="975"/>
      <c r="F93" s="926">
        <v>0</v>
      </c>
      <c r="G93" s="926">
        <v>0</v>
      </c>
      <c r="H93" s="926">
        <v>0</v>
      </c>
      <c r="I93" s="926">
        <v>0</v>
      </c>
      <c r="J93" s="915">
        <v>0</v>
      </c>
    </row>
    <row r="94" spans="1:10" s="672" customFormat="1" ht="31.5" hidden="1" customHeight="1">
      <c r="A94" s="924">
        <v>1151100</v>
      </c>
      <c r="B94" s="927" t="s">
        <v>250</v>
      </c>
      <c r="C94" s="928">
        <v>461100</v>
      </c>
      <c r="D94" s="926"/>
      <c r="E94" s="975"/>
      <c r="F94" s="926"/>
      <c r="G94" s="926"/>
      <c r="H94" s="926"/>
      <c r="I94" s="926"/>
      <c r="J94" s="915">
        <v>0</v>
      </c>
    </row>
    <row r="95" spans="1:10" s="672" customFormat="1" ht="31.5" hidden="1" customHeight="1">
      <c r="A95" s="924">
        <v>1151200</v>
      </c>
      <c r="B95" s="927" t="s">
        <v>607</v>
      </c>
      <c r="C95" s="928">
        <v>461200</v>
      </c>
      <c r="D95" s="847"/>
      <c r="E95" s="848"/>
      <c r="F95" s="847"/>
      <c r="G95" s="847"/>
      <c r="H95" s="847"/>
      <c r="I95" s="847"/>
      <c r="J95" s="915">
        <v>0</v>
      </c>
    </row>
    <row r="96" spans="1:10" s="672" customFormat="1" ht="31.5" hidden="1" customHeight="1">
      <c r="A96" s="924">
        <v>1152000</v>
      </c>
      <c r="B96" s="929" t="s">
        <v>495</v>
      </c>
      <c r="C96" s="930" t="s">
        <v>338</v>
      </c>
      <c r="D96" s="931">
        <v>0</v>
      </c>
      <c r="E96" s="1108"/>
      <c r="F96" s="931">
        <v>0</v>
      </c>
      <c r="G96" s="931">
        <v>0</v>
      </c>
      <c r="H96" s="931">
        <v>0</v>
      </c>
      <c r="I96" s="931">
        <v>0</v>
      </c>
      <c r="J96" s="915">
        <v>0</v>
      </c>
    </row>
    <row r="97" spans="1:10" s="672" customFormat="1" ht="31.5" hidden="1" customHeight="1">
      <c r="A97" s="924">
        <v>1152100</v>
      </c>
      <c r="B97" s="932" t="s">
        <v>518</v>
      </c>
      <c r="C97" s="928">
        <v>462100</v>
      </c>
      <c r="D97" s="844"/>
      <c r="E97" s="845"/>
      <c r="F97" s="844"/>
      <c r="G97" s="933"/>
      <c r="H97" s="933"/>
      <c r="I97" s="830"/>
      <c r="J97" s="915">
        <v>0</v>
      </c>
    </row>
    <row r="98" spans="1:10" s="672" customFormat="1" ht="31.5" hidden="1" customHeight="1">
      <c r="A98" s="934">
        <v>1152200</v>
      </c>
      <c r="B98" s="935" t="s">
        <v>723</v>
      </c>
      <c r="C98" s="936">
        <v>462200</v>
      </c>
      <c r="D98" s="839"/>
      <c r="E98" s="840"/>
      <c r="F98" s="839"/>
      <c r="G98" s="937"/>
      <c r="H98" s="937"/>
      <c r="I98" s="831"/>
      <c r="J98" s="915">
        <v>0</v>
      </c>
    </row>
    <row r="99" spans="1:10" s="672" customFormat="1" ht="31.5" hidden="1" customHeight="1">
      <c r="A99" s="922">
        <v>1153000</v>
      </c>
      <c r="B99" s="938" t="s">
        <v>724</v>
      </c>
      <c r="C99" s="939" t="s">
        <v>338</v>
      </c>
      <c r="D99" s="940">
        <v>0</v>
      </c>
      <c r="E99" s="1109"/>
      <c r="F99" s="940">
        <v>0</v>
      </c>
      <c r="G99" s="940">
        <v>0</v>
      </c>
      <c r="H99" s="940">
        <v>0</v>
      </c>
      <c r="I99" s="940">
        <v>0</v>
      </c>
      <c r="J99" s="915">
        <v>0</v>
      </c>
    </row>
    <row r="100" spans="1:10" s="672" customFormat="1" ht="31.5" hidden="1" customHeight="1">
      <c r="A100" s="924">
        <v>1153100</v>
      </c>
      <c r="B100" s="932" t="s">
        <v>725</v>
      </c>
      <c r="C100" s="928">
        <v>463100</v>
      </c>
      <c r="D100" s="931"/>
      <c r="E100" s="1108"/>
      <c r="F100" s="931"/>
      <c r="G100" s="931"/>
      <c r="H100" s="931"/>
      <c r="I100" s="931"/>
      <c r="J100" s="915">
        <v>0</v>
      </c>
    </row>
    <row r="101" spans="1:10" s="672" customFormat="1" ht="31.5" hidden="1" customHeight="1">
      <c r="A101" s="924">
        <v>1153200</v>
      </c>
      <c r="B101" s="932" t="s">
        <v>95</v>
      </c>
      <c r="C101" s="928">
        <v>463200</v>
      </c>
      <c r="D101" s="931"/>
      <c r="E101" s="1108"/>
      <c r="F101" s="931"/>
      <c r="G101" s="931"/>
      <c r="H101" s="931"/>
      <c r="I101" s="931"/>
      <c r="J101" s="915">
        <v>0</v>
      </c>
    </row>
    <row r="102" spans="1:10" s="672" customFormat="1" ht="31.5" hidden="1" customHeight="1">
      <c r="A102" s="924">
        <v>1153300</v>
      </c>
      <c r="B102" s="932" t="s">
        <v>479</v>
      </c>
      <c r="C102" s="928">
        <v>463300</v>
      </c>
      <c r="D102" s="931"/>
      <c r="E102" s="1108"/>
      <c r="F102" s="931"/>
      <c r="G102" s="931"/>
      <c r="H102" s="931"/>
      <c r="I102" s="931"/>
      <c r="J102" s="915">
        <v>0</v>
      </c>
    </row>
    <row r="103" spans="1:10" s="672" customFormat="1" ht="31.5" hidden="1" customHeight="1">
      <c r="A103" s="924">
        <v>1153400</v>
      </c>
      <c r="B103" s="932" t="s">
        <v>480</v>
      </c>
      <c r="C103" s="928">
        <v>463400</v>
      </c>
      <c r="D103" s="931"/>
      <c r="E103" s="1108"/>
      <c r="F103" s="931"/>
      <c r="G103" s="931"/>
      <c r="H103" s="931"/>
      <c r="I103" s="931"/>
      <c r="J103" s="915">
        <v>0</v>
      </c>
    </row>
    <row r="104" spans="1:10" s="672" customFormat="1" ht="31.5" hidden="1" customHeight="1">
      <c r="A104" s="924">
        <v>1153500</v>
      </c>
      <c r="B104" s="941" t="s">
        <v>481</v>
      </c>
      <c r="C104" s="928">
        <v>463500</v>
      </c>
      <c r="D104" s="931"/>
      <c r="E104" s="1108"/>
      <c r="F104" s="931"/>
      <c r="G104" s="931"/>
      <c r="H104" s="931"/>
      <c r="I104" s="931"/>
      <c r="J104" s="915">
        <v>0</v>
      </c>
    </row>
    <row r="105" spans="1:10" s="672" customFormat="1" ht="31.5" hidden="1" customHeight="1">
      <c r="A105" s="924">
        <v>1153700</v>
      </c>
      <c r="B105" s="941" t="s">
        <v>482</v>
      </c>
      <c r="C105" s="928">
        <v>463700</v>
      </c>
      <c r="D105" s="931"/>
      <c r="E105" s="1108"/>
      <c r="F105" s="931"/>
      <c r="G105" s="931"/>
      <c r="H105" s="931"/>
      <c r="I105" s="931"/>
      <c r="J105" s="915">
        <v>0</v>
      </c>
    </row>
    <row r="106" spans="1:10" s="672" customFormat="1" ht="31.5" hidden="1" customHeight="1">
      <c r="A106" s="924">
        <v>1153800</v>
      </c>
      <c r="B106" s="941" t="s">
        <v>953</v>
      </c>
      <c r="C106" s="928">
        <v>463800</v>
      </c>
      <c r="D106" s="931"/>
      <c r="E106" s="1108"/>
      <c r="F106" s="931"/>
      <c r="G106" s="931"/>
      <c r="H106" s="931"/>
      <c r="I106" s="931"/>
      <c r="J106" s="915">
        <v>0</v>
      </c>
    </row>
    <row r="107" spans="1:10" s="672" customFormat="1" ht="31.5" hidden="1" customHeight="1">
      <c r="A107" s="924">
        <v>1153900</v>
      </c>
      <c r="B107" s="941" t="s">
        <v>954</v>
      </c>
      <c r="C107" s="928">
        <v>463900</v>
      </c>
      <c r="D107" s="931"/>
      <c r="E107" s="1108"/>
      <c r="F107" s="931"/>
      <c r="G107" s="931"/>
      <c r="H107" s="931"/>
      <c r="I107" s="931"/>
      <c r="J107" s="915">
        <v>0</v>
      </c>
    </row>
    <row r="108" spans="1:10" s="672" customFormat="1" ht="31.5" hidden="1" customHeight="1">
      <c r="A108" s="924">
        <v>1154000</v>
      </c>
      <c r="B108" s="942" t="s">
        <v>955</v>
      </c>
      <c r="C108" s="930" t="s">
        <v>338</v>
      </c>
      <c r="D108" s="931">
        <v>0</v>
      </c>
      <c r="E108" s="1108"/>
      <c r="F108" s="931">
        <v>0</v>
      </c>
      <c r="G108" s="931">
        <v>0</v>
      </c>
      <c r="H108" s="931">
        <v>0</v>
      </c>
      <c r="I108" s="931">
        <v>0</v>
      </c>
      <c r="J108" s="915">
        <v>0</v>
      </c>
    </row>
    <row r="109" spans="1:10" s="672" customFormat="1" ht="31.5" hidden="1" customHeight="1">
      <c r="A109" s="924">
        <v>1154100</v>
      </c>
      <c r="B109" s="941" t="s">
        <v>195</v>
      </c>
      <c r="C109" s="928">
        <v>465100</v>
      </c>
      <c r="D109" s="943"/>
      <c r="E109" s="1110"/>
      <c r="F109" s="943"/>
      <c r="G109" s="944"/>
      <c r="H109" s="944"/>
      <c r="I109" s="945"/>
      <c r="J109" s="915">
        <v>0</v>
      </c>
    </row>
    <row r="110" spans="1:10" s="672" customFormat="1" ht="31.5" hidden="1" customHeight="1">
      <c r="A110" s="924">
        <v>1154200</v>
      </c>
      <c r="B110" s="941" t="s">
        <v>196</v>
      </c>
      <c r="C110" s="928">
        <v>465200</v>
      </c>
      <c r="D110" s="943"/>
      <c r="E110" s="1110"/>
      <c r="F110" s="943"/>
      <c r="G110" s="944"/>
      <c r="H110" s="944"/>
      <c r="I110" s="945"/>
      <c r="J110" s="915">
        <v>0</v>
      </c>
    </row>
    <row r="111" spans="1:10" s="672" customFormat="1" ht="31.5" hidden="1" customHeight="1">
      <c r="A111" s="924">
        <v>1154300</v>
      </c>
      <c r="B111" s="941" t="s">
        <v>197</v>
      </c>
      <c r="C111" s="928">
        <v>465300</v>
      </c>
      <c r="D111" s="943"/>
      <c r="E111" s="1110"/>
      <c r="F111" s="943"/>
      <c r="G111" s="944"/>
      <c r="H111" s="944"/>
      <c r="I111" s="945"/>
      <c r="J111" s="915">
        <v>0</v>
      </c>
    </row>
    <row r="112" spans="1:10" s="672" customFormat="1" ht="31.5" hidden="1" customHeight="1">
      <c r="A112" s="924">
        <v>1154500</v>
      </c>
      <c r="B112" s="941" t="s">
        <v>63</v>
      </c>
      <c r="C112" s="928">
        <v>465500</v>
      </c>
      <c r="D112" s="943"/>
      <c r="E112" s="1110"/>
      <c r="F112" s="943"/>
      <c r="G112" s="944"/>
      <c r="H112" s="944"/>
      <c r="I112" s="945"/>
      <c r="J112" s="915">
        <v>0</v>
      </c>
    </row>
    <row r="113" spans="1:10" s="672" customFormat="1" ht="31.5" hidden="1" customHeight="1">
      <c r="A113" s="924">
        <v>1154600</v>
      </c>
      <c r="B113" s="941" t="s">
        <v>64</v>
      </c>
      <c r="C113" s="928">
        <v>465600</v>
      </c>
      <c r="D113" s="844"/>
      <c r="E113" s="845"/>
      <c r="F113" s="844"/>
      <c r="G113" s="933"/>
      <c r="H113" s="933"/>
      <c r="I113" s="830"/>
      <c r="J113" s="915">
        <v>0</v>
      </c>
    </row>
    <row r="114" spans="1:10" s="672" customFormat="1" ht="31.5" hidden="1" customHeight="1">
      <c r="A114" s="934">
        <v>1154700</v>
      </c>
      <c r="B114" s="946" t="s">
        <v>74</v>
      </c>
      <c r="C114" s="730" t="s">
        <v>75</v>
      </c>
      <c r="D114" s="839"/>
      <c r="E114" s="840"/>
      <c r="F114" s="839"/>
      <c r="G114" s="937"/>
      <c r="H114" s="937"/>
      <c r="I114" s="831"/>
      <c r="J114" s="915">
        <v>0</v>
      </c>
    </row>
    <row r="115" spans="1:10" s="672" customFormat="1" ht="25.5" hidden="1" customHeight="1">
      <c r="A115" s="947">
        <v>1160000</v>
      </c>
      <c r="B115" s="764" t="s">
        <v>76</v>
      </c>
      <c r="C115" s="718" t="s">
        <v>338</v>
      </c>
      <c r="D115" s="842">
        <v>0</v>
      </c>
      <c r="E115" s="843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t="26.25" hidden="1" customHeight="1">
      <c r="A116" s="919">
        <v>1161000</v>
      </c>
      <c r="B116" s="766" t="s">
        <v>77</v>
      </c>
      <c r="C116" s="767" t="s">
        <v>338</v>
      </c>
      <c r="D116" s="844">
        <v>0</v>
      </c>
      <c r="E116" s="845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26.25" hidden="1" customHeight="1">
      <c r="A117" s="919">
        <v>1161100</v>
      </c>
      <c r="B117" s="725" t="s">
        <v>1660</v>
      </c>
      <c r="C117" s="746">
        <v>471100</v>
      </c>
      <c r="D117" s="844"/>
      <c r="E117" s="845"/>
      <c r="F117" s="844"/>
      <c r="G117" s="844"/>
      <c r="H117" s="844"/>
      <c r="I117" s="844"/>
      <c r="J117" s="915">
        <v>0</v>
      </c>
    </row>
    <row r="118" spans="1:10" s="672" customFormat="1" ht="26.25" hidden="1" customHeight="1">
      <c r="A118" s="919">
        <v>1161200</v>
      </c>
      <c r="B118" s="760" t="s">
        <v>1622</v>
      </c>
      <c r="C118" s="746">
        <v>471200</v>
      </c>
      <c r="D118" s="844"/>
      <c r="E118" s="845"/>
      <c r="F118" s="844"/>
      <c r="G118" s="844"/>
      <c r="H118" s="844"/>
      <c r="I118" s="844"/>
      <c r="J118" s="915">
        <v>0</v>
      </c>
    </row>
    <row r="119" spans="1:10" s="672" customFormat="1" ht="26.25" hidden="1" customHeight="1">
      <c r="A119" s="919">
        <v>1162000</v>
      </c>
      <c r="B119" s="766" t="s">
        <v>1080</v>
      </c>
      <c r="C119" s="767" t="s">
        <v>338</v>
      </c>
      <c r="D119" s="844">
        <v>0</v>
      </c>
      <c r="E119" s="845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6.25" hidden="1" customHeight="1">
      <c r="A120" s="919">
        <v>1162100</v>
      </c>
      <c r="B120" s="760" t="s">
        <v>1623</v>
      </c>
      <c r="C120" s="726" t="s">
        <v>122</v>
      </c>
      <c r="D120" s="844"/>
      <c r="E120" s="845"/>
      <c r="F120" s="844"/>
      <c r="G120" s="844"/>
      <c r="H120" s="844"/>
      <c r="I120" s="844"/>
      <c r="J120" s="915">
        <v>0</v>
      </c>
    </row>
    <row r="121" spans="1:10" s="672" customFormat="1" ht="26.25" hidden="1" customHeight="1">
      <c r="A121" s="919">
        <v>1162200</v>
      </c>
      <c r="B121" s="760" t="s">
        <v>1624</v>
      </c>
      <c r="C121" s="726" t="s">
        <v>23</v>
      </c>
      <c r="D121" s="844"/>
      <c r="E121" s="845"/>
      <c r="F121" s="844"/>
      <c r="G121" s="844"/>
      <c r="H121" s="844"/>
      <c r="I121" s="844"/>
      <c r="J121" s="915">
        <v>0</v>
      </c>
    </row>
    <row r="122" spans="1:10" s="672" customFormat="1" ht="26.25" hidden="1" customHeight="1">
      <c r="A122" s="919">
        <v>1162300</v>
      </c>
      <c r="B122" s="760" t="s">
        <v>1625</v>
      </c>
      <c r="C122" s="726" t="s">
        <v>25</v>
      </c>
      <c r="D122" s="844"/>
      <c r="E122" s="845"/>
      <c r="F122" s="844"/>
      <c r="G122" s="844"/>
      <c r="H122" s="844"/>
      <c r="I122" s="844"/>
      <c r="J122" s="915">
        <v>0</v>
      </c>
    </row>
    <row r="123" spans="1:10" s="672" customFormat="1" ht="26.25" hidden="1" customHeight="1">
      <c r="A123" s="919">
        <v>1162400</v>
      </c>
      <c r="B123" s="760" t="s">
        <v>1626</v>
      </c>
      <c r="C123" s="726" t="s">
        <v>795</v>
      </c>
      <c r="D123" s="844"/>
      <c r="E123" s="845"/>
      <c r="F123" s="844"/>
      <c r="G123" s="844"/>
      <c r="H123" s="844"/>
      <c r="I123" s="844"/>
      <c r="J123" s="915">
        <v>0</v>
      </c>
    </row>
    <row r="124" spans="1:10" s="672" customFormat="1" ht="26.25" hidden="1" customHeight="1">
      <c r="A124" s="919">
        <v>1162500</v>
      </c>
      <c r="B124" s="760" t="s">
        <v>1627</v>
      </c>
      <c r="C124" s="726" t="s">
        <v>797</v>
      </c>
      <c r="D124" s="844"/>
      <c r="E124" s="845"/>
      <c r="F124" s="844"/>
      <c r="G124" s="844"/>
      <c r="H124" s="844"/>
      <c r="I124" s="844"/>
      <c r="J124" s="915">
        <v>0</v>
      </c>
    </row>
    <row r="125" spans="1:10" s="672" customFormat="1" ht="26.25" hidden="1" customHeight="1">
      <c r="A125" s="919">
        <v>1162600</v>
      </c>
      <c r="B125" s="760" t="s">
        <v>1628</v>
      </c>
      <c r="C125" s="726" t="s">
        <v>489</v>
      </c>
      <c r="D125" s="844"/>
      <c r="E125" s="845"/>
      <c r="F125" s="844"/>
      <c r="G125" s="844"/>
      <c r="H125" s="844"/>
      <c r="I125" s="844"/>
      <c r="J125" s="915">
        <v>0</v>
      </c>
    </row>
    <row r="126" spans="1:10" s="672" customFormat="1" ht="26.25" hidden="1" customHeight="1">
      <c r="A126" s="919">
        <v>1162700</v>
      </c>
      <c r="B126" s="725" t="s">
        <v>1629</v>
      </c>
      <c r="C126" s="726" t="s">
        <v>491</v>
      </c>
      <c r="D126" s="844"/>
      <c r="E126" s="845"/>
      <c r="F126" s="844"/>
      <c r="G126" s="844"/>
      <c r="H126" s="844"/>
      <c r="I126" s="844"/>
      <c r="J126" s="915">
        <v>0</v>
      </c>
    </row>
    <row r="127" spans="1:10" s="672" customFormat="1" ht="26.25" hidden="1" customHeight="1">
      <c r="A127" s="919">
        <v>1162800</v>
      </c>
      <c r="B127" s="760" t="s">
        <v>1630</v>
      </c>
      <c r="C127" s="726" t="s">
        <v>833</v>
      </c>
      <c r="D127" s="933"/>
      <c r="E127" s="976"/>
      <c r="F127" s="933"/>
      <c r="G127" s="933"/>
      <c r="H127" s="933"/>
      <c r="I127" s="933"/>
      <c r="J127" s="915">
        <v>0</v>
      </c>
    </row>
    <row r="128" spans="1:10" s="672" customFormat="1" ht="26.25" hidden="1" customHeight="1">
      <c r="A128" s="948">
        <v>1162900</v>
      </c>
      <c r="B128" s="760" t="s">
        <v>1631</v>
      </c>
      <c r="C128" s="726" t="s">
        <v>835</v>
      </c>
      <c r="D128" s="933"/>
      <c r="E128" s="976"/>
      <c r="F128" s="933"/>
      <c r="G128" s="933"/>
      <c r="H128" s="933"/>
      <c r="I128" s="933"/>
      <c r="J128" s="915">
        <v>0</v>
      </c>
    </row>
    <row r="129" spans="1:10" s="672" customFormat="1" ht="26.25" hidden="1" customHeight="1">
      <c r="A129" s="948">
        <v>1163000</v>
      </c>
      <c r="B129" s="766" t="s">
        <v>54</v>
      </c>
      <c r="C129" s="755" t="s">
        <v>338</v>
      </c>
      <c r="D129" s="933">
        <v>0</v>
      </c>
      <c r="E129" s="976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26.25" hidden="1" customHeight="1">
      <c r="A130" s="949">
        <v>1163100</v>
      </c>
      <c r="B130" s="749" t="s">
        <v>763</v>
      </c>
      <c r="C130" s="730" t="s">
        <v>764</v>
      </c>
      <c r="D130" s="937"/>
      <c r="E130" s="977"/>
      <c r="F130" s="937"/>
      <c r="G130" s="937"/>
      <c r="H130" s="937"/>
      <c r="I130" s="937"/>
      <c r="J130" s="915">
        <v>0</v>
      </c>
    </row>
    <row r="131" spans="1:10" s="672" customFormat="1" ht="16.5" hidden="1" customHeight="1">
      <c r="A131" s="950">
        <v>1170000</v>
      </c>
      <c r="B131" s="772" t="s">
        <v>836</v>
      </c>
      <c r="C131" s="718" t="s">
        <v>338</v>
      </c>
      <c r="D131" s="951">
        <f>D135</f>
        <v>0</v>
      </c>
      <c r="E131" s="978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38.25" hidden="1">
      <c r="A132" s="948">
        <v>1171000</v>
      </c>
      <c r="B132" s="776" t="s">
        <v>200</v>
      </c>
      <c r="C132" s="718" t="s">
        <v>338</v>
      </c>
      <c r="D132" s="849">
        <v>0</v>
      </c>
      <c r="E132" s="850"/>
      <c r="F132" s="849">
        <v>0</v>
      </c>
      <c r="G132" s="849">
        <v>0</v>
      </c>
      <c r="H132" s="849">
        <v>0</v>
      </c>
      <c r="I132" s="849">
        <v>0</v>
      </c>
      <c r="J132" s="915">
        <v>0</v>
      </c>
    </row>
    <row r="133" spans="1:10" s="672" customFormat="1" ht="1.5" hidden="1" customHeight="1">
      <c r="A133" s="948">
        <v>1171100</v>
      </c>
      <c r="B133" s="725" t="s">
        <v>1632</v>
      </c>
      <c r="C133" s="722" t="s">
        <v>457</v>
      </c>
      <c r="D133" s="933"/>
      <c r="E133" s="976"/>
      <c r="F133" s="933"/>
      <c r="G133" s="933"/>
      <c r="H133" s="933"/>
      <c r="I133" s="933"/>
      <c r="J133" s="915">
        <v>0</v>
      </c>
    </row>
    <row r="134" spans="1:10" s="672" customFormat="1" ht="25.5" hidden="1">
      <c r="A134" s="948">
        <v>1171200</v>
      </c>
      <c r="B134" s="760" t="s">
        <v>1633</v>
      </c>
      <c r="C134" s="778" t="s">
        <v>332</v>
      </c>
      <c r="D134" s="933"/>
      <c r="E134" s="976"/>
      <c r="F134" s="933"/>
      <c r="G134" s="933"/>
      <c r="H134" s="933"/>
      <c r="I134" s="933"/>
      <c r="J134" s="915">
        <v>0</v>
      </c>
    </row>
    <row r="135" spans="1:10" s="672" customFormat="1" ht="51" hidden="1">
      <c r="A135" s="919">
        <v>1172000</v>
      </c>
      <c r="B135" s="779" t="s">
        <v>974</v>
      </c>
      <c r="C135" s="755" t="s">
        <v>338</v>
      </c>
      <c r="D135" s="951">
        <f>D137+D138</f>
        <v>0</v>
      </c>
      <c r="E135" s="978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idden="1">
      <c r="A136" s="919">
        <v>1172100</v>
      </c>
      <c r="B136" s="747" t="s">
        <v>1058</v>
      </c>
      <c r="C136" s="722" t="s">
        <v>975</v>
      </c>
      <c r="D136" s="933"/>
      <c r="E136" s="837"/>
      <c r="F136" s="933"/>
      <c r="G136" s="933"/>
      <c r="H136" s="933"/>
      <c r="I136" s="933"/>
      <c r="J136" s="915">
        <v>0</v>
      </c>
    </row>
    <row r="137" spans="1:10" s="672" customFormat="1" hidden="1">
      <c r="A137" s="919">
        <v>1172200</v>
      </c>
      <c r="B137" s="747" t="s">
        <v>1059</v>
      </c>
      <c r="C137" s="780">
        <v>482200</v>
      </c>
      <c r="D137" s="933">
        <v>0</v>
      </c>
      <c r="E137" s="837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idden="1">
      <c r="A138" s="919">
        <v>1172300</v>
      </c>
      <c r="B138" s="760" t="s">
        <v>1634</v>
      </c>
      <c r="C138" s="726" t="s">
        <v>977</v>
      </c>
      <c r="D138" s="933">
        <v>0</v>
      </c>
      <c r="E138" s="837"/>
      <c r="F138" s="933"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0.75" hidden="1" customHeight="1" thickBot="1">
      <c r="A139" s="919">
        <v>1172400</v>
      </c>
      <c r="B139" s="781" t="s">
        <v>1635</v>
      </c>
      <c r="C139" s="726" t="s">
        <v>117</v>
      </c>
      <c r="D139" s="849"/>
      <c r="E139" s="837"/>
      <c r="F139" s="849"/>
      <c r="G139" s="849"/>
      <c r="H139" s="849"/>
      <c r="I139" s="849"/>
      <c r="J139" s="915">
        <v>0</v>
      </c>
    </row>
    <row r="140" spans="1:10" s="672" customFormat="1" ht="27" hidden="1" customHeight="1">
      <c r="A140" s="919">
        <v>1173000</v>
      </c>
      <c r="B140" s="779" t="s">
        <v>118</v>
      </c>
      <c r="C140" s="755" t="s">
        <v>338</v>
      </c>
      <c r="D140" s="849">
        <v>0</v>
      </c>
      <c r="E140" s="850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24.75" hidden="1" customHeight="1">
      <c r="A141" s="948">
        <v>1173100</v>
      </c>
      <c r="B141" s="782" t="s">
        <v>119</v>
      </c>
      <c r="C141" s="726" t="s">
        <v>1044</v>
      </c>
      <c r="D141" s="849"/>
      <c r="E141" s="837"/>
      <c r="F141" s="849"/>
      <c r="G141" s="849"/>
      <c r="H141" s="849"/>
      <c r="I141" s="849"/>
      <c r="J141" s="915">
        <v>0</v>
      </c>
    </row>
    <row r="142" spans="1:10" s="672" customFormat="1" ht="42" hidden="1" customHeight="1">
      <c r="A142" s="948">
        <v>1174000</v>
      </c>
      <c r="B142" s="779" t="s">
        <v>1045</v>
      </c>
      <c r="C142" s="755" t="s">
        <v>338</v>
      </c>
      <c r="D142" s="849">
        <v>0</v>
      </c>
      <c r="E142" s="850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29.25" hidden="1" customHeight="1">
      <c r="A143" s="948">
        <v>1174100</v>
      </c>
      <c r="B143" s="782" t="s">
        <v>1060</v>
      </c>
      <c r="C143" s="726" t="s">
        <v>1046</v>
      </c>
      <c r="D143" s="849"/>
      <c r="E143" s="850"/>
      <c r="F143" s="849"/>
      <c r="G143" s="849"/>
      <c r="H143" s="849"/>
      <c r="I143" s="849"/>
      <c r="J143" s="915">
        <v>0</v>
      </c>
    </row>
    <row r="144" spans="1:10" s="672" customFormat="1" ht="27.75" hidden="1" customHeight="1">
      <c r="A144" s="948">
        <v>1174200</v>
      </c>
      <c r="B144" s="781" t="s">
        <v>1636</v>
      </c>
      <c r="C144" s="726" t="s">
        <v>425</v>
      </c>
      <c r="D144" s="849"/>
      <c r="E144" s="850"/>
      <c r="F144" s="849"/>
      <c r="G144" s="849"/>
      <c r="H144" s="849"/>
      <c r="I144" s="849"/>
      <c r="J144" s="915">
        <v>0</v>
      </c>
    </row>
    <row r="145" spans="1:10" s="672" customFormat="1" ht="42" hidden="1" customHeight="1">
      <c r="A145" s="948">
        <v>1175000</v>
      </c>
      <c r="B145" s="779" t="s">
        <v>535</v>
      </c>
      <c r="C145" s="755" t="s">
        <v>338</v>
      </c>
      <c r="D145" s="849">
        <v>0</v>
      </c>
      <c r="E145" s="850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0" s="672" customFormat="1" ht="42" hidden="1" customHeight="1">
      <c r="A146" s="948">
        <v>1175100</v>
      </c>
      <c r="B146" s="781" t="s">
        <v>1637</v>
      </c>
      <c r="C146" s="726" t="s">
        <v>212</v>
      </c>
      <c r="D146" s="849"/>
      <c r="E146" s="850"/>
      <c r="F146" s="849"/>
      <c r="G146" s="849"/>
      <c r="H146" s="849"/>
      <c r="I146" s="849"/>
      <c r="J146" s="915">
        <v>0</v>
      </c>
    </row>
    <row r="147" spans="1:10" s="672" customFormat="1" ht="21" hidden="1" customHeight="1">
      <c r="A147" s="948">
        <v>1176000</v>
      </c>
      <c r="B147" s="779" t="s">
        <v>213</v>
      </c>
      <c r="C147" s="755" t="s">
        <v>338</v>
      </c>
      <c r="D147" s="849">
        <v>0</v>
      </c>
      <c r="E147" s="850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0" s="672" customFormat="1" ht="3.75" hidden="1" customHeight="1">
      <c r="A148" s="948">
        <v>1176100</v>
      </c>
      <c r="B148" s="781" t="s">
        <v>1638</v>
      </c>
      <c r="C148" s="726" t="s">
        <v>8</v>
      </c>
      <c r="D148" s="849"/>
      <c r="E148" s="837"/>
      <c r="F148" s="849"/>
      <c r="G148" s="849"/>
      <c r="H148" s="849"/>
      <c r="I148" s="849"/>
      <c r="J148" s="915">
        <v>0</v>
      </c>
    </row>
    <row r="149" spans="1:10" s="672" customFormat="1" ht="1.5" hidden="1" customHeight="1" thickBot="1">
      <c r="A149" s="948">
        <v>1177000</v>
      </c>
      <c r="B149" s="779" t="s">
        <v>564</v>
      </c>
      <c r="C149" s="755" t="s">
        <v>338</v>
      </c>
      <c r="D149" s="849">
        <v>0</v>
      </c>
      <c r="E149" s="850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0" s="672" customFormat="1" ht="42" hidden="1" customHeight="1">
      <c r="A150" s="949">
        <v>1177100</v>
      </c>
      <c r="B150" s="783" t="s">
        <v>1639</v>
      </c>
      <c r="C150" s="730" t="s">
        <v>244</v>
      </c>
      <c r="D150" s="937"/>
      <c r="E150" s="977"/>
      <c r="F150" s="937"/>
      <c r="G150" s="937"/>
      <c r="H150" s="937"/>
      <c r="I150" s="937"/>
      <c r="J150" s="915">
        <v>0</v>
      </c>
    </row>
    <row r="151" spans="1:10" s="672" customFormat="1" ht="29.25" hidden="1" customHeight="1" thickBot="1">
      <c r="A151" s="952" t="s">
        <v>247</v>
      </c>
      <c r="B151" s="790" t="s">
        <v>618</v>
      </c>
      <c r="C151" s="791" t="s">
        <v>338</v>
      </c>
      <c r="D151" s="1123">
        <f>D152</f>
        <v>0</v>
      </c>
      <c r="E151" s="1459"/>
      <c r="F151" s="1123">
        <f>F152</f>
        <v>0</v>
      </c>
      <c r="G151" s="1123">
        <f>G152</f>
        <v>0</v>
      </c>
      <c r="H151" s="1123">
        <f>H152</f>
        <v>0</v>
      </c>
      <c r="I151" s="1123">
        <f>I152</f>
        <v>0</v>
      </c>
      <c r="J151" s="915">
        <f>F152</f>
        <v>0</v>
      </c>
    </row>
    <row r="152" spans="1:10" s="672" customFormat="1" hidden="1">
      <c r="A152" s="950" t="s">
        <v>620</v>
      </c>
      <c r="B152" s="799" t="s">
        <v>621</v>
      </c>
      <c r="C152" s="718" t="s">
        <v>338</v>
      </c>
      <c r="D152" s="951">
        <f>SUM(D153:D155)</f>
        <v>0</v>
      </c>
      <c r="E152" s="978"/>
      <c r="F152" s="951">
        <f>SUM(F153:F155)</f>
        <v>0</v>
      </c>
      <c r="G152" s="951">
        <f>SUM(G153:G155)</f>
        <v>0</v>
      </c>
      <c r="H152" s="951">
        <f>+SUM(H153:H155)</f>
        <v>0</v>
      </c>
      <c r="I152" s="951">
        <f>SUM(I153:I155)</f>
        <v>0</v>
      </c>
      <c r="J152" s="915">
        <f>F152</f>
        <v>0</v>
      </c>
    </row>
    <row r="153" spans="1:10" s="672" customFormat="1" hidden="1">
      <c r="A153" s="948" t="s">
        <v>622</v>
      </c>
      <c r="B153" s="781" t="s">
        <v>1640</v>
      </c>
      <c r="C153" s="955" t="s">
        <v>945</v>
      </c>
      <c r="D153" s="849"/>
      <c r="E153" s="837"/>
      <c r="F153" s="849"/>
      <c r="G153" s="849"/>
      <c r="H153" s="849"/>
      <c r="I153" s="849"/>
      <c r="J153" s="915">
        <f>F153</f>
        <v>0</v>
      </c>
    </row>
    <row r="154" spans="1:10" s="672" customFormat="1" hidden="1">
      <c r="A154" s="948" t="s">
        <v>946</v>
      </c>
      <c r="B154" s="781" t="s">
        <v>1641</v>
      </c>
      <c r="C154" s="955" t="s">
        <v>923</v>
      </c>
      <c r="D154" s="849"/>
      <c r="E154" s="837"/>
      <c r="F154" s="849"/>
      <c r="G154" s="849"/>
      <c r="H154" s="849"/>
      <c r="I154" s="849"/>
      <c r="J154" s="915">
        <f>F154</f>
        <v>0</v>
      </c>
    </row>
    <row r="155" spans="1:10" s="672" customFormat="1" ht="26.25" hidden="1" thickBot="1">
      <c r="A155" s="948" t="s">
        <v>924</v>
      </c>
      <c r="B155" s="781" t="s">
        <v>1642</v>
      </c>
      <c r="C155" s="955" t="s">
        <v>926</v>
      </c>
      <c r="D155" s="1112">
        <v>0</v>
      </c>
      <c r="E155" s="1331"/>
      <c r="F155" s="1112">
        <v>0</v>
      </c>
      <c r="G155" s="1113">
        <v>0</v>
      </c>
      <c r="H155" s="1114">
        <v>0</v>
      </c>
      <c r="I155" s="1114">
        <v>0</v>
      </c>
      <c r="J155" s="1115">
        <f>F155</f>
        <v>0</v>
      </c>
    </row>
    <row r="156" spans="1:10" s="672" customFormat="1" ht="0.75" hidden="1" customHeight="1">
      <c r="A156" s="957" t="s">
        <v>927</v>
      </c>
      <c r="B156" s="781" t="s">
        <v>1643</v>
      </c>
      <c r="C156" s="955" t="s">
        <v>1055</v>
      </c>
      <c r="D156" s="849"/>
      <c r="E156" s="837"/>
      <c r="F156" s="849"/>
      <c r="G156" s="849"/>
      <c r="H156" s="849"/>
      <c r="I156" s="849"/>
      <c r="J156" s="915">
        <v>0</v>
      </c>
    </row>
    <row r="157" spans="1:10" s="672" customFormat="1" ht="43.5" hidden="1" customHeight="1">
      <c r="A157" s="957" t="s">
        <v>127</v>
      </c>
      <c r="B157" s="782" t="s">
        <v>128</v>
      </c>
      <c r="C157" s="955" t="s">
        <v>129</v>
      </c>
      <c r="D157" s="849"/>
      <c r="E157" s="837"/>
      <c r="F157" s="849"/>
      <c r="G157" s="849"/>
      <c r="H157" s="849"/>
      <c r="I157" s="849"/>
      <c r="J157" s="915">
        <v>0</v>
      </c>
    </row>
    <row r="158" spans="1:10" s="672" customFormat="1" ht="43.5" hidden="1" customHeight="1">
      <c r="A158" s="957" t="s">
        <v>130</v>
      </c>
      <c r="B158" s="781" t="s">
        <v>1644</v>
      </c>
      <c r="C158" s="955" t="s">
        <v>857</v>
      </c>
      <c r="D158" s="849"/>
      <c r="E158" s="837"/>
      <c r="F158" s="849"/>
      <c r="G158" s="849"/>
      <c r="H158" s="849"/>
      <c r="I158" s="849"/>
      <c r="J158" s="915">
        <v>0</v>
      </c>
    </row>
    <row r="159" spans="1:10" s="672" customFormat="1" ht="43.5" hidden="1" customHeight="1">
      <c r="A159" s="957" t="s">
        <v>858</v>
      </c>
      <c r="B159" s="781" t="s">
        <v>1645</v>
      </c>
      <c r="C159" s="955" t="s">
        <v>860</v>
      </c>
      <c r="D159" s="849"/>
      <c r="E159" s="837"/>
      <c r="F159" s="849"/>
      <c r="G159" s="849"/>
      <c r="H159" s="849"/>
      <c r="I159" s="849"/>
      <c r="J159" s="915">
        <v>0</v>
      </c>
    </row>
    <row r="160" spans="1:10" s="672" customFormat="1" ht="43.5" hidden="1" customHeight="1">
      <c r="A160" s="958" t="s">
        <v>765</v>
      </c>
      <c r="B160" s="959" t="s">
        <v>1646</v>
      </c>
      <c r="C160" s="960" t="s">
        <v>627</v>
      </c>
      <c r="D160" s="849"/>
      <c r="E160" s="837"/>
      <c r="F160" s="849"/>
      <c r="G160" s="849"/>
      <c r="H160" s="849"/>
      <c r="I160" s="849"/>
      <c r="J160" s="915">
        <v>0</v>
      </c>
    </row>
    <row r="161" spans="1:10" s="672" customFormat="1" ht="43.5" hidden="1" customHeight="1">
      <c r="A161" s="924" t="s">
        <v>766</v>
      </c>
      <c r="B161" s="961" t="s">
        <v>1020</v>
      </c>
      <c r="C161" s="928" t="s">
        <v>1021</v>
      </c>
      <c r="D161" s="849"/>
      <c r="E161" s="837"/>
      <c r="F161" s="849"/>
      <c r="G161" s="849"/>
      <c r="H161" s="849"/>
      <c r="I161" s="849"/>
      <c r="J161" s="915">
        <v>0</v>
      </c>
    </row>
    <row r="162" spans="1:10" s="672" customFormat="1" ht="43.5" hidden="1" customHeight="1">
      <c r="A162" s="924" t="s">
        <v>1022</v>
      </c>
      <c r="B162" s="961" t="s">
        <v>1023</v>
      </c>
      <c r="C162" s="928" t="s">
        <v>1024</v>
      </c>
      <c r="D162" s="849"/>
      <c r="E162" s="837"/>
      <c r="F162" s="849"/>
      <c r="G162" s="849"/>
      <c r="H162" s="849"/>
      <c r="I162" s="849"/>
      <c r="J162" s="915">
        <v>0</v>
      </c>
    </row>
    <row r="163" spans="1:10" s="672" customFormat="1" ht="43.5" hidden="1" customHeight="1">
      <c r="A163" s="962" t="s">
        <v>628</v>
      </c>
      <c r="B163" s="963" t="s">
        <v>629</v>
      </c>
      <c r="C163" s="964" t="s">
        <v>338</v>
      </c>
      <c r="D163" s="849">
        <v>0</v>
      </c>
      <c r="E163" s="850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</row>
    <row r="164" spans="1:10" ht="43.5" hidden="1" customHeight="1">
      <c r="A164" s="957" t="s">
        <v>630</v>
      </c>
      <c r="B164" s="782" t="s">
        <v>631</v>
      </c>
      <c r="C164" s="955" t="s">
        <v>632</v>
      </c>
      <c r="D164" s="849"/>
      <c r="E164" s="837"/>
      <c r="F164" s="849"/>
      <c r="G164" s="849"/>
      <c r="H164" s="849"/>
      <c r="I164" s="849"/>
      <c r="J164" s="915">
        <v>0</v>
      </c>
    </row>
    <row r="165" spans="1:10" ht="43.5" hidden="1" customHeight="1">
      <c r="A165" s="957" t="s">
        <v>633</v>
      </c>
      <c r="B165" s="782" t="s">
        <v>634</v>
      </c>
      <c r="C165" s="955" t="s">
        <v>635</v>
      </c>
      <c r="D165" s="849"/>
      <c r="E165" s="837"/>
      <c r="F165" s="849"/>
      <c r="G165" s="849"/>
      <c r="H165" s="849"/>
      <c r="I165" s="849"/>
      <c r="J165" s="915">
        <v>0</v>
      </c>
    </row>
    <row r="166" spans="1:10" ht="43.5" hidden="1" customHeight="1">
      <c r="A166" s="957" t="s">
        <v>636</v>
      </c>
      <c r="B166" s="781" t="s">
        <v>1647</v>
      </c>
      <c r="C166" s="955" t="s">
        <v>294</v>
      </c>
      <c r="D166" s="849"/>
      <c r="E166" s="837"/>
      <c r="F166" s="849"/>
      <c r="G166" s="849"/>
      <c r="H166" s="849"/>
      <c r="I166" s="849"/>
      <c r="J166" s="915">
        <v>0</v>
      </c>
    </row>
    <row r="167" spans="1:10" ht="43.5" hidden="1" customHeight="1">
      <c r="A167" s="957" t="s">
        <v>295</v>
      </c>
      <c r="B167" s="781" t="s">
        <v>1648</v>
      </c>
      <c r="C167" s="955" t="s">
        <v>297</v>
      </c>
      <c r="D167" s="849"/>
      <c r="E167" s="837"/>
      <c r="F167" s="849"/>
      <c r="G167" s="849"/>
      <c r="H167" s="849"/>
      <c r="I167" s="849"/>
      <c r="J167" s="915">
        <v>0</v>
      </c>
    </row>
    <row r="168" spans="1:10" ht="43.5" hidden="1" customHeight="1">
      <c r="A168" s="957" t="s">
        <v>298</v>
      </c>
      <c r="B168" s="779" t="s">
        <v>299</v>
      </c>
      <c r="C168" s="767" t="s">
        <v>338</v>
      </c>
      <c r="D168" s="849">
        <v>0</v>
      </c>
      <c r="E168" s="850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0" ht="43.5" hidden="1" customHeight="1">
      <c r="A169" s="957" t="s">
        <v>300</v>
      </c>
      <c r="B169" s="782" t="s">
        <v>1061</v>
      </c>
      <c r="C169" s="955" t="s">
        <v>301</v>
      </c>
      <c r="D169" s="849"/>
      <c r="E169" s="837"/>
      <c r="F169" s="849"/>
      <c r="G169" s="849"/>
      <c r="H169" s="849"/>
      <c r="I169" s="849"/>
      <c r="J169" s="915">
        <v>0</v>
      </c>
    </row>
    <row r="170" spans="1:10" ht="43.5" hidden="1" customHeight="1">
      <c r="A170" s="965" t="s">
        <v>302</v>
      </c>
      <c r="B170" s="806" t="s">
        <v>1025</v>
      </c>
      <c r="C170" s="767" t="s">
        <v>338</v>
      </c>
      <c r="D170" s="849">
        <v>0</v>
      </c>
      <c r="E170" s="850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0" ht="43.5" hidden="1" customHeight="1">
      <c r="A171" s="957" t="s">
        <v>304</v>
      </c>
      <c r="B171" s="782" t="s">
        <v>1062</v>
      </c>
      <c r="C171" s="955" t="s">
        <v>305</v>
      </c>
      <c r="D171" s="849"/>
      <c r="E171" s="850"/>
      <c r="F171" s="849"/>
      <c r="G171" s="849"/>
      <c r="H171" s="849"/>
      <c r="I171" s="849"/>
      <c r="J171" s="915">
        <v>0</v>
      </c>
    </row>
    <row r="172" spans="1:10" ht="43.5" hidden="1" customHeight="1">
      <c r="A172" s="957" t="s">
        <v>306</v>
      </c>
      <c r="B172" s="782" t="s">
        <v>1063</v>
      </c>
      <c r="C172" s="955" t="s">
        <v>307</v>
      </c>
      <c r="D172" s="849"/>
      <c r="E172" s="850"/>
      <c r="F172" s="849"/>
      <c r="G172" s="849"/>
      <c r="H172" s="849"/>
      <c r="I172" s="849"/>
      <c r="J172" s="849"/>
    </row>
    <row r="173" spans="1:10" ht="43.5" hidden="1" customHeight="1">
      <c r="A173" s="957" t="s">
        <v>308</v>
      </c>
      <c r="B173" s="781" t="s">
        <v>1649</v>
      </c>
      <c r="C173" s="955" t="s">
        <v>310</v>
      </c>
      <c r="D173" s="849"/>
      <c r="E173" s="850"/>
      <c r="F173" s="849"/>
      <c r="G173" s="849"/>
      <c r="H173" s="849"/>
      <c r="I173" s="849"/>
      <c r="J173" s="849"/>
    </row>
    <row r="174" spans="1:10" ht="43.5" hidden="1" customHeight="1">
      <c r="A174" s="966">
        <v>1244000</v>
      </c>
      <c r="B174" s="967" t="s">
        <v>1661</v>
      </c>
      <c r="C174" s="960" t="s">
        <v>1089</v>
      </c>
      <c r="D174" s="867"/>
      <c r="E174" s="1312"/>
      <c r="F174" s="867"/>
      <c r="G174" s="867"/>
      <c r="H174" s="867"/>
      <c r="I174" s="867"/>
      <c r="J174" s="867"/>
    </row>
    <row r="175" spans="1:10" ht="21.75" customHeight="1" thickBot="1">
      <c r="A175" s="968">
        <v>1000000</v>
      </c>
      <c r="B175" s="969" t="s">
        <v>1027</v>
      </c>
      <c r="C175" s="970" t="s">
        <v>338</v>
      </c>
      <c r="D175" s="953">
        <f>D32+D151</f>
        <v>0</v>
      </c>
      <c r="E175" s="1111">
        <f>E32</f>
        <v>0</v>
      </c>
      <c r="F175" s="953">
        <f>F32+F151</f>
        <v>0</v>
      </c>
      <c r="G175" s="953">
        <f>G32+G151</f>
        <v>0</v>
      </c>
      <c r="H175" s="953">
        <f>H32+H151</f>
        <v>0</v>
      </c>
      <c r="I175" s="953">
        <f>I32+I151</f>
        <v>0</v>
      </c>
      <c r="J175" s="953">
        <f>J32+J151</f>
        <v>0</v>
      </c>
    </row>
    <row r="176" spans="1:10" ht="18" customHeight="1">
      <c r="A176" s="2443"/>
      <c r="B176" s="2443"/>
      <c r="C176" s="2443"/>
      <c r="D176" s="2443"/>
      <c r="E176" s="2443"/>
      <c r="F176" s="2443"/>
      <c r="G176" s="2443"/>
      <c r="H176" s="2443"/>
      <c r="I176" s="2443"/>
      <c r="J176" s="2443"/>
    </row>
    <row r="177" spans="1:10" ht="18.75" customHeight="1">
      <c r="A177" s="2422" t="s">
        <v>1730</v>
      </c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>
      <c r="A178" s="2422" t="s">
        <v>1070</v>
      </c>
      <c r="B178" s="2422"/>
      <c r="C178" s="2422"/>
      <c r="D178" s="2422"/>
      <c r="E178" s="2422"/>
      <c r="F178" s="2422"/>
      <c r="G178" s="2422"/>
      <c r="H178" s="2422"/>
      <c r="I178" s="2422"/>
      <c r="J178" s="2422"/>
    </row>
    <row r="179" spans="1:10" ht="14.25">
      <c r="A179" s="2422" t="s">
        <v>1673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>
      <c r="A180" s="2461" t="s">
        <v>1159</v>
      </c>
      <c r="B180" s="2461"/>
      <c r="C180" s="2461"/>
      <c r="D180" s="2461"/>
      <c r="E180" s="2461"/>
      <c r="F180" s="2461"/>
      <c r="G180" s="2461"/>
      <c r="H180" s="2461"/>
      <c r="I180" s="2461"/>
      <c r="J180" s="2461"/>
    </row>
    <row r="181" spans="1:10" ht="14.25">
      <c r="A181" s="2466" t="s">
        <v>1653</v>
      </c>
      <c r="B181" s="2466"/>
      <c r="C181" s="2466"/>
      <c r="D181" s="2466"/>
      <c r="E181" s="2466"/>
      <c r="F181" s="2466"/>
      <c r="G181" s="2466"/>
      <c r="H181" s="2466"/>
      <c r="I181" s="2466"/>
      <c r="J181" s="2466"/>
    </row>
    <row r="182" spans="1:10">
      <c r="A182" s="2422" t="s">
        <v>951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>
      <c r="A183" s="2422" t="s">
        <v>1163</v>
      </c>
      <c r="B183" s="2422"/>
      <c r="C183" s="2422"/>
      <c r="D183" s="2422"/>
      <c r="E183" s="2422"/>
      <c r="F183" s="2422"/>
      <c r="G183" s="2422"/>
      <c r="H183" s="2422"/>
      <c r="I183" s="2422"/>
      <c r="J183" s="2422"/>
    </row>
    <row r="184" spans="1:10" ht="14.25">
      <c r="A184" s="2536" t="s">
        <v>1674</v>
      </c>
      <c r="B184" s="2536"/>
      <c r="C184" s="2536"/>
      <c r="D184" s="2536"/>
      <c r="E184" s="2536"/>
      <c r="F184" s="2536"/>
      <c r="G184" s="2536"/>
      <c r="H184" s="2536"/>
      <c r="I184" s="2536"/>
      <c r="J184" s="2536"/>
    </row>
    <row r="185" spans="1:10">
      <c r="A185" s="2455"/>
      <c r="B185" s="2455"/>
      <c r="C185" s="2455"/>
      <c r="D185" s="2455"/>
      <c r="E185" s="2455"/>
      <c r="F185" s="2455"/>
      <c r="G185" s="2455"/>
      <c r="H185" s="2455"/>
      <c r="I185" s="2455"/>
      <c r="J185" s="2455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464"/>
      <c r="B196" s="2464"/>
      <c r="C196" s="2464"/>
      <c r="D196" s="2464"/>
      <c r="E196" s="2464"/>
      <c r="F196" s="2464"/>
      <c r="G196" s="2464"/>
      <c r="H196" s="2464"/>
      <c r="I196" s="2464"/>
      <c r="J196" s="2464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464"/>
      <c r="B198" s="2464"/>
      <c r="C198" s="2464"/>
      <c r="D198" s="2464"/>
      <c r="E198" s="2464"/>
      <c r="F198" s="2464"/>
      <c r="G198" s="2464"/>
      <c r="H198" s="2464"/>
      <c r="I198" s="2464"/>
      <c r="J198" s="2464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464"/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464" t="s">
        <v>49</v>
      </c>
      <c r="B202" s="2464"/>
      <c r="C202" s="2464"/>
      <c r="D202" s="2464"/>
      <c r="E202" s="2464"/>
      <c r="F202" s="2464"/>
      <c r="G202" s="2464"/>
      <c r="H202" s="2464"/>
      <c r="I202" s="2464"/>
      <c r="J202" s="2464"/>
    </row>
    <row r="203" spans="1:10">
      <c r="A203" s="2463" t="s">
        <v>1664</v>
      </c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2463" t="s">
        <v>1665</v>
      </c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2463" t="s">
        <v>1666</v>
      </c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971" t="s">
        <v>890</v>
      </c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463" t="s">
        <v>1667</v>
      </c>
      <c r="B207" s="2463"/>
      <c r="C207" s="2463"/>
      <c r="D207" s="2463"/>
      <c r="E207" s="2463"/>
      <c r="F207" s="2463"/>
      <c r="G207" s="2463"/>
      <c r="H207" s="2463"/>
      <c r="I207" s="2463"/>
      <c r="J207" s="2463"/>
    </row>
    <row r="208" spans="1:10">
      <c r="A208" s="2422" t="s">
        <v>645</v>
      </c>
      <c r="B208" s="2422"/>
      <c r="C208" s="2422"/>
      <c r="D208" s="2422"/>
      <c r="E208" s="2422"/>
      <c r="F208" s="2422"/>
      <c r="G208" s="2422"/>
      <c r="H208" s="2422"/>
      <c r="I208" s="2422"/>
      <c r="J208" s="2422"/>
    </row>
    <row r="209" spans="1:10">
      <c r="A209" s="2459" t="s">
        <v>1070</v>
      </c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 ht="14.25">
      <c r="A210" s="2459" t="s">
        <v>1668</v>
      </c>
      <c r="B210" s="2459"/>
      <c r="C210" s="2459"/>
      <c r="D210" s="2459"/>
      <c r="E210" s="2459"/>
      <c r="F210" s="2459"/>
      <c r="G210" s="2459"/>
      <c r="H210" s="2459"/>
      <c r="I210" s="2459"/>
      <c r="J210" s="2459"/>
    </row>
    <row r="211" spans="1:10">
      <c r="A211" s="2461" t="s">
        <v>950</v>
      </c>
      <c r="B211" s="2461"/>
      <c r="C211" s="2461"/>
      <c r="D211" s="2461"/>
      <c r="E211" s="2461"/>
      <c r="F211" s="2461"/>
      <c r="G211" s="2461"/>
      <c r="H211" s="2461"/>
      <c r="I211" s="2461"/>
      <c r="J211" s="2461"/>
    </row>
    <row r="212" spans="1:10" ht="14.25">
      <c r="A212" s="2462" t="s">
        <v>1669</v>
      </c>
      <c r="B212" s="2462"/>
      <c r="C212" s="2462"/>
      <c r="D212" s="2462"/>
      <c r="E212" s="2462"/>
      <c r="F212" s="2462"/>
      <c r="G212" s="2462"/>
      <c r="H212" s="2462"/>
      <c r="I212" s="2462"/>
      <c r="J212" s="2462"/>
    </row>
    <row r="213" spans="1:10">
      <c r="A213" s="2459" t="s">
        <v>951</v>
      </c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>
      <c r="A214" s="2459" t="s">
        <v>952</v>
      </c>
      <c r="B214" s="2459"/>
      <c r="C214" s="2459"/>
      <c r="D214" s="2459"/>
      <c r="E214" s="2459"/>
      <c r="F214" s="2459"/>
      <c r="G214" s="2459"/>
      <c r="H214" s="2459"/>
      <c r="I214" s="2459"/>
      <c r="J214" s="2459"/>
    </row>
    <row r="215" spans="1:10" ht="14.25">
      <c r="A215" s="2460" t="s">
        <v>1663</v>
      </c>
      <c r="B215" s="2460"/>
      <c r="C215" s="2460"/>
      <c r="D215" s="2460"/>
      <c r="E215" s="2460"/>
      <c r="F215" s="2460"/>
      <c r="G215" s="2460"/>
      <c r="H215" s="2460"/>
      <c r="I215" s="2460"/>
      <c r="J215" s="2460"/>
    </row>
    <row r="216" spans="1:10">
      <c r="A216" s="2455"/>
      <c r="B216" s="2455"/>
      <c r="C216" s="2455"/>
      <c r="D216" s="2455"/>
      <c r="E216" s="2455"/>
      <c r="F216" s="2455"/>
      <c r="G216" s="2455"/>
      <c r="H216" s="2455"/>
      <c r="I216" s="2455"/>
      <c r="J216" s="2455"/>
    </row>
  </sheetData>
  <mergeCells count="42">
    <mergeCell ref="A9:E9"/>
    <mergeCell ref="B15:E15"/>
    <mergeCell ref="B16:F16"/>
    <mergeCell ref="F29:F30"/>
    <mergeCell ref="A177:J177"/>
    <mergeCell ref="A14:B14"/>
    <mergeCell ref="G29:J29"/>
    <mergeCell ref="B17:F18"/>
    <mergeCell ref="A185:J185"/>
    <mergeCell ref="A186:J186"/>
    <mergeCell ref="A187:J187"/>
    <mergeCell ref="A188:J188"/>
    <mergeCell ref="A176:J176"/>
    <mergeCell ref="A183:J183"/>
    <mergeCell ref="A184:J184"/>
    <mergeCell ref="A179:J179"/>
    <mergeCell ref="A180:J180"/>
    <mergeCell ref="A181:J181"/>
    <mergeCell ref="A182:J182"/>
    <mergeCell ref="A178:J178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215:J215"/>
    <mergeCell ref="A216:J216"/>
    <mergeCell ref="A211:J211"/>
    <mergeCell ref="A212:J212"/>
    <mergeCell ref="A213:J213"/>
    <mergeCell ref="A214:J214"/>
  </mergeCells>
  <phoneticPr fontId="5" type="noConversion"/>
  <pageMargins left="0" right="0" top="0" bottom="0" header="0" footer="0"/>
  <pageSetup paperSize="9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91DC-CBBF-4683-8298-E31AB634414E}">
  <sheetPr>
    <tabColor rgb="FFFFFF00"/>
  </sheetPr>
  <dimension ref="A1:O216"/>
  <sheetViews>
    <sheetView topLeftCell="A28" workbookViewId="0">
      <selection activeCell="A178" sqref="A178:XFD178"/>
    </sheetView>
  </sheetViews>
  <sheetFormatPr defaultRowHeight="12.75"/>
  <cols>
    <col min="1" max="1" width="8.28515625" style="985" customWidth="1"/>
    <col min="2" max="2" width="46.28515625" style="1806" customWidth="1"/>
    <col min="3" max="3" width="8.7109375" style="1460" customWidth="1"/>
    <col min="4" max="4" width="11" style="841" customWidth="1"/>
    <col min="5" max="5" width="11.42578125" style="841" customWidth="1"/>
    <col min="6" max="6" width="11.28515625" style="841" customWidth="1"/>
    <col min="7" max="7" width="12.42578125" style="841" customWidth="1"/>
    <col min="8" max="8" width="11.7109375" style="841" customWidth="1"/>
    <col min="9" max="9" width="11.5703125" style="841" customWidth="1"/>
    <col min="10" max="10" width="11.28515625" style="841" customWidth="1"/>
    <col min="11" max="16384" width="9.140625" style="841"/>
  </cols>
  <sheetData>
    <row r="1" spans="1:10">
      <c r="I1" s="1807" t="s">
        <v>889</v>
      </c>
    </row>
    <row r="2" spans="1:10" ht="10.5" customHeight="1">
      <c r="F2" s="1387"/>
      <c r="G2" s="1387"/>
      <c r="H2" s="1387"/>
      <c r="I2" s="1387"/>
    </row>
    <row r="3" spans="1:10" ht="9.75" customHeight="1">
      <c r="H3" s="1808" t="s">
        <v>848</v>
      </c>
    </row>
    <row r="4" spans="1:10">
      <c r="G4" s="1387" t="s">
        <v>982</v>
      </c>
    </row>
    <row r="5" spans="1:10">
      <c r="H5" s="1386" t="s">
        <v>162</v>
      </c>
    </row>
    <row r="6" spans="1:10" ht="14.25" customHeight="1">
      <c r="B6" s="1381" t="s">
        <v>31</v>
      </c>
      <c r="C6" s="1809"/>
      <c r="D6" s="1381"/>
      <c r="E6" s="1381"/>
      <c r="G6" s="1384" t="s">
        <v>971</v>
      </c>
      <c r="H6" s="1805"/>
    </row>
    <row r="7" spans="1:10">
      <c r="B7" s="841"/>
      <c r="C7" s="1810"/>
    </row>
    <row r="8" spans="1:10" ht="12" customHeight="1">
      <c r="A8" s="985" t="s">
        <v>2190</v>
      </c>
      <c r="F8" s="1461"/>
      <c r="G8" s="1461"/>
    </row>
    <row r="9" spans="1:10" s="985" customFormat="1" ht="9.75" customHeight="1">
      <c r="A9" s="2458" t="s">
        <v>1073</v>
      </c>
      <c r="B9" s="2458"/>
      <c r="C9" s="2458"/>
      <c r="D9" s="2458"/>
      <c r="E9" s="2458"/>
    </row>
    <row r="10" spans="1:10">
      <c r="A10" s="985" t="s">
        <v>451</v>
      </c>
      <c r="B10" s="1811"/>
      <c r="C10" s="1812"/>
      <c r="D10" s="1382"/>
      <c r="E10" s="1382"/>
    </row>
    <row r="11" spans="1:10" ht="14.25" customHeight="1">
      <c r="B11" s="1383"/>
      <c r="C11" s="1813"/>
      <c r="D11" s="1383"/>
      <c r="E11" s="1383"/>
      <c r="F11" s="1383"/>
      <c r="G11" s="1383"/>
      <c r="H11" s="1597"/>
    </row>
    <row r="12" spans="1:10" ht="11.25" customHeight="1">
      <c r="A12" s="1814" t="s">
        <v>452</v>
      </c>
      <c r="B12" s="1384" t="s">
        <v>1100</v>
      </c>
      <c r="C12" s="1810"/>
      <c r="D12" s="1384"/>
      <c r="E12" s="1384"/>
      <c r="F12" s="1384"/>
      <c r="G12" s="1805"/>
      <c r="H12" s="1815" t="s">
        <v>193</v>
      </c>
    </row>
    <row r="13" spans="1:10" ht="30" customHeight="1">
      <c r="A13" s="1385" t="s">
        <v>587</v>
      </c>
      <c r="B13" s="1385"/>
      <c r="C13" s="1813"/>
      <c r="D13" s="1385"/>
      <c r="E13" s="1385"/>
      <c r="F13" s="1385"/>
      <c r="G13" s="1803"/>
    </row>
    <row r="14" spans="1:10">
      <c r="A14" s="2445" t="s">
        <v>2269</v>
      </c>
      <c r="B14" s="2446"/>
      <c r="F14" s="1461"/>
      <c r="G14" s="1461"/>
    </row>
    <row r="15" spans="1:10" ht="21.75" customHeight="1">
      <c r="A15" s="1816"/>
      <c r="B15" s="2555" t="s">
        <v>588</v>
      </c>
      <c r="C15" s="2555"/>
      <c r="D15" s="2555"/>
      <c r="E15" s="2555"/>
      <c r="F15" s="1817"/>
      <c r="G15" s="1817"/>
      <c r="H15" s="1817"/>
      <c r="I15" s="1817"/>
      <c r="J15" s="1817"/>
    </row>
    <row r="16" spans="1:10" ht="18" customHeight="1">
      <c r="A16" s="841"/>
      <c r="B16" s="2556" t="s">
        <v>243</v>
      </c>
      <c r="C16" s="2556"/>
      <c r="D16" s="2556"/>
      <c r="E16" s="2556"/>
      <c r="F16" s="2556"/>
      <c r="G16" s="1818"/>
      <c r="H16" s="1818"/>
      <c r="I16" s="1818"/>
      <c r="J16" s="1818"/>
    </row>
    <row r="17" spans="1:10" s="985" customFormat="1" ht="21.75" hidden="1" customHeight="1">
      <c r="A17" s="1385"/>
      <c r="B17" s="2451" t="s">
        <v>2188</v>
      </c>
      <c r="C17" s="2451"/>
      <c r="D17" s="2451"/>
      <c r="E17" s="2451"/>
      <c r="F17" s="2451"/>
      <c r="G17" s="1819"/>
      <c r="H17" s="1819"/>
      <c r="I17" s="1819"/>
      <c r="J17" s="1819"/>
    </row>
    <row r="18" spans="1:10" s="985" customFormat="1" ht="21.75" customHeight="1">
      <c r="A18" s="1803"/>
      <c r="B18" s="2451"/>
      <c r="C18" s="2451"/>
      <c r="D18" s="2451"/>
      <c r="E18" s="2451"/>
      <c r="F18" s="2451"/>
      <c r="G18" s="1820"/>
      <c r="H18" s="1820"/>
      <c r="I18" s="1821"/>
      <c r="J18" s="1821"/>
    </row>
    <row r="19" spans="1:10" s="1824" customFormat="1" thickBot="1">
      <c r="A19" s="1618" t="s">
        <v>203</v>
      </c>
      <c r="B19" s="1822"/>
      <c r="C19" s="1823"/>
      <c r="D19" s="1386"/>
      <c r="E19" s="1386"/>
      <c r="G19" s="1825" t="s">
        <v>617</v>
      </c>
      <c r="H19" s="1826"/>
      <c r="I19" s="1826"/>
      <c r="J19" s="1826"/>
    </row>
    <row r="20" spans="1:10" s="1387" customFormat="1" ht="15.75" customHeight="1" thickBot="1">
      <c r="A20" s="1618" t="s">
        <v>84</v>
      </c>
      <c r="B20" s="1388"/>
      <c r="C20" s="1823"/>
      <c r="G20" s="1388" t="s">
        <v>313</v>
      </c>
      <c r="H20" s="1827">
        <v>9</v>
      </c>
      <c r="I20" s="1828">
        <v>5</v>
      </c>
      <c r="J20" s="1829">
        <v>1</v>
      </c>
    </row>
    <row r="21" spans="1:10" s="1388" customFormat="1" ht="15" customHeight="1" thickBot="1">
      <c r="A21" s="1618" t="s">
        <v>600</v>
      </c>
      <c r="C21" s="1823"/>
      <c r="G21" s="1388" t="s">
        <v>1130</v>
      </c>
    </row>
    <row r="22" spans="1:10" s="1388" customFormat="1" ht="9.75" customHeight="1" thickBot="1">
      <c r="A22" s="1618" t="s">
        <v>531</v>
      </c>
      <c r="C22" s="1830"/>
      <c r="D22" s="1831"/>
      <c r="G22" s="1388" t="s">
        <v>532</v>
      </c>
    </row>
    <row r="23" spans="1:10" s="1387" customFormat="1" ht="15.75" customHeight="1" thickBot="1">
      <c r="A23" s="1618" t="s">
        <v>693</v>
      </c>
      <c r="B23" s="1388"/>
      <c r="C23" s="1823"/>
      <c r="G23" s="1388" t="s">
        <v>902</v>
      </c>
      <c r="I23" s="1832"/>
    </row>
    <row r="24" spans="1:10" s="1387" customFormat="1" ht="12.75" customHeight="1">
      <c r="A24" s="1618" t="s">
        <v>202</v>
      </c>
      <c r="B24" s="1833"/>
      <c r="C24" s="1834"/>
      <c r="F24" s="1835"/>
      <c r="G24" s="1388" t="s">
        <v>904</v>
      </c>
    </row>
    <row r="25" spans="1:10" s="1387" customFormat="1" ht="15.75" customHeight="1" thickBot="1">
      <c r="A25" s="1836" t="s">
        <v>286</v>
      </c>
      <c r="B25" s="1825"/>
      <c r="C25" s="1834"/>
      <c r="D25" s="1389"/>
      <c r="E25" s="1389"/>
      <c r="G25" s="1388" t="s">
        <v>218</v>
      </c>
      <c r="I25" s="1835"/>
    </row>
    <row r="26" spans="1:10" s="1835" customFormat="1" ht="15.75" customHeight="1" thickBot="1">
      <c r="A26" s="1618" t="s">
        <v>110</v>
      </c>
      <c r="B26" s="1388"/>
      <c r="C26" s="1834"/>
      <c r="D26" s="1837"/>
      <c r="E26" s="1387"/>
      <c r="G26" s="1835" t="s">
        <v>1658</v>
      </c>
      <c r="H26" s="1838"/>
      <c r="I26" s="1839"/>
      <c r="J26" s="1840"/>
    </row>
    <row r="27" spans="1:10" s="1835" customFormat="1" ht="16.5" customHeight="1" thickBot="1">
      <c r="A27" s="1618" t="s">
        <v>608</v>
      </c>
      <c r="B27" s="1388"/>
      <c r="C27" s="1834"/>
      <c r="E27" s="1390" t="s">
        <v>704</v>
      </c>
      <c r="G27" s="1388" t="s">
        <v>398</v>
      </c>
      <c r="I27" s="1387"/>
      <c r="J27" s="1387"/>
    </row>
    <row r="28" spans="1:10" s="1835" customFormat="1" ht="16.5" customHeight="1" thickBot="1">
      <c r="A28" s="1617"/>
      <c r="B28" s="1387"/>
      <c r="C28" s="1841"/>
      <c r="E28" s="1391"/>
      <c r="F28" s="1387"/>
      <c r="G28" s="1387"/>
      <c r="H28" s="2554">
        <v>900272000499</v>
      </c>
      <c r="I28" s="2554"/>
      <c r="J28" s="2554"/>
    </row>
    <row r="29" spans="1:10" s="985" customFormat="1" ht="35.25" customHeight="1" thickBot="1">
      <c r="A29" s="1842" t="s">
        <v>385</v>
      </c>
      <c r="B29" s="1843" t="s">
        <v>609</v>
      </c>
      <c r="C29" s="1366"/>
      <c r="D29" s="1843" t="s">
        <v>401</v>
      </c>
      <c r="E29" s="1392"/>
      <c r="F29" s="2547" t="s">
        <v>342</v>
      </c>
      <c r="G29" s="2549" t="s">
        <v>343</v>
      </c>
      <c r="H29" s="2550"/>
      <c r="I29" s="2550"/>
      <c r="J29" s="2551"/>
    </row>
    <row r="30" spans="1:10" s="985" customFormat="1" ht="78" customHeight="1" thickBot="1">
      <c r="A30" s="1844"/>
      <c r="B30" s="1845" t="s">
        <v>329</v>
      </c>
      <c r="C30" s="1798" t="s">
        <v>641</v>
      </c>
      <c r="D30" s="1775" t="s">
        <v>761</v>
      </c>
      <c r="E30" s="1393" t="s">
        <v>929</v>
      </c>
      <c r="F30" s="2548"/>
      <c r="G30" s="1775" t="s">
        <v>930</v>
      </c>
      <c r="H30" s="1775" t="s">
        <v>931</v>
      </c>
      <c r="I30" s="1775" t="s">
        <v>932</v>
      </c>
      <c r="J30" s="1775" t="s">
        <v>933</v>
      </c>
    </row>
    <row r="31" spans="1:10" s="1851" customFormat="1" ht="21" customHeight="1" thickBot="1">
      <c r="A31" s="1846" t="s">
        <v>934</v>
      </c>
      <c r="B31" s="1799" t="s">
        <v>935</v>
      </c>
      <c r="C31" s="1847" t="s">
        <v>936</v>
      </c>
      <c r="D31" s="1394" t="s">
        <v>703</v>
      </c>
      <c r="E31" s="1394" t="s">
        <v>704</v>
      </c>
      <c r="F31" s="1394" t="s">
        <v>642</v>
      </c>
      <c r="G31" s="1848">
        <v>4</v>
      </c>
      <c r="H31" s="1849">
        <v>5</v>
      </c>
      <c r="I31" s="1850">
        <v>6</v>
      </c>
      <c r="J31" s="1849">
        <v>7</v>
      </c>
    </row>
    <row r="32" spans="1:10" s="1567" customFormat="1" ht="18" customHeight="1" thickBot="1">
      <c r="A32" s="1852">
        <v>1100000</v>
      </c>
      <c r="B32" s="1853" t="s">
        <v>1659</v>
      </c>
      <c r="C32" s="1854" t="s">
        <v>338</v>
      </c>
      <c r="D32" s="1104">
        <f>D33+D42+D105</f>
        <v>0</v>
      </c>
      <c r="E32" s="1104">
        <f>E105</f>
        <v>0</v>
      </c>
      <c r="F32" s="1104">
        <f>F33+F42+F138+F105</f>
        <v>0</v>
      </c>
      <c r="G32" s="1104">
        <f>G33+G42+G131+G105</f>
        <v>0</v>
      </c>
      <c r="H32" s="1104">
        <f>H33+H42+H131+H105</f>
        <v>0</v>
      </c>
      <c r="I32" s="1104">
        <f>I33+I42+I131+I105</f>
        <v>0</v>
      </c>
      <c r="J32" s="1104">
        <f>J33+J42+J131+J105</f>
        <v>0</v>
      </c>
    </row>
    <row r="33" spans="1:10" s="985" customFormat="1" ht="42.75" hidden="1" customHeight="1" thickBot="1">
      <c r="A33" s="1852">
        <v>1110000</v>
      </c>
      <c r="B33" s="1855" t="s">
        <v>1617</v>
      </c>
      <c r="C33" s="1854" t="s">
        <v>338</v>
      </c>
      <c r="D33" s="1122">
        <f>D34</f>
        <v>0</v>
      </c>
      <c r="E33" s="1122"/>
      <c r="F33" s="1122">
        <f>F34</f>
        <v>0</v>
      </c>
      <c r="G33" s="1122">
        <f>G34</f>
        <v>0</v>
      </c>
      <c r="H33" s="1122">
        <f>H34</f>
        <v>0</v>
      </c>
      <c r="I33" s="1122">
        <f>I34</f>
        <v>0</v>
      </c>
      <c r="J33" s="1122">
        <f>J34</f>
        <v>0</v>
      </c>
    </row>
    <row r="34" spans="1:10" s="985" customFormat="1" ht="14.25" hidden="1">
      <c r="A34" s="1856">
        <v>1110000</v>
      </c>
      <c r="B34" s="1857" t="s">
        <v>768</v>
      </c>
      <c r="C34" s="1858" t="s">
        <v>338</v>
      </c>
      <c r="D34" s="1395">
        <f>SUM(D35:D41)</f>
        <v>0</v>
      </c>
      <c r="E34" s="1395"/>
      <c r="F34" s="1395">
        <f>SUM(F35:F41)</f>
        <v>0</v>
      </c>
      <c r="G34" s="1395">
        <f>SUM(G35:G41)</f>
        <v>0</v>
      </c>
      <c r="H34" s="1395">
        <f>SUM(H35:H41)</f>
        <v>0</v>
      </c>
      <c r="I34" s="1395">
        <f>SUM(I35:I41)</f>
        <v>0</v>
      </c>
      <c r="J34" s="1395">
        <f>SUM(J35:J41)</f>
        <v>0</v>
      </c>
    </row>
    <row r="35" spans="1:10" s="985" customFormat="1" ht="25.5" hidden="1">
      <c r="A35" s="1316">
        <v>1111000</v>
      </c>
      <c r="B35" s="1317" t="s">
        <v>643</v>
      </c>
      <c r="C35" s="1318" t="s">
        <v>769</v>
      </c>
      <c r="D35" s="1859">
        <v>0</v>
      </c>
      <c r="E35" s="1860"/>
      <c r="F35" s="1859">
        <f>D35+E35</f>
        <v>0</v>
      </c>
      <c r="G35" s="866">
        <v>0</v>
      </c>
      <c r="H35" s="866">
        <v>0</v>
      </c>
      <c r="I35" s="866">
        <v>0</v>
      </c>
      <c r="J35" s="866">
        <f>F35</f>
        <v>0</v>
      </c>
    </row>
    <row r="36" spans="1:10" s="985" customFormat="1" ht="25.5" hidden="1">
      <c r="A36" s="1861">
        <v>1112000</v>
      </c>
      <c r="B36" s="1862" t="s">
        <v>255</v>
      </c>
      <c r="C36" s="1863" t="s">
        <v>770</v>
      </c>
      <c r="D36" s="837">
        <v>0</v>
      </c>
      <c r="E36" s="837"/>
      <c r="F36" s="837">
        <v>0</v>
      </c>
      <c r="G36" s="837">
        <v>0</v>
      </c>
      <c r="H36" s="837">
        <v>0</v>
      </c>
      <c r="I36" s="837">
        <v>0</v>
      </c>
      <c r="J36" s="837">
        <f>F36</f>
        <v>0</v>
      </c>
    </row>
    <row r="37" spans="1:10" s="985" customFormat="1" ht="25.5" hidden="1">
      <c r="A37" s="1861">
        <v>1113000</v>
      </c>
      <c r="B37" s="1862" t="s">
        <v>771</v>
      </c>
      <c r="C37" s="1863" t="s">
        <v>772</v>
      </c>
      <c r="D37" s="837"/>
      <c r="E37" s="837"/>
      <c r="F37" s="837"/>
      <c r="G37" s="837"/>
      <c r="H37" s="837"/>
      <c r="I37" s="837"/>
      <c r="J37" s="1330">
        <v>0</v>
      </c>
    </row>
    <row r="38" spans="1:10" s="985" customFormat="1" ht="38.25" hidden="1">
      <c r="A38" s="1861">
        <v>1114000</v>
      </c>
      <c r="B38" s="1862" t="s">
        <v>377</v>
      </c>
      <c r="C38" s="1863" t="s">
        <v>378</v>
      </c>
      <c r="D38" s="837"/>
      <c r="E38" s="837"/>
      <c r="F38" s="837"/>
      <c r="G38" s="837"/>
      <c r="H38" s="837"/>
      <c r="I38" s="837"/>
      <c r="J38" s="1330">
        <v>0</v>
      </c>
    </row>
    <row r="39" spans="1:10" s="985" customFormat="1" hidden="1">
      <c r="A39" s="1861">
        <v>1115000</v>
      </c>
      <c r="B39" s="1862" t="s">
        <v>591</v>
      </c>
      <c r="C39" s="1863" t="s">
        <v>367</v>
      </c>
      <c r="D39" s="837"/>
      <c r="E39" s="837"/>
      <c r="F39" s="837"/>
      <c r="G39" s="837"/>
      <c r="H39" s="837"/>
      <c r="I39" s="837"/>
      <c r="J39" s="1330">
        <v>0</v>
      </c>
    </row>
    <row r="40" spans="1:10" s="985" customFormat="1" ht="25.5" hidden="1">
      <c r="A40" s="1861">
        <v>1116000</v>
      </c>
      <c r="B40" s="1862" t="s">
        <v>981</v>
      </c>
      <c r="C40" s="1863" t="s">
        <v>368</v>
      </c>
      <c r="D40" s="837"/>
      <c r="E40" s="837"/>
      <c r="F40" s="837"/>
      <c r="G40" s="837"/>
      <c r="H40" s="837"/>
      <c r="I40" s="837"/>
      <c r="J40" s="1330">
        <v>0</v>
      </c>
    </row>
    <row r="41" spans="1:10" s="985" customFormat="1" ht="13.5" hidden="1" thickBot="1">
      <c r="A41" s="1864">
        <v>1117000</v>
      </c>
      <c r="B41" s="1865" t="s">
        <v>610</v>
      </c>
      <c r="C41" s="1329" t="s">
        <v>19</v>
      </c>
      <c r="D41" s="836">
        <v>0</v>
      </c>
      <c r="E41" s="836"/>
      <c r="F41" s="836">
        <f>D41+E41</f>
        <v>0</v>
      </c>
      <c r="G41" s="836">
        <v>0</v>
      </c>
      <c r="H41" s="836">
        <v>0</v>
      </c>
      <c r="I41" s="836">
        <v>0</v>
      </c>
      <c r="J41" s="1330">
        <f>F41</f>
        <v>0</v>
      </c>
    </row>
    <row r="42" spans="1:10" s="985" customFormat="1" ht="29.25" hidden="1" thickBot="1">
      <c r="A42" s="1866">
        <v>1120000</v>
      </c>
      <c r="B42" s="1867" t="s">
        <v>20</v>
      </c>
      <c r="C42" s="1854" t="s">
        <v>338</v>
      </c>
      <c r="D42" s="1039">
        <f>D43+D55+D66+D69+D51+D64</f>
        <v>0</v>
      </c>
      <c r="E42" s="1039"/>
      <c r="F42" s="1039">
        <f>F43+F55+F66+F69+F51+F64</f>
        <v>0</v>
      </c>
      <c r="G42" s="1039">
        <f>G43+G51+G55+G64+G66+G69</f>
        <v>0</v>
      </c>
      <c r="H42" s="1039">
        <f>H43+H51+H55+H64+H66+H69</f>
        <v>0</v>
      </c>
      <c r="I42" s="1039">
        <f>I43+I51+I55+I64+I66+I69</f>
        <v>0</v>
      </c>
      <c r="J42" s="1330">
        <f>F42</f>
        <v>0</v>
      </c>
    </row>
    <row r="43" spans="1:10" s="985" customFormat="1" ht="14.25" hidden="1">
      <c r="A43" s="1856">
        <v>1121000</v>
      </c>
      <c r="B43" s="1868" t="s">
        <v>21</v>
      </c>
      <c r="C43" s="1869"/>
      <c r="D43" s="866">
        <f>SUM(D44:D49)</f>
        <v>0</v>
      </c>
      <c r="E43" s="866"/>
      <c r="F43" s="866">
        <f>SUM(F44:F49)</f>
        <v>0</v>
      </c>
      <c r="G43" s="866">
        <f>SUM(G44:G49)</f>
        <v>0</v>
      </c>
      <c r="H43" s="866">
        <f>SUM(H44:H49)</f>
        <v>0</v>
      </c>
      <c r="I43" s="866">
        <f>SUM(I44:I49)</f>
        <v>0</v>
      </c>
      <c r="J43" s="1330">
        <f>SUM(J44:J49)</f>
        <v>0</v>
      </c>
    </row>
    <row r="44" spans="1:10" s="985" customFormat="1" ht="25.5" hidden="1">
      <c r="A44" s="1861">
        <v>1121100</v>
      </c>
      <c r="B44" s="1496" t="s">
        <v>359</v>
      </c>
      <c r="C44" s="1863" t="s">
        <v>360</v>
      </c>
      <c r="D44" s="837"/>
      <c r="E44" s="837"/>
      <c r="F44" s="837"/>
      <c r="G44" s="837"/>
      <c r="H44" s="837"/>
      <c r="I44" s="837"/>
      <c r="J44" s="1330">
        <v>0</v>
      </c>
    </row>
    <row r="45" spans="1:10" s="985" customFormat="1" hidden="1">
      <c r="A45" s="1861">
        <v>1121200</v>
      </c>
      <c r="B45" s="1870" t="s">
        <v>1618</v>
      </c>
      <c r="C45" s="1863" t="s">
        <v>362</v>
      </c>
      <c r="D45" s="837">
        <v>0</v>
      </c>
      <c r="E45" s="837">
        <v>0</v>
      </c>
      <c r="F45" s="837">
        <f>E45+D45</f>
        <v>0</v>
      </c>
      <c r="G45" s="837">
        <v>0</v>
      </c>
      <c r="H45" s="837">
        <v>0</v>
      </c>
      <c r="I45" s="837">
        <v>0</v>
      </c>
      <c r="J45" s="1330">
        <f>F45</f>
        <v>0</v>
      </c>
    </row>
    <row r="46" spans="1:10" s="985" customFormat="1" hidden="1">
      <c r="A46" s="1861">
        <v>1121300</v>
      </c>
      <c r="B46" s="1496" t="s">
        <v>734</v>
      </c>
      <c r="C46" s="1863" t="s">
        <v>363</v>
      </c>
      <c r="D46" s="837">
        <v>0</v>
      </c>
      <c r="E46" s="837"/>
      <c r="F46" s="837">
        <f>D46+E46</f>
        <v>0</v>
      </c>
      <c r="G46" s="837">
        <v>0</v>
      </c>
      <c r="H46" s="837">
        <v>0</v>
      </c>
      <c r="I46" s="837">
        <v>0</v>
      </c>
      <c r="J46" s="1330">
        <f>F46</f>
        <v>0</v>
      </c>
    </row>
    <row r="47" spans="1:10" s="985" customFormat="1" hidden="1">
      <c r="A47" s="1861">
        <v>1121400</v>
      </c>
      <c r="B47" s="1496" t="s">
        <v>735</v>
      </c>
      <c r="C47" s="1863" t="s">
        <v>364</v>
      </c>
      <c r="D47" s="837">
        <v>0</v>
      </c>
      <c r="E47" s="837"/>
      <c r="F47" s="837">
        <f>D47+E47</f>
        <v>0</v>
      </c>
      <c r="G47" s="837">
        <v>0</v>
      </c>
      <c r="H47" s="837">
        <v>0</v>
      </c>
      <c r="I47" s="837">
        <v>0</v>
      </c>
      <c r="J47" s="1330">
        <f>F47</f>
        <v>0</v>
      </c>
    </row>
    <row r="48" spans="1:10" s="985" customFormat="1" hidden="1">
      <c r="A48" s="1861">
        <v>1121500</v>
      </c>
      <c r="B48" s="1496" t="s">
        <v>65</v>
      </c>
      <c r="C48" s="1863" t="s">
        <v>365</v>
      </c>
      <c r="D48" s="866">
        <v>0</v>
      </c>
      <c r="E48" s="837"/>
      <c r="F48" s="866"/>
      <c r="G48" s="866"/>
      <c r="H48" s="866">
        <v>0</v>
      </c>
      <c r="I48" s="866">
        <v>0</v>
      </c>
      <c r="J48" s="1330">
        <v>0</v>
      </c>
    </row>
    <row r="49" spans="1:10" s="985" customFormat="1" hidden="1">
      <c r="A49" s="1861">
        <v>1121600</v>
      </c>
      <c r="B49" s="1496" t="s">
        <v>66</v>
      </c>
      <c r="C49" s="1863" t="s">
        <v>366</v>
      </c>
      <c r="D49" s="837"/>
      <c r="E49" s="837"/>
      <c r="F49" s="837"/>
      <c r="G49" s="837"/>
      <c r="H49" s="837"/>
      <c r="I49" s="837"/>
      <c r="J49" s="1330">
        <v>0</v>
      </c>
    </row>
    <row r="50" spans="1:10" s="985" customFormat="1" ht="13.5" hidden="1" thickBot="1">
      <c r="A50" s="1871">
        <v>1121700</v>
      </c>
      <c r="B50" s="1872" t="s">
        <v>67</v>
      </c>
      <c r="C50" s="1329" t="s">
        <v>731</v>
      </c>
      <c r="D50" s="836"/>
      <c r="E50" s="836"/>
      <c r="F50" s="836"/>
      <c r="G50" s="836"/>
      <c r="H50" s="836"/>
      <c r="I50" s="836"/>
      <c r="J50" s="1330">
        <v>0</v>
      </c>
    </row>
    <row r="51" spans="1:10" s="985" customFormat="1" ht="28.5" hidden="1">
      <c r="A51" s="1856">
        <v>1122000</v>
      </c>
      <c r="B51" s="1873" t="s">
        <v>732</v>
      </c>
      <c r="C51" s="1858" t="s">
        <v>338</v>
      </c>
      <c r="D51" s="838">
        <f>D52</f>
        <v>0</v>
      </c>
      <c r="E51" s="838"/>
      <c r="F51" s="838">
        <f>F52</f>
        <v>0</v>
      </c>
      <c r="G51" s="838">
        <f>G52</f>
        <v>0</v>
      </c>
      <c r="H51" s="838">
        <f>H52</f>
        <v>0</v>
      </c>
      <c r="I51" s="838">
        <f>I52</f>
        <v>0</v>
      </c>
      <c r="J51" s="1330">
        <f>J52</f>
        <v>0</v>
      </c>
    </row>
    <row r="52" spans="1:10" s="985" customFormat="1" hidden="1">
      <c r="A52" s="1874">
        <v>1122100</v>
      </c>
      <c r="B52" s="1496" t="s">
        <v>68</v>
      </c>
      <c r="C52" s="1318" t="s">
        <v>733</v>
      </c>
      <c r="D52" s="837">
        <v>0</v>
      </c>
      <c r="E52" s="837"/>
      <c r="F52" s="837">
        <v>0</v>
      </c>
      <c r="G52" s="837">
        <v>0</v>
      </c>
      <c r="H52" s="837">
        <v>0</v>
      </c>
      <c r="I52" s="837">
        <v>0</v>
      </c>
      <c r="J52" s="1330">
        <f>F52</f>
        <v>0</v>
      </c>
    </row>
    <row r="53" spans="1:10" s="985" customFormat="1" hidden="1">
      <c r="A53" s="1874">
        <v>1122200</v>
      </c>
      <c r="B53" s="1496" t="s">
        <v>465</v>
      </c>
      <c r="C53" s="1863" t="s">
        <v>978</v>
      </c>
      <c r="D53" s="837"/>
      <c r="E53" s="837"/>
      <c r="F53" s="837"/>
      <c r="G53" s="837"/>
      <c r="H53" s="837"/>
      <c r="I53" s="837"/>
      <c r="J53" s="1330">
        <v>0</v>
      </c>
    </row>
    <row r="54" spans="1:10" s="985" customFormat="1" ht="13.5" hidden="1" thickBot="1">
      <c r="A54" s="1866">
        <v>1122300</v>
      </c>
      <c r="B54" s="1872" t="s">
        <v>136</v>
      </c>
      <c r="C54" s="1329" t="s">
        <v>979</v>
      </c>
      <c r="D54" s="836"/>
      <c r="E54" s="836"/>
      <c r="F54" s="836"/>
      <c r="G54" s="836"/>
      <c r="H54" s="836"/>
      <c r="I54" s="836"/>
      <c r="J54" s="1330">
        <v>0</v>
      </c>
    </row>
    <row r="55" spans="1:10" s="985" customFormat="1" ht="28.5" hidden="1">
      <c r="A55" s="1856">
        <v>1123000</v>
      </c>
      <c r="B55" s="1873" t="s">
        <v>52</v>
      </c>
      <c r="C55" s="1858" t="s">
        <v>338</v>
      </c>
      <c r="D55" s="838">
        <f>SUM(D56:D63)</f>
        <v>0</v>
      </c>
      <c r="E55" s="838"/>
      <c r="F55" s="838">
        <f>SUM(F56:F63)</f>
        <v>0</v>
      </c>
      <c r="G55" s="838">
        <f>SUM(G56:G63)</f>
        <v>0</v>
      </c>
      <c r="H55" s="838">
        <f>SUM(H56:H63)</f>
        <v>0</v>
      </c>
      <c r="I55" s="838">
        <f>SUM(I56:I63)</f>
        <v>0</v>
      </c>
      <c r="J55" s="1330">
        <f>F55</f>
        <v>0</v>
      </c>
    </row>
    <row r="56" spans="1:10" s="985" customFormat="1" hidden="1">
      <c r="A56" s="1874">
        <v>1123100</v>
      </c>
      <c r="B56" s="1496" t="s">
        <v>137</v>
      </c>
      <c r="C56" s="1318" t="s">
        <v>345</v>
      </c>
      <c r="D56" s="837"/>
      <c r="E56" s="837"/>
      <c r="F56" s="837"/>
      <c r="G56" s="837"/>
      <c r="H56" s="837"/>
      <c r="I56" s="837"/>
      <c r="J56" s="1330">
        <f>F56</f>
        <v>0</v>
      </c>
    </row>
    <row r="57" spans="1:10" s="985" customFormat="1" hidden="1">
      <c r="A57" s="1874">
        <v>1123200</v>
      </c>
      <c r="B57" s="1496" t="s">
        <v>138</v>
      </c>
      <c r="C57" s="1863" t="s">
        <v>346</v>
      </c>
      <c r="D57" s="837">
        <v>0</v>
      </c>
      <c r="E57" s="837"/>
      <c r="F57" s="837">
        <v>0</v>
      </c>
      <c r="G57" s="837">
        <v>0</v>
      </c>
      <c r="H57" s="837">
        <v>0</v>
      </c>
      <c r="I57" s="837">
        <v>0</v>
      </c>
      <c r="J57" s="1330">
        <f>F57</f>
        <v>0</v>
      </c>
    </row>
    <row r="58" spans="1:10" s="985" customFormat="1" ht="25.5" hidden="1">
      <c r="A58" s="1874">
        <v>1123300</v>
      </c>
      <c r="B58" s="1496" t="s">
        <v>139</v>
      </c>
      <c r="C58" s="1863" t="s">
        <v>347</v>
      </c>
      <c r="D58" s="837"/>
      <c r="E58" s="837"/>
      <c r="F58" s="837"/>
      <c r="G58" s="837"/>
      <c r="H58" s="837"/>
      <c r="I58" s="837"/>
      <c r="J58" s="1330"/>
    </row>
    <row r="59" spans="1:10" s="985" customFormat="1" hidden="1">
      <c r="A59" s="1874">
        <v>1123400</v>
      </c>
      <c r="B59" s="1496" t="s">
        <v>533</v>
      </c>
      <c r="C59" s="1863" t="s">
        <v>348</v>
      </c>
      <c r="D59" s="837">
        <v>0</v>
      </c>
      <c r="E59" s="837"/>
      <c r="F59" s="837">
        <v>0</v>
      </c>
      <c r="G59" s="837">
        <v>0</v>
      </c>
      <c r="H59" s="837">
        <v>0</v>
      </c>
      <c r="I59" s="837">
        <v>0</v>
      </c>
      <c r="J59" s="1330">
        <f t="shared" ref="J59:J65" si="0">F59</f>
        <v>0</v>
      </c>
    </row>
    <row r="60" spans="1:10" s="985" customFormat="1" hidden="1">
      <c r="A60" s="1874">
        <v>1123500</v>
      </c>
      <c r="B60" s="1875" t="s">
        <v>534</v>
      </c>
      <c r="C60" s="1876">
        <v>423500</v>
      </c>
      <c r="D60" s="837"/>
      <c r="E60" s="837"/>
      <c r="F60" s="837"/>
      <c r="G60" s="837"/>
      <c r="H60" s="837"/>
      <c r="I60" s="837"/>
      <c r="J60" s="1330">
        <f t="shared" si="0"/>
        <v>0</v>
      </c>
    </row>
    <row r="61" spans="1:10" s="985" customFormat="1" hidden="1">
      <c r="A61" s="1874">
        <v>1123600</v>
      </c>
      <c r="B61" s="1496" t="s">
        <v>174</v>
      </c>
      <c r="C61" s="1863" t="s">
        <v>349</v>
      </c>
      <c r="D61" s="837"/>
      <c r="E61" s="837"/>
      <c r="F61" s="837"/>
      <c r="G61" s="837"/>
      <c r="H61" s="837"/>
      <c r="I61" s="837"/>
      <c r="J61" s="1330">
        <f t="shared" si="0"/>
        <v>0</v>
      </c>
    </row>
    <row r="62" spans="1:10" s="985" customFormat="1" hidden="1">
      <c r="A62" s="1874">
        <v>1123700</v>
      </c>
      <c r="B62" s="1496" t="s">
        <v>175</v>
      </c>
      <c r="C62" s="1863" t="s">
        <v>350</v>
      </c>
      <c r="D62" s="837">
        <v>0</v>
      </c>
      <c r="E62" s="837"/>
      <c r="F62" s="837">
        <v>0</v>
      </c>
      <c r="G62" s="837">
        <v>0</v>
      </c>
      <c r="H62" s="837">
        <v>0</v>
      </c>
      <c r="I62" s="837">
        <v>0</v>
      </c>
      <c r="J62" s="1330">
        <f t="shared" si="0"/>
        <v>0</v>
      </c>
    </row>
    <row r="63" spans="1:10" s="985" customFormat="1" ht="25.5" hidden="1" customHeight="1">
      <c r="A63" s="1866">
        <v>1123800</v>
      </c>
      <c r="B63" s="1872" t="s">
        <v>176</v>
      </c>
      <c r="C63" s="1329" t="s">
        <v>351</v>
      </c>
      <c r="D63" s="836">
        <v>0</v>
      </c>
      <c r="E63" s="836">
        <v>0</v>
      </c>
      <c r="F63" s="836">
        <f>D63+E63</f>
        <v>0</v>
      </c>
      <c r="G63" s="836">
        <v>0</v>
      </c>
      <c r="H63" s="836">
        <v>0</v>
      </c>
      <c r="I63" s="836">
        <v>0</v>
      </c>
      <c r="J63" s="1330">
        <f t="shared" si="0"/>
        <v>0</v>
      </c>
    </row>
    <row r="64" spans="1:10" s="985" customFormat="1" ht="28.5" hidden="1">
      <c r="A64" s="1856">
        <v>1124000</v>
      </c>
      <c r="B64" s="1873" t="s">
        <v>198</v>
      </c>
      <c r="C64" s="1858" t="s">
        <v>338</v>
      </c>
      <c r="D64" s="838">
        <f t="shared" ref="D64:I64" si="1">D65</f>
        <v>0</v>
      </c>
      <c r="E64" s="838">
        <f t="shared" si="1"/>
        <v>0</v>
      </c>
      <c r="F64" s="838">
        <f t="shared" si="1"/>
        <v>0</v>
      </c>
      <c r="G64" s="838">
        <f t="shared" si="1"/>
        <v>0</v>
      </c>
      <c r="H64" s="838">
        <f t="shared" si="1"/>
        <v>0</v>
      </c>
      <c r="I64" s="838">
        <f t="shared" si="1"/>
        <v>0</v>
      </c>
      <c r="J64" s="1330">
        <f t="shared" si="0"/>
        <v>0</v>
      </c>
    </row>
    <row r="65" spans="1:10" s="985" customFormat="1" ht="13.5" hidden="1" thickBot="1">
      <c r="A65" s="1866">
        <v>1124100</v>
      </c>
      <c r="B65" s="1872" t="s">
        <v>177</v>
      </c>
      <c r="C65" s="1329" t="s">
        <v>199</v>
      </c>
      <c r="D65" s="836">
        <v>0</v>
      </c>
      <c r="E65" s="836">
        <v>0</v>
      </c>
      <c r="F65" s="836">
        <f>D65+E65</f>
        <v>0</v>
      </c>
      <c r="G65" s="836"/>
      <c r="H65" s="836"/>
      <c r="I65" s="836">
        <v>0</v>
      </c>
      <c r="J65" s="1330">
        <f t="shared" si="0"/>
        <v>0</v>
      </c>
    </row>
    <row r="66" spans="1:10" s="985" customFormat="1" ht="28.5" hidden="1">
      <c r="A66" s="1856">
        <v>1125000</v>
      </c>
      <c r="B66" s="1873" t="s">
        <v>878</v>
      </c>
      <c r="C66" s="1858" t="s">
        <v>338</v>
      </c>
      <c r="D66" s="838">
        <f>D67+D68</f>
        <v>0</v>
      </c>
      <c r="E66" s="838"/>
      <c r="F66" s="838">
        <f>F67+F68</f>
        <v>0</v>
      </c>
      <c r="G66" s="838">
        <f>G67+G68</f>
        <v>0</v>
      </c>
      <c r="H66" s="838">
        <f>H67+H68</f>
        <v>0</v>
      </c>
      <c r="I66" s="838">
        <f>I67+I68</f>
        <v>0</v>
      </c>
      <c r="J66" s="1330">
        <f>J67+J68</f>
        <v>0</v>
      </c>
    </row>
    <row r="67" spans="1:10" s="985" customFormat="1" ht="25.5" hidden="1">
      <c r="A67" s="1874">
        <v>1125100</v>
      </c>
      <c r="B67" s="1496" t="s">
        <v>178</v>
      </c>
      <c r="C67" s="1318" t="s">
        <v>879</v>
      </c>
      <c r="D67" s="837"/>
      <c r="E67" s="837"/>
      <c r="F67" s="837"/>
      <c r="G67" s="837"/>
      <c r="H67" s="837"/>
      <c r="I67" s="837"/>
      <c r="J67" s="1330">
        <f t="shared" ref="J67:J73" si="2">F67</f>
        <v>0</v>
      </c>
    </row>
    <row r="68" spans="1:10" s="985" customFormat="1" ht="26.25" hidden="1" thickBot="1">
      <c r="A68" s="1866">
        <v>1125200</v>
      </c>
      <c r="B68" s="1872" t="s">
        <v>669</v>
      </c>
      <c r="C68" s="1329" t="s">
        <v>988</v>
      </c>
      <c r="D68" s="836">
        <v>0</v>
      </c>
      <c r="E68" s="836"/>
      <c r="F68" s="836">
        <v>0</v>
      </c>
      <c r="G68" s="836">
        <v>0</v>
      </c>
      <c r="H68" s="836">
        <v>0</v>
      </c>
      <c r="I68" s="836">
        <v>0</v>
      </c>
      <c r="J68" s="1330">
        <f t="shared" si="2"/>
        <v>0</v>
      </c>
    </row>
    <row r="69" spans="1:10" s="985" customFormat="1" ht="14.25" hidden="1">
      <c r="A69" s="1856">
        <v>1126000</v>
      </c>
      <c r="B69" s="1873" t="s">
        <v>989</v>
      </c>
      <c r="C69" s="1858" t="s">
        <v>338</v>
      </c>
      <c r="D69" s="838">
        <f>SUM(D70:D77)</f>
        <v>0</v>
      </c>
      <c r="E69" s="838"/>
      <c r="F69" s="838">
        <f>F70+F76</f>
        <v>0</v>
      </c>
      <c r="G69" s="838">
        <f>G70+G76</f>
        <v>0</v>
      </c>
      <c r="H69" s="838">
        <f>H70+H76</f>
        <v>0</v>
      </c>
      <c r="I69" s="838">
        <f>I70+I76</f>
        <v>0</v>
      </c>
      <c r="J69" s="1330">
        <f t="shared" si="2"/>
        <v>0</v>
      </c>
    </row>
    <row r="70" spans="1:10" s="985" customFormat="1" hidden="1">
      <c r="A70" s="1856">
        <v>1126100</v>
      </c>
      <c r="B70" s="1496" t="s">
        <v>941</v>
      </c>
      <c r="C70" s="1318" t="s">
        <v>990</v>
      </c>
      <c r="D70" s="837">
        <v>0</v>
      </c>
      <c r="E70" s="837"/>
      <c r="F70" s="837">
        <f>D70+E70</f>
        <v>0</v>
      </c>
      <c r="G70" s="837">
        <v>0</v>
      </c>
      <c r="H70" s="837">
        <v>0</v>
      </c>
      <c r="I70" s="837">
        <v>0</v>
      </c>
      <c r="J70" s="1330">
        <f t="shared" si="2"/>
        <v>0</v>
      </c>
    </row>
    <row r="71" spans="1:10" s="985" customFormat="1" ht="12" hidden="1" customHeight="1">
      <c r="A71" s="1856">
        <v>1126200</v>
      </c>
      <c r="B71" s="1496" t="s">
        <v>942</v>
      </c>
      <c r="C71" s="1863" t="s">
        <v>991</v>
      </c>
      <c r="D71" s="837"/>
      <c r="E71" s="837"/>
      <c r="F71" s="837"/>
      <c r="G71" s="837"/>
      <c r="H71" s="837"/>
      <c r="I71" s="837"/>
      <c r="J71" s="1330">
        <f t="shared" si="2"/>
        <v>0</v>
      </c>
    </row>
    <row r="72" spans="1:10" s="985" customFormat="1" hidden="1">
      <c r="A72" s="1856">
        <v>1126300</v>
      </c>
      <c r="B72" s="1496" t="s">
        <v>369</v>
      </c>
      <c r="C72" s="1863" t="s">
        <v>370</v>
      </c>
      <c r="D72" s="837"/>
      <c r="E72" s="837"/>
      <c r="F72" s="837"/>
      <c r="G72" s="837"/>
      <c r="H72" s="837"/>
      <c r="I72" s="837"/>
      <c r="J72" s="1330">
        <f t="shared" si="2"/>
        <v>0</v>
      </c>
    </row>
    <row r="73" spans="1:10" s="985" customFormat="1" hidden="1">
      <c r="A73" s="1861">
        <v>1126400</v>
      </c>
      <c r="B73" s="1877" t="s">
        <v>943</v>
      </c>
      <c r="C73" s="1863" t="s">
        <v>371</v>
      </c>
      <c r="D73" s="837">
        <v>0</v>
      </c>
      <c r="E73" s="837"/>
      <c r="F73" s="837">
        <v>0</v>
      </c>
      <c r="G73" s="837">
        <v>0</v>
      </c>
      <c r="H73" s="837">
        <v>0</v>
      </c>
      <c r="I73" s="837">
        <v>0</v>
      </c>
      <c r="J73" s="1330">
        <f t="shared" si="2"/>
        <v>0</v>
      </c>
    </row>
    <row r="74" spans="1:10" s="985" customFormat="1" ht="25.5" hidden="1">
      <c r="A74" s="1864">
        <v>1126500</v>
      </c>
      <c r="B74" s="1878" t="s">
        <v>901</v>
      </c>
      <c r="C74" s="1863" t="s">
        <v>372</v>
      </c>
      <c r="D74" s="837"/>
      <c r="E74" s="837"/>
      <c r="F74" s="837"/>
      <c r="G74" s="837"/>
      <c r="H74" s="837"/>
      <c r="I74" s="837"/>
      <c r="J74" s="1330">
        <v>0</v>
      </c>
    </row>
    <row r="75" spans="1:10" s="985" customFormat="1" hidden="1">
      <c r="A75" s="1861">
        <v>1126600</v>
      </c>
      <c r="B75" s="1877" t="s">
        <v>214</v>
      </c>
      <c r="C75" s="1863" t="s">
        <v>373</v>
      </c>
      <c r="D75" s="837"/>
      <c r="E75" s="837"/>
      <c r="F75" s="837"/>
      <c r="G75" s="837"/>
      <c r="H75" s="837"/>
      <c r="I75" s="837"/>
      <c r="J75" s="1330">
        <f>F75</f>
        <v>0</v>
      </c>
    </row>
    <row r="76" spans="1:10" s="985" customFormat="1" hidden="1">
      <c r="A76" s="1861">
        <v>1126700</v>
      </c>
      <c r="B76" s="1877" t="s">
        <v>215</v>
      </c>
      <c r="C76" s="1863" t="s">
        <v>374</v>
      </c>
      <c r="D76" s="837">
        <v>0</v>
      </c>
      <c r="E76" s="837"/>
      <c r="F76" s="837">
        <f>D76+E76</f>
        <v>0</v>
      </c>
      <c r="G76" s="837">
        <v>0</v>
      </c>
      <c r="H76" s="837">
        <v>0</v>
      </c>
      <c r="I76" s="837">
        <v>0</v>
      </c>
      <c r="J76" s="1330">
        <f>F76</f>
        <v>0</v>
      </c>
    </row>
    <row r="77" spans="1:10" s="985" customFormat="1" ht="13.5" hidden="1" thickBot="1">
      <c r="A77" s="1871">
        <v>1126800</v>
      </c>
      <c r="B77" s="1879" t="s">
        <v>458</v>
      </c>
      <c r="C77" s="1329" t="s">
        <v>375</v>
      </c>
      <c r="D77" s="836">
        <v>0</v>
      </c>
      <c r="E77" s="836">
        <v>0</v>
      </c>
      <c r="F77" s="836">
        <v>0</v>
      </c>
      <c r="G77" s="836">
        <v>0</v>
      </c>
      <c r="H77" s="836">
        <v>0</v>
      </c>
      <c r="I77" s="836">
        <v>0</v>
      </c>
      <c r="J77" s="1330">
        <f>F77</f>
        <v>0</v>
      </c>
    </row>
    <row r="78" spans="1:10" s="985" customFormat="1" ht="14.25" hidden="1">
      <c r="A78" s="1880">
        <v>1130000</v>
      </c>
      <c r="B78" s="1881" t="s">
        <v>274</v>
      </c>
      <c r="C78" s="1858" t="s">
        <v>338</v>
      </c>
      <c r="D78" s="838">
        <v>0</v>
      </c>
      <c r="E78" s="838"/>
      <c r="F78" s="838">
        <v>0</v>
      </c>
      <c r="G78" s="838">
        <v>0</v>
      </c>
      <c r="H78" s="838">
        <v>0</v>
      </c>
      <c r="I78" s="838">
        <v>0</v>
      </c>
      <c r="J78" s="1330">
        <v>0</v>
      </c>
    </row>
    <row r="79" spans="1:10" s="985" customFormat="1" hidden="1">
      <c r="A79" s="1880">
        <v>1130100</v>
      </c>
      <c r="B79" s="1877" t="s">
        <v>459</v>
      </c>
      <c r="C79" s="1318" t="s">
        <v>275</v>
      </c>
      <c r="D79" s="837"/>
      <c r="E79" s="837"/>
      <c r="F79" s="837"/>
      <c r="G79" s="837"/>
      <c r="H79" s="837"/>
      <c r="I79" s="837"/>
      <c r="J79" s="1330">
        <v>0</v>
      </c>
    </row>
    <row r="80" spans="1:10" s="985" customFormat="1" hidden="1">
      <c r="A80" s="1880">
        <v>1130200</v>
      </c>
      <c r="B80" s="1877" t="s">
        <v>460</v>
      </c>
      <c r="C80" s="1863" t="s">
        <v>276</v>
      </c>
      <c r="D80" s="837"/>
      <c r="E80" s="837"/>
      <c r="F80" s="837"/>
      <c r="G80" s="837"/>
      <c r="H80" s="837"/>
      <c r="I80" s="837"/>
      <c r="J80" s="1330">
        <v>0</v>
      </c>
    </row>
    <row r="81" spans="1:10" s="985" customFormat="1" hidden="1">
      <c r="A81" s="1880">
        <v>1130300</v>
      </c>
      <c r="B81" s="1877" t="s">
        <v>461</v>
      </c>
      <c r="C81" s="1863" t="s">
        <v>277</v>
      </c>
      <c r="D81" s="837"/>
      <c r="E81" s="837"/>
      <c r="F81" s="837"/>
      <c r="G81" s="837"/>
      <c r="H81" s="837"/>
      <c r="I81" s="837"/>
      <c r="J81" s="1330">
        <v>0</v>
      </c>
    </row>
    <row r="82" spans="1:10" s="985" customFormat="1" hidden="1">
      <c r="A82" s="1880">
        <v>1130400</v>
      </c>
      <c r="B82" s="1882" t="s">
        <v>462</v>
      </c>
      <c r="C82" s="1883" t="s">
        <v>278</v>
      </c>
      <c r="D82" s="866"/>
      <c r="E82" s="866"/>
      <c r="F82" s="866"/>
      <c r="G82" s="866"/>
      <c r="H82" s="866"/>
      <c r="I82" s="866"/>
      <c r="J82" s="1330">
        <v>0</v>
      </c>
    </row>
    <row r="83" spans="1:10" s="985" customFormat="1" ht="14.25" hidden="1">
      <c r="A83" s="1861">
        <v>1131000</v>
      </c>
      <c r="B83" s="1884" t="s">
        <v>279</v>
      </c>
      <c r="C83" s="1885" t="s">
        <v>338</v>
      </c>
      <c r="D83" s="837"/>
      <c r="E83" s="837"/>
      <c r="F83" s="837"/>
      <c r="G83" s="837"/>
      <c r="H83" s="837"/>
      <c r="I83" s="837"/>
      <c r="J83" s="1330">
        <v>0</v>
      </c>
    </row>
    <row r="84" spans="1:10" s="985" customFormat="1" ht="25.5" hidden="1">
      <c r="A84" s="1861">
        <v>1131100</v>
      </c>
      <c r="B84" s="1877" t="s">
        <v>565</v>
      </c>
      <c r="C84" s="1318" t="s">
        <v>280</v>
      </c>
      <c r="D84" s="837"/>
      <c r="E84" s="837"/>
      <c r="F84" s="837"/>
      <c r="G84" s="837"/>
      <c r="H84" s="837"/>
      <c r="I84" s="837"/>
      <c r="J84" s="1330">
        <v>0</v>
      </c>
    </row>
    <row r="85" spans="1:10" s="985" customFormat="1" hidden="1">
      <c r="A85" s="1861">
        <v>1131200</v>
      </c>
      <c r="B85" s="1877" t="s">
        <v>566</v>
      </c>
      <c r="C85" s="1863" t="s">
        <v>281</v>
      </c>
      <c r="D85" s="837"/>
      <c r="E85" s="837"/>
      <c r="F85" s="837"/>
      <c r="G85" s="837"/>
      <c r="H85" s="837"/>
      <c r="I85" s="837"/>
      <c r="J85" s="1330">
        <v>0</v>
      </c>
    </row>
    <row r="86" spans="1:10" s="985" customFormat="1" ht="13.5" hidden="1" thickBot="1">
      <c r="A86" s="1861">
        <v>1131300</v>
      </c>
      <c r="B86" s="1879" t="s">
        <v>567</v>
      </c>
      <c r="C86" s="1329" t="s">
        <v>282</v>
      </c>
      <c r="D86" s="836"/>
      <c r="E86" s="836"/>
      <c r="F86" s="836"/>
      <c r="G86" s="836"/>
      <c r="H86" s="836"/>
      <c r="I86" s="836"/>
      <c r="J86" s="1330">
        <v>0</v>
      </c>
    </row>
    <row r="87" spans="1:10" s="985" customFormat="1" ht="13.5" hidden="1" customHeight="1">
      <c r="A87" s="1886">
        <v>1140000</v>
      </c>
      <c r="B87" s="1881" t="s">
        <v>283</v>
      </c>
      <c r="C87" s="1858" t="s">
        <v>338</v>
      </c>
      <c r="D87" s="838">
        <v>0</v>
      </c>
      <c r="E87" s="838"/>
      <c r="F87" s="838">
        <v>0</v>
      </c>
      <c r="G87" s="838">
        <v>0</v>
      </c>
      <c r="H87" s="838">
        <v>0</v>
      </c>
      <c r="I87" s="838">
        <v>0</v>
      </c>
      <c r="J87" s="1330">
        <v>0</v>
      </c>
    </row>
    <row r="88" spans="1:10" s="985" customFormat="1" ht="24.75" hidden="1" customHeight="1">
      <c r="A88" s="1886">
        <v>1141000</v>
      </c>
      <c r="B88" s="1877" t="s">
        <v>284</v>
      </c>
      <c r="C88" s="1318" t="s">
        <v>960</v>
      </c>
      <c r="D88" s="837"/>
      <c r="E88" s="837"/>
      <c r="F88" s="837"/>
      <c r="G88" s="837"/>
      <c r="H88" s="837"/>
      <c r="I88" s="837"/>
      <c r="J88" s="1330">
        <v>0</v>
      </c>
    </row>
    <row r="89" spans="1:10" s="985" customFormat="1" ht="25.5" hidden="1">
      <c r="A89" s="1886">
        <v>1142000</v>
      </c>
      <c r="B89" s="1877" t="s">
        <v>38</v>
      </c>
      <c r="C89" s="1863" t="s">
        <v>39</v>
      </c>
      <c r="D89" s="837"/>
      <c r="E89" s="837"/>
      <c r="F89" s="837"/>
      <c r="G89" s="837"/>
      <c r="H89" s="837"/>
      <c r="I89" s="837"/>
      <c r="J89" s="1330">
        <v>0</v>
      </c>
    </row>
    <row r="90" spans="1:10" s="985" customFormat="1" ht="25.5" hidden="1">
      <c r="A90" s="1886">
        <v>1143000</v>
      </c>
      <c r="B90" s="1877" t="s">
        <v>40</v>
      </c>
      <c r="C90" s="1863" t="s">
        <v>41</v>
      </c>
      <c r="D90" s="837"/>
      <c r="E90" s="837"/>
      <c r="F90" s="837"/>
      <c r="G90" s="837"/>
      <c r="H90" s="837"/>
      <c r="I90" s="837"/>
      <c r="J90" s="1330">
        <v>0</v>
      </c>
    </row>
    <row r="91" spans="1:10" s="985" customFormat="1" ht="26.25" hidden="1" thickBot="1">
      <c r="A91" s="1866">
        <v>1144000</v>
      </c>
      <c r="B91" s="1879" t="s">
        <v>42</v>
      </c>
      <c r="C91" s="1329" t="s">
        <v>418</v>
      </c>
      <c r="D91" s="836"/>
      <c r="E91" s="836"/>
      <c r="F91" s="836"/>
      <c r="G91" s="836"/>
      <c r="H91" s="836"/>
      <c r="I91" s="836"/>
      <c r="J91" s="1330">
        <v>0</v>
      </c>
    </row>
    <row r="92" spans="1:10" s="985" customFormat="1" ht="14.25" hidden="1">
      <c r="A92" s="1887">
        <v>1150000</v>
      </c>
      <c r="B92" s="1888" t="s">
        <v>694</v>
      </c>
      <c r="C92" s="1858" t="s">
        <v>338</v>
      </c>
      <c r="D92" s="838">
        <v>0</v>
      </c>
      <c r="E92" s="838"/>
      <c r="F92" s="838">
        <v>0</v>
      </c>
      <c r="G92" s="838">
        <v>0</v>
      </c>
      <c r="H92" s="838">
        <v>0</v>
      </c>
      <c r="I92" s="838">
        <v>0</v>
      </c>
      <c r="J92" s="1330">
        <v>0</v>
      </c>
    </row>
    <row r="93" spans="1:10" s="985" customFormat="1" ht="25.5" hidden="1">
      <c r="A93" s="1889">
        <v>1151000</v>
      </c>
      <c r="B93" s="1890" t="s">
        <v>649</v>
      </c>
      <c r="C93" s="1858" t="s">
        <v>338</v>
      </c>
      <c r="D93" s="975">
        <v>0</v>
      </c>
      <c r="E93" s="975"/>
      <c r="F93" s="975">
        <v>0</v>
      </c>
      <c r="G93" s="975">
        <v>0</v>
      </c>
      <c r="H93" s="975">
        <v>0</v>
      </c>
      <c r="I93" s="975">
        <v>0</v>
      </c>
      <c r="J93" s="1330">
        <v>0</v>
      </c>
    </row>
    <row r="94" spans="1:10" s="985" customFormat="1" ht="25.5" hidden="1">
      <c r="A94" s="1889">
        <v>1151100</v>
      </c>
      <c r="B94" s="1891" t="s">
        <v>250</v>
      </c>
      <c r="C94" s="1892">
        <v>461100</v>
      </c>
      <c r="D94" s="975"/>
      <c r="E94" s="975"/>
      <c r="F94" s="975"/>
      <c r="G94" s="975"/>
      <c r="H94" s="975"/>
      <c r="I94" s="975"/>
      <c r="J94" s="1330">
        <v>0</v>
      </c>
    </row>
    <row r="95" spans="1:10" s="985" customFormat="1" ht="25.5" hidden="1">
      <c r="A95" s="1889">
        <v>1151200</v>
      </c>
      <c r="B95" s="1891" t="s">
        <v>607</v>
      </c>
      <c r="C95" s="1892">
        <v>461200</v>
      </c>
      <c r="D95" s="848"/>
      <c r="E95" s="848"/>
      <c r="F95" s="848"/>
      <c r="G95" s="848"/>
      <c r="H95" s="848"/>
      <c r="I95" s="848"/>
      <c r="J95" s="1330">
        <v>0</v>
      </c>
    </row>
    <row r="96" spans="1:10" s="985" customFormat="1" ht="25.5" hidden="1">
      <c r="A96" s="1889">
        <v>1152000</v>
      </c>
      <c r="B96" s="1893" t="s">
        <v>495</v>
      </c>
      <c r="C96" s="1894" t="s">
        <v>338</v>
      </c>
      <c r="D96" s="1108">
        <v>0</v>
      </c>
      <c r="E96" s="1108"/>
      <c r="F96" s="1108">
        <v>0</v>
      </c>
      <c r="G96" s="1108">
        <v>0</v>
      </c>
      <c r="H96" s="1108">
        <v>0</v>
      </c>
      <c r="I96" s="1108">
        <v>0</v>
      </c>
      <c r="J96" s="1330">
        <v>0</v>
      </c>
    </row>
    <row r="97" spans="1:10" s="985" customFormat="1" ht="25.5" hidden="1">
      <c r="A97" s="1889">
        <v>1152100</v>
      </c>
      <c r="B97" s="1895" t="s">
        <v>518</v>
      </c>
      <c r="C97" s="1892">
        <v>462100</v>
      </c>
      <c r="D97" s="845"/>
      <c r="E97" s="845"/>
      <c r="F97" s="845"/>
      <c r="G97" s="976"/>
      <c r="H97" s="976"/>
      <c r="I97" s="837"/>
      <c r="J97" s="1330">
        <v>0</v>
      </c>
    </row>
    <row r="98" spans="1:10" s="985" customFormat="1" ht="26.25" hidden="1" thickBot="1">
      <c r="A98" s="1327">
        <v>1152200</v>
      </c>
      <c r="B98" s="1896" t="s">
        <v>723</v>
      </c>
      <c r="C98" s="1897">
        <v>462200</v>
      </c>
      <c r="D98" s="840"/>
      <c r="E98" s="840"/>
      <c r="F98" s="840"/>
      <c r="G98" s="977"/>
      <c r="H98" s="977"/>
      <c r="I98" s="836"/>
      <c r="J98" s="1330">
        <v>0</v>
      </c>
    </row>
    <row r="99" spans="1:10" s="985" customFormat="1" ht="25.5" hidden="1">
      <c r="A99" s="1887">
        <v>1153000</v>
      </c>
      <c r="B99" s="1898" t="s">
        <v>724</v>
      </c>
      <c r="C99" s="1899" t="s">
        <v>338</v>
      </c>
      <c r="D99" s="1109">
        <v>0</v>
      </c>
      <c r="E99" s="1109"/>
      <c r="F99" s="1109">
        <v>0</v>
      </c>
      <c r="G99" s="1109">
        <v>0</v>
      </c>
      <c r="H99" s="1109">
        <v>0</v>
      </c>
      <c r="I99" s="1109">
        <v>0</v>
      </c>
      <c r="J99" s="1330">
        <v>0</v>
      </c>
    </row>
    <row r="100" spans="1:10" s="985" customFormat="1" ht="25.5" hidden="1">
      <c r="A100" s="1889">
        <v>1153100</v>
      </c>
      <c r="B100" s="1895" t="s">
        <v>725</v>
      </c>
      <c r="C100" s="1892">
        <v>463100</v>
      </c>
      <c r="D100" s="1108"/>
      <c r="E100" s="1108"/>
      <c r="F100" s="1108"/>
      <c r="G100" s="1108"/>
      <c r="H100" s="1108"/>
      <c r="I100" s="1108"/>
      <c r="J100" s="1330">
        <v>0</v>
      </c>
    </row>
    <row r="101" spans="1:10" s="985" customFormat="1" hidden="1">
      <c r="A101" s="1889">
        <v>1153200</v>
      </c>
      <c r="B101" s="1895" t="s">
        <v>95</v>
      </c>
      <c r="C101" s="1892">
        <v>463200</v>
      </c>
      <c r="D101" s="1108"/>
      <c r="E101" s="1108"/>
      <c r="F101" s="1108"/>
      <c r="G101" s="1108"/>
      <c r="H101" s="1108"/>
      <c r="I101" s="1108"/>
      <c r="J101" s="1330">
        <v>0</v>
      </c>
    </row>
    <row r="102" spans="1:10" s="985" customFormat="1" ht="38.25" hidden="1">
      <c r="A102" s="1889">
        <v>1153300</v>
      </c>
      <c r="B102" s="1895" t="s">
        <v>479</v>
      </c>
      <c r="C102" s="1892">
        <v>463300</v>
      </c>
      <c r="D102" s="1108"/>
      <c r="E102" s="1108"/>
      <c r="F102" s="1108"/>
      <c r="G102" s="1108"/>
      <c r="H102" s="1108"/>
      <c r="I102" s="1108"/>
      <c r="J102" s="1330">
        <v>0</v>
      </c>
    </row>
    <row r="103" spans="1:10" s="985" customFormat="1" ht="38.25" hidden="1">
      <c r="A103" s="1889">
        <v>1153400</v>
      </c>
      <c r="B103" s="1895" t="s">
        <v>480</v>
      </c>
      <c r="C103" s="1892">
        <v>463400</v>
      </c>
      <c r="D103" s="1108"/>
      <c r="E103" s="1108"/>
      <c r="F103" s="1108"/>
      <c r="G103" s="1108"/>
      <c r="H103" s="1108"/>
      <c r="I103" s="1108"/>
      <c r="J103" s="1330">
        <v>0</v>
      </c>
    </row>
    <row r="104" spans="1:10" s="985" customFormat="1" hidden="1">
      <c r="A104" s="1889">
        <v>1153500</v>
      </c>
      <c r="B104" s="1900" t="s">
        <v>481</v>
      </c>
      <c r="C104" s="1892">
        <v>463500</v>
      </c>
      <c r="D104" s="1108"/>
      <c r="E104" s="1108"/>
      <c r="F104" s="1108"/>
      <c r="G104" s="1108"/>
      <c r="H104" s="1108"/>
      <c r="I104" s="1108"/>
      <c r="J104" s="1330">
        <v>0</v>
      </c>
    </row>
    <row r="105" spans="1:10" s="985" customFormat="1" ht="0.75" hidden="1" customHeight="1">
      <c r="A105" s="1889">
        <v>1153700</v>
      </c>
      <c r="B105" s="1900" t="s">
        <v>482</v>
      </c>
      <c r="C105" s="1876">
        <v>463700</v>
      </c>
      <c r="D105" s="1108">
        <v>0</v>
      </c>
      <c r="E105" s="1108">
        <v>0</v>
      </c>
      <c r="F105" s="1108">
        <f>D105+E105</f>
        <v>0</v>
      </c>
      <c r="G105" s="1108">
        <v>0</v>
      </c>
      <c r="H105" s="1108">
        <v>0</v>
      </c>
      <c r="I105" s="1108">
        <v>0</v>
      </c>
      <c r="J105" s="1193">
        <f>F105</f>
        <v>0</v>
      </c>
    </row>
    <row r="106" spans="1:10" s="985" customFormat="1" ht="38.25" hidden="1">
      <c r="A106" s="1889">
        <v>1153800</v>
      </c>
      <c r="B106" s="1900" t="s">
        <v>953</v>
      </c>
      <c r="C106" s="1892">
        <v>463800</v>
      </c>
      <c r="D106" s="1108"/>
      <c r="E106" s="1108"/>
      <c r="F106" s="1108"/>
      <c r="G106" s="1108"/>
      <c r="H106" s="1108"/>
      <c r="I106" s="1108"/>
      <c r="J106" s="1330">
        <v>0</v>
      </c>
    </row>
    <row r="107" spans="1:10" s="985" customFormat="1" hidden="1">
      <c r="A107" s="1889">
        <v>1153900</v>
      </c>
      <c r="B107" s="1900" t="s">
        <v>954</v>
      </c>
      <c r="C107" s="1892">
        <v>463900</v>
      </c>
      <c r="D107" s="1108"/>
      <c r="E107" s="1108"/>
      <c r="F107" s="1108"/>
      <c r="G107" s="1108"/>
      <c r="H107" s="1108"/>
      <c r="I107" s="1108"/>
      <c r="J107" s="1330">
        <v>0</v>
      </c>
    </row>
    <row r="108" spans="1:10" s="985" customFormat="1" ht="25.5" hidden="1">
      <c r="A108" s="1889">
        <v>1154000</v>
      </c>
      <c r="B108" s="1901" t="s">
        <v>955</v>
      </c>
      <c r="C108" s="1894" t="s">
        <v>338</v>
      </c>
      <c r="D108" s="1108">
        <v>0</v>
      </c>
      <c r="E108" s="1108"/>
      <c r="F108" s="1108">
        <v>0</v>
      </c>
      <c r="G108" s="1108">
        <v>0</v>
      </c>
      <c r="H108" s="1108">
        <v>0</v>
      </c>
      <c r="I108" s="1108">
        <v>0</v>
      </c>
      <c r="J108" s="1330">
        <v>0</v>
      </c>
    </row>
    <row r="109" spans="1:10" s="985" customFormat="1" ht="25.5" hidden="1">
      <c r="A109" s="1889">
        <v>1154100</v>
      </c>
      <c r="B109" s="1900" t="s">
        <v>195</v>
      </c>
      <c r="C109" s="1892">
        <v>465100</v>
      </c>
      <c r="D109" s="1110"/>
      <c r="E109" s="1110"/>
      <c r="F109" s="1110"/>
      <c r="G109" s="1902"/>
      <c r="H109" s="1902"/>
      <c r="I109" s="1903"/>
      <c r="J109" s="1330">
        <v>0</v>
      </c>
    </row>
    <row r="110" spans="1:10" s="985" customFormat="1" hidden="1">
      <c r="A110" s="1889">
        <v>1154200</v>
      </c>
      <c r="B110" s="1900" t="s">
        <v>196</v>
      </c>
      <c r="C110" s="1892">
        <v>465200</v>
      </c>
      <c r="D110" s="1110"/>
      <c r="E110" s="1110"/>
      <c r="F110" s="1110"/>
      <c r="G110" s="1902"/>
      <c r="H110" s="1902"/>
      <c r="I110" s="1903"/>
      <c r="J110" s="1330">
        <v>0</v>
      </c>
    </row>
    <row r="111" spans="1:10" s="985" customFormat="1" hidden="1">
      <c r="A111" s="1889">
        <v>1154300</v>
      </c>
      <c r="B111" s="1900" t="s">
        <v>197</v>
      </c>
      <c r="C111" s="1892">
        <v>465300</v>
      </c>
      <c r="D111" s="1110"/>
      <c r="E111" s="1110"/>
      <c r="F111" s="1110"/>
      <c r="G111" s="1902"/>
      <c r="H111" s="1902"/>
      <c r="I111" s="1903"/>
      <c r="J111" s="1330">
        <v>0</v>
      </c>
    </row>
    <row r="112" spans="1:10" s="985" customFormat="1" ht="38.25" hidden="1">
      <c r="A112" s="1889">
        <v>1154500</v>
      </c>
      <c r="B112" s="1900" t="s">
        <v>63</v>
      </c>
      <c r="C112" s="1892">
        <v>465500</v>
      </c>
      <c r="D112" s="1110"/>
      <c r="E112" s="1110"/>
      <c r="F112" s="1110"/>
      <c r="G112" s="1902"/>
      <c r="H112" s="1902"/>
      <c r="I112" s="1903"/>
      <c r="J112" s="1330">
        <v>0</v>
      </c>
    </row>
    <row r="113" spans="1:10" s="985" customFormat="1" ht="38.25" hidden="1">
      <c r="A113" s="1889">
        <v>1154600</v>
      </c>
      <c r="B113" s="1900" t="s">
        <v>64</v>
      </c>
      <c r="C113" s="1892">
        <v>465600</v>
      </c>
      <c r="D113" s="845"/>
      <c r="E113" s="845"/>
      <c r="F113" s="845"/>
      <c r="G113" s="976"/>
      <c r="H113" s="976"/>
      <c r="I113" s="837"/>
      <c r="J113" s="1330">
        <v>0</v>
      </c>
    </row>
    <row r="114" spans="1:10" s="985" customFormat="1" ht="13.5" hidden="1" thickBot="1">
      <c r="A114" s="1327">
        <v>1154700</v>
      </c>
      <c r="B114" s="1328" t="s">
        <v>74</v>
      </c>
      <c r="C114" s="1329" t="s">
        <v>75</v>
      </c>
      <c r="D114" s="840"/>
      <c r="E114" s="840"/>
      <c r="F114" s="840"/>
      <c r="G114" s="977"/>
      <c r="H114" s="977"/>
      <c r="I114" s="836"/>
      <c r="J114" s="1330">
        <v>0</v>
      </c>
    </row>
    <row r="115" spans="1:10" s="985" customFormat="1" ht="25.5" hidden="1">
      <c r="A115" s="1904">
        <v>1160000</v>
      </c>
      <c r="B115" s="1905" t="s">
        <v>76</v>
      </c>
      <c r="C115" s="1858" t="s">
        <v>338</v>
      </c>
      <c r="D115" s="843">
        <v>0</v>
      </c>
      <c r="E115" s="843"/>
      <c r="F115" s="843">
        <v>0</v>
      </c>
      <c r="G115" s="843">
        <v>0</v>
      </c>
      <c r="H115" s="843">
        <v>0</v>
      </c>
      <c r="I115" s="843">
        <v>0</v>
      </c>
      <c r="J115" s="1330">
        <v>0</v>
      </c>
    </row>
    <row r="116" spans="1:10" s="985" customFormat="1" hidden="1">
      <c r="A116" s="1874">
        <v>1161000</v>
      </c>
      <c r="B116" s="1906" t="s">
        <v>77</v>
      </c>
      <c r="C116" s="1907" t="s">
        <v>338</v>
      </c>
      <c r="D116" s="845">
        <v>0</v>
      </c>
      <c r="E116" s="845"/>
      <c r="F116" s="845">
        <v>0</v>
      </c>
      <c r="G116" s="845">
        <v>0</v>
      </c>
      <c r="H116" s="845">
        <v>0</v>
      </c>
      <c r="I116" s="845">
        <v>0</v>
      </c>
      <c r="J116" s="1330">
        <v>0</v>
      </c>
    </row>
    <row r="117" spans="1:10" s="985" customFormat="1" ht="25.5" hidden="1">
      <c r="A117" s="1874">
        <v>1161100</v>
      </c>
      <c r="B117" s="1862" t="s">
        <v>1660</v>
      </c>
      <c r="C117" s="1876">
        <v>471100</v>
      </c>
      <c r="D117" s="845"/>
      <c r="E117" s="845"/>
      <c r="F117" s="845"/>
      <c r="G117" s="845"/>
      <c r="H117" s="845"/>
      <c r="I117" s="845"/>
      <c r="J117" s="1330">
        <v>0</v>
      </c>
    </row>
    <row r="118" spans="1:10" s="985" customFormat="1" ht="25.5" hidden="1">
      <c r="A118" s="1874">
        <v>1161200</v>
      </c>
      <c r="B118" s="1908" t="s">
        <v>1622</v>
      </c>
      <c r="C118" s="1876">
        <v>471200</v>
      </c>
      <c r="D118" s="845"/>
      <c r="E118" s="845"/>
      <c r="F118" s="845"/>
      <c r="G118" s="845"/>
      <c r="H118" s="845"/>
      <c r="I118" s="845"/>
      <c r="J118" s="1330">
        <v>0</v>
      </c>
    </row>
    <row r="119" spans="1:10" s="985" customFormat="1" ht="25.5" hidden="1">
      <c r="A119" s="1874">
        <v>1162000</v>
      </c>
      <c r="B119" s="1906" t="s">
        <v>1080</v>
      </c>
      <c r="C119" s="1907" t="s">
        <v>338</v>
      </c>
      <c r="D119" s="845">
        <v>0</v>
      </c>
      <c r="E119" s="845"/>
      <c r="F119" s="845">
        <v>0</v>
      </c>
      <c r="G119" s="845">
        <v>0</v>
      </c>
      <c r="H119" s="845">
        <v>0</v>
      </c>
      <c r="I119" s="845">
        <v>0</v>
      </c>
      <c r="J119" s="1330">
        <v>0</v>
      </c>
    </row>
    <row r="120" spans="1:10" s="985" customFormat="1" ht="25.5" hidden="1">
      <c r="A120" s="1874">
        <v>1162100</v>
      </c>
      <c r="B120" s="1908" t="s">
        <v>1623</v>
      </c>
      <c r="C120" s="1863" t="s">
        <v>122</v>
      </c>
      <c r="D120" s="845"/>
      <c r="E120" s="845"/>
      <c r="F120" s="845"/>
      <c r="G120" s="845"/>
      <c r="H120" s="845"/>
      <c r="I120" s="845"/>
      <c r="J120" s="1330">
        <v>0</v>
      </c>
    </row>
    <row r="121" spans="1:10" s="985" customFormat="1" hidden="1">
      <c r="A121" s="1874">
        <v>1162200</v>
      </c>
      <c r="B121" s="1908" t="s">
        <v>1624</v>
      </c>
      <c r="C121" s="1863" t="s">
        <v>23</v>
      </c>
      <c r="D121" s="845"/>
      <c r="E121" s="845"/>
      <c r="F121" s="845"/>
      <c r="G121" s="845"/>
      <c r="H121" s="845"/>
      <c r="I121" s="845"/>
      <c r="J121" s="1330">
        <v>0</v>
      </c>
    </row>
    <row r="122" spans="1:10" s="985" customFormat="1" ht="25.5" hidden="1">
      <c r="A122" s="1874">
        <v>1162300</v>
      </c>
      <c r="B122" s="1908" t="s">
        <v>1625</v>
      </c>
      <c r="C122" s="1863" t="s">
        <v>25</v>
      </c>
      <c r="D122" s="845"/>
      <c r="E122" s="845"/>
      <c r="F122" s="845"/>
      <c r="G122" s="845"/>
      <c r="H122" s="845"/>
      <c r="I122" s="845"/>
      <c r="J122" s="1330">
        <v>0</v>
      </c>
    </row>
    <row r="123" spans="1:10" s="985" customFormat="1" hidden="1">
      <c r="A123" s="1874">
        <v>1162400</v>
      </c>
      <c r="B123" s="1908" t="s">
        <v>1626</v>
      </c>
      <c r="C123" s="1863" t="s">
        <v>795</v>
      </c>
      <c r="D123" s="845"/>
      <c r="E123" s="845"/>
      <c r="F123" s="845"/>
      <c r="G123" s="845"/>
      <c r="H123" s="845"/>
      <c r="I123" s="845"/>
      <c r="J123" s="1330">
        <v>0</v>
      </c>
    </row>
    <row r="124" spans="1:10" s="985" customFormat="1" ht="25.5" hidden="1">
      <c r="A124" s="1874">
        <v>1162500</v>
      </c>
      <c r="B124" s="1908" t="s">
        <v>1627</v>
      </c>
      <c r="C124" s="1863" t="s">
        <v>797</v>
      </c>
      <c r="D124" s="845"/>
      <c r="E124" s="845"/>
      <c r="F124" s="845"/>
      <c r="G124" s="845"/>
      <c r="H124" s="845"/>
      <c r="I124" s="845"/>
      <c r="J124" s="1330">
        <v>0</v>
      </c>
    </row>
    <row r="125" spans="1:10" s="985" customFormat="1" hidden="1">
      <c r="A125" s="1874">
        <v>1162600</v>
      </c>
      <c r="B125" s="1908" t="s">
        <v>1628</v>
      </c>
      <c r="C125" s="1863" t="s">
        <v>489</v>
      </c>
      <c r="D125" s="845"/>
      <c r="E125" s="845"/>
      <c r="F125" s="845"/>
      <c r="G125" s="845"/>
      <c r="H125" s="845"/>
      <c r="I125" s="845"/>
      <c r="J125" s="1330">
        <v>0</v>
      </c>
    </row>
    <row r="126" spans="1:10" s="985" customFormat="1" ht="25.5" hidden="1">
      <c r="A126" s="1874">
        <v>1162700</v>
      </c>
      <c r="B126" s="1862" t="s">
        <v>1629</v>
      </c>
      <c r="C126" s="1863" t="s">
        <v>491</v>
      </c>
      <c r="D126" s="845"/>
      <c r="E126" s="845"/>
      <c r="F126" s="845"/>
      <c r="G126" s="845"/>
      <c r="H126" s="845"/>
      <c r="I126" s="845"/>
      <c r="J126" s="1330">
        <v>0</v>
      </c>
    </row>
    <row r="127" spans="1:10" s="985" customFormat="1" hidden="1">
      <c r="A127" s="1874">
        <v>1162800</v>
      </c>
      <c r="B127" s="1908" t="s">
        <v>1630</v>
      </c>
      <c r="C127" s="1863" t="s">
        <v>833</v>
      </c>
      <c r="D127" s="976"/>
      <c r="E127" s="976"/>
      <c r="F127" s="976"/>
      <c r="G127" s="976"/>
      <c r="H127" s="976"/>
      <c r="I127" s="976"/>
      <c r="J127" s="1330">
        <v>0</v>
      </c>
    </row>
    <row r="128" spans="1:10" s="985" customFormat="1" hidden="1">
      <c r="A128" s="1909">
        <v>1162900</v>
      </c>
      <c r="B128" s="1908" t="s">
        <v>1631</v>
      </c>
      <c r="C128" s="1863" t="s">
        <v>835</v>
      </c>
      <c r="D128" s="976"/>
      <c r="E128" s="976"/>
      <c r="F128" s="976"/>
      <c r="G128" s="976"/>
      <c r="H128" s="976"/>
      <c r="I128" s="976"/>
      <c r="J128" s="1330">
        <v>0</v>
      </c>
    </row>
    <row r="129" spans="1:10" s="985" customFormat="1" hidden="1">
      <c r="A129" s="1909">
        <v>1163000</v>
      </c>
      <c r="B129" s="1906" t="s">
        <v>54</v>
      </c>
      <c r="C129" s="1885" t="s">
        <v>338</v>
      </c>
      <c r="D129" s="976">
        <v>0</v>
      </c>
      <c r="E129" s="976"/>
      <c r="F129" s="976">
        <v>0</v>
      </c>
      <c r="G129" s="976">
        <v>0</v>
      </c>
      <c r="H129" s="976">
        <v>0</v>
      </c>
      <c r="I129" s="976">
        <v>0</v>
      </c>
      <c r="J129" s="1330">
        <v>0</v>
      </c>
    </row>
    <row r="130" spans="1:10" s="985" customFormat="1" ht="10.5" hidden="1" customHeight="1" thickBot="1">
      <c r="A130" s="1910">
        <v>1163100</v>
      </c>
      <c r="B130" s="1879" t="s">
        <v>763</v>
      </c>
      <c r="C130" s="1329" t="s">
        <v>764</v>
      </c>
      <c r="D130" s="977"/>
      <c r="E130" s="977"/>
      <c r="F130" s="977"/>
      <c r="G130" s="977"/>
      <c r="H130" s="977"/>
      <c r="I130" s="977"/>
      <c r="J130" s="1330">
        <v>0</v>
      </c>
    </row>
    <row r="131" spans="1:10" s="985" customFormat="1" hidden="1">
      <c r="A131" s="1911">
        <v>1170000</v>
      </c>
      <c r="B131" s="1912" t="s">
        <v>836</v>
      </c>
      <c r="C131" s="1858" t="s">
        <v>338</v>
      </c>
      <c r="D131" s="978">
        <f>D135</f>
        <v>0</v>
      </c>
      <c r="E131" s="978"/>
      <c r="F131" s="978">
        <f>F135</f>
        <v>0</v>
      </c>
      <c r="G131" s="978">
        <f>G135</f>
        <v>0</v>
      </c>
      <c r="H131" s="978">
        <f>H135</f>
        <v>0</v>
      </c>
      <c r="I131" s="978">
        <f>I135</f>
        <v>0</v>
      </c>
      <c r="J131" s="1330">
        <f>J135</f>
        <v>0</v>
      </c>
    </row>
    <row r="132" spans="1:10" s="985" customFormat="1" ht="38.25" hidden="1">
      <c r="A132" s="1909">
        <v>1171000</v>
      </c>
      <c r="B132" s="1913" t="s">
        <v>200</v>
      </c>
      <c r="C132" s="1858" t="s">
        <v>338</v>
      </c>
      <c r="D132" s="850">
        <v>0</v>
      </c>
      <c r="E132" s="850"/>
      <c r="F132" s="850">
        <v>0</v>
      </c>
      <c r="G132" s="850">
        <v>0</v>
      </c>
      <c r="H132" s="850">
        <v>0</v>
      </c>
      <c r="I132" s="850">
        <v>0</v>
      </c>
      <c r="J132" s="1330">
        <v>0</v>
      </c>
    </row>
    <row r="133" spans="1:10" s="985" customFormat="1" ht="38.25" hidden="1">
      <c r="A133" s="1909">
        <v>1171100</v>
      </c>
      <c r="B133" s="1862" t="s">
        <v>1632</v>
      </c>
      <c r="C133" s="1318" t="s">
        <v>457</v>
      </c>
      <c r="D133" s="976"/>
      <c r="E133" s="976"/>
      <c r="F133" s="976"/>
      <c r="G133" s="976"/>
      <c r="H133" s="976"/>
      <c r="I133" s="976"/>
      <c r="J133" s="1330">
        <v>0</v>
      </c>
    </row>
    <row r="134" spans="1:10" s="985" customFormat="1" ht="25.5" hidden="1">
      <c r="A134" s="1909">
        <v>1171200</v>
      </c>
      <c r="B134" s="1908" t="s">
        <v>1633</v>
      </c>
      <c r="C134" s="1914" t="s">
        <v>332</v>
      </c>
      <c r="D134" s="976"/>
      <c r="E134" s="976"/>
      <c r="F134" s="976"/>
      <c r="G134" s="976"/>
      <c r="H134" s="976"/>
      <c r="I134" s="976"/>
      <c r="J134" s="1330">
        <v>0</v>
      </c>
    </row>
    <row r="135" spans="1:10" s="985" customFormat="1" ht="51" hidden="1">
      <c r="A135" s="1874">
        <v>1172000</v>
      </c>
      <c r="B135" s="1915" t="s">
        <v>974</v>
      </c>
      <c r="C135" s="1885" t="s">
        <v>338</v>
      </c>
      <c r="D135" s="978">
        <f>D137+D138</f>
        <v>0</v>
      </c>
      <c r="E135" s="978"/>
      <c r="F135" s="978">
        <f>F137+F138</f>
        <v>0</v>
      </c>
      <c r="G135" s="978">
        <f>G137+G138</f>
        <v>0</v>
      </c>
      <c r="H135" s="978">
        <f>H137+H138</f>
        <v>0</v>
      </c>
      <c r="I135" s="978">
        <f>I137+I138</f>
        <v>0</v>
      </c>
      <c r="J135" s="1330">
        <f>F135</f>
        <v>0</v>
      </c>
    </row>
    <row r="136" spans="1:10" s="985" customFormat="1" hidden="1">
      <c r="A136" s="1874">
        <v>1172100</v>
      </c>
      <c r="B136" s="1877" t="s">
        <v>1058</v>
      </c>
      <c r="C136" s="1318" t="s">
        <v>975</v>
      </c>
      <c r="D136" s="976"/>
      <c r="E136" s="837"/>
      <c r="F136" s="976"/>
      <c r="G136" s="976"/>
      <c r="H136" s="976"/>
      <c r="I136" s="976"/>
      <c r="J136" s="1330">
        <v>0</v>
      </c>
    </row>
    <row r="137" spans="1:10" s="985" customFormat="1" hidden="1">
      <c r="A137" s="1874">
        <v>1172200</v>
      </c>
      <c r="B137" s="1877" t="s">
        <v>1059</v>
      </c>
      <c r="C137" s="1916">
        <v>482200</v>
      </c>
      <c r="D137" s="976">
        <v>0</v>
      </c>
      <c r="E137" s="837"/>
      <c r="F137" s="976">
        <v>0</v>
      </c>
      <c r="G137" s="976">
        <v>0</v>
      </c>
      <c r="H137" s="976">
        <v>0</v>
      </c>
      <c r="I137" s="976">
        <v>0</v>
      </c>
      <c r="J137" s="1330">
        <f>F137</f>
        <v>0</v>
      </c>
    </row>
    <row r="138" spans="1:10" s="985" customFormat="1" hidden="1">
      <c r="A138" s="1874">
        <v>1172300</v>
      </c>
      <c r="B138" s="1908" t="s">
        <v>1634</v>
      </c>
      <c r="C138" s="1863" t="s">
        <v>977</v>
      </c>
      <c r="D138" s="976">
        <v>0</v>
      </c>
      <c r="E138" s="837"/>
      <c r="F138" s="976">
        <v>0</v>
      </c>
      <c r="G138" s="976">
        <v>0</v>
      </c>
      <c r="H138" s="976">
        <v>0</v>
      </c>
      <c r="I138" s="976">
        <v>0</v>
      </c>
      <c r="J138" s="1330">
        <f>F138</f>
        <v>0</v>
      </c>
    </row>
    <row r="139" spans="1:10" s="985" customFormat="1" ht="25.5" hidden="1">
      <c r="A139" s="1874">
        <v>1172400</v>
      </c>
      <c r="B139" s="864" t="s">
        <v>1635</v>
      </c>
      <c r="C139" s="1863" t="s">
        <v>117</v>
      </c>
      <c r="D139" s="850"/>
      <c r="E139" s="837"/>
      <c r="F139" s="850"/>
      <c r="G139" s="850"/>
      <c r="H139" s="850"/>
      <c r="I139" s="850"/>
      <c r="J139" s="1330">
        <v>0</v>
      </c>
    </row>
    <row r="140" spans="1:10" s="985" customFormat="1" ht="25.5" hidden="1">
      <c r="A140" s="1874">
        <v>1173000</v>
      </c>
      <c r="B140" s="1915" t="s">
        <v>118</v>
      </c>
      <c r="C140" s="1885" t="s">
        <v>338</v>
      </c>
      <c r="D140" s="850">
        <v>0</v>
      </c>
      <c r="E140" s="850"/>
      <c r="F140" s="850">
        <v>0</v>
      </c>
      <c r="G140" s="850">
        <v>0</v>
      </c>
      <c r="H140" s="850">
        <v>0</v>
      </c>
      <c r="I140" s="850">
        <v>0</v>
      </c>
      <c r="J140" s="1330">
        <v>0</v>
      </c>
    </row>
    <row r="141" spans="1:10" s="985" customFormat="1" ht="25.5" hidden="1">
      <c r="A141" s="1909">
        <v>1173100</v>
      </c>
      <c r="B141" s="1917" t="s">
        <v>119</v>
      </c>
      <c r="C141" s="1863" t="s">
        <v>1044</v>
      </c>
      <c r="D141" s="850"/>
      <c r="E141" s="837"/>
      <c r="F141" s="850"/>
      <c r="G141" s="850"/>
      <c r="H141" s="850"/>
      <c r="I141" s="850"/>
      <c r="J141" s="1330">
        <v>0</v>
      </c>
    </row>
    <row r="142" spans="1:10" s="985" customFormat="1" ht="38.25" hidden="1">
      <c r="A142" s="1909">
        <v>1174000</v>
      </c>
      <c r="B142" s="1915" t="s">
        <v>1045</v>
      </c>
      <c r="C142" s="1885" t="s">
        <v>338</v>
      </c>
      <c r="D142" s="850">
        <v>0</v>
      </c>
      <c r="E142" s="850"/>
      <c r="F142" s="850">
        <v>0</v>
      </c>
      <c r="G142" s="850">
        <v>0</v>
      </c>
      <c r="H142" s="850">
        <v>0</v>
      </c>
      <c r="I142" s="850">
        <v>0</v>
      </c>
      <c r="J142" s="1330">
        <v>0</v>
      </c>
    </row>
    <row r="143" spans="1:10" s="985" customFormat="1" ht="25.5" hidden="1">
      <c r="A143" s="1909">
        <v>1174100</v>
      </c>
      <c r="B143" s="1917" t="s">
        <v>1060</v>
      </c>
      <c r="C143" s="1863" t="s">
        <v>1046</v>
      </c>
      <c r="D143" s="850"/>
      <c r="E143" s="850"/>
      <c r="F143" s="850"/>
      <c r="G143" s="850"/>
      <c r="H143" s="850"/>
      <c r="I143" s="850"/>
      <c r="J143" s="1330">
        <v>0</v>
      </c>
    </row>
    <row r="144" spans="1:10" s="985" customFormat="1" ht="25.5" hidden="1">
      <c r="A144" s="1909">
        <v>1174200</v>
      </c>
      <c r="B144" s="864" t="s">
        <v>1636</v>
      </c>
      <c r="C144" s="1863" t="s">
        <v>425</v>
      </c>
      <c r="D144" s="850"/>
      <c r="E144" s="850"/>
      <c r="F144" s="850"/>
      <c r="G144" s="850"/>
      <c r="H144" s="850"/>
      <c r="I144" s="850"/>
      <c r="J144" s="1330">
        <v>0</v>
      </c>
    </row>
    <row r="145" spans="1:15" s="985" customFormat="1" ht="51" hidden="1">
      <c r="A145" s="1909">
        <v>1175000</v>
      </c>
      <c r="B145" s="1915" t="s">
        <v>535</v>
      </c>
      <c r="C145" s="1885" t="s">
        <v>338</v>
      </c>
      <c r="D145" s="850">
        <v>0</v>
      </c>
      <c r="E145" s="850"/>
      <c r="F145" s="850">
        <v>0</v>
      </c>
      <c r="G145" s="850">
        <v>0</v>
      </c>
      <c r="H145" s="850">
        <v>0</v>
      </c>
      <c r="I145" s="850">
        <v>0</v>
      </c>
      <c r="J145" s="1330">
        <v>0</v>
      </c>
    </row>
    <row r="146" spans="1:15" s="985" customFormat="1" ht="38.25">
      <c r="A146" s="1909">
        <v>1175100</v>
      </c>
      <c r="B146" s="864" t="s">
        <v>1637</v>
      </c>
      <c r="C146" s="1863" t="s">
        <v>212</v>
      </c>
      <c r="D146" s="850"/>
      <c r="E146" s="850"/>
      <c r="F146" s="850"/>
      <c r="G146" s="850"/>
      <c r="H146" s="850"/>
      <c r="I146" s="850"/>
      <c r="J146" s="1330">
        <v>0</v>
      </c>
    </row>
    <row r="147" spans="1:15" s="985" customFormat="1">
      <c r="A147" s="1909">
        <v>1176000</v>
      </c>
      <c r="B147" s="1915" t="s">
        <v>213</v>
      </c>
      <c r="C147" s="1885" t="s">
        <v>338</v>
      </c>
      <c r="D147" s="850">
        <v>0</v>
      </c>
      <c r="E147" s="850"/>
      <c r="F147" s="850">
        <v>0</v>
      </c>
      <c r="G147" s="850">
        <v>0</v>
      </c>
      <c r="H147" s="850">
        <v>0</v>
      </c>
      <c r="I147" s="850">
        <v>0</v>
      </c>
      <c r="J147" s="1330">
        <v>0</v>
      </c>
    </row>
    <row r="148" spans="1:15" s="985" customFormat="1">
      <c r="A148" s="1909">
        <v>1176100</v>
      </c>
      <c r="B148" s="864" t="s">
        <v>1638</v>
      </c>
      <c r="C148" s="1863" t="s">
        <v>8</v>
      </c>
      <c r="D148" s="850"/>
      <c r="E148" s="837"/>
      <c r="F148" s="850"/>
      <c r="G148" s="850"/>
      <c r="H148" s="850"/>
      <c r="I148" s="850"/>
      <c r="J148" s="1330">
        <v>0</v>
      </c>
    </row>
    <row r="149" spans="1:15" s="985" customFormat="1">
      <c r="A149" s="1909">
        <v>1177000</v>
      </c>
      <c r="B149" s="1915" t="s">
        <v>564</v>
      </c>
      <c r="C149" s="1885" t="s">
        <v>338</v>
      </c>
      <c r="D149" s="850">
        <v>0</v>
      </c>
      <c r="E149" s="850"/>
      <c r="F149" s="850">
        <v>0</v>
      </c>
      <c r="G149" s="850">
        <v>0</v>
      </c>
      <c r="H149" s="850">
        <v>0</v>
      </c>
      <c r="I149" s="850">
        <v>0</v>
      </c>
      <c r="J149" s="1330">
        <v>0</v>
      </c>
    </row>
    <row r="150" spans="1:15" s="985" customFormat="1" ht="13.5" thickBot="1">
      <c r="A150" s="1910">
        <v>1177100</v>
      </c>
      <c r="B150" s="1918" t="s">
        <v>1639</v>
      </c>
      <c r="C150" s="1329" t="s">
        <v>244</v>
      </c>
      <c r="D150" s="977"/>
      <c r="E150" s="977"/>
      <c r="F150" s="977"/>
      <c r="G150" s="977"/>
      <c r="H150" s="977"/>
      <c r="I150" s="977"/>
      <c r="J150" s="1330">
        <v>0</v>
      </c>
    </row>
    <row r="151" spans="1:15" s="985" customFormat="1" ht="26.25" thickBot="1">
      <c r="A151" s="1919" t="s">
        <v>247</v>
      </c>
      <c r="B151" s="1920" t="s">
        <v>618</v>
      </c>
      <c r="C151" s="1921" t="s">
        <v>338</v>
      </c>
      <c r="D151" s="1111">
        <f>D152</f>
        <v>0</v>
      </c>
      <c r="E151" s="1111"/>
      <c r="F151" s="1111">
        <f>F152</f>
        <v>0</v>
      </c>
      <c r="G151" s="1111">
        <f>G152</f>
        <v>0</v>
      </c>
      <c r="H151" s="1111">
        <f>H152</f>
        <v>0</v>
      </c>
      <c r="I151" s="1111">
        <f>I152</f>
        <v>0</v>
      </c>
      <c r="J151" s="1193">
        <f>F152</f>
        <v>0</v>
      </c>
    </row>
    <row r="152" spans="1:15" s="985" customFormat="1" ht="23.25" customHeight="1">
      <c r="A152" s="1911" t="s">
        <v>620</v>
      </c>
      <c r="B152" s="1922" t="s">
        <v>621</v>
      </c>
      <c r="C152" s="1858" t="s">
        <v>338</v>
      </c>
      <c r="D152" s="843">
        <f>SUM(D153:D155)</f>
        <v>0</v>
      </c>
      <c r="E152" s="843"/>
      <c r="F152" s="843">
        <f>SUM(F153:F155)</f>
        <v>0</v>
      </c>
      <c r="G152" s="843">
        <f>SUM(G153:G155)</f>
        <v>0</v>
      </c>
      <c r="H152" s="843">
        <f>+SUM(H153:H155)</f>
        <v>0</v>
      </c>
      <c r="I152" s="843">
        <f>SUM(I153:I155)</f>
        <v>0</v>
      </c>
      <c r="J152" s="1193">
        <f>F152</f>
        <v>0</v>
      </c>
    </row>
    <row r="153" spans="1:15" s="985" customFormat="1">
      <c r="A153" s="1909" t="s">
        <v>622</v>
      </c>
      <c r="B153" s="864" t="s">
        <v>1640</v>
      </c>
      <c r="C153" s="1923" t="s">
        <v>945</v>
      </c>
      <c r="D153" s="848"/>
      <c r="E153" s="845"/>
      <c r="F153" s="848"/>
      <c r="G153" s="848"/>
      <c r="H153" s="848"/>
      <c r="I153" s="848"/>
      <c r="J153" s="1193">
        <f>F153</f>
        <v>0</v>
      </c>
    </row>
    <row r="154" spans="1:15" s="985" customFormat="1" ht="23.25" customHeight="1">
      <c r="A154" s="1909" t="s">
        <v>946</v>
      </c>
      <c r="B154" s="864" t="s">
        <v>1641</v>
      </c>
      <c r="C154" s="1923" t="s">
        <v>923</v>
      </c>
      <c r="D154" s="848">
        <v>0</v>
      </c>
      <c r="E154" s="845">
        <v>0</v>
      </c>
      <c r="F154" s="848">
        <f>D154+E154</f>
        <v>0</v>
      </c>
      <c r="G154" s="848"/>
      <c r="H154" s="848"/>
      <c r="I154" s="848"/>
      <c r="J154" s="1193">
        <f>F154</f>
        <v>0</v>
      </c>
      <c r="K154" s="2472"/>
      <c r="L154" s="2458"/>
      <c r="M154" s="2458"/>
      <c r="N154" s="2458"/>
      <c r="O154" s="2458"/>
    </row>
    <row r="155" spans="1:15" s="985" customFormat="1" ht="25.5">
      <c r="A155" s="1909" t="s">
        <v>924</v>
      </c>
      <c r="B155" s="864" t="s">
        <v>1642</v>
      </c>
      <c r="C155" s="1923" t="s">
        <v>926</v>
      </c>
      <c r="D155" s="1398">
        <v>0</v>
      </c>
      <c r="E155" s="1505">
        <v>0</v>
      </c>
      <c r="F155" s="1398">
        <f>D155+E155</f>
        <v>0</v>
      </c>
      <c r="G155" s="1399">
        <v>0</v>
      </c>
      <c r="H155" s="1399">
        <v>0</v>
      </c>
      <c r="I155" s="1399">
        <v>0</v>
      </c>
      <c r="J155" s="1400">
        <f>F155</f>
        <v>0</v>
      </c>
    </row>
    <row r="156" spans="1:15" s="985" customFormat="1" ht="0.75" customHeight="1">
      <c r="A156" s="1925" t="s">
        <v>927</v>
      </c>
      <c r="B156" s="864" t="s">
        <v>1643</v>
      </c>
      <c r="C156" s="1923" t="s">
        <v>1055</v>
      </c>
      <c r="D156" s="848"/>
      <c r="E156" s="845"/>
      <c r="F156" s="848"/>
      <c r="G156" s="848"/>
      <c r="H156" s="848"/>
      <c r="I156" s="848"/>
      <c r="J156" s="1193">
        <v>0</v>
      </c>
    </row>
    <row r="157" spans="1:15" s="985" customFormat="1" hidden="1">
      <c r="A157" s="1925" t="s">
        <v>127</v>
      </c>
      <c r="B157" s="1917" t="s">
        <v>128</v>
      </c>
      <c r="C157" s="1923" t="s">
        <v>129</v>
      </c>
      <c r="D157" s="848"/>
      <c r="E157" s="845"/>
      <c r="F157" s="848"/>
      <c r="G157" s="848"/>
      <c r="H157" s="848"/>
      <c r="I157" s="848"/>
      <c r="J157" s="1193">
        <v>0</v>
      </c>
    </row>
    <row r="158" spans="1:15" s="985" customFormat="1" hidden="1">
      <c r="A158" s="1925" t="s">
        <v>130</v>
      </c>
      <c r="B158" s="864" t="s">
        <v>1644</v>
      </c>
      <c r="C158" s="1923" t="s">
        <v>857</v>
      </c>
      <c r="D158" s="848"/>
      <c r="E158" s="845"/>
      <c r="F158" s="848"/>
      <c r="G158" s="848"/>
      <c r="H158" s="848"/>
      <c r="I158" s="848"/>
      <c r="J158" s="1193">
        <v>0</v>
      </c>
    </row>
    <row r="159" spans="1:15" s="985" customFormat="1" hidden="1">
      <c r="A159" s="1925" t="s">
        <v>858</v>
      </c>
      <c r="B159" s="864" t="s">
        <v>1645</v>
      </c>
      <c r="C159" s="1923" t="s">
        <v>860</v>
      </c>
      <c r="D159" s="848"/>
      <c r="E159" s="845"/>
      <c r="F159" s="848"/>
      <c r="G159" s="848"/>
      <c r="H159" s="848"/>
      <c r="I159" s="848"/>
      <c r="J159" s="1193">
        <v>0</v>
      </c>
    </row>
    <row r="160" spans="1:15" s="985" customFormat="1" hidden="1">
      <c r="A160" s="1926" t="s">
        <v>765</v>
      </c>
      <c r="B160" s="1927" t="s">
        <v>1646</v>
      </c>
      <c r="C160" s="1928" t="s">
        <v>627</v>
      </c>
      <c r="D160" s="848"/>
      <c r="E160" s="845"/>
      <c r="F160" s="848"/>
      <c r="G160" s="848"/>
      <c r="H160" s="848"/>
      <c r="I160" s="848"/>
      <c r="J160" s="1193">
        <v>0</v>
      </c>
    </row>
    <row r="161" spans="1:10" s="985" customFormat="1" hidden="1">
      <c r="A161" s="1889" t="s">
        <v>766</v>
      </c>
      <c r="B161" s="1929" t="s">
        <v>1020</v>
      </c>
      <c r="C161" s="1892" t="s">
        <v>1021</v>
      </c>
      <c r="D161" s="848"/>
      <c r="E161" s="845"/>
      <c r="F161" s="848"/>
      <c r="G161" s="848"/>
      <c r="H161" s="848"/>
      <c r="I161" s="848"/>
      <c r="J161" s="1193">
        <v>0</v>
      </c>
    </row>
    <row r="162" spans="1:10" s="985" customFormat="1" hidden="1">
      <c r="A162" s="1889" t="s">
        <v>1022</v>
      </c>
      <c r="B162" s="1929" t="s">
        <v>1023</v>
      </c>
      <c r="C162" s="1892" t="s">
        <v>1024</v>
      </c>
      <c r="D162" s="848"/>
      <c r="E162" s="845"/>
      <c r="F162" s="848"/>
      <c r="G162" s="848"/>
      <c r="H162" s="848"/>
      <c r="I162" s="848"/>
      <c r="J162" s="1193">
        <v>0</v>
      </c>
    </row>
    <row r="163" spans="1:10" s="985" customFormat="1" hidden="1">
      <c r="A163" s="1930" t="s">
        <v>628</v>
      </c>
      <c r="B163" s="1931" t="s">
        <v>629</v>
      </c>
      <c r="C163" s="1932" t="s">
        <v>338</v>
      </c>
      <c r="D163" s="848">
        <v>0</v>
      </c>
      <c r="E163" s="848"/>
      <c r="F163" s="848">
        <v>0</v>
      </c>
      <c r="G163" s="848">
        <v>0</v>
      </c>
      <c r="H163" s="848">
        <v>0</v>
      </c>
      <c r="I163" s="848">
        <v>0</v>
      </c>
      <c r="J163" s="1193">
        <v>0</v>
      </c>
    </row>
    <row r="164" spans="1:10" hidden="1">
      <c r="A164" s="1925" t="s">
        <v>630</v>
      </c>
      <c r="B164" s="1917" t="s">
        <v>631</v>
      </c>
      <c r="C164" s="1923" t="s">
        <v>632</v>
      </c>
      <c r="D164" s="848"/>
      <c r="E164" s="845"/>
      <c r="F164" s="848"/>
      <c r="G164" s="848"/>
      <c r="H164" s="848"/>
      <c r="I164" s="848"/>
      <c r="J164" s="1193">
        <v>0</v>
      </c>
    </row>
    <row r="165" spans="1:10" hidden="1">
      <c r="A165" s="1925" t="s">
        <v>633</v>
      </c>
      <c r="B165" s="1917" t="s">
        <v>634</v>
      </c>
      <c r="C165" s="1923" t="s">
        <v>635</v>
      </c>
      <c r="D165" s="848"/>
      <c r="E165" s="845"/>
      <c r="F165" s="848"/>
      <c r="G165" s="848"/>
      <c r="H165" s="848"/>
      <c r="I165" s="848"/>
      <c r="J165" s="1193">
        <v>0</v>
      </c>
    </row>
    <row r="166" spans="1:10" ht="25.5" hidden="1">
      <c r="A166" s="1925" t="s">
        <v>636</v>
      </c>
      <c r="B166" s="864" t="s">
        <v>1647</v>
      </c>
      <c r="C166" s="1923" t="s">
        <v>294</v>
      </c>
      <c r="D166" s="848"/>
      <c r="E166" s="845"/>
      <c r="F166" s="848"/>
      <c r="G166" s="848"/>
      <c r="H166" s="848"/>
      <c r="I166" s="848"/>
      <c r="J166" s="1193">
        <v>0</v>
      </c>
    </row>
    <row r="167" spans="1:10" hidden="1">
      <c r="A167" s="1925" t="s">
        <v>295</v>
      </c>
      <c r="B167" s="864" t="s">
        <v>1648</v>
      </c>
      <c r="C167" s="1923" t="s">
        <v>297</v>
      </c>
      <c r="D167" s="848"/>
      <c r="E167" s="845"/>
      <c r="F167" s="848"/>
      <c r="G167" s="848"/>
      <c r="H167" s="848"/>
      <c r="I167" s="848"/>
      <c r="J167" s="1193">
        <v>0</v>
      </c>
    </row>
    <row r="168" spans="1:10" hidden="1">
      <c r="A168" s="1925" t="s">
        <v>298</v>
      </c>
      <c r="B168" s="1915" t="s">
        <v>299</v>
      </c>
      <c r="C168" s="1907" t="s">
        <v>338</v>
      </c>
      <c r="D168" s="848">
        <v>0</v>
      </c>
      <c r="E168" s="848"/>
      <c r="F168" s="848">
        <v>0</v>
      </c>
      <c r="G168" s="848">
        <v>0</v>
      </c>
      <c r="H168" s="848">
        <v>0</v>
      </c>
      <c r="I168" s="848">
        <v>0</v>
      </c>
      <c r="J168" s="1193">
        <v>0</v>
      </c>
    </row>
    <row r="169" spans="1:10" hidden="1">
      <c r="A169" s="1925" t="s">
        <v>300</v>
      </c>
      <c r="B169" s="1917" t="s">
        <v>1061</v>
      </c>
      <c r="C169" s="1923" t="s">
        <v>301</v>
      </c>
      <c r="D169" s="848"/>
      <c r="E169" s="845"/>
      <c r="F169" s="848"/>
      <c r="G169" s="848"/>
      <c r="H169" s="848"/>
      <c r="I169" s="848"/>
      <c r="J169" s="1193">
        <v>0</v>
      </c>
    </row>
    <row r="170" spans="1:10" hidden="1">
      <c r="A170" s="1933" t="s">
        <v>302</v>
      </c>
      <c r="B170" s="1934" t="s">
        <v>1025</v>
      </c>
      <c r="C170" s="1907" t="s">
        <v>338</v>
      </c>
      <c r="D170" s="848">
        <v>0</v>
      </c>
      <c r="E170" s="848"/>
      <c r="F170" s="848">
        <v>0</v>
      </c>
      <c r="G170" s="848">
        <v>0</v>
      </c>
      <c r="H170" s="848">
        <v>0</v>
      </c>
      <c r="I170" s="848">
        <v>0</v>
      </c>
      <c r="J170" s="1193">
        <v>0</v>
      </c>
    </row>
    <row r="171" spans="1:10" hidden="1">
      <c r="A171" s="1925" t="s">
        <v>304</v>
      </c>
      <c r="B171" s="1917" t="s">
        <v>1062</v>
      </c>
      <c r="C171" s="1923" t="s">
        <v>305</v>
      </c>
      <c r="D171" s="848"/>
      <c r="E171" s="848"/>
      <c r="F171" s="848"/>
      <c r="G171" s="848"/>
      <c r="H171" s="848"/>
      <c r="I171" s="848"/>
      <c r="J171" s="1193">
        <v>0</v>
      </c>
    </row>
    <row r="172" spans="1:10" hidden="1">
      <c r="A172" s="1925" t="s">
        <v>306</v>
      </c>
      <c r="B172" s="1917" t="s">
        <v>1063</v>
      </c>
      <c r="C172" s="1923" t="s">
        <v>307</v>
      </c>
      <c r="D172" s="848"/>
      <c r="E172" s="848"/>
      <c r="F172" s="848"/>
      <c r="G172" s="848"/>
      <c r="H172" s="848"/>
      <c r="I172" s="848"/>
      <c r="J172" s="848"/>
    </row>
    <row r="173" spans="1:10" hidden="1">
      <c r="A173" s="1925" t="s">
        <v>308</v>
      </c>
      <c r="B173" s="864" t="s">
        <v>1649</v>
      </c>
      <c r="C173" s="1923" t="s">
        <v>310</v>
      </c>
      <c r="D173" s="848"/>
      <c r="E173" s="848"/>
      <c r="F173" s="848"/>
      <c r="G173" s="848"/>
      <c r="H173" s="848"/>
      <c r="I173" s="848"/>
      <c r="J173" s="848"/>
    </row>
    <row r="174" spans="1:10" ht="13.5" thickBot="1">
      <c r="A174" s="1935">
        <v>1244000</v>
      </c>
      <c r="B174" s="1936" t="s">
        <v>1661</v>
      </c>
      <c r="C174" s="1928" t="s">
        <v>1089</v>
      </c>
      <c r="D174" s="1108"/>
      <c r="E174" s="1108"/>
      <c r="F174" s="1108"/>
      <c r="G174" s="1108"/>
      <c r="H174" s="1108"/>
      <c r="I174" s="1108"/>
      <c r="J174" s="1108"/>
    </row>
    <row r="175" spans="1:10" ht="29.25" customHeight="1" thickBot="1">
      <c r="A175" s="1937">
        <v>1000000</v>
      </c>
      <c r="B175" s="1938" t="s">
        <v>1027</v>
      </c>
      <c r="C175" s="1939" t="s">
        <v>338</v>
      </c>
      <c r="D175" s="1111">
        <f>D32+D151</f>
        <v>0</v>
      </c>
      <c r="E175" s="1111">
        <f>E32</f>
        <v>0</v>
      </c>
      <c r="F175" s="1111">
        <f>F32+F151</f>
        <v>0</v>
      </c>
      <c r="G175" s="1111">
        <f>G32+G151</f>
        <v>0</v>
      </c>
      <c r="H175" s="1111">
        <f>H32+H151</f>
        <v>0</v>
      </c>
      <c r="I175" s="1111">
        <f>I32+I151</f>
        <v>0</v>
      </c>
      <c r="J175" s="1111">
        <f>J32+J151</f>
        <v>0</v>
      </c>
    </row>
    <row r="176" spans="1:10" ht="24.75" customHeight="1">
      <c r="A176" s="1940"/>
      <c r="B176" s="1941"/>
      <c r="C176" s="1942"/>
      <c r="D176" s="1804"/>
      <c r="E176" s="2552"/>
      <c r="F176" s="2553"/>
      <c r="G176" s="2553"/>
      <c r="H176" s="2553"/>
      <c r="I176" s="2553"/>
      <c r="J176" s="2553"/>
    </row>
    <row r="177" spans="1:10" hidden="1">
      <c r="A177" s="2544"/>
      <c r="B177" s="2544"/>
      <c r="C177" s="2544"/>
      <c r="D177" s="2544"/>
      <c r="E177" s="2544"/>
      <c r="F177" s="2544"/>
      <c r="G177" s="2544"/>
      <c r="H177" s="2544"/>
      <c r="I177" s="2544"/>
      <c r="J177" s="2544"/>
    </row>
    <row r="178" spans="1:10" s="662" customFormat="1" ht="15.75" customHeight="1">
      <c r="A178" s="2422" t="s">
        <v>2264</v>
      </c>
      <c r="B178" s="2422"/>
      <c r="C178" s="2422"/>
      <c r="D178" s="2422"/>
      <c r="E178" s="2422"/>
      <c r="F178" s="2422"/>
      <c r="G178" s="2422"/>
      <c r="H178" s="2422"/>
      <c r="I178" s="2422"/>
      <c r="J178" s="2422"/>
    </row>
    <row r="179" spans="1:10" ht="14.25">
      <c r="A179" s="2544" t="s">
        <v>1675</v>
      </c>
      <c r="B179" s="2544"/>
      <c r="C179" s="2544"/>
      <c r="D179" s="2544"/>
      <c r="E179" s="2544"/>
      <c r="F179" s="2544"/>
      <c r="G179" s="2544"/>
      <c r="H179" s="2544"/>
      <c r="I179" s="2544"/>
      <c r="J179" s="2544"/>
    </row>
    <row r="180" spans="1:10">
      <c r="A180" s="2545" t="s">
        <v>950</v>
      </c>
      <c r="B180" s="2545"/>
      <c r="C180" s="2545"/>
      <c r="D180" s="2545"/>
      <c r="E180" s="2545"/>
      <c r="F180" s="2545"/>
      <c r="G180" s="2545"/>
      <c r="H180" s="2545"/>
      <c r="I180" s="2545"/>
      <c r="J180" s="2545"/>
    </row>
    <row r="181" spans="1:10" ht="14.25">
      <c r="A181" s="2546"/>
      <c r="B181" s="2546"/>
      <c r="C181" s="2546"/>
      <c r="D181" s="2546"/>
      <c r="E181" s="2546"/>
      <c r="F181" s="2546"/>
      <c r="G181" s="2546"/>
      <c r="H181" s="2546"/>
      <c r="I181" s="2546"/>
      <c r="J181" s="2546"/>
    </row>
    <row r="182" spans="1:10">
      <c r="A182" s="2544" t="s">
        <v>951</v>
      </c>
      <c r="B182" s="2544"/>
      <c r="C182" s="2544"/>
      <c r="D182" s="2544"/>
      <c r="E182" s="2544"/>
      <c r="F182" s="2544"/>
      <c r="G182" s="2544"/>
      <c r="H182" s="2544"/>
      <c r="I182" s="2544"/>
      <c r="J182" s="2544"/>
    </row>
    <row r="183" spans="1:10" ht="14.25">
      <c r="A183" s="1613" t="s">
        <v>2011</v>
      </c>
      <c r="B183" s="1613"/>
      <c r="C183" s="1943"/>
      <c r="D183" s="1613"/>
      <c r="E183" s="1613"/>
      <c r="F183" s="1613"/>
      <c r="G183" s="1613" t="s">
        <v>1102</v>
      </c>
      <c r="H183" s="1613"/>
      <c r="I183" s="1613"/>
      <c r="J183" s="1613"/>
    </row>
    <row r="184" spans="1:10" ht="14.25">
      <c r="A184" s="1944" t="s">
        <v>1655</v>
      </c>
      <c r="B184" s="1943" t="s">
        <v>612</v>
      </c>
      <c r="C184" s="1805"/>
      <c r="E184" s="1614" t="s">
        <v>289</v>
      </c>
      <c r="G184" s="1614" t="s">
        <v>290</v>
      </c>
      <c r="J184" s="1944"/>
    </row>
    <row r="185" spans="1:10">
      <c r="A185" s="2458"/>
      <c r="B185" s="2458"/>
      <c r="C185" s="2458"/>
      <c r="D185" s="2458"/>
      <c r="E185" s="2458"/>
      <c r="F185" s="2458"/>
      <c r="G185" s="2458"/>
      <c r="H185" s="2458"/>
      <c r="I185" s="2458"/>
      <c r="J185" s="2458"/>
    </row>
    <row r="186" spans="1:10">
      <c r="A186" s="2537"/>
      <c r="B186" s="2537"/>
      <c r="C186" s="2537"/>
      <c r="D186" s="2537"/>
      <c r="E186" s="2537"/>
      <c r="F186" s="2537"/>
      <c r="G186" s="2537"/>
      <c r="H186" s="2537"/>
      <c r="I186" s="2537"/>
      <c r="J186" s="2537"/>
    </row>
    <row r="187" spans="1:10">
      <c r="A187" s="2537"/>
      <c r="B187" s="2537"/>
      <c r="C187" s="2537"/>
      <c r="D187" s="2537"/>
      <c r="E187" s="2537"/>
      <c r="F187" s="2537"/>
      <c r="G187" s="2537"/>
      <c r="H187" s="2537"/>
      <c r="I187" s="2537"/>
      <c r="J187" s="2537"/>
    </row>
    <row r="188" spans="1:10">
      <c r="A188" s="2537"/>
      <c r="B188" s="2537"/>
      <c r="C188" s="2537"/>
      <c r="D188" s="2537"/>
      <c r="E188" s="2537"/>
      <c r="F188" s="2537"/>
      <c r="G188" s="2537"/>
      <c r="H188" s="2537"/>
      <c r="I188" s="2537"/>
      <c r="J188" s="2537"/>
    </row>
    <row r="189" spans="1:10">
      <c r="A189" s="2537"/>
      <c r="B189" s="2537"/>
      <c r="C189" s="2537"/>
      <c r="D189" s="2537"/>
      <c r="E189" s="2537"/>
      <c r="F189" s="2537"/>
      <c r="G189" s="2537"/>
      <c r="H189" s="2537"/>
      <c r="I189" s="2537"/>
      <c r="J189" s="2537"/>
    </row>
    <row r="190" spans="1:10">
      <c r="A190" s="1458"/>
      <c r="B190" s="1458"/>
      <c r="C190" s="1458"/>
      <c r="D190" s="1458"/>
      <c r="E190" s="1458"/>
      <c r="F190" s="1458"/>
      <c r="G190" s="1458"/>
      <c r="H190" s="1458"/>
      <c r="I190" s="1458"/>
      <c r="J190" s="1458"/>
    </row>
    <row r="191" spans="1:10">
      <c r="A191" s="2537"/>
      <c r="B191" s="2537"/>
      <c r="C191" s="2537"/>
      <c r="D191" s="2537"/>
      <c r="E191" s="2537"/>
      <c r="F191" s="2537"/>
      <c r="G191" s="2537"/>
      <c r="H191" s="2537"/>
      <c r="I191" s="2537"/>
      <c r="J191" s="2537"/>
    </row>
    <row r="192" spans="1:10">
      <c r="A192" s="2537"/>
      <c r="B192" s="2537"/>
      <c r="C192" s="2537"/>
      <c r="D192" s="2537"/>
      <c r="E192" s="2537"/>
      <c r="F192" s="2537"/>
      <c r="G192" s="2537"/>
      <c r="H192" s="2537"/>
      <c r="I192" s="2537"/>
      <c r="J192" s="2537"/>
    </row>
    <row r="193" spans="1:10">
      <c r="A193" s="2537"/>
      <c r="B193" s="2537"/>
      <c r="C193" s="2537"/>
      <c r="D193" s="2537"/>
      <c r="E193" s="2537"/>
      <c r="F193" s="2537"/>
      <c r="G193" s="2537"/>
      <c r="H193" s="2537"/>
      <c r="I193" s="2537"/>
      <c r="J193" s="2537"/>
    </row>
    <row r="194" spans="1:10">
      <c r="A194" s="2537"/>
      <c r="B194" s="2537"/>
      <c r="C194" s="2537"/>
      <c r="D194" s="2537"/>
      <c r="E194" s="2537"/>
      <c r="F194" s="2537"/>
      <c r="G194" s="2537"/>
      <c r="H194" s="2537"/>
      <c r="I194" s="2537"/>
      <c r="J194" s="2537"/>
    </row>
    <row r="195" spans="1:10">
      <c r="A195" s="1458"/>
      <c r="B195" s="1458"/>
      <c r="C195" s="1458"/>
      <c r="D195" s="1458"/>
      <c r="E195" s="1458"/>
      <c r="F195" s="1458"/>
      <c r="G195" s="1458"/>
      <c r="H195" s="1458"/>
      <c r="I195" s="1458"/>
      <c r="J195" s="1458"/>
    </row>
    <row r="196" spans="1:10">
      <c r="A196" s="2537"/>
      <c r="B196" s="2537"/>
      <c r="C196" s="2537"/>
      <c r="D196" s="2537"/>
      <c r="E196" s="2537"/>
      <c r="F196" s="2537"/>
      <c r="G196" s="2537"/>
      <c r="H196" s="2537"/>
      <c r="I196" s="2537"/>
      <c r="J196" s="2537"/>
    </row>
    <row r="197" spans="1:10">
      <c r="A197" s="1458"/>
      <c r="B197" s="1458"/>
      <c r="C197" s="1458"/>
      <c r="D197" s="1458"/>
      <c r="E197" s="1458"/>
      <c r="F197" s="1945"/>
      <c r="G197" s="1945"/>
      <c r="H197" s="1945"/>
      <c r="I197" s="1945"/>
      <c r="J197" s="1945"/>
    </row>
    <row r="198" spans="1:10">
      <c r="A198" s="2537"/>
      <c r="B198" s="2537"/>
      <c r="C198" s="2537"/>
      <c r="D198" s="2537"/>
      <c r="E198" s="2537"/>
      <c r="F198" s="2537"/>
      <c r="G198" s="2537"/>
      <c r="H198" s="2537"/>
      <c r="I198" s="2537"/>
      <c r="J198" s="2537"/>
    </row>
    <row r="199" spans="1:10">
      <c r="A199" s="1458"/>
      <c r="B199" s="1458"/>
      <c r="C199" s="1458"/>
      <c r="D199" s="1458"/>
      <c r="E199" s="1458"/>
      <c r="F199" s="1458"/>
      <c r="G199" s="1458"/>
      <c r="H199" s="1458"/>
      <c r="I199" s="1458"/>
      <c r="J199" s="1458"/>
    </row>
    <row r="200" spans="1:10">
      <c r="A200" s="2537"/>
      <c r="B200" s="2537"/>
      <c r="C200" s="2537"/>
      <c r="D200" s="2537"/>
      <c r="E200" s="2537"/>
      <c r="F200" s="2537"/>
      <c r="G200" s="2537"/>
      <c r="H200" s="2537"/>
      <c r="I200" s="2537"/>
      <c r="J200" s="2537"/>
    </row>
    <row r="201" spans="1:10" ht="62.25" customHeight="1">
      <c r="A201" s="1458"/>
      <c r="B201" s="1458"/>
      <c r="C201" s="1458"/>
      <c r="D201" s="1458"/>
      <c r="E201" s="1458"/>
      <c r="F201" s="1458"/>
      <c r="G201" s="1458"/>
      <c r="H201" s="1458"/>
      <c r="I201" s="1458"/>
      <c r="J201" s="1458"/>
    </row>
    <row r="202" spans="1:10">
      <c r="A202" s="2537" t="s">
        <v>49</v>
      </c>
      <c r="B202" s="2537"/>
      <c r="C202" s="2537"/>
      <c r="D202" s="2537"/>
      <c r="E202" s="2537"/>
      <c r="F202" s="2537"/>
      <c r="G202" s="2537"/>
      <c r="H202" s="2537"/>
      <c r="I202" s="2537"/>
      <c r="J202" s="2537"/>
    </row>
    <row r="203" spans="1:10">
      <c r="A203" s="2543" t="s">
        <v>1664</v>
      </c>
      <c r="B203" s="2543"/>
      <c r="C203" s="2543"/>
      <c r="D203" s="2543"/>
      <c r="E203" s="2543"/>
      <c r="F203" s="2543"/>
      <c r="G203" s="2543"/>
      <c r="H203" s="2543"/>
      <c r="I203" s="2543"/>
      <c r="J203" s="2543"/>
    </row>
    <row r="204" spans="1:10">
      <c r="A204" s="2543" t="s">
        <v>1665</v>
      </c>
      <c r="B204" s="2543"/>
      <c r="C204" s="2543"/>
      <c r="D204" s="2543"/>
      <c r="E204" s="2543"/>
      <c r="F204" s="2543"/>
      <c r="G204" s="2543"/>
      <c r="H204" s="2543"/>
      <c r="I204" s="2543"/>
      <c r="J204" s="2543"/>
    </row>
    <row r="205" spans="1:10">
      <c r="A205" s="2543" t="s">
        <v>1666</v>
      </c>
      <c r="B205" s="2543"/>
      <c r="C205" s="2543"/>
      <c r="D205" s="2543"/>
      <c r="E205" s="2543"/>
      <c r="F205" s="2543"/>
      <c r="G205" s="2543"/>
      <c r="H205" s="2543"/>
      <c r="I205" s="2543"/>
      <c r="J205" s="2543"/>
    </row>
    <row r="206" spans="1:10">
      <c r="A206" s="1458" t="s">
        <v>890</v>
      </c>
      <c r="B206" s="1396"/>
      <c r="C206" s="1396"/>
      <c r="D206" s="1396"/>
      <c r="E206" s="1396"/>
      <c r="F206" s="1396"/>
      <c r="G206" s="1396"/>
      <c r="H206" s="1396"/>
      <c r="I206" s="1396"/>
      <c r="J206" s="1396"/>
    </row>
    <row r="207" spans="1:10">
      <c r="A207" s="2543" t="s">
        <v>1667</v>
      </c>
      <c r="B207" s="2543"/>
      <c r="C207" s="2543"/>
      <c r="D207" s="2543"/>
      <c r="E207" s="2543"/>
      <c r="F207" s="2543"/>
      <c r="G207" s="2543"/>
      <c r="H207" s="2543"/>
      <c r="I207" s="2543"/>
      <c r="J207" s="2543"/>
    </row>
    <row r="208" spans="1:10">
      <c r="A208" s="2544" t="s">
        <v>645</v>
      </c>
      <c r="B208" s="2544"/>
      <c r="C208" s="2544"/>
      <c r="D208" s="2544"/>
      <c r="E208" s="2544"/>
      <c r="F208" s="2544"/>
      <c r="G208" s="2544"/>
      <c r="H208" s="2544"/>
      <c r="I208" s="2544"/>
      <c r="J208" s="2544"/>
    </row>
    <row r="209" spans="1:10">
      <c r="A209" s="2541" t="s">
        <v>1070</v>
      </c>
      <c r="B209" s="2541"/>
      <c r="C209" s="2541"/>
      <c r="D209" s="2541"/>
      <c r="E209" s="2541"/>
      <c r="F209" s="2541"/>
      <c r="G209" s="2541"/>
      <c r="H209" s="2541"/>
      <c r="I209" s="2541"/>
      <c r="J209" s="2541"/>
    </row>
    <row r="210" spans="1:10" ht="14.25">
      <c r="A210" s="2541" t="s">
        <v>1668</v>
      </c>
      <c r="B210" s="2541"/>
      <c r="C210" s="2541"/>
      <c r="D210" s="2541"/>
      <c r="E210" s="2541"/>
      <c r="F210" s="2541"/>
      <c r="G210" s="2541"/>
      <c r="H210" s="2541"/>
      <c r="I210" s="2541"/>
      <c r="J210" s="2541"/>
    </row>
    <row r="211" spans="1:10">
      <c r="A211" s="2545" t="s">
        <v>950</v>
      </c>
      <c r="B211" s="2545"/>
      <c r="C211" s="2545"/>
      <c r="D211" s="2545"/>
      <c r="E211" s="2545"/>
      <c r="F211" s="2545"/>
      <c r="G211" s="2545"/>
      <c r="H211" s="2545"/>
      <c r="I211" s="2545"/>
      <c r="J211" s="2545"/>
    </row>
    <row r="212" spans="1:10" ht="14.25">
      <c r="A212" s="2540" t="s">
        <v>1669</v>
      </c>
      <c r="B212" s="2540"/>
      <c r="C212" s="2540"/>
      <c r="D212" s="2540"/>
      <c r="E212" s="2540"/>
      <c r="F212" s="2540"/>
      <c r="G212" s="2540"/>
      <c r="H212" s="2540"/>
      <c r="I212" s="2540"/>
      <c r="J212" s="2540"/>
    </row>
    <row r="213" spans="1:10">
      <c r="A213" s="2541" t="s">
        <v>951</v>
      </c>
      <c r="B213" s="2541"/>
      <c r="C213" s="2541"/>
      <c r="D213" s="2541"/>
      <c r="E213" s="2541"/>
      <c r="F213" s="2541"/>
      <c r="G213" s="2541"/>
      <c r="H213" s="2541"/>
      <c r="I213" s="2541"/>
      <c r="J213" s="2541"/>
    </row>
    <row r="214" spans="1:10">
      <c r="A214" s="2541" t="s">
        <v>952</v>
      </c>
      <c r="B214" s="2541"/>
      <c r="C214" s="2541"/>
      <c r="D214" s="2541"/>
      <c r="E214" s="2541"/>
      <c r="F214" s="2541"/>
      <c r="G214" s="2541"/>
      <c r="H214" s="2541"/>
      <c r="I214" s="2541"/>
      <c r="J214" s="2541"/>
    </row>
    <row r="215" spans="1:10" ht="14.25">
      <c r="A215" s="2542" t="s">
        <v>1663</v>
      </c>
      <c r="B215" s="2542"/>
      <c r="C215" s="2542"/>
      <c r="D215" s="2542"/>
      <c r="E215" s="2542"/>
      <c r="F215" s="2542"/>
      <c r="G215" s="2542"/>
      <c r="H215" s="2542"/>
      <c r="I215" s="2542"/>
      <c r="J215" s="2542"/>
    </row>
    <row r="216" spans="1:10">
      <c r="A216" s="2458"/>
      <c r="B216" s="2458"/>
      <c r="C216" s="2458"/>
      <c r="D216" s="2458"/>
      <c r="E216" s="2458"/>
      <c r="F216" s="2458"/>
      <c r="G216" s="2458"/>
      <c r="H216" s="2458"/>
      <c r="I216" s="2458"/>
      <c r="J216" s="2458"/>
    </row>
  </sheetData>
  <mergeCells count="42">
    <mergeCell ref="H28:J28"/>
    <mergeCell ref="A9:E9"/>
    <mergeCell ref="A14:B14"/>
    <mergeCell ref="B15:E15"/>
    <mergeCell ref="B16:F16"/>
    <mergeCell ref="B17:F18"/>
    <mergeCell ref="A187:J187"/>
    <mergeCell ref="F29:F30"/>
    <mergeCell ref="G29:J29"/>
    <mergeCell ref="E176:J176"/>
    <mergeCell ref="A177:J177"/>
    <mergeCell ref="A178:J178"/>
    <mergeCell ref="A179:J179"/>
    <mergeCell ref="A210:J210"/>
    <mergeCell ref="A211:J211"/>
    <mergeCell ref="A196:J196"/>
    <mergeCell ref="A198:J198"/>
    <mergeCell ref="A200:J200"/>
    <mergeCell ref="A202:J202"/>
    <mergeCell ref="A203:J203"/>
    <mergeCell ref="A204:J204"/>
    <mergeCell ref="K154:O154"/>
    <mergeCell ref="A205:J205"/>
    <mergeCell ref="A207:J207"/>
    <mergeCell ref="A208:J208"/>
    <mergeCell ref="A209:J209"/>
    <mergeCell ref="A188:J188"/>
    <mergeCell ref="A189:J189"/>
    <mergeCell ref="A191:J191"/>
    <mergeCell ref="A192:J192"/>
    <mergeCell ref="A193:J193"/>
    <mergeCell ref="A194:J194"/>
    <mergeCell ref="A180:J180"/>
    <mergeCell ref="A181:J181"/>
    <mergeCell ref="A182:J182"/>
    <mergeCell ref="A185:J185"/>
    <mergeCell ref="A186:J186"/>
    <mergeCell ref="A212:J212"/>
    <mergeCell ref="A213:J213"/>
    <mergeCell ref="A214:J214"/>
    <mergeCell ref="A215:J215"/>
    <mergeCell ref="A216:J216"/>
  </mergeCells>
  <pageMargins left="0.23622047244094491" right="0.23622047244094491" top="0.74803149606299213" bottom="0.15748031496062992" header="0.31496062992125984" footer="0.31496062992125984"/>
  <pageSetup paperSize="9" orientation="landscape" horizont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F12"/>
  <sheetViews>
    <sheetView workbookViewId="0">
      <selection activeCell="I12" sqref="I12"/>
    </sheetView>
  </sheetViews>
  <sheetFormatPr defaultRowHeight="12.75"/>
  <cols>
    <col min="2" max="2" width="9.42578125" customWidth="1"/>
    <col min="3" max="3" width="22.7109375" customWidth="1"/>
    <col min="4" max="4" width="14.5703125" customWidth="1"/>
    <col min="5" max="5" width="14.140625" customWidth="1"/>
    <col min="6" max="6" width="15.5703125" customWidth="1"/>
  </cols>
  <sheetData>
    <row r="5" spans="2:6" ht="38.25">
      <c r="B5" s="1569" t="s">
        <v>1999</v>
      </c>
      <c r="C5" s="2379" t="s">
        <v>1794</v>
      </c>
      <c r="D5" s="1571" t="s">
        <v>2000</v>
      </c>
      <c r="E5" s="1571" t="s">
        <v>2001</v>
      </c>
      <c r="F5" s="1571" t="s">
        <v>2002</v>
      </c>
    </row>
    <row r="6" spans="2:6">
      <c r="B6" s="1570" t="s">
        <v>1797</v>
      </c>
      <c r="C6" s="2380"/>
      <c r="D6" s="1571">
        <v>1</v>
      </c>
      <c r="E6" s="1571">
        <v>2</v>
      </c>
      <c r="F6" s="1571">
        <v>3</v>
      </c>
    </row>
    <row r="7" spans="2:6" ht="82.5" customHeight="1">
      <c r="B7" s="1571">
        <v>1</v>
      </c>
      <c r="C7" s="1572" t="s">
        <v>1807</v>
      </c>
      <c r="D7" s="1574">
        <v>6500</v>
      </c>
      <c r="E7" s="1588">
        <v>4320</v>
      </c>
      <c r="F7" s="1574" t="s">
        <v>338</v>
      </c>
    </row>
    <row r="8" spans="2:6" ht="72.75" customHeight="1">
      <c r="B8" s="1571">
        <v>2</v>
      </c>
      <c r="C8" s="1572" t="s">
        <v>2003</v>
      </c>
      <c r="D8" s="1574">
        <v>134200</v>
      </c>
      <c r="E8" s="1588">
        <v>126000</v>
      </c>
      <c r="F8" s="1574" t="s">
        <v>338</v>
      </c>
    </row>
    <row r="9" spans="2:6" ht="25.5" customHeight="1">
      <c r="B9" s="1571">
        <v>3</v>
      </c>
      <c r="C9" s="1572" t="s">
        <v>2004</v>
      </c>
      <c r="D9" s="1574" t="s">
        <v>338</v>
      </c>
      <c r="E9" s="1588">
        <v>16850</v>
      </c>
      <c r="F9" s="1574">
        <v>24917</v>
      </c>
    </row>
    <row r="10" spans="2:6" ht="42" customHeight="1">
      <c r="B10" s="1571">
        <v>4</v>
      </c>
      <c r="C10" s="1572" t="s">
        <v>1811</v>
      </c>
      <c r="D10" s="1574">
        <v>79130</v>
      </c>
      <c r="E10" s="1588">
        <v>105000</v>
      </c>
      <c r="F10" s="1575">
        <v>81340</v>
      </c>
    </row>
    <row r="11" spans="2:6" ht="48" customHeight="1">
      <c r="B11" s="1571">
        <v>5</v>
      </c>
      <c r="C11" s="1572" t="s">
        <v>2005</v>
      </c>
      <c r="D11" s="1573"/>
      <c r="E11" s="1573"/>
      <c r="F11" s="1571"/>
    </row>
    <row r="12" spans="2:6" ht="51" customHeight="1">
      <c r="B12" s="1571">
        <v>6</v>
      </c>
      <c r="C12" s="1572" t="s">
        <v>2006</v>
      </c>
      <c r="D12" s="1573"/>
      <c r="E12" s="1573"/>
      <c r="F12" s="1573"/>
    </row>
  </sheetData>
  <mergeCells count="1">
    <mergeCell ref="C5:C6"/>
  </mergeCells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J216"/>
  <sheetViews>
    <sheetView topLeftCell="A42" workbookViewId="0">
      <selection activeCell="A177" sqref="A177:XFD177"/>
    </sheetView>
  </sheetViews>
  <sheetFormatPr defaultRowHeight="12.75"/>
  <cols>
    <col min="1" max="1" width="7.4257812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9.28515625" style="841" customWidth="1"/>
    <col min="6" max="6" width="9.8554687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889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4.25" customHeight="1">
      <c r="B6" s="2011" t="s">
        <v>31</v>
      </c>
      <c r="C6" s="872"/>
      <c r="D6" s="871"/>
      <c r="E6" s="1381"/>
      <c r="G6" s="873" t="s">
        <v>971</v>
      </c>
      <c r="H6" s="820"/>
    </row>
    <row r="7" spans="1:10">
      <c r="B7" s="662"/>
      <c r="C7" s="874"/>
    </row>
    <row r="8" spans="1:10" ht="12" customHeight="1">
      <c r="A8" s="672" t="s">
        <v>2295</v>
      </c>
      <c r="F8" s="665"/>
      <c r="G8" s="665"/>
    </row>
    <row r="9" spans="1:10" s="672" customFormat="1" ht="9.75" customHeight="1">
      <c r="A9" s="2455" t="s">
        <v>1073</v>
      </c>
      <c r="B9" s="2455"/>
      <c r="C9" s="2455"/>
      <c r="D9" s="2455"/>
      <c r="E9" s="2455"/>
    </row>
    <row r="10" spans="1:10">
      <c r="A10" s="672" t="s">
        <v>451</v>
      </c>
      <c r="B10" s="875"/>
      <c r="C10" s="876"/>
      <c r="D10" s="824"/>
      <c r="E10" s="1382"/>
    </row>
    <row r="11" spans="1:10" ht="14.25" customHeight="1">
      <c r="B11" s="877"/>
      <c r="C11" s="878"/>
      <c r="D11" s="877"/>
      <c r="E11" s="1383"/>
      <c r="F11" s="877"/>
      <c r="G11" s="877"/>
      <c r="H11" s="879"/>
    </row>
    <row r="12" spans="1:10" ht="11.25" customHeight="1">
      <c r="A12" s="880" t="s">
        <v>452</v>
      </c>
      <c r="B12" s="873" t="s">
        <v>1100</v>
      </c>
      <c r="C12" s="874"/>
      <c r="D12" s="873"/>
      <c r="E12" s="1384"/>
      <c r="F12" s="873"/>
      <c r="G12" s="820"/>
      <c r="H12" s="881" t="s">
        <v>193</v>
      </c>
    </row>
    <row r="13" spans="1:10" ht="30" customHeight="1">
      <c r="A13" s="882" t="s">
        <v>587</v>
      </c>
      <c r="B13" s="882"/>
      <c r="C13" s="878"/>
      <c r="D13" s="882"/>
      <c r="E13" s="1385"/>
      <c r="F13" s="882"/>
      <c r="G13" s="883"/>
    </row>
    <row r="14" spans="1:10" s="841" customFormat="1">
      <c r="A14" s="2445" t="s">
        <v>2269</v>
      </c>
      <c r="B14" s="2446"/>
      <c r="C14" s="1460"/>
      <c r="F14" s="1461"/>
      <c r="G14" s="1461"/>
    </row>
    <row r="15" spans="1:10" ht="21.75" customHeight="1">
      <c r="A15" s="884"/>
      <c r="B15" s="2511" t="s">
        <v>588</v>
      </c>
      <c r="C15" s="2511"/>
      <c r="D15" s="2511"/>
      <c r="E15" s="2511"/>
      <c r="F15" s="884"/>
      <c r="G15" s="885"/>
      <c r="H15" s="885"/>
      <c r="I15" s="885"/>
      <c r="J15" s="885"/>
    </row>
    <row r="16" spans="1:10" ht="21" customHeight="1">
      <c r="A16" s="662"/>
      <c r="B16" s="2470" t="s">
        <v>243</v>
      </c>
      <c r="C16" s="2470"/>
      <c r="D16" s="2470"/>
      <c r="E16" s="2470"/>
      <c r="F16" s="2470"/>
      <c r="G16" s="886"/>
      <c r="H16" s="886"/>
      <c r="I16" s="886"/>
      <c r="J16" s="886"/>
    </row>
    <row r="17" spans="1:10" s="672" customFormat="1" ht="21.75" hidden="1" customHeight="1">
      <c r="A17" s="882"/>
      <c r="B17" s="2467" t="s">
        <v>2202</v>
      </c>
      <c r="C17" s="2467"/>
      <c r="D17" s="2467"/>
      <c r="E17" s="2467"/>
      <c r="F17" s="2467"/>
      <c r="G17" s="887"/>
      <c r="H17" s="887"/>
      <c r="I17" s="887"/>
      <c r="J17" s="887"/>
    </row>
    <row r="18" spans="1:10" s="672" customFormat="1" ht="12" customHeight="1">
      <c r="A18" s="883"/>
      <c r="B18" s="2467"/>
      <c r="C18" s="2467"/>
      <c r="D18" s="2467"/>
      <c r="E18" s="2467"/>
      <c r="F18" s="2467"/>
      <c r="G18" s="676"/>
      <c r="H18" s="676"/>
      <c r="I18" s="675"/>
      <c r="J18" s="675"/>
    </row>
    <row r="19" spans="1:10" s="667" customFormat="1" thickBot="1">
      <c r="A19" s="677" t="s">
        <v>205</v>
      </c>
      <c r="B19" s="669"/>
      <c r="C19" s="908"/>
      <c r="D19" s="669"/>
      <c r="E19" s="1386"/>
      <c r="G19" s="890" t="s">
        <v>617</v>
      </c>
      <c r="H19" s="891"/>
      <c r="I19" s="891"/>
      <c r="J19" s="891"/>
    </row>
    <row r="20" spans="1:10" s="869" customFormat="1" ht="15.75" customHeight="1" thickBot="1">
      <c r="A20" s="677" t="s">
        <v>84</v>
      </c>
      <c r="B20" s="892"/>
      <c r="C20" s="889"/>
      <c r="E20" s="1387"/>
      <c r="G20" s="892" t="s">
        <v>313</v>
      </c>
      <c r="H20" s="893">
        <v>9</v>
      </c>
      <c r="I20" s="894">
        <v>5</v>
      </c>
      <c r="J20" s="895">
        <v>1</v>
      </c>
    </row>
    <row r="21" spans="1:10" s="892" customFormat="1" ht="15" customHeight="1" thickBot="1">
      <c r="A21" s="677" t="s">
        <v>600</v>
      </c>
      <c r="C21" s="889"/>
      <c r="E21" s="1388"/>
      <c r="G21" s="892" t="s">
        <v>1129</v>
      </c>
    </row>
    <row r="22" spans="1:10" s="892" customFormat="1" ht="9.75" customHeight="1" thickBot="1">
      <c r="A22" s="677" t="s">
        <v>531</v>
      </c>
      <c r="C22" s="896"/>
      <c r="D22" s="897"/>
      <c r="E22" s="1388"/>
      <c r="G22" s="892" t="s">
        <v>532</v>
      </c>
    </row>
    <row r="23" spans="1:10" s="869" customFormat="1" ht="15.75" customHeight="1" thickBot="1">
      <c r="A23" s="677" t="s">
        <v>693</v>
      </c>
      <c r="B23" s="892"/>
      <c r="C23" s="889"/>
      <c r="E23" s="1387"/>
      <c r="G23" s="892" t="s">
        <v>902</v>
      </c>
      <c r="I23" s="898"/>
    </row>
    <row r="24" spans="1:10" s="869" customFormat="1" ht="12.75" customHeight="1">
      <c r="A24" s="677" t="s">
        <v>202</v>
      </c>
      <c r="B24" s="899"/>
      <c r="C24" s="900"/>
      <c r="E24" s="1387"/>
      <c r="F24" s="901"/>
      <c r="G24" s="892" t="s">
        <v>904</v>
      </c>
    </row>
    <row r="25" spans="1:10" s="869" customFormat="1" ht="15.75" customHeight="1" thickBot="1">
      <c r="A25" s="679" t="s">
        <v>286</v>
      </c>
      <c r="B25" s="890"/>
      <c r="C25" s="900"/>
      <c r="D25" s="902"/>
      <c r="E25" s="1389"/>
      <c r="G25" s="892" t="s">
        <v>218</v>
      </c>
      <c r="I25" s="901"/>
    </row>
    <row r="26" spans="1:10" s="901" customFormat="1" ht="15.75" customHeight="1" thickBot="1">
      <c r="A26" s="677" t="s">
        <v>110</v>
      </c>
      <c r="B26" s="892"/>
      <c r="C26" s="900"/>
      <c r="D26" s="903"/>
      <c r="E26" s="1387"/>
      <c r="G26" s="901" t="s">
        <v>1658</v>
      </c>
      <c r="H26" s="904"/>
      <c r="I26" s="905"/>
      <c r="J26" s="906"/>
    </row>
    <row r="27" spans="1:10" s="901" customFormat="1" ht="16.5" customHeight="1" thickBot="1">
      <c r="A27" s="677" t="s">
        <v>608</v>
      </c>
      <c r="B27" s="892"/>
      <c r="C27" s="900"/>
      <c r="E27" s="1390" t="s">
        <v>704</v>
      </c>
      <c r="G27" s="892" t="s">
        <v>398</v>
      </c>
      <c r="I27" s="869"/>
      <c r="J27" s="869"/>
    </row>
    <row r="28" spans="1:10" s="901" customFormat="1" ht="16.5" customHeight="1" thickBot="1">
      <c r="A28" s="680"/>
      <c r="B28" s="869"/>
      <c r="C28" s="908"/>
      <c r="E28" s="1391"/>
      <c r="F28" s="869"/>
      <c r="G28" s="869"/>
      <c r="H28" s="2469">
        <v>900272140022</v>
      </c>
      <c r="I28" s="2469"/>
      <c r="J28" s="2469"/>
    </row>
    <row r="29" spans="1:10" s="672" customFormat="1" ht="35.25" customHeight="1" thickBot="1">
      <c r="A29" s="695" t="s">
        <v>385</v>
      </c>
      <c r="B29" s="696" t="s">
        <v>609</v>
      </c>
      <c r="C29" s="697"/>
      <c r="D29" s="696" t="s">
        <v>401</v>
      </c>
      <c r="E29" s="1392"/>
      <c r="F29" s="2438" t="s">
        <v>342</v>
      </c>
      <c r="G29" s="2440" t="s">
        <v>343</v>
      </c>
      <c r="H29" s="2441"/>
      <c r="I29" s="2441"/>
      <c r="J29" s="2442"/>
    </row>
    <row r="30" spans="1:10" s="672" customFormat="1" ht="59.25" customHeight="1" thickBot="1">
      <c r="A30" s="699"/>
      <c r="B30" s="700" t="s">
        <v>329</v>
      </c>
      <c r="C30" s="701" t="s">
        <v>641</v>
      </c>
      <c r="D30" s="702" t="s">
        <v>761</v>
      </c>
      <c r="E30" s="139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0" s="910" customFormat="1" ht="21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1394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20.25" customHeight="1" thickBot="1">
      <c r="A32" s="911">
        <v>1100000</v>
      </c>
      <c r="B32" s="711" t="s">
        <v>1659</v>
      </c>
      <c r="C32" s="712" t="s">
        <v>338</v>
      </c>
      <c r="D32" s="826">
        <f>D105+D34+D42</f>
        <v>40000</v>
      </c>
      <c r="E32" s="1104">
        <f>E68+E35+E77+E45+E65+E46+E70+E75+E76+E63</f>
        <v>0</v>
      </c>
      <c r="F32" s="826">
        <f>D32+E32</f>
        <v>40000</v>
      </c>
      <c r="G32" s="826">
        <f>+G105+G33+G42</f>
        <v>7500</v>
      </c>
      <c r="H32" s="826">
        <f>H33+H42+H131+H105</f>
        <v>15000</v>
      </c>
      <c r="I32" s="826">
        <f>I33+I42+I131+I105</f>
        <v>22500</v>
      </c>
      <c r="J32" s="826">
        <f>F32</f>
        <v>40000</v>
      </c>
    </row>
    <row r="33" spans="1:10" s="672" customFormat="1" ht="25.5" customHeight="1" thickBot="1">
      <c r="A33" s="911">
        <v>1110000</v>
      </c>
      <c r="B33" s="714" t="s">
        <v>1617</v>
      </c>
      <c r="C33" s="712" t="s">
        <v>338</v>
      </c>
      <c r="D33" s="827">
        <f>D34</f>
        <v>0</v>
      </c>
      <c r="E33" s="1122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22.5" customHeight="1">
      <c r="A34" s="912">
        <v>1110000</v>
      </c>
      <c r="B34" s="717" t="s">
        <v>768</v>
      </c>
      <c r="C34" s="718" t="s">
        <v>338</v>
      </c>
      <c r="D34" s="828">
        <f>SUM(D35:D41)</f>
        <v>0</v>
      </c>
      <c r="E34" s="1395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672" customFormat="1" ht="24" customHeight="1" thickBot="1">
      <c r="A35" s="913">
        <v>1111000</v>
      </c>
      <c r="B35" s="721" t="s">
        <v>643</v>
      </c>
      <c r="C35" s="722" t="s">
        <v>769</v>
      </c>
      <c r="D35" s="846">
        <v>0</v>
      </c>
      <c r="E35" s="843">
        <v>0</v>
      </c>
      <c r="F35" s="846">
        <f>D35+E35</f>
        <v>0</v>
      </c>
      <c r="G35" s="846"/>
      <c r="H35" s="846"/>
      <c r="I35" s="846"/>
      <c r="J35" s="846">
        <f>F35</f>
        <v>0</v>
      </c>
    </row>
    <row r="36" spans="1:10" s="672" customFormat="1" ht="24" hidden="1" customHeight="1" thickBot="1">
      <c r="A36" s="914">
        <v>1112000</v>
      </c>
      <c r="B36" s="725" t="s">
        <v>255</v>
      </c>
      <c r="C36" s="726" t="s">
        <v>770</v>
      </c>
      <c r="D36" s="844">
        <v>0</v>
      </c>
      <c r="E36" s="845"/>
      <c r="F36" s="844">
        <v>0</v>
      </c>
      <c r="G36" s="844">
        <v>0</v>
      </c>
      <c r="H36" s="844">
        <v>0</v>
      </c>
      <c r="I36" s="844">
        <v>0</v>
      </c>
      <c r="J36" s="844">
        <f>F36</f>
        <v>0</v>
      </c>
    </row>
    <row r="37" spans="1:10" s="672" customFormat="1" ht="25.5" hidden="1">
      <c r="A37" s="914">
        <v>1113000</v>
      </c>
      <c r="B37" s="725" t="s">
        <v>771</v>
      </c>
      <c r="C37" s="726" t="s">
        <v>772</v>
      </c>
      <c r="D37" s="844"/>
      <c r="E37" s="845"/>
      <c r="F37" s="844"/>
      <c r="G37" s="844"/>
      <c r="H37" s="844"/>
      <c r="I37" s="844"/>
      <c r="J37" s="954">
        <v>0</v>
      </c>
    </row>
    <row r="38" spans="1:10" s="672" customFormat="1" ht="38.25" hidden="1">
      <c r="A38" s="914">
        <v>1114000</v>
      </c>
      <c r="B38" s="725" t="s">
        <v>377</v>
      </c>
      <c r="C38" s="726" t="s">
        <v>378</v>
      </c>
      <c r="D38" s="844"/>
      <c r="E38" s="845"/>
      <c r="F38" s="844"/>
      <c r="G38" s="844"/>
      <c r="H38" s="844"/>
      <c r="I38" s="844"/>
      <c r="J38" s="954">
        <v>0</v>
      </c>
    </row>
    <row r="39" spans="1:10" s="672" customFormat="1" hidden="1">
      <c r="A39" s="914">
        <v>1115000</v>
      </c>
      <c r="B39" s="725" t="s">
        <v>591</v>
      </c>
      <c r="C39" s="726" t="s">
        <v>367</v>
      </c>
      <c r="D39" s="844"/>
      <c r="E39" s="845"/>
      <c r="F39" s="844"/>
      <c r="G39" s="844"/>
      <c r="H39" s="844"/>
      <c r="I39" s="844"/>
      <c r="J39" s="954">
        <v>0</v>
      </c>
    </row>
    <row r="40" spans="1:10" s="672" customFormat="1" ht="25.5" hidden="1">
      <c r="A40" s="914">
        <v>1116000</v>
      </c>
      <c r="B40" s="725" t="s">
        <v>981</v>
      </c>
      <c r="C40" s="726" t="s">
        <v>368</v>
      </c>
      <c r="D40" s="844"/>
      <c r="E40" s="845"/>
      <c r="F40" s="844"/>
      <c r="G40" s="844"/>
      <c r="H40" s="844"/>
      <c r="I40" s="844"/>
      <c r="J40" s="954">
        <v>0</v>
      </c>
    </row>
    <row r="41" spans="1:10" s="672" customFormat="1" ht="22.5" hidden="1" customHeight="1" thickBot="1">
      <c r="A41" s="916">
        <v>1117000</v>
      </c>
      <c r="B41" s="729" t="s">
        <v>610</v>
      </c>
      <c r="C41" s="730" t="s">
        <v>19</v>
      </c>
      <c r="D41" s="839">
        <v>0</v>
      </c>
      <c r="E41" s="840">
        <v>0</v>
      </c>
      <c r="F41" s="839">
        <f>D41+E41</f>
        <v>0</v>
      </c>
      <c r="G41" s="839">
        <v>0</v>
      </c>
      <c r="H41" s="839">
        <v>0</v>
      </c>
      <c r="I41" s="839">
        <v>0</v>
      </c>
      <c r="J41" s="954">
        <f>F41</f>
        <v>0</v>
      </c>
    </row>
    <row r="42" spans="1:10" s="672" customFormat="1" ht="29.25" thickBot="1">
      <c r="A42" s="917">
        <v>1120000</v>
      </c>
      <c r="B42" s="733" t="s">
        <v>20</v>
      </c>
      <c r="C42" s="712" t="s">
        <v>338</v>
      </c>
      <c r="D42" s="833">
        <f>D43+D55+D66+D69+D51+D64</f>
        <v>0</v>
      </c>
      <c r="E42" s="1107"/>
      <c r="F42" s="833">
        <f>F43+F55+F66+F69+F51+F64</f>
        <v>0</v>
      </c>
      <c r="G42" s="833"/>
      <c r="H42" s="833"/>
      <c r="I42" s="833"/>
      <c r="J42" s="954">
        <f>F42</f>
        <v>0</v>
      </c>
    </row>
    <row r="43" spans="1:10" s="672" customFormat="1" ht="14.25" hidden="1">
      <c r="A43" s="912">
        <v>1121000</v>
      </c>
      <c r="B43" s="735" t="s">
        <v>21</v>
      </c>
      <c r="C43" s="736"/>
      <c r="D43" s="834">
        <f>SUM(D44:D49)</f>
        <v>0</v>
      </c>
      <c r="E43" s="846"/>
      <c r="F43" s="834">
        <f>SUM(F44:F49)</f>
        <v>0</v>
      </c>
      <c r="G43" s="834"/>
      <c r="H43" s="834"/>
      <c r="I43" s="834"/>
      <c r="J43" s="954">
        <f>SUM(J44:J49)</f>
        <v>0</v>
      </c>
    </row>
    <row r="44" spans="1:10" s="672" customFormat="1" ht="25.5" hidden="1">
      <c r="A44" s="914">
        <v>1121100</v>
      </c>
      <c r="B44" s="737" t="s">
        <v>359</v>
      </c>
      <c r="C44" s="726" t="s">
        <v>360</v>
      </c>
      <c r="D44" s="844"/>
      <c r="E44" s="845"/>
      <c r="F44" s="844"/>
      <c r="G44" s="844"/>
      <c r="H44" s="844"/>
      <c r="I44" s="844"/>
      <c r="J44" s="954">
        <v>0</v>
      </c>
    </row>
    <row r="45" spans="1:10" s="672" customFormat="1" ht="24" customHeight="1">
      <c r="A45" s="914">
        <v>1121200</v>
      </c>
      <c r="B45" s="738" t="s">
        <v>1618</v>
      </c>
      <c r="C45" s="726" t="s">
        <v>362</v>
      </c>
      <c r="D45" s="844">
        <v>0</v>
      </c>
      <c r="E45" s="845">
        <v>0</v>
      </c>
      <c r="F45" s="844">
        <f>D45+E45</f>
        <v>0</v>
      </c>
      <c r="G45" s="844"/>
      <c r="H45" s="844"/>
      <c r="I45" s="844"/>
      <c r="J45" s="954">
        <f>F45</f>
        <v>0</v>
      </c>
    </row>
    <row r="46" spans="1:10" s="672" customFormat="1" ht="25.5" customHeight="1">
      <c r="A46" s="914">
        <v>1121300</v>
      </c>
      <c r="B46" s="737" t="s">
        <v>734</v>
      </c>
      <c r="C46" s="726" t="s">
        <v>363</v>
      </c>
      <c r="D46" s="844">
        <v>0</v>
      </c>
      <c r="E46" s="845">
        <v>0</v>
      </c>
      <c r="F46" s="844">
        <f>D46+E46</f>
        <v>0</v>
      </c>
      <c r="G46" s="844"/>
      <c r="H46" s="844"/>
      <c r="I46" s="844"/>
      <c r="J46" s="954">
        <f>F46</f>
        <v>0</v>
      </c>
    </row>
    <row r="47" spans="1:10" s="672" customFormat="1">
      <c r="A47" s="914">
        <v>1121400</v>
      </c>
      <c r="B47" s="737" t="s">
        <v>735</v>
      </c>
      <c r="C47" s="726" t="s">
        <v>364</v>
      </c>
      <c r="D47" s="844">
        <v>0</v>
      </c>
      <c r="E47" s="845"/>
      <c r="F47" s="844">
        <f>D47+E47</f>
        <v>0</v>
      </c>
      <c r="G47" s="844">
        <v>0</v>
      </c>
      <c r="H47" s="844">
        <v>0</v>
      </c>
      <c r="I47" s="844">
        <v>0</v>
      </c>
      <c r="J47" s="954">
        <f>F47</f>
        <v>0</v>
      </c>
    </row>
    <row r="48" spans="1:10" s="672" customFormat="1" ht="0.75" customHeight="1">
      <c r="A48" s="914">
        <v>1121500</v>
      </c>
      <c r="B48" s="737" t="s">
        <v>65</v>
      </c>
      <c r="C48" s="726" t="s">
        <v>365</v>
      </c>
      <c r="D48" s="834"/>
      <c r="E48" s="845"/>
      <c r="F48" s="844">
        <f>D48+E48</f>
        <v>0</v>
      </c>
      <c r="G48" s="834"/>
      <c r="H48" s="834"/>
      <c r="I48" s="834"/>
      <c r="J48" s="954">
        <v>0</v>
      </c>
    </row>
    <row r="49" spans="1:10" s="672" customFormat="1" hidden="1">
      <c r="A49" s="914">
        <v>1121600</v>
      </c>
      <c r="B49" s="737" t="s">
        <v>66</v>
      </c>
      <c r="C49" s="726" t="s">
        <v>366</v>
      </c>
      <c r="D49" s="844"/>
      <c r="E49" s="845"/>
      <c r="F49" s="844">
        <f>D49+E49</f>
        <v>0</v>
      </c>
      <c r="G49" s="844"/>
      <c r="H49" s="844"/>
      <c r="I49" s="844"/>
      <c r="J49" s="954">
        <v>0</v>
      </c>
    </row>
    <row r="50" spans="1:10" s="672" customFormat="1" ht="11.25" hidden="1" customHeight="1" thickBot="1">
      <c r="A50" s="918">
        <v>1121700</v>
      </c>
      <c r="B50" s="741" t="s">
        <v>67</v>
      </c>
      <c r="C50" s="730" t="s">
        <v>731</v>
      </c>
      <c r="D50" s="839"/>
      <c r="E50" s="840"/>
      <c r="F50" s="839"/>
      <c r="G50" s="839"/>
      <c r="H50" s="839"/>
      <c r="I50" s="839"/>
      <c r="J50" s="954">
        <v>0</v>
      </c>
    </row>
    <row r="51" spans="1:10" s="672" customFormat="1" ht="28.5" hidden="1">
      <c r="A51" s="912">
        <v>1122000</v>
      </c>
      <c r="B51" s="742" t="s">
        <v>732</v>
      </c>
      <c r="C51" s="718" t="s">
        <v>338</v>
      </c>
      <c r="D51" s="842">
        <f>D52</f>
        <v>0</v>
      </c>
      <c r="E51" s="843"/>
      <c r="F51" s="842">
        <f>F52</f>
        <v>0</v>
      </c>
      <c r="G51" s="842">
        <f>G52</f>
        <v>0</v>
      </c>
      <c r="H51" s="842">
        <f>H52</f>
        <v>0</v>
      </c>
      <c r="I51" s="842">
        <f>I52</f>
        <v>0</v>
      </c>
      <c r="J51" s="954">
        <f>J52</f>
        <v>0</v>
      </c>
    </row>
    <row r="52" spans="1:10" s="672" customFormat="1" hidden="1">
      <c r="A52" s="919">
        <v>1122100</v>
      </c>
      <c r="B52" s="737" t="s">
        <v>68</v>
      </c>
      <c r="C52" s="722" t="s">
        <v>733</v>
      </c>
      <c r="D52" s="844">
        <v>0</v>
      </c>
      <c r="E52" s="845"/>
      <c r="F52" s="844">
        <f>D52+E52</f>
        <v>0</v>
      </c>
      <c r="G52" s="844">
        <v>0</v>
      </c>
      <c r="H52" s="844">
        <v>0</v>
      </c>
      <c r="I52" s="844">
        <v>0</v>
      </c>
      <c r="J52" s="954">
        <f>F52</f>
        <v>0</v>
      </c>
    </row>
    <row r="53" spans="1:10" s="672" customFormat="1" hidden="1">
      <c r="A53" s="919">
        <v>1122200</v>
      </c>
      <c r="B53" s="737" t="s">
        <v>465</v>
      </c>
      <c r="C53" s="726" t="s">
        <v>978</v>
      </c>
      <c r="D53" s="844"/>
      <c r="E53" s="845"/>
      <c r="F53" s="844"/>
      <c r="G53" s="844"/>
      <c r="H53" s="844"/>
      <c r="I53" s="844"/>
      <c r="J53" s="954">
        <v>0</v>
      </c>
    </row>
    <row r="54" spans="1:10" s="672" customFormat="1" ht="13.5" hidden="1" thickBot="1">
      <c r="A54" s="917">
        <v>1122300</v>
      </c>
      <c r="B54" s="741" t="s">
        <v>136</v>
      </c>
      <c r="C54" s="730" t="s">
        <v>979</v>
      </c>
      <c r="D54" s="839"/>
      <c r="E54" s="840"/>
      <c r="F54" s="839"/>
      <c r="G54" s="839"/>
      <c r="H54" s="839"/>
      <c r="I54" s="839"/>
      <c r="J54" s="954">
        <v>0</v>
      </c>
    </row>
    <row r="55" spans="1:10" s="672" customFormat="1" ht="28.5" hidden="1">
      <c r="A55" s="912">
        <v>1123000</v>
      </c>
      <c r="B55" s="742" t="s">
        <v>52</v>
      </c>
      <c r="C55" s="718" t="s">
        <v>338</v>
      </c>
      <c r="D55" s="842">
        <f>SUM(D56:D63)</f>
        <v>0</v>
      </c>
      <c r="E55" s="843"/>
      <c r="F55" s="842">
        <f>SUM(F56:F63)</f>
        <v>0</v>
      </c>
      <c r="G55" s="842">
        <f>SUM(G56:G63)</f>
        <v>0</v>
      </c>
      <c r="H55" s="842">
        <f>SUM(H56:H63)</f>
        <v>0</v>
      </c>
      <c r="I55" s="842">
        <f>SUM(I56:I63)</f>
        <v>0</v>
      </c>
      <c r="J55" s="954">
        <f>F55</f>
        <v>0</v>
      </c>
    </row>
    <row r="56" spans="1:10" s="672" customFormat="1" hidden="1">
      <c r="A56" s="919">
        <v>1123100</v>
      </c>
      <c r="B56" s="737" t="s">
        <v>137</v>
      </c>
      <c r="C56" s="722" t="s">
        <v>345</v>
      </c>
      <c r="D56" s="844"/>
      <c r="E56" s="845"/>
      <c r="F56" s="844"/>
      <c r="G56" s="844"/>
      <c r="H56" s="844"/>
      <c r="I56" s="844"/>
      <c r="J56" s="954">
        <f>F56</f>
        <v>0</v>
      </c>
    </row>
    <row r="57" spans="1:10" s="672" customFormat="1" hidden="1">
      <c r="A57" s="919">
        <v>1123200</v>
      </c>
      <c r="B57" s="737" t="s">
        <v>138</v>
      </c>
      <c r="C57" s="726" t="s">
        <v>346</v>
      </c>
      <c r="D57" s="844">
        <v>0</v>
      </c>
      <c r="E57" s="845"/>
      <c r="F57" s="844">
        <v>0</v>
      </c>
      <c r="G57" s="844">
        <v>0</v>
      </c>
      <c r="H57" s="844">
        <v>0</v>
      </c>
      <c r="I57" s="844">
        <v>0</v>
      </c>
      <c r="J57" s="954">
        <f>F57</f>
        <v>0</v>
      </c>
    </row>
    <row r="58" spans="1:10" s="672" customFormat="1" ht="25.5" hidden="1">
      <c r="A58" s="919">
        <v>1123300</v>
      </c>
      <c r="B58" s="737" t="s">
        <v>139</v>
      </c>
      <c r="C58" s="726" t="s">
        <v>347</v>
      </c>
      <c r="D58" s="844"/>
      <c r="E58" s="845"/>
      <c r="F58" s="844"/>
      <c r="G58" s="844"/>
      <c r="H58" s="844"/>
      <c r="I58" s="844"/>
      <c r="J58" s="954"/>
    </row>
    <row r="59" spans="1:10" s="672" customFormat="1" hidden="1">
      <c r="A59" s="919">
        <v>1123400</v>
      </c>
      <c r="B59" s="737" t="s">
        <v>533</v>
      </c>
      <c r="C59" s="726" t="s">
        <v>348</v>
      </c>
      <c r="D59" s="844">
        <v>0</v>
      </c>
      <c r="E59" s="845"/>
      <c r="F59" s="844">
        <v>0</v>
      </c>
      <c r="G59" s="844">
        <v>0</v>
      </c>
      <c r="H59" s="844">
        <v>0</v>
      </c>
      <c r="I59" s="844">
        <v>0</v>
      </c>
      <c r="J59" s="954">
        <f t="shared" ref="J59:J64" si="0">F59</f>
        <v>0</v>
      </c>
    </row>
    <row r="60" spans="1:10" s="672" customFormat="1" hidden="1">
      <c r="A60" s="919">
        <v>1123500</v>
      </c>
      <c r="B60" s="745" t="s">
        <v>534</v>
      </c>
      <c r="C60" s="746">
        <v>423500</v>
      </c>
      <c r="D60" s="844"/>
      <c r="E60" s="845"/>
      <c r="F60" s="844"/>
      <c r="G60" s="844"/>
      <c r="H60" s="844"/>
      <c r="I60" s="844"/>
      <c r="J60" s="954">
        <f t="shared" si="0"/>
        <v>0</v>
      </c>
    </row>
    <row r="61" spans="1:10" s="672" customFormat="1" hidden="1">
      <c r="A61" s="919">
        <v>1123600</v>
      </c>
      <c r="B61" s="737" t="s">
        <v>174</v>
      </c>
      <c r="C61" s="726" t="s">
        <v>349</v>
      </c>
      <c r="D61" s="844"/>
      <c r="E61" s="845"/>
      <c r="F61" s="844"/>
      <c r="G61" s="844"/>
      <c r="H61" s="844"/>
      <c r="I61" s="844"/>
      <c r="J61" s="954">
        <f t="shared" si="0"/>
        <v>0</v>
      </c>
    </row>
    <row r="62" spans="1:10" s="672" customFormat="1" hidden="1">
      <c r="A62" s="919">
        <v>1123700</v>
      </c>
      <c r="B62" s="737" t="s">
        <v>175</v>
      </c>
      <c r="C62" s="726" t="s">
        <v>350</v>
      </c>
      <c r="D62" s="844">
        <v>0</v>
      </c>
      <c r="E62" s="845"/>
      <c r="F62" s="844">
        <v>0</v>
      </c>
      <c r="G62" s="844">
        <v>0</v>
      </c>
      <c r="H62" s="844">
        <v>0</v>
      </c>
      <c r="I62" s="844">
        <v>0</v>
      </c>
      <c r="J62" s="954">
        <f t="shared" si="0"/>
        <v>0</v>
      </c>
    </row>
    <row r="63" spans="1:10" s="672" customFormat="1" ht="24.75" hidden="1" customHeight="1" thickBot="1">
      <c r="A63" s="917">
        <v>1123800</v>
      </c>
      <c r="B63" s="741" t="s">
        <v>176</v>
      </c>
      <c r="C63" s="730" t="s">
        <v>351</v>
      </c>
      <c r="D63" s="839">
        <v>0</v>
      </c>
      <c r="E63" s="840">
        <v>0</v>
      </c>
      <c r="F63" s="839">
        <f>D63+E63</f>
        <v>0</v>
      </c>
      <c r="G63" s="839"/>
      <c r="H63" s="839"/>
      <c r="I63" s="839"/>
      <c r="J63" s="954">
        <f t="shared" si="0"/>
        <v>0</v>
      </c>
    </row>
    <row r="64" spans="1:10" s="672" customFormat="1" ht="28.5" hidden="1">
      <c r="A64" s="912">
        <v>1124000</v>
      </c>
      <c r="B64" s="742" t="s">
        <v>198</v>
      </c>
      <c r="C64" s="718" t="s">
        <v>338</v>
      </c>
      <c r="D64" s="842">
        <f>D65</f>
        <v>0</v>
      </c>
      <c r="E64" s="843"/>
      <c r="F64" s="842">
        <f>F65</f>
        <v>0</v>
      </c>
      <c r="G64" s="842">
        <f>G65</f>
        <v>0</v>
      </c>
      <c r="H64" s="842">
        <f>H65</f>
        <v>0</v>
      </c>
      <c r="I64" s="842">
        <f>I65</f>
        <v>0</v>
      </c>
      <c r="J64" s="954">
        <f t="shared" si="0"/>
        <v>0</v>
      </c>
    </row>
    <row r="65" spans="1:10" s="672" customFormat="1" ht="15.75" hidden="1" customHeight="1" thickBot="1">
      <c r="A65" s="917">
        <v>1124100</v>
      </c>
      <c r="B65" s="741" t="s">
        <v>177</v>
      </c>
      <c r="C65" s="730" t="s">
        <v>199</v>
      </c>
      <c r="D65" s="839">
        <v>0</v>
      </c>
      <c r="E65" s="840">
        <v>0</v>
      </c>
      <c r="F65" s="842">
        <f>D65+E65</f>
        <v>0</v>
      </c>
      <c r="G65" s="839">
        <v>0</v>
      </c>
      <c r="H65" s="839">
        <v>0</v>
      </c>
      <c r="I65" s="839">
        <v>0</v>
      </c>
      <c r="J65" s="954">
        <f>F65</f>
        <v>0</v>
      </c>
    </row>
    <row r="66" spans="1:10" s="672" customFormat="1" ht="28.5" hidden="1">
      <c r="A66" s="912">
        <v>1125000</v>
      </c>
      <c r="B66" s="742" t="s">
        <v>878</v>
      </c>
      <c r="C66" s="718" t="s">
        <v>338</v>
      </c>
      <c r="D66" s="842">
        <f>D67+D68</f>
        <v>0</v>
      </c>
      <c r="E66" s="843"/>
      <c r="F66" s="842">
        <f>F67+F68</f>
        <v>0</v>
      </c>
      <c r="G66" s="842">
        <f>G67+G68</f>
        <v>0</v>
      </c>
      <c r="H66" s="842">
        <f>H67+H68</f>
        <v>0</v>
      </c>
      <c r="I66" s="842">
        <f>I67+I68</f>
        <v>0</v>
      </c>
      <c r="J66" s="954">
        <f>J67+J68</f>
        <v>0</v>
      </c>
    </row>
    <row r="67" spans="1:10" s="672" customFormat="1" ht="25.5" hidden="1">
      <c r="A67" s="919">
        <v>1125100</v>
      </c>
      <c r="B67" s="737" t="s">
        <v>178</v>
      </c>
      <c r="C67" s="722" t="s">
        <v>879</v>
      </c>
      <c r="D67" s="844"/>
      <c r="E67" s="845">
        <v>0</v>
      </c>
      <c r="F67" s="844">
        <f>D67+E67</f>
        <v>0</v>
      </c>
      <c r="G67" s="844"/>
      <c r="H67" s="844"/>
      <c r="I67" s="844">
        <v>0</v>
      </c>
      <c r="J67" s="954">
        <f t="shared" ref="J67:J73" si="1">F67</f>
        <v>0</v>
      </c>
    </row>
    <row r="68" spans="1:10" s="672" customFormat="1" ht="26.25" hidden="1" thickBot="1">
      <c r="A68" s="917">
        <v>1125200</v>
      </c>
      <c r="B68" s="741" t="s">
        <v>669</v>
      </c>
      <c r="C68" s="730" t="s">
        <v>988</v>
      </c>
      <c r="D68" s="839">
        <v>0</v>
      </c>
      <c r="E68" s="840">
        <v>0</v>
      </c>
      <c r="F68" s="839">
        <f>D68+E68</f>
        <v>0</v>
      </c>
      <c r="G68" s="839">
        <v>0</v>
      </c>
      <c r="H68" s="839">
        <v>0</v>
      </c>
      <c r="I68" s="839">
        <v>0</v>
      </c>
      <c r="J68" s="954">
        <f t="shared" si="1"/>
        <v>0</v>
      </c>
    </row>
    <row r="69" spans="1:10" s="672" customFormat="1" ht="19.5" hidden="1" customHeight="1">
      <c r="A69" s="912">
        <v>1126000</v>
      </c>
      <c r="B69" s="742" t="s">
        <v>989</v>
      </c>
      <c r="C69" s="718" t="s">
        <v>338</v>
      </c>
      <c r="D69" s="842">
        <f>SUM(D70:D77)</f>
        <v>0</v>
      </c>
      <c r="E69" s="843">
        <f>E77</f>
        <v>0</v>
      </c>
      <c r="F69" s="842">
        <f>D69+E69</f>
        <v>0</v>
      </c>
      <c r="G69" s="842">
        <f>SUM(G70:G77)</f>
        <v>0</v>
      </c>
      <c r="H69" s="842">
        <f>SUM(H70:H77)</f>
        <v>0</v>
      </c>
      <c r="I69" s="842">
        <f>SUM(I70:I77)</f>
        <v>0</v>
      </c>
      <c r="J69" s="954">
        <f t="shared" si="1"/>
        <v>0</v>
      </c>
    </row>
    <row r="70" spans="1:10" s="672" customFormat="1" ht="18" hidden="1" customHeight="1">
      <c r="A70" s="912">
        <v>1126100</v>
      </c>
      <c r="B70" s="737" t="s">
        <v>941</v>
      </c>
      <c r="C70" s="722" t="s">
        <v>990</v>
      </c>
      <c r="D70" s="844">
        <v>0</v>
      </c>
      <c r="E70" s="845">
        <v>0</v>
      </c>
      <c r="F70" s="844">
        <f>D70+E70</f>
        <v>0</v>
      </c>
      <c r="G70" s="844">
        <v>0</v>
      </c>
      <c r="H70" s="844"/>
      <c r="I70" s="844"/>
      <c r="J70" s="954">
        <f t="shared" si="1"/>
        <v>0</v>
      </c>
    </row>
    <row r="71" spans="1:10" s="672" customFormat="1" hidden="1">
      <c r="A71" s="912">
        <v>1126200</v>
      </c>
      <c r="B71" s="737" t="s">
        <v>942</v>
      </c>
      <c r="C71" s="726" t="s">
        <v>991</v>
      </c>
      <c r="D71" s="844"/>
      <c r="E71" s="845"/>
      <c r="F71" s="844"/>
      <c r="G71" s="844"/>
      <c r="H71" s="844"/>
      <c r="I71" s="844"/>
      <c r="J71" s="954">
        <f t="shared" si="1"/>
        <v>0</v>
      </c>
    </row>
    <row r="72" spans="1:10" s="672" customFormat="1" ht="0.75" hidden="1" customHeight="1">
      <c r="A72" s="912">
        <v>1126300</v>
      </c>
      <c r="B72" s="737" t="s">
        <v>369</v>
      </c>
      <c r="C72" s="726" t="s">
        <v>370</v>
      </c>
      <c r="D72" s="844"/>
      <c r="E72" s="845"/>
      <c r="F72" s="844"/>
      <c r="G72" s="844"/>
      <c r="H72" s="844"/>
      <c r="I72" s="844"/>
      <c r="J72" s="954">
        <f t="shared" si="1"/>
        <v>0</v>
      </c>
    </row>
    <row r="73" spans="1:10" s="672" customFormat="1" hidden="1">
      <c r="A73" s="914">
        <v>1126400</v>
      </c>
      <c r="B73" s="747" t="s">
        <v>943</v>
      </c>
      <c r="C73" s="726" t="s">
        <v>371</v>
      </c>
      <c r="D73" s="844">
        <v>0</v>
      </c>
      <c r="E73" s="845"/>
      <c r="F73" s="844">
        <v>0</v>
      </c>
      <c r="G73" s="844">
        <v>0</v>
      </c>
      <c r="H73" s="844">
        <v>0</v>
      </c>
      <c r="I73" s="844">
        <v>0</v>
      </c>
      <c r="J73" s="954">
        <f t="shared" si="1"/>
        <v>0</v>
      </c>
    </row>
    <row r="74" spans="1:10" s="672" customFormat="1" ht="25.5" hidden="1">
      <c r="A74" s="916">
        <v>1126500</v>
      </c>
      <c r="B74" s="748" t="s">
        <v>901</v>
      </c>
      <c r="C74" s="726" t="s">
        <v>372</v>
      </c>
      <c r="D74" s="844"/>
      <c r="E74" s="845"/>
      <c r="F74" s="844"/>
      <c r="G74" s="844"/>
      <c r="H74" s="844"/>
      <c r="I74" s="844"/>
      <c r="J74" s="954">
        <v>0</v>
      </c>
    </row>
    <row r="75" spans="1:10" s="672" customFormat="1" ht="21" hidden="1" customHeight="1">
      <c r="A75" s="914">
        <v>1126600</v>
      </c>
      <c r="B75" s="747" t="s">
        <v>214</v>
      </c>
      <c r="C75" s="726" t="s">
        <v>373</v>
      </c>
      <c r="D75" s="844">
        <v>0</v>
      </c>
      <c r="E75" s="845">
        <v>0</v>
      </c>
      <c r="F75" s="844">
        <f>D75+E75</f>
        <v>0</v>
      </c>
      <c r="G75" s="844">
        <v>0</v>
      </c>
      <c r="H75" s="844"/>
      <c r="I75" s="844"/>
      <c r="J75" s="954">
        <f>F75</f>
        <v>0</v>
      </c>
    </row>
    <row r="76" spans="1:10" s="672" customFormat="1" ht="20.25" hidden="1" customHeight="1">
      <c r="A76" s="914">
        <v>1126700</v>
      </c>
      <c r="B76" s="747" t="s">
        <v>215</v>
      </c>
      <c r="C76" s="726" t="s">
        <v>374</v>
      </c>
      <c r="D76" s="844">
        <v>0</v>
      </c>
      <c r="E76" s="845">
        <v>0</v>
      </c>
      <c r="F76" s="844">
        <f>D76+E76</f>
        <v>0</v>
      </c>
      <c r="G76" s="844">
        <v>0</v>
      </c>
      <c r="H76" s="844"/>
      <c r="I76" s="844"/>
      <c r="J76" s="954">
        <f>F76</f>
        <v>0</v>
      </c>
    </row>
    <row r="77" spans="1:10" s="672" customFormat="1" ht="13.5" hidden="1" thickBot="1">
      <c r="A77" s="918">
        <v>1126800</v>
      </c>
      <c r="B77" s="749" t="s">
        <v>458</v>
      </c>
      <c r="C77" s="730" t="s">
        <v>375</v>
      </c>
      <c r="D77" s="839">
        <v>0</v>
      </c>
      <c r="E77" s="840">
        <v>0</v>
      </c>
      <c r="F77" s="844">
        <f>D77+E77</f>
        <v>0</v>
      </c>
      <c r="G77" s="839"/>
      <c r="H77" s="839"/>
      <c r="I77" s="839"/>
      <c r="J77" s="954">
        <f>F77</f>
        <v>0</v>
      </c>
    </row>
    <row r="78" spans="1:10" s="672" customFormat="1" ht="14.25" hidden="1">
      <c r="A78" s="920">
        <v>1130000</v>
      </c>
      <c r="B78" s="751" t="s">
        <v>274</v>
      </c>
      <c r="C78" s="718" t="s">
        <v>338</v>
      </c>
      <c r="D78" s="842">
        <v>0</v>
      </c>
      <c r="E78" s="843"/>
      <c r="F78" s="842">
        <v>0</v>
      </c>
      <c r="G78" s="842">
        <v>0</v>
      </c>
      <c r="H78" s="842">
        <v>0</v>
      </c>
      <c r="I78" s="842">
        <v>0</v>
      </c>
      <c r="J78" s="954">
        <v>0</v>
      </c>
    </row>
    <row r="79" spans="1:10" s="672" customFormat="1" hidden="1">
      <c r="A79" s="920">
        <v>1130100</v>
      </c>
      <c r="B79" s="747" t="s">
        <v>459</v>
      </c>
      <c r="C79" s="722" t="s">
        <v>275</v>
      </c>
      <c r="D79" s="844"/>
      <c r="E79" s="845"/>
      <c r="F79" s="844"/>
      <c r="G79" s="844"/>
      <c r="H79" s="844"/>
      <c r="I79" s="844"/>
      <c r="J79" s="954">
        <v>0</v>
      </c>
    </row>
    <row r="80" spans="1:10" s="672" customFormat="1" hidden="1">
      <c r="A80" s="920">
        <v>1130200</v>
      </c>
      <c r="B80" s="747" t="s">
        <v>460</v>
      </c>
      <c r="C80" s="726" t="s">
        <v>276</v>
      </c>
      <c r="D80" s="844"/>
      <c r="E80" s="845"/>
      <c r="F80" s="844"/>
      <c r="G80" s="844"/>
      <c r="H80" s="844"/>
      <c r="I80" s="844"/>
      <c r="J80" s="954">
        <v>0</v>
      </c>
    </row>
    <row r="81" spans="1:10" s="672" customFormat="1" hidden="1">
      <c r="A81" s="920">
        <v>1130300</v>
      </c>
      <c r="B81" s="747" t="s">
        <v>461</v>
      </c>
      <c r="C81" s="726" t="s">
        <v>277</v>
      </c>
      <c r="D81" s="844"/>
      <c r="E81" s="845"/>
      <c r="F81" s="844"/>
      <c r="G81" s="844"/>
      <c r="H81" s="844"/>
      <c r="I81" s="844"/>
      <c r="J81" s="954">
        <v>0</v>
      </c>
    </row>
    <row r="82" spans="1:10" s="672" customFormat="1" hidden="1">
      <c r="A82" s="920">
        <v>1130400</v>
      </c>
      <c r="B82" s="752" t="s">
        <v>462</v>
      </c>
      <c r="C82" s="753" t="s">
        <v>278</v>
      </c>
      <c r="D82" s="834"/>
      <c r="E82" s="846"/>
      <c r="F82" s="834"/>
      <c r="G82" s="834"/>
      <c r="H82" s="834"/>
      <c r="I82" s="834"/>
      <c r="J82" s="954">
        <v>0</v>
      </c>
    </row>
    <row r="83" spans="1:10" s="672" customFormat="1" ht="14.25" hidden="1">
      <c r="A83" s="914">
        <v>1131000</v>
      </c>
      <c r="B83" s="754" t="s">
        <v>279</v>
      </c>
      <c r="C83" s="755" t="s">
        <v>338</v>
      </c>
      <c r="D83" s="844"/>
      <c r="E83" s="845"/>
      <c r="F83" s="844"/>
      <c r="G83" s="844"/>
      <c r="H83" s="844"/>
      <c r="I83" s="844"/>
      <c r="J83" s="954">
        <v>0</v>
      </c>
    </row>
    <row r="84" spans="1:10" s="672" customFormat="1" ht="25.5" hidden="1">
      <c r="A84" s="914">
        <v>1131100</v>
      </c>
      <c r="B84" s="747" t="s">
        <v>565</v>
      </c>
      <c r="C84" s="722" t="s">
        <v>280</v>
      </c>
      <c r="D84" s="844"/>
      <c r="E84" s="845"/>
      <c r="F84" s="844"/>
      <c r="G84" s="844"/>
      <c r="H84" s="844"/>
      <c r="I84" s="844"/>
      <c r="J84" s="954">
        <v>0</v>
      </c>
    </row>
    <row r="85" spans="1:10" s="672" customFormat="1" hidden="1">
      <c r="A85" s="914">
        <v>1131200</v>
      </c>
      <c r="B85" s="747" t="s">
        <v>566</v>
      </c>
      <c r="C85" s="726" t="s">
        <v>281</v>
      </c>
      <c r="D85" s="844"/>
      <c r="E85" s="845"/>
      <c r="F85" s="844"/>
      <c r="G85" s="844"/>
      <c r="H85" s="844"/>
      <c r="I85" s="844"/>
      <c r="J85" s="954">
        <v>0</v>
      </c>
    </row>
    <row r="86" spans="1:10" s="672" customFormat="1" ht="13.5" hidden="1" thickBot="1">
      <c r="A86" s="914">
        <v>1131300</v>
      </c>
      <c r="B86" s="749" t="s">
        <v>567</v>
      </c>
      <c r="C86" s="730" t="s">
        <v>282</v>
      </c>
      <c r="D86" s="839"/>
      <c r="E86" s="840"/>
      <c r="F86" s="839"/>
      <c r="G86" s="839"/>
      <c r="H86" s="839"/>
      <c r="I86" s="839"/>
      <c r="J86" s="954">
        <v>0</v>
      </c>
    </row>
    <row r="87" spans="1:10" s="672" customFormat="1" ht="14.25" hidden="1">
      <c r="A87" s="921">
        <v>1140000</v>
      </c>
      <c r="B87" s="751" t="s">
        <v>283</v>
      </c>
      <c r="C87" s="718" t="s">
        <v>338</v>
      </c>
      <c r="D87" s="842">
        <v>0</v>
      </c>
      <c r="E87" s="843"/>
      <c r="F87" s="842">
        <v>0</v>
      </c>
      <c r="G87" s="842">
        <v>0</v>
      </c>
      <c r="H87" s="842">
        <v>0</v>
      </c>
      <c r="I87" s="842">
        <v>0</v>
      </c>
      <c r="J87" s="954">
        <v>0</v>
      </c>
    </row>
    <row r="88" spans="1:10" s="672" customFormat="1" ht="25.5" hidden="1">
      <c r="A88" s="921">
        <v>1141000</v>
      </c>
      <c r="B88" s="747" t="s">
        <v>284</v>
      </c>
      <c r="C88" s="722" t="s">
        <v>960</v>
      </c>
      <c r="D88" s="844"/>
      <c r="E88" s="845"/>
      <c r="F88" s="844"/>
      <c r="G88" s="844"/>
      <c r="H88" s="844"/>
      <c r="I88" s="844"/>
      <c r="J88" s="954">
        <v>0</v>
      </c>
    </row>
    <row r="89" spans="1:10" s="672" customFormat="1" ht="25.5" hidden="1">
      <c r="A89" s="921">
        <v>1142000</v>
      </c>
      <c r="B89" s="747" t="s">
        <v>38</v>
      </c>
      <c r="C89" s="726" t="s">
        <v>39</v>
      </c>
      <c r="D89" s="844"/>
      <c r="E89" s="845"/>
      <c r="F89" s="844"/>
      <c r="G89" s="844"/>
      <c r="H89" s="844"/>
      <c r="I89" s="844"/>
      <c r="J89" s="954">
        <v>0</v>
      </c>
    </row>
    <row r="90" spans="1:10" s="672" customFormat="1" ht="25.5" hidden="1">
      <c r="A90" s="921">
        <v>1143000</v>
      </c>
      <c r="B90" s="747" t="s">
        <v>40</v>
      </c>
      <c r="C90" s="726" t="s">
        <v>41</v>
      </c>
      <c r="D90" s="844"/>
      <c r="E90" s="845"/>
      <c r="F90" s="844"/>
      <c r="G90" s="844"/>
      <c r="H90" s="844"/>
      <c r="I90" s="844"/>
      <c r="J90" s="954">
        <v>0</v>
      </c>
    </row>
    <row r="91" spans="1:10" s="672" customFormat="1" ht="26.25" hidden="1" thickBot="1">
      <c r="A91" s="917">
        <v>1144000</v>
      </c>
      <c r="B91" s="749" t="s">
        <v>42</v>
      </c>
      <c r="C91" s="730" t="s">
        <v>418</v>
      </c>
      <c r="D91" s="839"/>
      <c r="E91" s="840"/>
      <c r="F91" s="839"/>
      <c r="G91" s="839"/>
      <c r="H91" s="839"/>
      <c r="I91" s="839"/>
      <c r="J91" s="954">
        <v>0</v>
      </c>
    </row>
    <row r="92" spans="1:10" s="672" customFormat="1" ht="14.25" hidden="1">
      <c r="A92" s="922">
        <v>1150000</v>
      </c>
      <c r="B92" s="923" t="s">
        <v>694</v>
      </c>
      <c r="C92" s="718" t="s">
        <v>338</v>
      </c>
      <c r="D92" s="842">
        <v>0</v>
      </c>
      <c r="E92" s="843"/>
      <c r="F92" s="842">
        <v>0</v>
      </c>
      <c r="G92" s="842">
        <v>0</v>
      </c>
      <c r="H92" s="842">
        <v>0</v>
      </c>
      <c r="I92" s="842">
        <v>0</v>
      </c>
      <c r="J92" s="954">
        <v>0</v>
      </c>
    </row>
    <row r="93" spans="1:10" s="672" customFormat="1" ht="25.5" hidden="1">
      <c r="A93" s="924">
        <v>1151000</v>
      </c>
      <c r="B93" s="925" t="s">
        <v>649</v>
      </c>
      <c r="C93" s="718" t="s">
        <v>338</v>
      </c>
      <c r="D93" s="847">
        <v>0</v>
      </c>
      <c r="E93" s="848"/>
      <c r="F93" s="847">
        <v>0</v>
      </c>
      <c r="G93" s="847">
        <v>0</v>
      </c>
      <c r="H93" s="847">
        <v>0</v>
      </c>
      <c r="I93" s="847">
        <v>0</v>
      </c>
      <c r="J93" s="954">
        <v>0</v>
      </c>
    </row>
    <row r="94" spans="1:10" s="672" customFormat="1" ht="25.5" hidden="1">
      <c r="A94" s="924">
        <v>1151100</v>
      </c>
      <c r="B94" s="927" t="s">
        <v>250</v>
      </c>
      <c r="C94" s="928">
        <v>461100</v>
      </c>
      <c r="D94" s="847"/>
      <c r="E94" s="848"/>
      <c r="F94" s="847"/>
      <c r="G94" s="847"/>
      <c r="H94" s="847"/>
      <c r="I94" s="847"/>
      <c r="J94" s="954">
        <v>0</v>
      </c>
    </row>
    <row r="95" spans="1:10" s="672" customFormat="1" ht="25.5" hidden="1">
      <c r="A95" s="924">
        <v>1151200</v>
      </c>
      <c r="B95" s="927" t="s">
        <v>607</v>
      </c>
      <c r="C95" s="928">
        <v>461200</v>
      </c>
      <c r="D95" s="847"/>
      <c r="E95" s="848"/>
      <c r="F95" s="847"/>
      <c r="G95" s="847"/>
      <c r="H95" s="847"/>
      <c r="I95" s="847"/>
      <c r="J95" s="954">
        <v>0</v>
      </c>
    </row>
    <row r="96" spans="1:10" s="672" customFormat="1" ht="25.5" hidden="1">
      <c r="A96" s="924">
        <v>1152000</v>
      </c>
      <c r="B96" s="929" t="s">
        <v>495</v>
      </c>
      <c r="C96" s="930" t="s">
        <v>338</v>
      </c>
      <c r="D96" s="931">
        <v>0</v>
      </c>
      <c r="E96" s="1108"/>
      <c r="F96" s="931">
        <v>0</v>
      </c>
      <c r="G96" s="931">
        <v>0</v>
      </c>
      <c r="H96" s="931">
        <v>0</v>
      </c>
      <c r="I96" s="931">
        <v>0</v>
      </c>
      <c r="J96" s="954">
        <v>0</v>
      </c>
    </row>
    <row r="97" spans="1:10" s="672" customFormat="1" ht="25.5" hidden="1">
      <c r="A97" s="924">
        <v>1152100</v>
      </c>
      <c r="B97" s="932" t="s">
        <v>518</v>
      </c>
      <c r="C97" s="928">
        <v>462100</v>
      </c>
      <c r="D97" s="844"/>
      <c r="E97" s="845"/>
      <c r="F97" s="844"/>
      <c r="G97" s="844"/>
      <c r="H97" s="844"/>
      <c r="I97" s="844"/>
      <c r="J97" s="954">
        <v>0</v>
      </c>
    </row>
    <row r="98" spans="1:10" s="672" customFormat="1" ht="26.25" hidden="1" thickBot="1">
      <c r="A98" s="934">
        <v>1152200</v>
      </c>
      <c r="B98" s="935" t="s">
        <v>723</v>
      </c>
      <c r="C98" s="936">
        <v>462200</v>
      </c>
      <c r="D98" s="839"/>
      <c r="E98" s="840"/>
      <c r="F98" s="839"/>
      <c r="G98" s="839"/>
      <c r="H98" s="839"/>
      <c r="I98" s="839"/>
      <c r="J98" s="954">
        <v>0</v>
      </c>
    </row>
    <row r="99" spans="1:10" s="672" customFormat="1" ht="25.5" hidden="1">
      <c r="A99" s="922">
        <v>1153000</v>
      </c>
      <c r="B99" s="938" t="s">
        <v>724</v>
      </c>
      <c r="C99" s="939" t="s">
        <v>338</v>
      </c>
      <c r="D99" s="940">
        <v>0</v>
      </c>
      <c r="E99" s="1109"/>
      <c r="F99" s="940">
        <v>0</v>
      </c>
      <c r="G99" s="940">
        <v>0</v>
      </c>
      <c r="H99" s="940">
        <v>0</v>
      </c>
      <c r="I99" s="940">
        <v>0</v>
      </c>
      <c r="J99" s="954">
        <v>0</v>
      </c>
    </row>
    <row r="100" spans="1:10" s="672" customFormat="1" ht="25.5" hidden="1">
      <c r="A100" s="924">
        <v>1153100</v>
      </c>
      <c r="B100" s="932" t="s">
        <v>725</v>
      </c>
      <c r="C100" s="928">
        <v>463100</v>
      </c>
      <c r="D100" s="931"/>
      <c r="E100" s="1108"/>
      <c r="F100" s="931"/>
      <c r="G100" s="931"/>
      <c r="H100" s="931"/>
      <c r="I100" s="931"/>
      <c r="J100" s="954">
        <v>0</v>
      </c>
    </row>
    <row r="101" spans="1:10" s="672" customFormat="1" hidden="1">
      <c r="A101" s="924">
        <v>1153200</v>
      </c>
      <c r="B101" s="932" t="s">
        <v>95</v>
      </c>
      <c r="C101" s="928">
        <v>463200</v>
      </c>
      <c r="D101" s="931"/>
      <c r="E101" s="1108"/>
      <c r="F101" s="931"/>
      <c r="G101" s="931"/>
      <c r="H101" s="931"/>
      <c r="I101" s="931"/>
      <c r="J101" s="954">
        <v>0</v>
      </c>
    </row>
    <row r="102" spans="1:10" s="672" customFormat="1" ht="38.25" hidden="1">
      <c r="A102" s="924">
        <v>1153300</v>
      </c>
      <c r="B102" s="932" t="s">
        <v>479</v>
      </c>
      <c r="C102" s="928">
        <v>463300</v>
      </c>
      <c r="D102" s="931"/>
      <c r="E102" s="1108"/>
      <c r="F102" s="931"/>
      <c r="G102" s="931"/>
      <c r="H102" s="931"/>
      <c r="I102" s="931"/>
      <c r="J102" s="954">
        <v>0</v>
      </c>
    </row>
    <row r="103" spans="1:10" s="672" customFormat="1" ht="38.25" hidden="1">
      <c r="A103" s="924">
        <v>1153400</v>
      </c>
      <c r="B103" s="932" t="s">
        <v>480</v>
      </c>
      <c r="C103" s="928">
        <v>463400</v>
      </c>
      <c r="D103" s="931"/>
      <c r="E103" s="1108"/>
      <c r="F103" s="931"/>
      <c r="G103" s="931"/>
      <c r="H103" s="931"/>
      <c r="I103" s="931"/>
      <c r="J103" s="954">
        <v>0</v>
      </c>
    </row>
    <row r="104" spans="1:10" s="672" customFormat="1">
      <c r="A104" s="924">
        <v>1153500</v>
      </c>
      <c r="B104" s="941" t="s">
        <v>481</v>
      </c>
      <c r="C104" s="928">
        <v>463500</v>
      </c>
      <c r="D104" s="931"/>
      <c r="E104" s="1108"/>
      <c r="F104" s="931"/>
      <c r="G104" s="931"/>
      <c r="H104" s="931"/>
      <c r="I104" s="931"/>
      <c r="J104" s="954">
        <v>0</v>
      </c>
    </row>
    <row r="105" spans="1:10" s="672" customFormat="1" ht="33" customHeight="1" thickBot="1">
      <c r="A105" s="924">
        <v>1153700</v>
      </c>
      <c r="B105" s="941" t="s">
        <v>482</v>
      </c>
      <c r="C105" s="746">
        <v>463700</v>
      </c>
      <c r="D105" s="2024">
        <v>40000</v>
      </c>
      <c r="E105" s="2024"/>
      <c r="F105" s="2024">
        <f>D105+E105</f>
        <v>40000</v>
      </c>
      <c r="G105" s="2024">
        <v>7500</v>
      </c>
      <c r="H105" s="2024">
        <v>15000</v>
      </c>
      <c r="I105" s="2024">
        <v>22500</v>
      </c>
      <c r="J105" s="2025">
        <f>F105</f>
        <v>40000</v>
      </c>
    </row>
    <row r="106" spans="1:10" s="672" customFormat="1" ht="23.25" hidden="1" customHeight="1" thickBot="1">
      <c r="A106" s="924">
        <v>1153800</v>
      </c>
      <c r="B106" s="941" t="s">
        <v>953</v>
      </c>
      <c r="C106" s="928">
        <v>463800</v>
      </c>
      <c r="D106" s="931"/>
      <c r="E106" s="1108"/>
      <c r="F106" s="931"/>
      <c r="G106" s="931"/>
      <c r="H106" s="931"/>
      <c r="I106" s="931"/>
      <c r="J106" s="954">
        <v>0</v>
      </c>
    </row>
    <row r="107" spans="1:10" s="672" customFormat="1" hidden="1">
      <c r="A107" s="924">
        <v>1153900</v>
      </c>
      <c r="B107" s="941" t="s">
        <v>954</v>
      </c>
      <c r="C107" s="928">
        <v>463900</v>
      </c>
      <c r="D107" s="931"/>
      <c r="E107" s="1108"/>
      <c r="F107" s="931"/>
      <c r="G107" s="931"/>
      <c r="H107" s="931"/>
      <c r="I107" s="931"/>
      <c r="J107" s="954">
        <v>0</v>
      </c>
    </row>
    <row r="108" spans="1:10" s="672" customFormat="1" ht="25.5" hidden="1">
      <c r="A108" s="924">
        <v>1154000</v>
      </c>
      <c r="B108" s="942" t="s">
        <v>955</v>
      </c>
      <c r="C108" s="930" t="s">
        <v>338</v>
      </c>
      <c r="D108" s="931">
        <v>0</v>
      </c>
      <c r="E108" s="1108"/>
      <c r="F108" s="931">
        <v>0</v>
      </c>
      <c r="G108" s="931">
        <v>0</v>
      </c>
      <c r="H108" s="931">
        <v>0</v>
      </c>
      <c r="I108" s="931">
        <v>0</v>
      </c>
      <c r="J108" s="954">
        <v>0</v>
      </c>
    </row>
    <row r="109" spans="1:10" s="672" customFormat="1" ht="25.5" hidden="1">
      <c r="A109" s="924">
        <v>1154100</v>
      </c>
      <c r="B109" s="941" t="s">
        <v>195</v>
      </c>
      <c r="C109" s="928">
        <v>465100</v>
      </c>
      <c r="D109" s="943"/>
      <c r="E109" s="1110"/>
      <c r="F109" s="943"/>
      <c r="G109" s="943"/>
      <c r="H109" s="943"/>
      <c r="I109" s="943"/>
      <c r="J109" s="954">
        <v>0</v>
      </c>
    </row>
    <row r="110" spans="1:10" s="672" customFormat="1" hidden="1">
      <c r="A110" s="924">
        <v>1154200</v>
      </c>
      <c r="B110" s="941" t="s">
        <v>196</v>
      </c>
      <c r="C110" s="928">
        <v>465200</v>
      </c>
      <c r="D110" s="943"/>
      <c r="E110" s="1110"/>
      <c r="F110" s="943"/>
      <c r="G110" s="943"/>
      <c r="H110" s="943"/>
      <c r="I110" s="943"/>
      <c r="J110" s="954">
        <v>0</v>
      </c>
    </row>
    <row r="111" spans="1:10" s="672" customFormat="1" hidden="1">
      <c r="A111" s="924">
        <v>1154300</v>
      </c>
      <c r="B111" s="941" t="s">
        <v>197</v>
      </c>
      <c r="C111" s="928">
        <v>465300</v>
      </c>
      <c r="D111" s="943"/>
      <c r="E111" s="1110"/>
      <c r="F111" s="943"/>
      <c r="G111" s="943"/>
      <c r="H111" s="943"/>
      <c r="I111" s="943"/>
      <c r="J111" s="954">
        <v>0</v>
      </c>
    </row>
    <row r="112" spans="1:10" s="672" customFormat="1" ht="38.25" hidden="1">
      <c r="A112" s="924">
        <v>1154500</v>
      </c>
      <c r="B112" s="941" t="s">
        <v>63</v>
      </c>
      <c r="C112" s="928">
        <v>465500</v>
      </c>
      <c r="D112" s="943"/>
      <c r="E112" s="1110"/>
      <c r="F112" s="943"/>
      <c r="G112" s="943"/>
      <c r="H112" s="943"/>
      <c r="I112" s="943"/>
      <c r="J112" s="954">
        <v>0</v>
      </c>
    </row>
    <row r="113" spans="1:10" s="672" customFormat="1" ht="38.25" hidden="1">
      <c r="A113" s="924">
        <v>1154600</v>
      </c>
      <c r="B113" s="941" t="s">
        <v>64</v>
      </c>
      <c r="C113" s="928">
        <v>465600</v>
      </c>
      <c r="D113" s="844"/>
      <c r="E113" s="845"/>
      <c r="F113" s="844"/>
      <c r="G113" s="844"/>
      <c r="H113" s="844"/>
      <c r="I113" s="844"/>
      <c r="J113" s="954">
        <v>0</v>
      </c>
    </row>
    <row r="114" spans="1:10" s="672" customFormat="1" ht="13.5" hidden="1" thickBot="1">
      <c r="A114" s="934">
        <v>1154700</v>
      </c>
      <c r="B114" s="946" t="s">
        <v>74</v>
      </c>
      <c r="C114" s="730" t="s">
        <v>75</v>
      </c>
      <c r="D114" s="839"/>
      <c r="E114" s="840"/>
      <c r="F114" s="839"/>
      <c r="G114" s="839"/>
      <c r="H114" s="839"/>
      <c r="I114" s="839"/>
      <c r="J114" s="954">
        <v>0</v>
      </c>
    </row>
    <row r="115" spans="1:10" s="672" customFormat="1" ht="25.5" hidden="1">
      <c r="A115" s="947">
        <v>1160000</v>
      </c>
      <c r="B115" s="764" t="s">
        <v>76</v>
      </c>
      <c r="C115" s="718" t="s">
        <v>338</v>
      </c>
      <c r="D115" s="842">
        <v>0</v>
      </c>
      <c r="E115" s="843"/>
      <c r="F115" s="842">
        <v>0</v>
      </c>
      <c r="G115" s="842">
        <v>0</v>
      </c>
      <c r="H115" s="842">
        <v>0</v>
      </c>
      <c r="I115" s="842">
        <v>0</v>
      </c>
      <c r="J115" s="954">
        <v>0</v>
      </c>
    </row>
    <row r="116" spans="1:10" s="672" customFormat="1" hidden="1">
      <c r="A116" s="919">
        <v>1161000</v>
      </c>
      <c r="B116" s="766" t="s">
        <v>77</v>
      </c>
      <c r="C116" s="767" t="s">
        <v>338</v>
      </c>
      <c r="D116" s="844">
        <v>0</v>
      </c>
      <c r="E116" s="845"/>
      <c r="F116" s="844">
        <v>0</v>
      </c>
      <c r="G116" s="844">
        <v>0</v>
      </c>
      <c r="H116" s="844">
        <v>0</v>
      </c>
      <c r="I116" s="844">
        <v>0</v>
      </c>
      <c r="J116" s="954">
        <v>0</v>
      </c>
    </row>
    <row r="117" spans="1:10" s="672" customFormat="1" ht="25.5" hidden="1">
      <c r="A117" s="919">
        <v>1161100</v>
      </c>
      <c r="B117" s="725" t="s">
        <v>1660</v>
      </c>
      <c r="C117" s="746">
        <v>471100</v>
      </c>
      <c r="D117" s="844"/>
      <c r="E117" s="845"/>
      <c r="F117" s="844"/>
      <c r="G117" s="844"/>
      <c r="H117" s="844"/>
      <c r="I117" s="844"/>
      <c r="J117" s="954">
        <v>0</v>
      </c>
    </row>
    <row r="118" spans="1:10" s="672" customFormat="1" ht="25.5" hidden="1">
      <c r="A118" s="919">
        <v>1161200</v>
      </c>
      <c r="B118" s="760" t="s">
        <v>1622</v>
      </c>
      <c r="C118" s="746">
        <v>471200</v>
      </c>
      <c r="D118" s="844"/>
      <c r="E118" s="845"/>
      <c r="F118" s="844"/>
      <c r="G118" s="844"/>
      <c r="H118" s="844"/>
      <c r="I118" s="844"/>
      <c r="J118" s="954">
        <v>0</v>
      </c>
    </row>
    <row r="119" spans="1:10" s="672" customFormat="1" ht="25.5" hidden="1">
      <c r="A119" s="919">
        <v>1162000</v>
      </c>
      <c r="B119" s="766" t="s">
        <v>1080</v>
      </c>
      <c r="C119" s="767" t="s">
        <v>338</v>
      </c>
      <c r="D119" s="844">
        <v>0</v>
      </c>
      <c r="E119" s="845"/>
      <c r="F119" s="844">
        <v>0</v>
      </c>
      <c r="G119" s="844">
        <v>0</v>
      </c>
      <c r="H119" s="844">
        <v>0</v>
      </c>
      <c r="I119" s="844">
        <v>0</v>
      </c>
      <c r="J119" s="954">
        <v>0</v>
      </c>
    </row>
    <row r="120" spans="1:10" s="672" customFormat="1" ht="25.5" hidden="1">
      <c r="A120" s="919">
        <v>1162100</v>
      </c>
      <c r="B120" s="760" t="s">
        <v>1623</v>
      </c>
      <c r="C120" s="726" t="s">
        <v>122</v>
      </c>
      <c r="D120" s="844"/>
      <c r="E120" s="845"/>
      <c r="F120" s="844"/>
      <c r="G120" s="844"/>
      <c r="H120" s="844"/>
      <c r="I120" s="844"/>
      <c r="J120" s="954">
        <v>0</v>
      </c>
    </row>
    <row r="121" spans="1:10" s="672" customFormat="1" hidden="1">
      <c r="A121" s="919">
        <v>1162200</v>
      </c>
      <c r="B121" s="760" t="s">
        <v>1624</v>
      </c>
      <c r="C121" s="726" t="s">
        <v>23</v>
      </c>
      <c r="D121" s="844"/>
      <c r="E121" s="845"/>
      <c r="F121" s="844"/>
      <c r="G121" s="844"/>
      <c r="H121" s="844"/>
      <c r="I121" s="844"/>
      <c r="J121" s="954">
        <v>0</v>
      </c>
    </row>
    <row r="122" spans="1:10" s="672" customFormat="1" ht="25.5" hidden="1">
      <c r="A122" s="919">
        <v>1162300</v>
      </c>
      <c r="B122" s="760" t="s">
        <v>1625</v>
      </c>
      <c r="C122" s="726" t="s">
        <v>25</v>
      </c>
      <c r="D122" s="844"/>
      <c r="E122" s="845"/>
      <c r="F122" s="844"/>
      <c r="G122" s="844"/>
      <c r="H122" s="844"/>
      <c r="I122" s="844"/>
      <c r="J122" s="954">
        <v>0</v>
      </c>
    </row>
    <row r="123" spans="1:10" s="672" customFormat="1" hidden="1">
      <c r="A123" s="919">
        <v>1162400</v>
      </c>
      <c r="B123" s="760" t="s">
        <v>1626</v>
      </c>
      <c r="C123" s="726" t="s">
        <v>795</v>
      </c>
      <c r="D123" s="844"/>
      <c r="E123" s="845"/>
      <c r="F123" s="844"/>
      <c r="G123" s="844"/>
      <c r="H123" s="844"/>
      <c r="I123" s="844"/>
      <c r="J123" s="954">
        <v>0</v>
      </c>
    </row>
    <row r="124" spans="1:10" s="672" customFormat="1" ht="25.5" hidden="1">
      <c r="A124" s="919">
        <v>1162500</v>
      </c>
      <c r="B124" s="760" t="s">
        <v>1627</v>
      </c>
      <c r="C124" s="726" t="s">
        <v>797</v>
      </c>
      <c r="D124" s="844"/>
      <c r="E124" s="845"/>
      <c r="F124" s="844"/>
      <c r="G124" s="844"/>
      <c r="H124" s="844"/>
      <c r="I124" s="844"/>
      <c r="J124" s="954">
        <v>0</v>
      </c>
    </row>
    <row r="125" spans="1:10" s="672" customFormat="1" hidden="1">
      <c r="A125" s="919">
        <v>1162600</v>
      </c>
      <c r="B125" s="760" t="s">
        <v>1628</v>
      </c>
      <c r="C125" s="726" t="s">
        <v>489</v>
      </c>
      <c r="D125" s="844"/>
      <c r="E125" s="845"/>
      <c r="F125" s="844"/>
      <c r="G125" s="844"/>
      <c r="H125" s="844"/>
      <c r="I125" s="844"/>
      <c r="J125" s="954">
        <v>0</v>
      </c>
    </row>
    <row r="126" spans="1:10" s="672" customFormat="1" ht="25.5" hidden="1">
      <c r="A126" s="919">
        <v>1162700</v>
      </c>
      <c r="B126" s="725" t="s">
        <v>1629</v>
      </c>
      <c r="C126" s="726" t="s">
        <v>491</v>
      </c>
      <c r="D126" s="844"/>
      <c r="E126" s="845"/>
      <c r="F126" s="844"/>
      <c r="G126" s="844"/>
      <c r="H126" s="844"/>
      <c r="I126" s="844"/>
      <c r="J126" s="954">
        <v>0</v>
      </c>
    </row>
    <row r="127" spans="1:10" s="672" customFormat="1" hidden="1">
      <c r="A127" s="919">
        <v>1162800</v>
      </c>
      <c r="B127" s="760" t="s">
        <v>1630</v>
      </c>
      <c r="C127" s="726" t="s">
        <v>833</v>
      </c>
      <c r="D127" s="844"/>
      <c r="E127" s="845"/>
      <c r="F127" s="844"/>
      <c r="G127" s="844"/>
      <c r="H127" s="844"/>
      <c r="I127" s="844"/>
      <c r="J127" s="954">
        <v>0</v>
      </c>
    </row>
    <row r="128" spans="1:10" s="672" customFormat="1" hidden="1">
      <c r="A128" s="948">
        <v>1162900</v>
      </c>
      <c r="B128" s="760" t="s">
        <v>1631</v>
      </c>
      <c r="C128" s="726" t="s">
        <v>835</v>
      </c>
      <c r="D128" s="844"/>
      <c r="E128" s="845"/>
      <c r="F128" s="844"/>
      <c r="G128" s="844"/>
      <c r="H128" s="844"/>
      <c r="I128" s="844"/>
      <c r="J128" s="954">
        <v>0</v>
      </c>
    </row>
    <row r="129" spans="1:10" s="672" customFormat="1" hidden="1">
      <c r="A129" s="948">
        <v>1163000</v>
      </c>
      <c r="B129" s="766" t="s">
        <v>54</v>
      </c>
      <c r="C129" s="755" t="s">
        <v>338</v>
      </c>
      <c r="D129" s="844">
        <v>0</v>
      </c>
      <c r="E129" s="845"/>
      <c r="F129" s="844">
        <v>0</v>
      </c>
      <c r="G129" s="844">
        <v>0</v>
      </c>
      <c r="H129" s="844">
        <v>0</v>
      </c>
      <c r="I129" s="844">
        <v>0</v>
      </c>
      <c r="J129" s="954">
        <v>0</v>
      </c>
    </row>
    <row r="130" spans="1:10" s="672" customFormat="1" ht="13.5" hidden="1" thickBot="1">
      <c r="A130" s="949">
        <v>1163100</v>
      </c>
      <c r="B130" s="749" t="s">
        <v>763</v>
      </c>
      <c r="C130" s="730" t="s">
        <v>764</v>
      </c>
      <c r="D130" s="839"/>
      <c r="E130" s="840"/>
      <c r="F130" s="839"/>
      <c r="G130" s="839"/>
      <c r="H130" s="839"/>
      <c r="I130" s="839"/>
      <c r="J130" s="954">
        <v>0</v>
      </c>
    </row>
    <row r="131" spans="1:10" s="672" customFormat="1" hidden="1">
      <c r="A131" s="950">
        <v>1170000</v>
      </c>
      <c r="B131" s="772" t="s">
        <v>836</v>
      </c>
      <c r="C131" s="718" t="s">
        <v>338</v>
      </c>
      <c r="D131" s="842">
        <f>D135</f>
        <v>0</v>
      </c>
      <c r="E131" s="843"/>
      <c r="F131" s="842">
        <f>F135</f>
        <v>0</v>
      </c>
      <c r="G131" s="842">
        <f>G135</f>
        <v>0</v>
      </c>
      <c r="H131" s="842">
        <f>H135</f>
        <v>0</v>
      </c>
      <c r="I131" s="842">
        <f>I135</f>
        <v>0</v>
      </c>
      <c r="J131" s="954">
        <f>J135</f>
        <v>0</v>
      </c>
    </row>
    <row r="132" spans="1:10" s="672" customFormat="1" ht="38.25" hidden="1">
      <c r="A132" s="948">
        <v>1171000</v>
      </c>
      <c r="B132" s="776" t="s">
        <v>200</v>
      </c>
      <c r="C132" s="718" t="s">
        <v>338</v>
      </c>
      <c r="D132" s="847">
        <v>0</v>
      </c>
      <c r="E132" s="848"/>
      <c r="F132" s="847">
        <v>0</v>
      </c>
      <c r="G132" s="847">
        <v>0</v>
      </c>
      <c r="H132" s="847">
        <v>0</v>
      </c>
      <c r="I132" s="847">
        <v>0</v>
      </c>
      <c r="J132" s="954">
        <v>0</v>
      </c>
    </row>
    <row r="133" spans="1:10" s="672" customFormat="1" ht="38.25" hidden="1">
      <c r="A133" s="948">
        <v>1171100</v>
      </c>
      <c r="B133" s="725" t="s">
        <v>1632</v>
      </c>
      <c r="C133" s="722" t="s">
        <v>457</v>
      </c>
      <c r="D133" s="844"/>
      <c r="E133" s="845"/>
      <c r="F133" s="844"/>
      <c r="G133" s="844"/>
      <c r="H133" s="844"/>
      <c r="I133" s="844"/>
      <c r="J133" s="954">
        <v>0</v>
      </c>
    </row>
    <row r="134" spans="1:10" s="672" customFormat="1" ht="25.5" hidden="1">
      <c r="A134" s="948">
        <v>1171200</v>
      </c>
      <c r="B134" s="760" t="s">
        <v>1633</v>
      </c>
      <c r="C134" s="778" t="s">
        <v>332</v>
      </c>
      <c r="D134" s="844"/>
      <c r="E134" s="845"/>
      <c r="F134" s="844"/>
      <c r="G134" s="844"/>
      <c r="H134" s="844"/>
      <c r="I134" s="844"/>
      <c r="J134" s="954">
        <v>0</v>
      </c>
    </row>
    <row r="135" spans="1:10" s="672" customFormat="1" ht="9.75" hidden="1" customHeight="1" thickBot="1">
      <c r="A135" s="919">
        <v>1172000</v>
      </c>
      <c r="B135" s="779" t="s">
        <v>974</v>
      </c>
      <c r="C135" s="755" t="s">
        <v>338</v>
      </c>
      <c r="D135" s="842">
        <f>D137+D138</f>
        <v>0</v>
      </c>
      <c r="E135" s="843"/>
      <c r="F135" s="842">
        <f>F137+F138</f>
        <v>0</v>
      </c>
      <c r="G135" s="842">
        <f>G137+G138</f>
        <v>0</v>
      </c>
      <c r="H135" s="842">
        <f>H137+H138</f>
        <v>0</v>
      </c>
      <c r="I135" s="842">
        <f>I137+I138</f>
        <v>0</v>
      </c>
      <c r="J135" s="954">
        <f>F135</f>
        <v>0</v>
      </c>
    </row>
    <row r="136" spans="1:10" s="672" customFormat="1" ht="13.5" hidden="1" thickBot="1">
      <c r="A136" s="919">
        <v>1172100</v>
      </c>
      <c r="B136" s="747" t="s">
        <v>1058</v>
      </c>
      <c r="C136" s="722" t="s">
        <v>975</v>
      </c>
      <c r="D136" s="844"/>
      <c r="E136" s="845"/>
      <c r="F136" s="844"/>
      <c r="G136" s="844"/>
      <c r="H136" s="844"/>
      <c r="I136" s="844"/>
      <c r="J136" s="954">
        <v>0</v>
      </c>
    </row>
    <row r="137" spans="1:10" s="672" customFormat="1" ht="13.5" hidden="1" thickBot="1">
      <c r="A137" s="919">
        <v>1172200</v>
      </c>
      <c r="B137" s="747" t="s">
        <v>1059</v>
      </c>
      <c r="C137" s="780">
        <v>482200</v>
      </c>
      <c r="D137" s="844">
        <v>0</v>
      </c>
      <c r="E137" s="845"/>
      <c r="F137" s="844">
        <v>0</v>
      </c>
      <c r="G137" s="844">
        <v>0</v>
      </c>
      <c r="H137" s="844">
        <v>0</v>
      </c>
      <c r="I137" s="844">
        <v>0</v>
      </c>
      <c r="J137" s="954">
        <f>F137</f>
        <v>0</v>
      </c>
    </row>
    <row r="138" spans="1:10" s="672" customFormat="1" ht="13.5" hidden="1" thickBot="1">
      <c r="A138" s="919">
        <v>1172300</v>
      </c>
      <c r="B138" s="760" t="s">
        <v>1634</v>
      </c>
      <c r="C138" s="726" t="s">
        <v>977</v>
      </c>
      <c r="D138" s="844">
        <v>0</v>
      </c>
      <c r="E138" s="845"/>
      <c r="F138" s="844">
        <v>0</v>
      </c>
      <c r="G138" s="844">
        <v>0</v>
      </c>
      <c r="H138" s="844">
        <v>0</v>
      </c>
      <c r="I138" s="844">
        <v>0</v>
      </c>
      <c r="J138" s="954">
        <f>F138</f>
        <v>0</v>
      </c>
    </row>
    <row r="139" spans="1:10" s="672" customFormat="1" ht="26.25" hidden="1" thickBot="1">
      <c r="A139" s="919">
        <v>1172400</v>
      </c>
      <c r="B139" s="781" t="s">
        <v>1635</v>
      </c>
      <c r="C139" s="726" t="s">
        <v>117</v>
      </c>
      <c r="D139" s="847"/>
      <c r="E139" s="845"/>
      <c r="F139" s="847"/>
      <c r="G139" s="847"/>
      <c r="H139" s="847"/>
      <c r="I139" s="847"/>
      <c r="J139" s="954">
        <v>0</v>
      </c>
    </row>
    <row r="140" spans="1:10" s="672" customFormat="1" ht="26.25" hidden="1" thickBot="1">
      <c r="A140" s="919">
        <v>1173000</v>
      </c>
      <c r="B140" s="779" t="s">
        <v>118</v>
      </c>
      <c r="C140" s="755" t="s">
        <v>338</v>
      </c>
      <c r="D140" s="847">
        <v>0</v>
      </c>
      <c r="E140" s="848"/>
      <c r="F140" s="847">
        <v>0</v>
      </c>
      <c r="G140" s="847">
        <v>0</v>
      </c>
      <c r="H140" s="847">
        <v>0</v>
      </c>
      <c r="I140" s="847">
        <v>0</v>
      </c>
      <c r="J140" s="954">
        <v>0</v>
      </c>
    </row>
    <row r="141" spans="1:10" s="672" customFormat="1" ht="26.25" hidden="1" thickBot="1">
      <c r="A141" s="948">
        <v>1173100</v>
      </c>
      <c r="B141" s="782" t="s">
        <v>119</v>
      </c>
      <c r="C141" s="726" t="s">
        <v>1044</v>
      </c>
      <c r="D141" s="847"/>
      <c r="E141" s="845"/>
      <c r="F141" s="847"/>
      <c r="G141" s="847"/>
      <c r="H141" s="847"/>
      <c r="I141" s="847"/>
      <c r="J141" s="954">
        <v>0</v>
      </c>
    </row>
    <row r="142" spans="1:10" s="672" customFormat="1" ht="39" hidden="1" thickBot="1">
      <c r="A142" s="948">
        <v>1174000</v>
      </c>
      <c r="B142" s="779" t="s">
        <v>1045</v>
      </c>
      <c r="C142" s="755" t="s">
        <v>338</v>
      </c>
      <c r="D142" s="847">
        <v>0</v>
      </c>
      <c r="E142" s="848"/>
      <c r="F142" s="847">
        <v>0</v>
      </c>
      <c r="G142" s="847">
        <v>0</v>
      </c>
      <c r="H142" s="847">
        <v>0</v>
      </c>
      <c r="I142" s="847">
        <v>0</v>
      </c>
      <c r="J142" s="954">
        <v>0</v>
      </c>
    </row>
    <row r="143" spans="1:10" s="672" customFormat="1" ht="26.25" hidden="1" thickBot="1">
      <c r="A143" s="948">
        <v>1174100</v>
      </c>
      <c r="B143" s="782" t="s">
        <v>1060</v>
      </c>
      <c r="C143" s="726" t="s">
        <v>1046</v>
      </c>
      <c r="D143" s="847"/>
      <c r="E143" s="848"/>
      <c r="F143" s="847"/>
      <c r="G143" s="847"/>
      <c r="H143" s="847"/>
      <c r="I143" s="847"/>
      <c r="J143" s="954">
        <v>0</v>
      </c>
    </row>
    <row r="144" spans="1:10" s="672" customFormat="1" ht="26.25" hidden="1" thickBot="1">
      <c r="A144" s="948">
        <v>1174200</v>
      </c>
      <c r="B144" s="781" t="s">
        <v>1636</v>
      </c>
      <c r="C144" s="726" t="s">
        <v>425</v>
      </c>
      <c r="D144" s="847"/>
      <c r="E144" s="848"/>
      <c r="F144" s="847"/>
      <c r="G144" s="847"/>
      <c r="H144" s="847"/>
      <c r="I144" s="847"/>
      <c r="J144" s="954">
        <v>0</v>
      </c>
    </row>
    <row r="145" spans="1:10" s="672" customFormat="1" ht="51.75" hidden="1" thickBot="1">
      <c r="A145" s="948">
        <v>1175000</v>
      </c>
      <c r="B145" s="779" t="s">
        <v>535</v>
      </c>
      <c r="C145" s="755" t="s">
        <v>338</v>
      </c>
      <c r="D145" s="847">
        <v>0</v>
      </c>
      <c r="E145" s="848"/>
      <c r="F145" s="847">
        <v>0</v>
      </c>
      <c r="G145" s="847">
        <v>0</v>
      </c>
      <c r="H145" s="847">
        <v>0</v>
      </c>
      <c r="I145" s="847">
        <v>0</v>
      </c>
      <c r="J145" s="954">
        <v>0</v>
      </c>
    </row>
    <row r="146" spans="1:10" s="672" customFormat="1" ht="39" hidden="1" thickBot="1">
      <c r="A146" s="948">
        <v>1175100</v>
      </c>
      <c r="B146" s="781" t="s">
        <v>1637</v>
      </c>
      <c r="C146" s="726" t="s">
        <v>212</v>
      </c>
      <c r="D146" s="847"/>
      <c r="E146" s="848"/>
      <c r="F146" s="847"/>
      <c r="G146" s="847"/>
      <c r="H146" s="847"/>
      <c r="I146" s="847"/>
      <c r="J146" s="954">
        <v>0</v>
      </c>
    </row>
    <row r="147" spans="1:10" s="672" customFormat="1" ht="13.5" hidden="1" thickBot="1">
      <c r="A147" s="948">
        <v>1176000</v>
      </c>
      <c r="B147" s="779" t="s">
        <v>213</v>
      </c>
      <c r="C147" s="755" t="s">
        <v>338</v>
      </c>
      <c r="D147" s="847">
        <v>0</v>
      </c>
      <c r="E147" s="848"/>
      <c r="F147" s="847">
        <v>0</v>
      </c>
      <c r="G147" s="847">
        <v>0</v>
      </c>
      <c r="H147" s="847">
        <v>0</v>
      </c>
      <c r="I147" s="847">
        <v>0</v>
      </c>
      <c r="J147" s="954">
        <v>0</v>
      </c>
    </row>
    <row r="148" spans="1:10" s="672" customFormat="1" ht="13.5" hidden="1" thickBot="1">
      <c r="A148" s="948">
        <v>1176100</v>
      </c>
      <c r="B148" s="781" t="s">
        <v>1638</v>
      </c>
      <c r="C148" s="726" t="s">
        <v>8</v>
      </c>
      <c r="D148" s="847"/>
      <c r="E148" s="845"/>
      <c r="F148" s="847"/>
      <c r="G148" s="847"/>
      <c r="H148" s="847"/>
      <c r="I148" s="847"/>
      <c r="J148" s="954">
        <v>0</v>
      </c>
    </row>
    <row r="149" spans="1:10" s="672" customFormat="1" ht="13.5" hidden="1" thickBot="1">
      <c r="A149" s="948">
        <v>1177000</v>
      </c>
      <c r="B149" s="779" t="s">
        <v>564</v>
      </c>
      <c r="C149" s="755" t="s">
        <v>338</v>
      </c>
      <c r="D149" s="847">
        <v>0</v>
      </c>
      <c r="E149" s="848"/>
      <c r="F149" s="847">
        <v>0</v>
      </c>
      <c r="G149" s="847">
        <v>0</v>
      </c>
      <c r="H149" s="847">
        <v>0</v>
      </c>
      <c r="I149" s="847">
        <v>0</v>
      </c>
      <c r="J149" s="954">
        <v>0</v>
      </c>
    </row>
    <row r="150" spans="1:10" s="672" customFormat="1" ht="13.5" hidden="1" thickBot="1">
      <c r="A150" s="949">
        <v>1177100</v>
      </c>
      <c r="B150" s="783" t="s">
        <v>1639</v>
      </c>
      <c r="C150" s="730" t="s">
        <v>244</v>
      </c>
      <c r="D150" s="839"/>
      <c r="E150" s="840"/>
      <c r="F150" s="839"/>
      <c r="G150" s="839"/>
      <c r="H150" s="839"/>
      <c r="I150" s="839"/>
      <c r="J150" s="954">
        <v>0</v>
      </c>
    </row>
    <row r="151" spans="1:10" s="672" customFormat="1" ht="26.25" thickBot="1">
      <c r="A151" s="952" t="s">
        <v>247</v>
      </c>
      <c r="B151" s="790" t="s">
        <v>618</v>
      </c>
      <c r="C151" s="791" t="s">
        <v>338</v>
      </c>
      <c r="D151" s="953">
        <f>D152</f>
        <v>0</v>
      </c>
      <c r="E151" s="1111"/>
      <c r="F151" s="953">
        <f>F152</f>
        <v>0</v>
      </c>
      <c r="G151" s="953">
        <f>G152</f>
        <v>0</v>
      </c>
      <c r="H151" s="953">
        <f>H152</f>
        <v>0</v>
      </c>
      <c r="I151" s="953">
        <f>I152</f>
        <v>0</v>
      </c>
      <c r="J151" s="954">
        <f>F152</f>
        <v>0</v>
      </c>
    </row>
    <row r="152" spans="1:10" s="672" customFormat="1">
      <c r="A152" s="950" t="s">
        <v>620</v>
      </c>
      <c r="B152" s="799" t="s">
        <v>621</v>
      </c>
      <c r="C152" s="718" t="s">
        <v>338</v>
      </c>
      <c r="D152" s="842">
        <f>SUM(D153:D155)</f>
        <v>0</v>
      </c>
      <c r="E152" s="843"/>
      <c r="F152" s="842">
        <f>SUM(F153:F155)</f>
        <v>0</v>
      </c>
      <c r="G152" s="842">
        <f>SUM(G153:G155)</f>
        <v>0</v>
      </c>
      <c r="H152" s="842">
        <f>+SUM(H153:H155)</f>
        <v>0</v>
      </c>
      <c r="I152" s="842">
        <f>SUM(I153:I155)</f>
        <v>0</v>
      </c>
      <c r="J152" s="954">
        <f>F152</f>
        <v>0</v>
      </c>
    </row>
    <row r="153" spans="1:10" s="672" customFormat="1">
      <c r="A153" s="948" t="s">
        <v>622</v>
      </c>
      <c r="B153" s="781" t="s">
        <v>1640</v>
      </c>
      <c r="C153" s="955" t="s">
        <v>945</v>
      </c>
      <c r="D153" s="847"/>
      <c r="E153" s="845"/>
      <c r="F153" s="847"/>
      <c r="G153" s="847"/>
      <c r="H153" s="847"/>
      <c r="I153" s="847"/>
      <c r="J153" s="954">
        <f>F153</f>
        <v>0</v>
      </c>
    </row>
    <row r="154" spans="1:10" s="672" customFormat="1" ht="10.5" customHeight="1">
      <c r="A154" s="948" t="s">
        <v>946</v>
      </c>
      <c r="B154" s="781" t="s">
        <v>1641</v>
      </c>
      <c r="C154" s="955" t="s">
        <v>923</v>
      </c>
      <c r="D154" s="847">
        <v>0</v>
      </c>
      <c r="E154" s="845"/>
      <c r="F154" s="847">
        <v>0</v>
      </c>
      <c r="G154" s="847">
        <v>0</v>
      </c>
      <c r="H154" s="847">
        <v>0</v>
      </c>
      <c r="I154" s="847">
        <v>0</v>
      </c>
      <c r="J154" s="954">
        <f>F154</f>
        <v>0</v>
      </c>
    </row>
    <row r="155" spans="1:10" s="672" customFormat="1" ht="25.5" hidden="1">
      <c r="A155" s="948" t="s">
        <v>924</v>
      </c>
      <c r="B155" s="781" t="s">
        <v>1642</v>
      </c>
      <c r="C155" s="955" t="s">
        <v>926</v>
      </c>
      <c r="D155" s="956">
        <v>0</v>
      </c>
      <c r="E155" s="1505"/>
      <c r="F155" s="956">
        <f>D155+E155</f>
        <v>0</v>
      </c>
      <c r="G155" s="1197">
        <v>0</v>
      </c>
      <c r="H155" s="1198">
        <v>0</v>
      </c>
      <c r="I155" s="1198">
        <v>0</v>
      </c>
      <c r="J155" s="1199">
        <f>F155</f>
        <v>0</v>
      </c>
    </row>
    <row r="156" spans="1:10" s="672" customFormat="1" hidden="1">
      <c r="A156" s="957" t="s">
        <v>927</v>
      </c>
      <c r="B156" s="781" t="s">
        <v>1643</v>
      </c>
      <c r="C156" s="955" t="s">
        <v>1055</v>
      </c>
      <c r="D156" s="847"/>
      <c r="E156" s="845"/>
      <c r="F156" s="847"/>
      <c r="G156" s="847"/>
      <c r="H156" s="847"/>
      <c r="I156" s="847"/>
      <c r="J156" s="954">
        <v>0</v>
      </c>
    </row>
    <row r="157" spans="1:10" s="672" customFormat="1" hidden="1">
      <c r="A157" s="957" t="s">
        <v>127</v>
      </c>
      <c r="B157" s="782" t="s">
        <v>128</v>
      </c>
      <c r="C157" s="955" t="s">
        <v>129</v>
      </c>
      <c r="D157" s="847"/>
      <c r="E157" s="845"/>
      <c r="F157" s="847"/>
      <c r="G157" s="847"/>
      <c r="H157" s="847"/>
      <c r="I157" s="847"/>
      <c r="J157" s="954">
        <v>0</v>
      </c>
    </row>
    <row r="158" spans="1:10" s="672" customFormat="1" hidden="1">
      <c r="A158" s="957" t="s">
        <v>130</v>
      </c>
      <c r="B158" s="781" t="s">
        <v>1644</v>
      </c>
      <c r="C158" s="955" t="s">
        <v>857</v>
      </c>
      <c r="D158" s="847"/>
      <c r="E158" s="845"/>
      <c r="F158" s="847"/>
      <c r="G158" s="847"/>
      <c r="H158" s="847"/>
      <c r="I158" s="847"/>
      <c r="J158" s="954">
        <v>0</v>
      </c>
    </row>
    <row r="159" spans="1:10" s="672" customFormat="1" hidden="1">
      <c r="A159" s="957" t="s">
        <v>858</v>
      </c>
      <c r="B159" s="781" t="s">
        <v>1645</v>
      </c>
      <c r="C159" s="955" t="s">
        <v>860</v>
      </c>
      <c r="D159" s="847"/>
      <c r="E159" s="845"/>
      <c r="F159" s="847"/>
      <c r="G159" s="847"/>
      <c r="H159" s="847"/>
      <c r="I159" s="847"/>
      <c r="J159" s="954">
        <v>0</v>
      </c>
    </row>
    <row r="160" spans="1:10" s="672" customFormat="1" hidden="1">
      <c r="A160" s="958" t="s">
        <v>765</v>
      </c>
      <c r="B160" s="959" t="s">
        <v>1646</v>
      </c>
      <c r="C160" s="960" t="s">
        <v>627</v>
      </c>
      <c r="D160" s="847"/>
      <c r="E160" s="845"/>
      <c r="F160" s="847"/>
      <c r="G160" s="847"/>
      <c r="H160" s="847"/>
      <c r="I160" s="847"/>
      <c r="J160" s="954">
        <v>0</v>
      </c>
    </row>
    <row r="161" spans="1:10" s="672" customFormat="1" hidden="1">
      <c r="A161" s="924" t="s">
        <v>766</v>
      </c>
      <c r="B161" s="961" t="s">
        <v>1020</v>
      </c>
      <c r="C161" s="928" t="s">
        <v>1021</v>
      </c>
      <c r="D161" s="847"/>
      <c r="E161" s="845"/>
      <c r="F161" s="847"/>
      <c r="G161" s="847"/>
      <c r="H161" s="847"/>
      <c r="I161" s="847"/>
      <c r="J161" s="954">
        <v>0</v>
      </c>
    </row>
    <row r="162" spans="1:10" s="672" customFormat="1" hidden="1">
      <c r="A162" s="924" t="s">
        <v>1022</v>
      </c>
      <c r="B162" s="961" t="s">
        <v>1023</v>
      </c>
      <c r="C162" s="928" t="s">
        <v>1024</v>
      </c>
      <c r="D162" s="847"/>
      <c r="E162" s="845"/>
      <c r="F162" s="847"/>
      <c r="G162" s="847"/>
      <c r="H162" s="847"/>
      <c r="I162" s="847"/>
      <c r="J162" s="954">
        <v>0</v>
      </c>
    </row>
    <row r="163" spans="1:10" s="672" customFormat="1" hidden="1">
      <c r="A163" s="962" t="s">
        <v>628</v>
      </c>
      <c r="B163" s="963" t="s">
        <v>629</v>
      </c>
      <c r="C163" s="964" t="s">
        <v>338</v>
      </c>
      <c r="D163" s="847">
        <v>0</v>
      </c>
      <c r="E163" s="848"/>
      <c r="F163" s="847">
        <v>0</v>
      </c>
      <c r="G163" s="847">
        <v>0</v>
      </c>
      <c r="H163" s="847">
        <v>0</v>
      </c>
      <c r="I163" s="847">
        <v>0</v>
      </c>
      <c r="J163" s="954">
        <v>0</v>
      </c>
    </row>
    <row r="164" spans="1:10" hidden="1">
      <c r="A164" s="957" t="s">
        <v>630</v>
      </c>
      <c r="B164" s="782" t="s">
        <v>631</v>
      </c>
      <c r="C164" s="955" t="s">
        <v>632</v>
      </c>
      <c r="D164" s="847"/>
      <c r="E164" s="845"/>
      <c r="F164" s="847"/>
      <c r="G164" s="847"/>
      <c r="H164" s="847"/>
      <c r="I164" s="847"/>
      <c r="J164" s="954">
        <v>0</v>
      </c>
    </row>
    <row r="165" spans="1:10" hidden="1">
      <c r="A165" s="957" t="s">
        <v>633</v>
      </c>
      <c r="B165" s="782" t="s">
        <v>634</v>
      </c>
      <c r="C165" s="955" t="s">
        <v>635</v>
      </c>
      <c r="D165" s="847"/>
      <c r="E165" s="845"/>
      <c r="F165" s="847"/>
      <c r="G165" s="847"/>
      <c r="H165" s="847"/>
      <c r="I165" s="847"/>
      <c r="J165" s="954">
        <v>0</v>
      </c>
    </row>
    <row r="166" spans="1:10" ht="25.5" hidden="1">
      <c r="A166" s="957" t="s">
        <v>636</v>
      </c>
      <c r="B166" s="781" t="s">
        <v>1647</v>
      </c>
      <c r="C166" s="955" t="s">
        <v>294</v>
      </c>
      <c r="D166" s="847"/>
      <c r="E166" s="845"/>
      <c r="F166" s="847"/>
      <c r="G166" s="847"/>
      <c r="H166" s="847"/>
      <c r="I166" s="847"/>
      <c r="J166" s="954">
        <v>0</v>
      </c>
    </row>
    <row r="167" spans="1:10" hidden="1">
      <c r="A167" s="957" t="s">
        <v>295</v>
      </c>
      <c r="B167" s="781" t="s">
        <v>1648</v>
      </c>
      <c r="C167" s="955" t="s">
        <v>297</v>
      </c>
      <c r="D167" s="847"/>
      <c r="E167" s="845"/>
      <c r="F167" s="847"/>
      <c r="G167" s="847"/>
      <c r="H167" s="847"/>
      <c r="I167" s="847"/>
      <c r="J167" s="954">
        <v>0</v>
      </c>
    </row>
    <row r="168" spans="1:10" hidden="1">
      <c r="A168" s="957" t="s">
        <v>298</v>
      </c>
      <c r="B168" s="779" t="s">
        <v>299</v>
      </c>
      <c r="C168" s="767" t="s">
        <v>338</v>
      </c>
      <c r="D168" s="847">
        <v>0</v>
      </c>
      <c r="E168" s="848"/>
      <c r="F168" s="847">
        <v>0</v>
      </c>
      <c r="G168" s="847">
        <v>0</v>
      </c>
      <c r="H168" s="847">
        <v>0</v>
      </c>
      <c r="I168" s="847">
        <v>0</v>
      </c>
      <c r="J168" s="954">
        <v>0</v>
      </c>
    </row>
    <row r="169" spans="1:10" hidden="1">
      <c r="A169" s="957" t="s">
        <v>300</v>
      </c>
      <c r="B169" s="782" t="s">
        <v>1061</v>
      </c>
      <c r="C169" s="955" t="s">
        <v>301</v>
      </c>
      <c r="D169" s="847"/>
      <c r="E169" s="845"/>
      <c r="F169" s="847"/>
      <c r="G169" s="847"/>
      <c r="H169" s="847"/>
      <c r="I169" s="847"/>
      <c r="J169" s="954">
        <v>0</v>
      </c>
    </row>
    <row r="170" spans="1:10" hidden="1">
      <c r="A170" s="965" t="s">
        <v>302</v>
      </c>
      <c r="B170" s="806" t="s">
        <v>1025</v>
      </c>
      <c r="C170" s="767" t="s">
        <v>338</v>
      </c>
      <c r="D170" s="847">
        <v>0</v>
      </c>
      <c r="E170" s="848"/>
      <c r="F170" s="847">
        <v>0</v>
      </c>
      <c r="G170" s="847">
        <v>0</v>
      </c>
      <c r="H170" s="847">
        <v>0</v>
      </c>
      <c r="I170" s="847">
        <v>0</v>
      </c>
      <c r="J170" s="954">
        <v>0</v>
      </c>
    </row>
    <row r="171" spans="1:10" hidden="1">
      <c r="A171" s="957" t="s">
        <v>304</v>
      </c>
      <c r="B171" s="782" t="s">
        <v>1062</v>
      </c>
      <c r="C171" s="955" t="s">
        <v>305</v>
      </c>
      <c r="D171" s="847"/>
      <c r="E171" s="848"/>
      <c r="F171" s="847"/>
      <c r="G171" s="847"/>
      <c r="H171" s="847"/>
      <c r="I171" s="847"/>
      <c r="J171" s="954">
        <v>0</v>
      </c>
    </row>
    <row r="172" spans="1:10" hidden="1">
      <c r="A172" s="957" t="s">
        <v>306</v>
      </c>
      <c r="B172" s="782" t="s">
        <v>1063</v>
      </c>
      <c r="C172" s="955" t="s">
        <v>307</v>
      </c>
      <c r="D172" s="847"/>
      <c r="E172" s="848"/>
      <c r="F172" s="847"/>
      <c r="G172" s="847"/>
      <c r="H172" s="847"/>
      <c r="I172" s="847"/>
      <c r="J172" s="847"/>
    </row>
    <row r="173" spans="1:10">
      <c r="A173" s="957" t="s">
        <v>308</v>
      </c>
      <c r="B173" s="781" t="s">
        <v>1649</v>
      </c>
      <c r="C173" s="955" t="s">
        <v>310</v>
      </c>
      <c r="D173" s="847"/>
      <c r="E173" s="848"/>
      <c r="F173" s="847"/>
      <c r="G173" s="847"/>
      <c r="H173" s="847"/>
      <c r="I173" s="847"/>
      <c r="J173" s="847"/>
    </row>
    <row r="174" spans="1:10" ht="13.5" thickBot="1">
      <c r="A174" s="966">
        <v>1244000</v>
      </c>
      <c r="B174" s="967" t="s">
        <v>1661</v>
      </c>
      <c r="C174" s="960" t="s">
        <v>1089</v>
      </c>
      <c r="D174" s="931"/>
      <c r="E174" s="1108"/>
      <c r="F174" s="931"/>
      <c r="G174" s="931"/>
      <c r="H174" s="931"/>
      <c r="I174" s="931"/>
      <c r="J174" s="931"/>
    </row>
    <row r="175" spans="1:10" ht="25.5" customHeight="1" thickBot="1">
      <c r="A175" s="968">
        <v>1000000</v>
      </c>
      <c r="B175" s="969" t="s">
        <v>1027</v>
      </c>
      <c r="C175" s="970" t="s">
        <v>338</v>
      </c>
      <c r="D175" s="953">
        <f>D32+D151</f>
        <v>40000</v>
      </c>
      <c r="E175" s="1111">
        <f>E32</f>
        <v>0</v>
      </c>
      <c r="F175" s="953">
        <f>F32+F151</f>
        <v>40000</v>
      </c>
      <c r="G175" s="953">
        <f>G32+G151</f>
        <v>7500</v>
      </c>
      <c r="H175" s="953">
        <f>H32+H151</f>
        <v>15000</v>
      </c>
      <c r="I175" s="953">
        <f>I32+I151</f>
        <v>22500</v>
      </c>
      <c r="J175" s="1111">
        <f>F175</f>
        <v>40000</v>
      </c>
    </row>
    <row r="176" spans="1:10" ht="14.25">
      <c r="A176" s="2443"/>
      <c r="B176" s="2443"/>
      <c r="C176" s="2443"/>
      <c r="D176" s="2443"/>
      <c r="E176" s="2443"/>
      <c r="F176" s="2443"/>
      <c r="G176" s="2443"/>
      <c r="H176" s="2443"/>
      <c r="I176" s="2443"/>
      <c r="J176" s="2443"/>
    </row>
    <row r="177" spans="1:10" ht="15.75" customHeight="1">
      <c r="A177" s="2422" t="s">
        <v>2264</v>
      </c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>
      <c r="A178" s="2459" t="s">
        <v>1070</v>
      </c>
      <c r="B178" s="2459"/>
      <c r="C178" s="2459"/>
      <c r="D178" s="2459"/>
      <c r="E178" s="2459"/>
      <c r="F178" s="2459"/>
      <c r="G178" s="2459"/>
      <c r="H178" s="2459"/>
      <c r="I178" s="2459"/>
      <c r="J178" s="2459"/>
    </row>
    <row r="179" spans="1:10" ht="14.25">
      <c r="A179" s="2422" t="s">
        <v>1672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>
      <c r="A180" s="2461" t="s">
        <v>950</v>
      </c>
      <c r="B180" s="2461"/>
      <c r="C180" s="2461"/>
      <c r="D180" s="2461"/>
      <c r="E180" s="2461"/>
      <c r="F180" s="2461"/>
      <c r="G180" s="2461"/>
      <c r="H180" s="2461"/>
      <c r="I180" s="2461"/>
      <c r="J180" s="2461"/>
    </row>
    <row r="181" spans="1:10" ht="14.25">
      <c r="A181" s="2466"/>
      <c r="B181" s="2466"/>
      <c r="C181" s="2466"/>
      <c r="D181" s="2466"/>
      <c r="E181" s="2466"/>
      <c r="F181" s="2466"/>
      <c r="G181" s="2466"/>
      <c r="H181" s="2466"/>
      <c r="I181" s="2466"/>
      <c r="J181" s="2466"/>
    </row>
    <row r="182" spans="1:10">
      <c r="A182" s="2422" t="s">
        <v>951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 s="626" customFormat="1" ht="14.25">
      <c r="A183" s="816" t="s">
        <v>2011</v>
      </c>
      <c r="B183" s="816"/>
      <c r="C183" s="817"/>
      <c r="D183" s="816"/>
      <c r="E183" s="816"/>
      <c r="F183" s="816"/>
      <c r="G183" s="816" t="s">
        <v>1102</v>
      </c>
      <c r="H183" s="816"/>
      <c r="I183" s="816"/>
      <c r="J183" s="816"/>
    </row>
    <row r="184" spans="1:10" s="626" customFormat="1" ht="14.25">
      <c r="A184" s="818" t="s">
        <v>1655</v>
      </c>
      <c r="B184" s="817" t="s">
        <v>612</v>
      </c>
      <c r="C184" s="820"/>
      <c r="D184" s="662"/>
      <c r="E184" s="661" t="s">
        <v>289</v>
      </c>
      <c r="F184" s="662"/>
      <c r="G184" s="661" t="s">
        <v>290</v>
      </c>
      <c r="H184" s="662"/>
      <c r="I184" s="662"/>
      <c r="J184" s="818"/>
    </row>
    <row r="185" spans="1:10">
      <c r="A185" s="2455"/>
      <c r="B185" s="2455"/>
      <c r="C185" s="2455"/>
      <c r="D185" s="2455"/>
      <c r="E185" s="2455"/>
      <c r="F185" s="2455"/>
      <c r="G185" s="2455"/>
      <c r="H185" s="2455"/>
      <c r="I185" s="2455"/>
      <c r="J185" s="2455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464"/>
      <c r="B196" s="2464"/>
      <c r="C196" s="2464"/>
      <c r="D196" s="2464"/>
      <c r="E196" s="2464"/>
      <c r="F196" s="2464"/>
      <c r="G196" s="2464"/>
      <c r="H196" s="2464"/>
      <c r="I196" s="2464"/>
      <c r="J196" s="2464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464"/>
      <c r="B198" s="2464"/>
      <c r="C198" s="2464"/>
      <c r="D198" s="2464"/>
      <c r="E198" s="2464"/>
      <c r="F198" s="2464"/>
      <c r="G198" s="2464"/>
      <c r="H198" s="2464"/>
      <c r="I198" s="2464"/>
      <c r="J198" s="2464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464"/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464"/>
      <c r="B202" s="2464"/>
      <c r="C202" s="2464"/>
      <c r="D202" s="2464"/>
      <c r="E202" s="2464"/>
      <c r="F202" s="2464"/>
      <c r="G202" s="2464"/>
      <c r="H202" s="2464"/>
      <c r="I202" s="2464"/>
      <c r="J202" s="2464"/>
    </row>
    <row r="203" spans="1:10">
      <c r="A203" s="2463"/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2463"/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2463"/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971"/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463"/>
      <c r="B207" s="2463"/>
      <c r="C207" s="2463"/>
      <c r="D207" s="2463"/>
      <c r="E207" s="2463"/>
      <c r="F207" s="2463"/>
      <c r="G207" s="2463"/>
      <c r="H207" s="2463"/>
      <c r="I207" s="2463"/>
      <c r="J207" s="2463"/>
    </row>
    <row r="208" spans="1:10">
      <c r="A208" s="2422"/>
      <c r="B208" s="2422"/>
      <c r="C208" s="2422"/>
      <c r="D208" s="2422"/>
      <c r="E208" s="2422"/>
      <c r="F208" s="2422"/>
      <c r="G208" s="2422"/>
      <c r="H208" s="2422"/>
      <c r="I208" s="2422"/>
      <c r="J208" s="2422"/>
    </row>
    <row r="209" spans="1:10">
      <c r="A209" s="2459"/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>
      <c r="A210" s="2459"/>
      <c r="B210" s="2459"/>
      <c r="C210" s="2459"/>
      <c r="D210" s="2459"/>
      <c r="E210" s="2459"/>
      <c r="F210" s="2459"/>
      <c r="G210" s="2459"/>
      <c r="H210" s="2459"/>
      <c r="I210" s="2459"/>
      <c r="J210" s="2459"/>
    </row>
    <row r="211" spans="1:10">
      <c r="A211" s="2461"/>
      <c r="B211" s="2461"/>
      <c r="C211" s="2461"/>
      <c r="D211" s="2461"/>
      <c r="E211" s="2461"/>
      <c r="F211" s="2461"/>
      <c r="G211" s="2461"/>
      <c r="H211" s="2461"/>
      <c r="I211" s="2461"/>
      <c r="J211" s="2461"/>
    </row>
    <row r="212" spans="1:10" ht="14.25">
      <c r="A212" s="2462"/>
      <c r="B212" s="2462"/>
      <c r="C212" s="2462"/>
      <c r="D212" s="2462"/>
      <c r="E212" s="2462"/>
      <c r="F212" s="2462"/>
      <c r="G212" s="2462"/>
      <c r="H212" s="2462"/>
      <c r="I212" s="2462"/>
      <c r="J212" s="2462"/>
    </row>
    <row r="213" spans="1:10">
      <c r="A213" s="2459"/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>
      <c r="A214" s="2459"/>
      <c r="B214" s="2459"/>
      <c r="C214" s="2459"/>
      <c r="D214" s="2459"/>
      <c r="E214" s="2459"/>
      <c r="F214" s="2459"/>
      <c r="G214" s="2459"/>
      <c r="H214" s="2459"/>
      <c r="I214" s="2459"/>
      <c r="J214" s="2459"/>
    </row>
    <row r="215" spans="1:10">
      <c r="A215" s="2460"/>
      <c r="B215" s="2460"/>
      <c r="C215" s="2460"/>
      <c r="D215" s="2460"/>
      <c r="E215" s="2460"/>
      <c r="F215" s="2460"/>
      <c r="G215" s="2460"/>
      <c r="H215" s="2460"/>
      <c r="I215" s="2460"/>
      <c r="J215" s="2460"/>
    </row>
    <row r="216" spans="1:10">
      <c r="A216" s="2455"/>
      <c r="B216" s="2455"/>
      <c r="C216" s="2455"/>
      <c r="D216" s="2455"/>
      <c r="E216" s="2455"/>
      <c r="F216" s="2455"/>
      <c r="G216" s="2455"/>
      <c r="H216" s="2455"/>
      <c r="I216" s="2455"/>
      <c r="J216" s="2455"/>
    </row>
  </sheetData>
  <mergeCells count="41">
    <mergeCell ref="A9:E9"/>
    <mergeCell ref="B15:E15"/>
    <mergeCell ref="B16:F16"/>
    <mergeCell ref="F29:F30"/>
    <mergeCell ref="A177:J177"/>
    <mergeCell ref="A14:B14"/>
    <mergeCell ref="G29:J29"/>
    <mergeCell ref="B17:F18"/>
    <mergeCell ref="H28:J28"/>
    <mergeCell ref="A185:J185"/>
    <mergeCell ref="A186:J186"/>
    <mergeCell ref="A187:J187"/>
    <mergeCell ref="A188:J188"/>
    <mergeCell ref="A176:J176"/>
    <mergeCell ref="A179:J179"/>
    <mergeCell ref="A180:J180"/>
    <mergeCell ref="A181:J181"/>
    <mergeCell ref="A182:J182"/>
    <mergeCell ref="A178:J178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215:J215"/>
    <mergeCell ref="A216:J216"/>
    <mergeCell ref="A211:J211"/>
    <mergeCell ref="A212:J212"/>
    <mergeCell ref="A213:J213"/>
    <mergeCell ref="A214:J214"/>
  </mergeCells>
  <phoneticPr fontId="5" type="noConversion"/>
  <pageMargins left="0.25" right="0.25" top="0.18" bottom="0" header="0.18" footer="0.25"/>
  <pageSetup paperSize="9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4D849-F500-43BB-94E3-3A183E9A126A}">
  <dimension ref="A1:K216"/>
  <sheetViews>
    <sheetView topLeftCell="A28" workbookViewId="0">
      <selection activeCell="G35" sqref="G35"/>
    </sheetView>
  </sheetViews>
  <sheetFormatPr defaultRowHeight="12.75"/>
  <cols>
    <col min="1" max="1" width="7.4257812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9.28515625" style="841" customWidth="1"/>
    <col min="6" max="6" width="9.8554687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889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4.25" customHeight="1">
      <c r="B6" s="871" t="s">
        <v>31</v>
      </c>
      <c r="C6" s="872"/>
      <c r="D6" s="871"/>
      <c r="E6" s="1381"/>
      <c r="G6" s="873" t="s">
        <v>971</v>
      </c>
      <c r="H6" s="820"/>
    </row>
    <row r="7" spans="1:10">
      <c r="B7" s="662"/>
      <c r="C7" s="874"/>
    </row>
    <row r="8" spans="1:10" ht="12" customHeight="1">
      <c r="A8" s="672" t="s">
        <v>2214</v>
      </c>
      <c r="F8" s="665"/>
      <c r="G8" s="665"/>
    </row>
    <row r="9" spans="1:10" s="672" customFormat="1" ht="9.75" customHeight="1">
      <c r="A9" s="2455" t="s">
        <v>1073</v>
      </c>
      <c r="B9" s="2455"/>
      <c r="C9" s="2455"/>
      <c r="D9" s="2455"/>
      <c r="E9" s="2455"/>
    </row>
    <row r="10" spans="1:10">
      <c r="A10" s="672" t="s">
        <v>451</v>
      </c>
      <c r="B10" s="875"/>
      <c r="C10" s="876"/>
      <c r="D10" s="824"/>
      <c r="E10" s="1382"/>
    </row>
    <row r="11" spans="1:10" ht="14.25" customHeight="1">
      <c r="B11" s="877"/>
      <c r="C11" s="878"/>
      <c r="D11" s="877"/>
      <c r="E11" s="1383"/>
      <c r="F11" s="877"/>
      <c r="G11" s="877"/>
      <c r="H11" s="879"/>
    </row>
    <row r="12" spans="1:10" ht="11.25" customHeight="1">
      <c r="A12" s="880" t="s">
        <v>452</v>
      </c>
      <c r="B12" s="873" t="s">
        <v>1100</v>
      </c>
      <c r="C12" s="874"/>
      <c r="D12" s="873"/>
      <c r="E12" s="1384"/>
      <c r="F12" s="873"/>
      <c r="G12" s="820"/>
      <c r="H12" s="881" t="s">
        <v>193</v>
      </c>
    </row>
    <row r="13" spans="1:10" ht="30" customHeight="1">
      <c r="A13" s="882" t="s">
        <v>587</v>
      </c>
      <c r="B13" s="882"/>
      <c r="C13" s="878"/>
      <c r="D13" s="882"/>
      <c r="E13" s="1385"/>
      <c r="F13" s="882"/>
      <c r="G13" s="883"/>
    </row>
    <row r="14" spans="1:10" s="841" customFormat="1" ht="12.75" customHeight="1">
      <c r="A14" s="2445" t="s">
        <v>2189</v>
      </c>
      <c r="B14" s="2446"/>
      <c r="C14" s="1460"/>
      <c r="F14" s="1461"/>
      <c r="G14" s="1461"/>
    </row>
    <row r="15" spans="1:10" ht="21.75" customHeight="1">
      <c r="A15" s="884"/>
      <c r="B15" s="2447" t="s">
        <v>588</v>
      </c>
      <c r="C15" s="2447"/>
      <c r="D15" s="2447"/>
      <c r="E15" s="2447"/>
      <c r="F15" s="885"/>
      <c r="G15" s="885"/>
      <c r="H15" s="885"/>
      <c r="I15" s="885"/>
      <c r="J15" s="885"/>
    </row>
    <row r="16" spans="1:10" ht="21" customHeight="1">
      <c r="A16" s="662"/>
      <c r="B16" s="2449" t="s">
        <v>243</v>
      </c>
      <c r="C16" s="2449"/>
      <c r="D16" s="2449"/>
      <c r="E16" s="2449"/>
      <c r="F16" s="2449"/>
      <c r="G16" s="886"/>
      <c r="H16" s="886"/>
      <c r="I16" s="886"/>
      <c r="J16" s="886"/>
    </row>
    <row r="17" spans="1:10" s="672" customFormat="1" ht="21.75" hidden="1" customHeight="1">
      <c r="A17" s="882"/>
      <c r="B17" s="2451" t="s">
        <v>2188</v>
      </c>
      <c r="C17" s="2451"/>
      <c r="D17" s="2451"/>
      <c r="E17" s="2451"/>
      <c r="F17" s="2451"/>
      <c r="G17" s="887"/>
      <c r="H17" s="887"/>
      <c r="I17" s="887"/>
      <c r="J17" s="887"/>
    </row>
    <row r="18" spans="1:10" s="672" customFormat="1" ht="12" customHeight="1">
      <c r="A18" s="883"/>
      <c r="B18" s="2451"/>
      <c r="C18" s="2451"/>
      <c r="D18" s="2451"/>
      <c r="E18" s="2451"/>
      <c r="F18" s="2451"/>
      <c r="G18" s="676"/>
      <c r="H18" s="676"/>
      <c r="I18" s="675"/>
      <c r="J18" s="675"/>
    </row>
    <row r="19" spans="1:10" s="667" customFormat="1" thickBot="1">
      <c r="A19" s="677" t="s">
        <v>205</v>
      </c>
      <c r="B19" s="888"/>
      <c r="C19" s="889"/>
      <c r="D19" s="669"/>
      <c r="E19" s="1386"/>
      <c r="G19" s="890" t="s">
        <v>617</v>
      </c>
      <c r="H19" s="891"/>
      <c r="I19" s="891"/>
      <c r="J19" s="891"/>
    </row>
    <row r="20" spans="1:10" s="869" customFormat="1" ht="15.75" customHeight="1" thickBot="1">
      <c r="A20" s="677" t="s">
        <v>84</v>
      </c>
      <c r="B20" s="892"/>
      <c r="C20" s="889"/>
      <c r="E20" s="1387"/>
      <c r="G20" s="892" t="s">
        <v>313</v>
      </c>
      <c r="H20" s="893">
        <v>9</v>
      </c>
      <c r="I20" s="894">
        <v>5</v>
      </c>
      <c r="J20" s="895">
        <v>1</v>
      </c>
    </row>
    <row r="21" spans="1:10" s="892" customFormat="1" ht="15" customHeight="1" thickBot="1">
      <c r="A21" s="677" t="s">
        <v>600</v>
      </c>
      <c r="C21" s="889"/>
      <c r="E21" s="1388"/>
      <c r="G21" s="892" t="s">
        <v>1129</v>
      </c>
    </row>
    <row r="22" spans="1:10" s="892" customFormat="1" ht="9.75" customHeight="1" thickBot="1">
      <c r="A22" s="677" t="s">
        <v>531</v>
      </c>
      <c r="C22" s="896"/>
      <c r="D22" s="897"/>
      <c r="E22" s="1388"/>
      <c r="G22" s="892" t="s">
        <v>532</v>
      </c>
    </row>
    <row r="23" spans="1:10" s="869" customFormat="1" ht="15.75" customHeight="1" thickBot="1">
      <c r="A23" s="677" t="s">
        <v>693</v>
      </c>
      <c r="B23" s="892"/>
      <c r="C23" s="889"/>
      <c r="E23" s="1387"/>
      <c r="G23" s="892" t="s">
        <v>902</v>
      </c>
      <c r="I23" s="898"/>
    </row>
    <row r="24" spans="1:10" s="869" customFormat="1" ht="12.75" customHeight="1">
      <c r="A24" s="677" t="s">
        <v>202</v>
      </c>
      <c r="B24" s="899"/>
      <c r="C24" s="900"/>
      <c r="E24" s="1387"/>
      <c r="F24" s="901"/>
      <c r="G24" s="892" t="s">
        <v>904</v>
      </c>
    </row>
    <row r="25" spans="1:10" s="869" customFormat="1" ht="15.75" customHeight="1" thickBot="1">
      <c r="A25" s="679" t="s">
        <v>286</v>
      </c>
      <c r="B25" s="890"/>
      <c r="C25" s="900"/>
      <c r="D25" s="902"/>
      <c r="E25" s="1389"/>
      <c r="G25" s="892" t="s">
        <v>218</v>
      </c>
      <c r="I25" s="901"/>
    </row>
    <row r="26" spans="1:10" s="901" customFormat="1" ht="15.75" customHeight="1" thickBot="1">
      <c r="A26" s="677" t="s">
        <v>110</v>
      </c>
      <c r="B26" s="892"/>
      <c r="C26" s="900"/>
      <c r="D26" s="903"/>
      <c r="E26" s="1387"/>
      <c r="G26" s="901" t="s">
        <v>1658</v>
      </c>
      <c r="H26" s="904"/>
      <c r="I26" s="905"/>
      <c r="J26" s="906"/>
    </row>
    <row r="27" spans="1:10" s="901" customFormat="1" ht="16.5" customHeight="1" thickBot="1">
      <c r="A27" s="677" t="s">
        <v>608</v>
      </c>
      <c r="B27" s="892"/>
      <c r="C27" s="900"/>
      <c r="E27" s="1390" t="s">
        <v>704</v>
      </c>
      <c r="G27" s="892" t="s">
        <v>398</v>
      </c>
      <c r="I27" s="869"/>
      <c r="J27" s="869"/>
    </row>
    <row r="28" spans="1:10" s="901" customFormat="1" ht="16.5" customHeight="1" thickBot="1">
      <c r="A28" s="680"/>
      <c r="B28" s="869"/>
      <c r="C28" s="908"/>
      <c r="E28" s="1391"/>
      <c r="F28" s="869"/>
      <c r="G28" s="869"/>
      <c r="H28" s="2469">
        <v>900272140022</v>
      </c>
      <c r="I28" s="2469"/>
      <c r="J28" s="2469"/>
    </row>
    <row r="29" spans="1:10" s="672" customFormat="1" ht="35.25" customHeight="1" thickBot="1">
      <c r="A29" s="695" t="s">
        <v>385</v>
      </c>
      <c r="B29" s="696" t="s">
        <v>609</v>
      </c>
      <c r="C29" s="697"/>
      <c r="D29" s="696" t="s">
        <v>401</v>
      </c>
      <c r="E29" s="1392"/>
      <c r="F29" s="2438" t="s">
        <v>342</v>
      </c>
      <c r="G29" s="2440" t="s">
        <v>343</v>
      </c>
      <c r="H29" s="2441"/>
      <c r="I29" s="2441"/>
      <c r="J29" s="2442"/>
    </row>
    <row r="30" spans="1:10" s="672" customFormat="1" ht="59.25" customHeight="1" thickBot="1">
      <c r="A30" s="699"/>
      <c r="B30" s="700" t="s">
        <v>329</v>
      </c>
      <c r="C30" s="701" t="s">
        <v>641</v>
      </c>
      <c r="D30" s="702" t="s">
        <v>761</v>
      </c>
      <c r="E30" s="139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0" s="910" customFormat="1" ht="21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1394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20.25" customHeight="1" thickBot="1">
      <c r="A32" s="911">
        <v>1100000</v>
      </c>
      <c r="B32" s="711" t="s">
        <v>1659</v>
      </c>
      <c r="C32" s="712" t="s">
        <v>338</v>
      </c>
      <c r="D32" s="826">
        <f>D105+D34+D42</f>
        <v>29650</v>
      </c>
      <c r="E32" s="1104">
        <f>E68+E35+E77+E45+E65+E46+E70+E75+E76+E63</f>
        <v>0</v>
      </c>
      <c r="F32" s="826">
        <f>D32+E32</f>
        <v>29650</v>
      </c>
      <c r="G32" s="826">
        <f>+G105+G33+G42</f>
        <v>5350</v>
      </c>
      <c r="H32" s="826">
        <f>H33+H42+H131+H105</f>
        <v>11395</v>
      </c>
      <c r="I32" s="826">
        <f>I33+I42+I131+I105</f>
        <v>16795</v>
      </c>
      <c r="J32" s="826">
        <f>F32</f>
        <v>29650</v>
      </c>
    </row>
    <row r="33" spans="1:11" s="672" customFormat="1" ht="25.5" customHeight="1" thickBot="1">
      <c r="A33" s="911">
        <v>1110000</v>
      </c>
      <c r="B33" s="714" t="s">
        <v>1617</v>
      </c>
      <c r="C33" s="712" t="s">
        <v>338</v>
      </c>
      <c r="D33" s="827">
        <f>D34</f>
        <v>23700</v>
      </c>
      <c r="E33" s="1122"/>
      <c r="F33" s="827">
        <f>F34</f>
        <v>23700</v>
      </c>
      <c r="G33" s="827">
        <f>G34</f>
        <v>4700</v>
      </c>
      <c r="H33" s="827">
        <f>H34</f>
        <v>10000</v>
      </c>
      <c r="I33" s="827">
        <f>I34</f>
        <v>14500</v>
      </c>
      <c r="J33" s="827">
        <f>J34</f>
        <v>23700</v>
      </c>
    </row>
    <row r="34" spans="1:11" s="672" customFormat="1" ht="22.5" customHeight="1">
      <c r="A34" s="912">
        <v>1110000</v>
      </c>
      <c r="B34" s="717" t="s">
        <v>768</v>
      </c>
      <c r="C34" s="718" t="s">
        <v>338</v>
      </c>
      <c r="D34" s="828">
        <f>SUM(D35:D41)</f>
        <v>23700</v>
      </c>
      <c r="E34" s="1395"/>
      <c r="F34" s="828">
        <f>SUM(F35:F41)</f>
        <v>23700</v>
      </c>
      <c r="G34" s="828">
        <f>SUM(G35:G41)</f>
        <v>4700</v>
      </c>
      <c r="H34" s="828">
        <f>SUM(H35:H41)</f>
        <v>10000</v>
      </c>
      <c r="I34" s="828">
        <f>SUM(I35:I41)</f>
        <v>14500</v>
      </c>
      <c r="J34" s="828">
        <f>SUM(J35:J41)</f>
        <v>23700</v>
      </c>
    </row>
    <row r="35" spans="1:11" s="672" customFormat="1" ht="24" customHeight="1" thickBot="1">
      <c r="A35" s="913">
        <v>1111000</v>
      </c>
      <c r="B35" s="721" t="s">
        <v>643</v>
      </c>
      <c r="C35" s="722" t="s">
        <v>769</v>
      </c>
      <c r="D35" s="846">
        <v>23700</v>
      </c>
      <c r="E35" s="843">
        <v>0</v>
      </c>
      <c r="F35" s="846">
        <f>D35+E35</f>
        <v>23700</v>
      </c>
      <c r="G35" s="846">
        <v>4700</v>
      </c>
      <c r="H35" s="846">
        <v>10000</v>
      </c>
      <c r="I35" s="846">
        <v>14500</v>
      </c>
      <c r="J35" s="846">
        <f>F35</f>
        <v>23700</v>
      </c>
      <c r="K35" s="672">
        <v>27720</v>
      </c>
    </row>
    <row r="36" spans="1:11" s="672" customFormat="1" ht="24" hidden="1" customHeight="1">
      <c r="A36" s="914">
        <v>1112000</v>
      </c>
      <c r="B36" s="725" t="s">
        <v>255</v>
      </c>
      <c r="C36" s="726" t="s">
        <v>770</v>
      </c>
      <c r="D36" s="844">
        <v>0</v>
      </c>
      <c r="E36" s="845"/>
      <c r="F36" s="844">
        <v>0</v>
      </c>
      <c r="G36" s="844">
        <v>0</v>
      </c>
      <c r="H36" s="844">
        <v>0</v>
      </c>
      <c r="I36" s="844">
        <v>0</v>
      </c>
      <c r="J36" s="844">
        <f>F36</f>
        <v>0</v>
      </c>
    </row>
    <row r="37" spans="1:11" s="672" customFormat="1" ht="26.25" hidden="1" thickBot="1">
      <c r="A37" s="914">
        <v>1113000</v>
      </c>
      <c r="B37" s="725" t="s">
        <v>771</v>
      </c>
      <c r="C37" s="726" t="s">
        <v>772</v>
      </c>
      <c r="D37" s="844"/>
      <c r="E37" s="845"/>
      <c r="F37" s="844"/>
      <c r="G37" s="844"/>
      <c r="H37" s="844"/>
      <c r="I37" s="844"/>
      <c r="J37" s="954">
        <v>0</v>
      </c>
    </row>
    <row r="38" spans="1:11" s="672" customFormat="1" ht="39" hidden="1" thickBot="1">
      <c r="A38" s="914">
        <v>1114000</v>
      </c>
      <c r="B38" s="725" t="s">
        <v>377</v>
      </c>
      <c r="C38" s="726" t="s">
        <v>378</v>
      </c>
      <c r="D38" s="844"/>
      <c r="E38" s="845"/>
      <c r="F38" s="844"/>
      <c r="G38" s="844"/>
      <c r="H38" s="844"/>
      <c r="I38" s="844"/>
      <c r="J38" s="954">
        <v>0</v>
      </c>
    </row>
    <row r="39" spans="1:11" s="672" customFormat="1" ht="13.5" hidden="1" thickBot="1">
      <c r="A39" s="914">
        <v>1115000</v>
      </c>
      <c r="B39" s="725" t="s">
        <v>591</v>
      </c>
      <c r="C39" s="726" t="s">
        <v>367</v>
      </c>
      <c r="D39" s="844"/>
      <c r="E39" s="845"/>
      <c r="F39" s="844"/>
      <c r="G39" s="844"/>
      <c r="H39" s="844"/>
      <c r="I39" s="844"/>
      <c r="J39" s="954">
        <v>0</v>
      </c>
    </row>
    <row r="40" spans="1:11" s="672" customFormat="1" ht="26.25" hidden="1" thickBot="1">
      <c r="A40" s="914">
        <v>1116000</v>
      </c>
      <c r="B40" s="725" t="s">
        <v>981</v>
      </c>
      <c r="C40" s="726" t="s">
        <v>368</v>
      </c>
      <c r="D40" s="844"/>
      <c r="E40" s="845"/>
      <c r="F40" s="844"/>
      <c r="G40" s="844"/>
      <c r="H40" s="844"/>
      <c r="I40" s="844"/>
      <c r="J40" s="954">
        <v>0</v>
      </c>
    </row>
    <row r="41" spans="1:11" s="672" customFormat="1" ht="22.5" hidden="1" customHeight="1">
      <c r="A41" s="916">
        <v>1117000</v>
      </c>
      <c r="B41" s="729" t="s">
        <v>610</v>
      </c>
      <c r="C41" s="730" t="s">
        <v>19</v>
      </c>
      <c r="D41" s="839">
        <v>0</v>
      </c>
      <c r="E41" s="840">
        <v>0</v>
      </c>
      <c r="F41" s="839">
        <f>D41+E41</f>
        <v>0</v>
      </c>
      <c r="G41" s="839">
        <v>0</v>
      </c>
      <c r="H41" s="839">
        <v>0</v>
      </c>
      <c r="I41" s="839">
        <v>0</v>
      </c>
      <c r="J41" s="954">
        <f>F41</f>
        <v>0</v>
      </c>
    </row>
    <row r="42" spans="1:11" s="672" customFormat="1" ht="29.25" thickBot="1">
      <c r="A42" s="917">
        <v>1120000</v>
      </c>
      <c r="B42" s="733" t="s">
        <v>20</v>
      </c>
      <c r="C42" s="712" t="s">
        <v>338</v>
      </c>
      <c r="D42" s="833">
        <f>D43+D55+D66+D69+D51+D64</f>
        <v>5950</v>
      </c>
      <c r="E42" s="1107"/>
      <c r="F42" s="833">
        <f>F43+F55+F66+F69+F51+F64</f>
        <v>5950</v>
      </c>
      <c r="G42" s="833">
        <f>G43+G51+G55+G64+G66+G69</f>
        <v>650</v>
      </c>
      <c r="H42" s="833">
        <f>H43+H51+H55+H64+H66+H69</f>
        <v>1395</v>
      </c>
      <c r="I42" s="833">
        <f>I43+I51+I55+I64+I66+I69</f>
        <v>2295</v>
      </c>
      <c r="J42" s="954">
        <f>F42</f>
        <v>5950</v>
      </c>
    </row>
    <row r="43" spans="1:11" s="672" customFormat="1" ht="14.25" hidden="1">
      <c r="A43" s="912">
        <v>1121000</v>
      </c>
      <c r="B43" s="735" t="s">
        <v>21</v>
      </c>
      <c r="C43" s="736"/>
      <c r="D43" s="834">
        <f>SUM(D44:D49)</f>
        <v>1900</v>
      </c>
      <c r="E43" s="846"/>
      <c r="F43" s="834">
        <f>SUM(F44:F49)</f>
        <v>1900</v>
      </c>
      <c r="G43" s="834">
        <f>SUM(G44:G49)</f>
        <v>350</v>
      </c>
      <c r="H43" s="834">
        <f>SUM(H44:H49)</f>
        <v>700</v>
      </c>
      <c r="I43" s="834">
        <f>SUM(I44:I49)</f>
        <v>1250</v>
      </c>
      <c r="J43" s="954">
        <f>SUM(J44:J49)</f>
        <v>1900</v>
      </c>
    </row>
    <row r="44" spans="1:11" s="672" customFormat="1" ht="25.5" hidden="1">
      <c r="A44" s="914">
        <v>1121100</v>
      </c>
      <c r="B44" s="737" t="s">
        <v>359</v>
      </c>
      <c r="C44" s="726" t="s">
        <v>360</v>
      </c>
      <c r="D44" s="844"/>
      <c r="E44" s="845"/>
      <c r="F44" s="844"/>
      <c r="G44" s="844"/>
      <c r="H44" s="844"/>
      <c r="I44" s="844"/>
      <c r="J44" s="954">
        <v>0</v>
      </c>
    </row>
    <row r="45" spans="1:11" s="672" customFormat="1" ht="24" customHeight="1">
      <c r="A45" s="914">
        <v>1121200</v>
      </c>
      <c r="B45" s="738" t="s">
        <v>1618</v>
      </c>
      <c r="C45" s="726" t="s">
        <v>362</v>
      </c>
      <c r="D45" s="844">
        <v>1500</v>
      </c>
      <c r="E45" s="845">
        <v>0</v>
      </c>
      <c r="F45" s="844">
        <f>D45+E45</f>
        <v>1500</v>
      </c>
      <c r="G45" s="844">
        <v>300</v>
      </c>
      <c r="H45" s="844">
        <v>600</v>
      </c>
      <c r="I45" s="844">
        <v>1100</v>
      </c>
      <c r="J45" s="954">
        <f>F45</f>
        <v>1500</v>
      </c>
    </row>
    <row r="46" spans="1:11" s="672" customFormat="1" ht="25.5" customHeight="1">
      <c r="A46" s="914">
        <v>1121300</v>
      </c>
      <c r="B46" s="737" t="s">
        <v>734</v>
      </c>
      <c r="C46" s="726" t="s">
        <v>363</v>
      </c>
      <c r="D46" s="844">
        <v>300</v>
      </c>
      <c r="E46" s="845">
        <v>0</v>
      </c>
      <c r="F46" s="844">
        <f>D46+E46</f>
        <v>300</v>
      </c>
      <c r="G46" s="844">
        <v>50</v>
      </c>
      <c r="H46" s="844">
        <v>100</v>
      </c>
      <c r="I46" s="844">
        <v>150</v>
      </c>
      <c r="J46" s="954">
        <f>F46</f>
        <v>300</v>
      </c>
    </row>
    <row r="47" spans="1:11" s="672" customFormat="1" ht="21.75" customHeight="1">
      <c r="A47" s="914">
        <v>1121400</v>
      </c>
      <c r="B47" s="737" t="s">
        <v>735</v>
      </c>
      <c r="C47" s="726" t="s">
        <v>364</v>
      </c>
      <c r="D47" s="844">
        <v>100</v>
      </c>
      <c r="E47" s="845"/>
      <c r="F47" s="844">
        <f>D47+E47</f>
        <v>100</v>
      </c>
      <c r="G47" s="844">
        <v>0</v>
      </c>
      <c r="H47" s="844">
        <v>0</v>
      </c>
      <c r="I47" s="844">
        <v>0</v>
      </c>
      <c r="J47" s="954">
        <f>F47</f>
        <v>100</v>
      </c>
    </row>
    <row r="48" spans="1:11" s="672" customFormat="1">
      <c r="A48" s="914">
        <v>1121500</v>
      </c>
      <c r="B48" s="737" t="s">
        <v>65</v>
      </c>
      <c r="C48" s="726" t="s">
        <v>365</v>
      </c>
      <c r="D48" s="834"/>
      <c r="E48" s="845"/>
      <c r="F48" s="844">
        <f>D48+E48</f>
        <v>0</v>
      </c>
      <c r="G48" s="834"/>
      <c r="H48" s="834"/>
      <c r="I48" s="834"/>
      <c r="J48" s="954">
        <v>0</v>
      </c>
    </row>
    <row r="49" spans="1:10" s="672" customFormat="1">
      <c r="A49" s="914">
        <v>1121600</v>
      </c>
      <c r="B49" s="737" t="s">
        <v>66</v>
      </c>
      <c r="C49" s="726" t="s">
        <v>366</v>
      </c>
      <c r="D49" s="844"/>
      <c r="E49" s="845"/>
      <c r="F49" s="844">
        <f>D49+E49</f>
        <v>0</v>
      </c>
      <c r="G49" s="844"/>
      <c r="H49" s="844"/>
      <c r="I49" s="844"/>
      <c r="J49" s="954">
        <v>0</v>
      </c>
    </row>
    <row r="50" spans="1:10" s="672" customFormat="1" ht="13.5" thickBot="1">
      <c r="A50" s="918">
        <v>1121700</v>
      </c>
      <c r="B50" s="741" t="s">
        <v>67</v>
      </c>
      <c r="C50" s="730" t="s">
        <v>731</v>
      </c>
      <c r="D50" s="839"/>
      <c r="E50" s="840"/>
      <c r="F50" s="839"/>
      <c r="G50" s="839"/>
      <c r="H50" s="839"/>
      <c r="I50" s="839"/>
      <c r="J50" s="954">
        <v>0</v>
      </c>
    </row>
    <row r="51" spans="1:10" s="672" customFormat="1" ht="28.5">
      <c r="A51" s="912">
        <v>1122000</v>
      </c>
      <c r="B51" s="742" t="s">
        <v>732</v>
      </c>
      <c r="C51" s="718" t="s">
        <v>338</v>
      </c>
      <c r="D51" s="842">
        <f>D52</f>
        <v>2000</v>
      </c>
      <c r="E51" s="843"/>
      <c r="F51" s="842">
        <f>F52</f>
        <v>2000</v>
      </c>
      <c r="G51" s="842">
        <f>G52</f>
        <v>0</v>
      </c>
      <c r="H51" s="842">
        <f>H52</f>
        <v>0</v>
      </c>
      <c r="I51" s="842">
        <f>I52</f>
        <v>0</v>
      </c>
      <c r="J51" s="954">
        <f>J52</f>
        <v>2000</v>
      </c>
    </row>
    <row r="52" spans="1:10" s="672" customFormat="1" ht="25.5" customHeight="1">
      <c r="A52" s="919">
        <v>1122100</v>
      </c>
      <c r="B52" s="737" t="s">
        <v>68</v>
      </c>
      <c r="C52" s="722" t="s">
        <v>733</v>
      </c>
      <c r="D52" s="844">
        <v>2000</v>
      </c>
      <c r="E52" s="845"/>
      <c r="F52" s="844">
        <f>D52+E52</f>
        <v>2000</v>
      </c>
      <c r="G52" s="844">
        <v>0</v>
      </c>
      <c r="H52" s="844">
        <v>0</v>
      </c>
      <c r="I52" s="844">
        <v>0</v>
      </c>
      <c r="J52" s="954">
        <f>F52</f>
        <v>2000</v>
      </c>
    </row>
    <row r="53" spans="1:10" s="672" customFormat="1" ht="18" customHeight="1">
      <c r="A53" s="919">
        <v>1122200</v>
      </c>
      <c r="B53" s="737" t="s">
        <v>465</v>
      </c>
      <c r="C53" s="726" t="s">
        <v>978</v>
      </c>
      <c r="D53" s="844"/>
      <c r="E53" s="845"/>
      <c r="F53" s="844"/>
      <c r="G53" s="844"/>
      <c r="H53" s="844"/>
      <c r="I53" s="844"/>
      <c r="J53" s="954">
        <v>0</v>
      </c>
    </row>
    <row r="54" spans="1:10" s="672" customFormat="1" ht="20.25" customHeight="1" thickBot="1">
      <c r="A54" s="917">
        <v>1122300</v>
      </c>
      <c r="B54" s="741" t="s">
        <v>136</v>
      </c>
      <c r="C54" s="730" t="s">
        <v>979</v>
      </c>
      <c r="D54" s="839"/>
      <c r="E54" s="840"/>
      <c r="F54" s="839"/>
      <c r="G54" s="839"/>
      <c r="H54" s="839"/>
      <c r="I54" s="839"/>
      <c r="J54" s="954">
        <v>0</v>
      </c>
    </row>
    <row r="55" spans="1:10" s="672" customFormat="1" ht="28.5">
      <c r="A55" s="912">
        <v>1123000</v>
      </c>
      <c r="B55" s="742" t="s">
        <v>52</v>
      </c>
      <c r="C55" s="718" t="s">
        <v>338</v>
      </c>
      <c r="D55" s="842">
        <f>SUM(D56:D63)</f>
        <v>800</v>
      </c>
      <c r="E55" s="843"/>
      <c r="F55" s="842">
        <f>SUM(F56:F63)</f>
        <v>800</v>
      </c>
      <c r="G55" s="842">
        <f>SUM(G56:G63)</f>
        <v>100</v>
      </c>
      <c r="H55" s="842">
        <f>SUM(H56:H63)</f>
        <v>250</v>
      </c>
      <c r="I55" s="842">
        <f>SUM(I56:I63)</f>
        <v>400</v>
      </c>
      <c r="J55" s="954">
        <f>F55</f>
        <v>800</v>
      </c>
    </row>
    <row r="56" spans="1:10" s="672" customFormat="1" hidden="1">
      <c r="A56" s="919">
        <v>1123100</v>
      </c>
      <c r="B56" s="737" t="s">
        <v>137</v>
      </c>
      <c r="C56" s="722" t="s">
        <v>345</v>
      </c>
      <c r="D56" s="844"/>
      <c r="E56" s="845"/>
      <c r="F56" s="844"/>
      <c r="G56" s="844"/>
      <c r="H56" s="844"/>
      <c r="I56" s="844"/>
      <c r="J56" s="954">
        <f>F56</f>
        <v>0</v>
      </c>
    </row>
    <row r="57" spans="1:10" s="672" customFormat="1" hidden="1">
      <c r="A57" s="919">
        <v>1123200</v>
      </c>
      <c r="B57" s="737" t="s">
        <v>138</v>
      </c>
      <c r="C57" s="726" t="s">
        <v>346</v>
      </c>
      <c r="D57" s="844">
        <v>0</v>
      </c>
      <c r="E57" s="845"/>
      <c r="F57" s="844">
        <v>0</v>
      </c>
      <c r="G57" s="844">
        <v>0</v>
      </c>
      <c r="H57" s="844">
        <v>0</v>
      </c>
      <c r="I57" s="844">
        <v>0</v>
      </c>
      <c r="J57" s="954">
        <f>F57</f>
        <v>0</v>
      </c>
    </row>
    <row r="58" spans="1:10" s="672" customFormat="1" ht="25.5" hidden="1">
      <c r="A58" s="919">
        <v>1123300</v>
      </c>
      <c r="B58" s="737" t="s">
        <v>139</v>
      </c>
      <c r="C58" s="726" t="s">
        <v>347</v>
      </c>
      <c r="D58" s="844"/>
      <c r="E58" s="845"/>
      <c r="F58" s="844"/>
      <c r="G58" s="844"/>
      <c r="H58" s="844"/>
      <c r="I58" s="844"/>
      <c r="J58" s="954"/>
    </row>
    <row r="59" spans="1:10" s="672" customFormat="1" hidden="1">
      <c r="A59" s="919">
        <v>1123400</v>
      </c>
      <c r="B59" s="737" t="s">
        <v>533</v>
      </c>
      <c r="C59" s="726" t="s">
        <v>348</v>
      </c>
      <c r="D59" s="844">
        <v>0</v>
      </c>
      <c r="E59" s="845"/>
      <c r="F59" s="844">
        <v>0</v>
      </c>
      <c r="G59" s="844">
        <v>0</v>
      </c>
      <c r="H59" s="844">
        <v>0</v>
      </c>
      <c r="I59" s="844">
        <v>0</v>
      </c>
      <c r="J59" s="954">
        <f t="shared" ref="J59:J64" si="0">F59</f>
        <v>0</v>
      </c>
    </row>
    <row r="60" spans="1:10" s="672" customFormat="1" hidden="1">
      <c r="A60" s="919">
        <v>1123500</v>
      </c>
      <c r="B60" s="745" t="s">
        <v>534</v>
      </c>
      <c r="C60" s="746">
        <v>423500</v>
      </c>
      <c r="D60" s="844"/>
      <c r="E60" s="845"/>
      <c r="F60" s="844"/>
      <c r="G60" s="844"/>
      <c r="H60" s="844"/>
      <c r="I60" s="844"/>
      <c r="J60" s="954">
        <f t="shared" si="0"/>
        <v>0</v>
      </c>
    </row>
    <row r="61" spans="1:10" s="672" customFormat="1" hidden="1">
      <c r="A61" s="919">
        <v>1123600</v>
      </c>
      <c r="B61" s="737" t="s">
        <v>174</v>
      </c>
      <c r="C61" s="726" t="s">
        <v>349</v>
      </c>
      <c r="D61" s="844"/>
      <c r="E61" s="845"/>
      <c r="F61" s="844"/>
      <c r="G61" s="844"/>
      <c r="H61" s="844"/>
      <c r="I61" s="844"/>
      <c r="J61" s="954">
        <f t="shared" si="0"/>
        <v>0</v>
      </c>
    </row>
    <row r="62" spans="1:10" s="672" customFormat="1" hidden="1">
      <c r="A62" s="919">
        <v>1123700</v>
      </c>
      <c r="B62" s="737" t="s">
        <v>175</v>
      </c>
      <c r="C62" s="726" t="s">
        <v>350</v>
      </c>
      <c r="D62" s="844">
        <v>0</v>
      </c>
      <c r="E62" s="845"/>
      <c r="F62" s="844">
        <v>0</v>
      </c>
      <c r="G62" s="844">
        <v>0</v>
      </c>
      <c r="H62" s="844">
        <v>0</v>
      </c>
      <c r="I62" s="844">
        <v>0</v>
      </c>
      <c r="J62" s="954">
        <f t="shared" si="0"/>
        <v>0</v>
      </c>
    </row>
    <row r="63" spans="1:10" s="672" customFormat="1" ht="24.75" customHeight="1" thickBot="1">
      <c r="A63" s="917">
        <v>1123800</v>
      </c>
      <c r="B63" s="741" t="s">
        <v>176</v>
      </c>
      <c r="C63" s="730" t="s">
        <v>351</v>
      </c>
      <c r="D63" s="839">
        <v>800</v>
      </c>
      <c r="E63" s="840">
        <v>0</v>
      </c>
      <c r="F63" s="839">
        <f>D63+E63</f>
        <v>800</v>
      </c>
      <c r="G63" s="839">
        <v>100</v>
      </c>
      <c r="H63" s="839">
        <v>250</v>
      </c>
      <c r="I63" s="839">
        <v>400</v>
      </c>
      <c r="J63" s="954">
        <f t="shared" si="0"/>
        <v>800</v>
      </c>
    </row>
    <row r="64" spans="1:10" s="672" customFormat="1" ht="28.5">
      <c r="A64" s="912">
        <v>1124000</v>
      </c>
      <c r="B64" s="742" t="s">
        <v>198</v>
      </c>
      <c r="C64" s="718" t="s">
        <v>338</v>
      </c>
      <c r="D64" s="842">
        <f>D65</f>
        <v>85</v>
      </c>
      <c r="E64" s="843"/>
      <c r="F64" s="842">
        <f>F65</f>
        <v>85</v>
      </c>
      <c r="G64" s="842">
        <f>G65</f>
        <v>0</v>
      </c>
      <c r="H64" s="842">
        <f>H65</f>
        <v>0</v>
      </c>
      <c r="I64" s="842">
        <f>I65</f>
        <v>0</v>
      </c>
      <c r="J64" s="954">
        <f t="shared" si="0"/>
        <v>85</v>
      </c>
    </row>
    <row r="65" spans="1:10" s="672" customFormat="1" ht="13.5" thickBot="1">
      <c r="A65" s="917">
        <v>1124100</v>
      </c>
      <c r="B65" s="741" t="s">
        <v>177</v>
      </c>
      <c r="C65" s="730" t="s">
        <v>199</v>
      </c>
      <c r="D65" s="839">
        <v>85</v>
      </c>
      <c r="E65" s="840">
        <v>0</v>
      </c>
      <c r="F65" s="842">
        <f>D65+E65</f>
        <v>85</v>
      </c>
      <c r="G65" s="839">
        <v>0</v>
      </c>
      <c r="H65" s="839">
        <v>0</v>
      </c>
      <c r="I65" s="839">
        <v>0</v>
      </c>
      <c r="J65" s="954">
        <f>F65</f>
        <v>85</v>
      </c>
    </row>
    <row r="66" spans="1:10" s="672" customFormat="1" ht="28.5">
      <c r="A66" s="912">
        <v>1125000</v>
      </c>
      <c r="B66" s="742" t="s">
        <v>878</v>
      </c>
      <c r="C66" s="718" t="s">
        <v>338</v>
      </c>
      <c r="D66" s="842">
        <f>D67+D68</f>
        <v>50</v>
      </c>
      <c r="E66" s="843"/>
      <c r="F66" s="842">
        <f>F67+F68</f>
        <v>50</v>
      </c>
      <c r="G66" s="842">
        <f>G67+G68</f>
        <v>0</v>
      </c>
      <c r="H66" s="842">
        <f>H67+H68</f>
        <v>0</v>
      </c>
      <c r="I66" s="842">
        <f>I67+I68</f>
        <v>0</v>
      </c>
      <c r="J66" s="954">
        <f>J67+J68</f>
        <v>50</v>
      </c>
    </row>
    <row r="67" spans="1:10" s="672" customFormat="1" ht="25.5">
      <c r="A67" s="919">
        <v>1125100</v>
      </c>
      <c r="B67" s="737" t="s">
        <v>178</v>
      </c>
      <c r="C67" s="722" t="s">
        <v>879</v>
      </c>
      <c r="D67" s="844"/>
      <c r="E67" s="845">
        <v>0</v>
      </c>
      <c r="F67" s="844">
        <f>D67+E67</f>
        <v>0</v>
      </c>
      <c r="G67" s="844"/>
      <c r="H67" s="844"/>
      <c r="I67" s="844">
        <v>0</v>
      </c>
      <c r="J67" s="954">
        <f t="shared" ref="J67:J73" si="1">F67</f>
        <v>0</v>
      </c>
    </row>
    <row r="68" spans="1:10" s="672" customFormat="1" ht="26.25" thickBot="1">
      <c r="A68" s="917">
        <v>1125200</v>
      </c>
      <c r="B68" s="741" t="s">
        <v>669</v>
      </c>
      <c r="C68" s="730" t="s">
        <v>988</v>
      </c>
      <c r="D68" s="839">
        <v>50</v>
      </c>
      <c r="E68" s="840">
        <v>0</v>
      </c>
      <c r="F68" s="839">
        <f>D68+E68</f>
        <v>50</v>
      </c>
      <c r="G68" s="839">
        <v>0</v>
      </c>
      <c r="H68" s="839">
        <v>0</v>
      </c>
      <c r="I68" s="839">
        <v>0</v>
      </c>
      <c r="J68" s="954">
        <f t="shared" si="1"/>
        <v>50</v>
      </c>
    </row>
    <row r="69" spans="1:10" s="672" customFormat="1" ht="14.25">
      <c r="A69" s="912">
        <v>1126000</v>
      </c>
      <c r="B69" s="742" t="s">
        <v>989</v>
      </c>
      <c r="C69" s="718" t="s">
        <v>338</v>
      </c>
      <c r="D69" s="842">
        <f>SUM(D70:D77)</f>
        <v>1115</v>
      </c>
      <c r="E69" s="843">
        <f>E77</f>
        <v>0</v>
      </c>
      <c r="F69" s="842">
        <f>D69+E69</f>
        <v>1115</v>
      </c>
      <c r="G69" s="842">
        <f>SUM(G70:G77)</f>
        <v>200</v>
      </c>
      <c r="H69" s="842">
        <f>SUM(H70:H77)</f>
        <v>445</v>
      </c>
      <c r="I69" s="842">
        <f>SUM(I70:I77)</f>
        <v>645</v>
      </c>
      <c r="J69" s="954">
        <f t="shared" si="1"/>
        <v>1115</v>
      </c>
    </row>
    <row r="70" spans="1:10" s="672" customFormat="1" ht="18" customHeight="1">
      <c r="A70" s="912">
        <v>1126100</v>
      </c>
      <c r="B70" s="737" t="s">
        <v>941</v>
      </c>
      <c r="C70" s="722" t="s">
        <v>990</v>
      </c>
      <c r="D70" s="844">
        <v>75</v>
      </c>
      <c r="E70" s="845">
        <v>0</v>
      </c>
      <c r="F70" s="844">
        <f>D70+E70</f>
        <v>75</v>
      </c>
      <c r="G70" s="844">
        <v>0</v>
      </c>
      <c r="H70" s="844">
        <v>25</v>
      </c>
      <c r="I70" s="844">
        <v>25</v>
      </c>
      <c r="J70" s="954">
        <f t="shared" si="1"/>
        <v>75</v>
      </c>
    </row>
    <row r="71" spans="1:10" s="672" customFormat="1">
      <c r="A71" s="912">
        <v>1126200</v>
      </c>
      <c r="B71" s="737" t="s">
        <v>942</v>
      </c>
      <c r="C71" s="726" t="s">
        <v>991</v>
      </c>
      <c r="D71" s="844"/>
      <c r="E71" s="845"/>
      <c r="F71" s="844"/>
      <c r="G71" s="844"/>
      <c r="H71" s="844"/>
      <c r="I71" s="844"/>
      <c r="J71" s="954">
        <f t="shared" si="1"/>
        <v>0</v>
      </c>
    </row>
    <row r="72" spans="1:10" s="672" customFormat="1" ht="0.75" customHeight="1">
      <c r="A72" s="912">
        <v>1126300</v>
      </c>
      <c r="B72" s="737" t="s">
        <v>369</v>
      </c>
      <c r="C72" s="726" t="s">
        <v>370</v>
      </c>
      <c r="D72" s="844"/>
      <c r="E72" s="845"/>
      <c r="F72" s="844"/>
      <c r="G72" s="844"/>
      <c r="H72" s="844"/>
      <c r="I72" s="844"/>
      <c r="J72" s="954">
        <f t="shared" si="1"/>
        <v>0</v>
      </c>
    </row>
    <row r="73" spans="1:10" s="672" customFormat="1" hidden="1">
      <c r="A73" s="914">
        <v>1126400</v>
      </c>
      <c r="B73" s="747" t="s">
        <v>943</v>
      </c>
      <c r="C73" s="726" t="s">
        <v>371</v>
      </c>
      <c r="D73" s="844">
        <v>0</v>
      </c>
      <c r="E73" s="845"/>
      <c r="F73" s="844">
        <v>0</v>
      </c>
      <c r="G73" s="844">
        <v>0</v>
      </c>
      <c r="H73" s="844">
        <v>0</v>
      </c>
      <c r="I73" s="844">
        <v>0</v>
      </c>
      <c r="J73" s="954">
        <f t="shared" si="1"/>
        <v>0</v>
      </c>
    </row>
    <row r="74" spans="1:10" s="672" customFormat="1" ht="25.5" hidden="1">
      <c r="A74" s="916">
        <v>1126500</v>
      </c>
      <c r="B74" s="748" t="s">
        <v>901</v>
      </c>
      <c r="C74" s="726" t="s">
        <v>372</v>
      </c>
      <c r="D74" s="844"/>
      <c r="E74" s="845"/>
      <c r="F74" s="844"/>
      <c r="G74" s="844"/>
      <c r="H74" s="844"/>
      <c r="I74" s="844"/>
      <c r="J74" s="954">
        <v>0</v>
      </c>
    </row>
    <row r="75" spans="1:10" s="672" customFormat="1" ht="21" customHeight="1">
      <c r="A75" s="914">
        <v>1126600</v>
      </c>
      <c r="B75" s="747" t="s">
        <v>214</v>
      </c>
      <c r="C75" s="726" t="s">
        <v>373</v>
      </c>
      <c r="D75" s="844">
        <v>40</v>
      </c>
      <c r="E75" s="845">
        <v>0</v>
      </c>
      <c r="F75" s="844">
        <f>D75+E75</f>
        <v>40</v>
      </c>
      <c r="G75" s="844">
        <v>0</v>
      </c>
      <c r="H75" s="844">
        <v>20</v>
      </c>
      <c r="I75" s="844">
        <v>20</v>
      </c>
      <c r="J75" s="954">
        <f>F75</f>
        <v>40</v>
      </c>
    </row>
    <row r="76" spans="1:10" s="672" customFormat="1" ht="20.25" customHeight="1">
      <c r="A76" s="914">
        <v>1126700</v>
      </c>
      <c r="B76" s="747" t="s">
        <v>215</v>
      </c>
      <c r="C76" s="726" t="s">
        <v>374</v>
      </c>
      <c r="D76" s="844">
        <v>150</v>
      </c>
      <c r="E76" s="845">
        <v>0</v>
      </c>
      <c r="F76" s="844">
        <f>D76+E76</f>
        <v>150</v>
      </c>
      <c r="G76" s="844">
        <v>0</v>
      </c>
      <c r="H76" s="844">
        <v>100</v>
      </c>
      <c r="I76" s="844">
        <v>100</v>
      </c>
      <c r="J76" s="954">
        <f>F76</f>
        <v>150</v>
      </c>
    </row>
    <row r="77" spans="1:10" s="672" customFormat="1" ht="24" customHeight="1" thickBot="1">
      <c r="A77" s="918">
        <v>1126800</v>
      </c>
      <c r="B77" s="749" t="s">
        <v>458</v>
      </c>
      <c r="C77" s="730" t="s">
        <v>375</v>
      </c>
      <c r="D77" s="839">
        <v>850</v>
      </c>
      <c r="E77" s="840">
        <v>0</v>
      </c>
      <c r="F77" s="844">
        <f>D77+E77</f>
        <v>850</v>
      </c>
      <c r="G77" s="839">
        <v>200</v>
      </c>
      <c r="H77" s="839">
        <v>300</v>
      </c>
      <c r="I77" s="839">
        <v>500</v>
      </c>
      <c r="J77" s="954">
        <f>F77</f>
        <v>850</v>
      </c>
    </row>
    <row r="78" spans="1:10" s="672" customFormat="1" ht="14.25">
      <c r="A78" s="920">
        <v>1130000</v>
      </c>
      <c r="B78" s="751" t="s">
        <v>274</v>
      </c>
      <c r="C78" s="718" t="s">
        <v>338</v>
      </c>
      <c r="D78" s="842">
        <v>0</v>
      </c>
      <c r="E78" s="843"/>
      <c r="F78" s="842">
        <v>0</v>
      </c>
      <c r="G78" s="842">
        <v>0</v>
      </c>
      <c r="H78" s="842">
        <v>0</v>
      </c>
      <c r="I78" s="842">
        <v>0</v>
      </c>
      <c r="J78" s="954">
        <v>0</v>
      </c>
    </row>
    <row r="79" spans="1:10" s="672" customFormat="1" ht="12.75" customHeight="1" thickBot="1">
      <c r="A79" s="920">
        <v>1130100</v>
      </c>
      <c r="B79" s="747" t="s">
        <v>459</v>
      </c>
      <c r="C79" s="722" t="s">
        <v>275</v>
      </c>
      <c r="D79" s="844"/>
      <c r="E79" s="845"/>
      <c r="F79" s="844"/>
      <c r="G79" s="844"/>
      <c r="H79" s="844"/>
      <c r="I79" s="844"/>
      <c r="J79" s="954">
        <v>0</v>
      </c>
    </row>
    <row r="80" spans="1:10" s="672" customFormat="1" hidden="1">
      <c r="A80" s="920">
        <v>1130200</v>
      </c>
      <c r="B80" s="747" t="s">
        <v>460</v>
      </c>
      <c r="C80" s="726" t="s">
        <v>276</v>
      </c>
      <c r="D80" s="844"/>
      <c r="E80" s="845"/>
      <c r="F80" s="844"/>
      <c r="G80" s="844"/>
      <c r="H80" s="844"/>
      <c r="I80" s="844"/>
      <c r="J80" s="954">
        <v>0</v>
      </c>
    </row>
    <row r="81" spans="1:10" s="672" customFormat="1" hidden="1">
      <c r="A81" s="920">
        <v>1130300</v>
      </c>
      <c r="B81" s="747" t="s">
        <v>461</v>
      </c>
      <c r="C81" s="726" t="s">
        <v>277</v>
      </c>
      <c r="D81" s="844"/>
      <c r="E81" s="845"/>
      <c r="F81" s="844"/>
      <c r="G81" s="844"/>
      <c r="H81" s="844"/>
      <c r="I81" s="844"/>
      <c r="J81" s="954">
        <v>0</v>
      </c>
    </row>
    <row r="82" spans="1:10" s="672" customFormat="1" hidden="1">
      <c r="A82" s="920">
        <v>1130400</v>
      </c>
      <c r="B82" s="752" t="s">
        <v>462</v>
      </c>
      <c r="C82" s="753" t="s">
        <v>278</v>
      </c>
      <c r="D82" s="834"/>
      <c r="E82" s="846"/>
      <c r="F82" s="834"/>
      <c r="G82" s="834"/>
      <c r="H82" s="834"/>
      <c r="I82" s="834"/>
      <c r="J82" s="954">
        <v>0</v>
      </c>
    </row>
    <row r="83" spans="1:10" s="672" customFormat="1" ht="14.25" hidden="1">
      <c r="A83" s="914">
        <v>1131000</v>
      </c>
      <c r="B83" s="754" t="s">
        <v>279</v>
      </c>
      <c r="C83" s="755" t="s">
        <v>338</v>
      </c>
      <c r="D83" s="844"/>
      <c r="E83" s="845"/>
      <c r="F83" s="844"/>
      <c r="G83" s="844"/>
      <c r="H83" s="844"/>
      <c r="I83" s="844"/>
      <c r="J83" s="954">
        <v>0</v>
      </c>
    </row>
    <row r="84" spans="1:10" s="672" customFormat="1" ht="26.25" hidden="1" thickBot="1">
      <c r="A84" s="914">
        <v>1131100</v>
      </c>
      <c r="B84" s="747" t="s">
        <v>565</v>
      </c>
      <c r="C84" s="722" t="s">
        <v>280</v>
      </c>
      <c r="D84" s="844"/>
      <c r="E84" s="845"/>
      <c r="F84" s="844"/>
      <c r="G84" s="844"/>
      <c r="H84" s="844"/>
      <c r="I84" s="844"/>
      <c r="J84" s="954">
        <v>0</v>
      </c>
    </row>
    <row r="85" spans="1:10" s="672" customFormat="1" ht="6.75" hidden="1" customHeight="1" thickBot="1">
      <c r="A85" s="914">
        <v>1131200</v>
      </c>
      <c r="B85" s="747" t="s">
        <v>566</v>
      </c>
      <c r="C85" s="726" t="s">
        <v>281</v>
      </c>
      <c r="D85" s="844"/>
      <c r="E85" s="845"/>
      <c r="F85" s="844"/>
      <c r="G85" s="844"/>
      <c r="H85" s="844"/>
      <c r="I85" s="844"/>
      <c r="J85" s="954">
        <v>0</v>
      </c>
    </row>
    <row r="86" spans="1:10" s="672" customFormat="1" ht="10.5" hidden="1" customHeight="1" thickBot="1">
      <c r="A86" s="914">
        <v>1131300</v>
      </c>
      <c r="B86" s="749" t="s">
        <v>567</v>
      </c>
      <c r="C86" s="730" t="s">
        <v>282</v>
      </c>
      <c r="D86" s="839"/>
      <c r="E86" s="840"/>
      <c r="F86" s="839"/>
      <c r="G86" s="839"/>
      <c r="H86" s="839"/>
      <c r="I86" s="839"/>
      <c r="J86" s="954">
        <v>0</v>
      </c>
    </row>
    <row r="87" spans="1:10" s="672" customFormat="1" ht="14.25" hidden="1">
      <c r="A87" s="921">
        <v>1140000</v>
      </c>
      <c r="B87" s="751" t="s">
        <v>283</v>
      </c>
      <c r="C87" s="718" t="s">
        <v>338</v>
      </c>
      <c r="D87" s="842">
        <v>0</v>
      </c>
      <c r="E87" s="843"/>
      <c r="F87" s="842">
        <v>0</v>
      </c>
      <c r="G87" s="842">
        <v>0</v>
      </c>
      <c r="H87" s="842">
        <v>0</v>
      </c>
      <c r="I87" s="842">
        <v>0</v>
      </c>
      <c r="J87" s="954">
        <v>0</v>
      </c>
    </row>
    <row r="88" spans="1:10" s="672" customFormat="1" ht="25.5" hidden="1">
      <c r="A88" s="921">
        <v>1141000</v>
      </c>
      <c r="B88" s="747" t="s">
        <v>284</v>
      </c>
      <c r="C88" s="722" t="s">
        <v>960</v>
      </c>
      <c r="D88" s="844"/>
      <c r="E88" s="845"/>
      <c r="F88" s="844"/>
      <c r="G88" s="844"/>
      <c r="H88" s="844"/>
      <c r="I88" s="844"/>
      <c r="J88" s="954">
        <v>0</v>
      </c>
    </row>
    <row r="89" spans="1:10" s="672" customFormat="1" ht="25.5" hidden="1">
      <c r="A89" s="921">
        <v>1142000</v>
      </c>
      <c r="B89" s="747" t="s">
        <v>38</v>
      </c>
      <c r="C89" s="726" t="s">
        <v>39</v>
      </c>
      <c r="D89" s="844"/>
      <c r="E89" s="845"/>
      <c r="F89" s="844"/>
      <c r="G89" s="844"/>
      <c r="H89" s="844"/>
      <c r="I89" s="844"/>
      <c r="J89" s="954">
        <v>0</v>
      </c>
    </row>
    <row r="90" spans="1:10" s="672" customFormat="1" ht="25.5" hidden="1">
      <c r="A90" s="921">
        <v>1143000</v>
      </c>
      <c r="B90" s="747" t="s">
        <v>40</v>
      </c>
      <c r="C90" s="726" t="s">
        <v>41</v>
      </c>
      <c r="D90" s="844"/>
      <c r="E90" s="845"/>
      <c r="F90" s="844"/>
      <c r="G90" s="844"/>
      <c r="H90" s="844"/>
      <c r="I90" s="844"/>
      <c r="J90" s="954">
        <v>0</v>
      </c>
    </row>
    <row r="91" spans="1:10" s="672" customFormat="1" ht="26.25" hidden="1" thickBot="1">
      <c r="A91" s="917">
        <v>1144000</v>
      </c>
      <c r="B91" s="749" t="s">
        <v>42</v>
      </c>
      <c r="C91" s="730" t="s">
        <v>418</v>
      </c>
      <c r="D91" s="839"/>
      <c r="E91" s="840"/>
      <c r="F91" s="839"/>
      <c r="G91" s="839"/>
      <c r="H91" s="839"/>
      <c r="I91" s="839"/>
      <c r="J91" s="954">
        <v>0</v>
      </c>
    </row>
    <row r="92" spans="1:10" s="672" customFormat="1" ht="14.25" hidden="1">
      <c r="A92" s="922">
        <v>1150000</v>
      </c>
      <c r="B92" s="923" t="s">
        <v>694</v>
      </c>
      <c r="C92" s="718" t="s">
        <v>338</v>
      </c>
      <c r="D92" s="842">
        <v>0</v>
      </c>
      <c r="E92" s="843"/>
      <c r="F92" s="842">
        <v>0</v>
      </c>
      <c r="G92" s="842">
        <v>0</v>
      </c>
      <c r="H92" s="842">
        <v>0</v>
      </c>
      <c r="I92" s="842">
        <v>0</v>
      </c>
      <c r="J92" s="954">
        <v>0</v>
      </c>
    </row>
    <row r="93" spans="1:10" s="672" customFormat="1" ht="25.5" hidden="1">
      <c r="A93" s="924">
        <v>1151000</v>
      </c>
      <c r="B93" s="925" t="s">
        <v>649</v>
      </c>
      <c r="C93" s="718" t="s">
        <v>338</v>
      </c>
      <c r="D93" s="847">
        <v>0</v>
      </c>
      <c r="E93" s="848"/>
      <c r="F93" s="847">
        <v>0</v>
      </c>
      <c r="G93" s="847">
        <v>0</v>
      </c>
      <c r="H93" s="847">
        <v>0</v>
      </c>
      <c r="I93" s="847">
        <v>0</v>
      </c>
      <c r="J93" s="954">
        <v>0</v>
      </c>
    </row>
    <row r="94" spans="1:10" s="672" customFormat="1" ht="25.5" hidden="1">
      <c r="A94" s="924">
        <v>1151100</v>
      </c>
      <c r="B94" s="927" t="s">
        <v>250</v>
      </c>
      <c r="C94" s="928">
        <v>461100</v>
      </c>
      <c r="D94" s="847"/>
      <c r="E94" s="848"/>
      <c r="F94" s="847"/>
      <c r="G94" s="847"/>
      <c r="H94" s="847"/>
      <c r="I94" s="847"/>
      <c r="J94" s="954">
        <v>0</v>
      </c>
    </row>
    <row r="95" spans="1:10" s="672" customFormat="1" ht="25.5" hidden="1">
      <c r="A95" s="924">
        <v>1151200</v>
      </c>
      <c r="B95" s="927" t="s">
        <v>607</v>
      </c>
      <c r="C95" s="928">
        <v>461200</v>
      </c>
      <c r="D95" s="847"/>
      <c r="E95" s="848"/>
      <c r="F95" s="847"/>
      <c r="G95" s="847"/>
      <c r="H95" s="847"/>
      <c r="I95" s="847"/>
      <c r="J95" s="954">
        <v>0</v>
      </c>
    </row>
    <row r="96" spans="1:10" s="672" customFormat="1" ht="25.5" hidden="1">
      <c r="A96" s="924">
        <v>1152000</v>
      </c>
      <c r="B96" s="929" t="s">
        <v>495</v>
      </c>
      <c r="C96" s="930" t="s">
        <v>338</v>
      </c>
      <c r="D96" s="931">
        <v>0</v>
      </c>
      <c r="E96" s="1108"/>
      <c r="F96" s="931">
        <v>0</v>
      </c>
      <c r="G96" s="931">
        <v>0</v>
      </c>
      <c r="H96" s="931">
        <v>0</v>
      </c>
      <c r="I96" s="931">
        <v>0</v>
      </c>
      <c r="J96" s="954">
        <v>0</v>
      </c>
    </row>
    <row r="97" spans="1:10" s="672" customFormat="1" ht="25.5" hidden="1">
      <c r="A97" s="924">
        <v>1152100</v>
      </c>
      <c r="B97" s="932" t="s">
        <v>518</v>
      </c>
      <c r="C97" s="928">
        <v>462100</v>
      </c>
      <c r="D97" s="844"/>
      <c r="E97" s="845"/>
      <c r="F97" s="844"/>
      <c r="G97" s="844"/>
      <c r="H97" s="844"/>
      <c r="I97" s="844"/>
      <c r="J97" s="954">
        <v>0</v>
      </c>
    </row>
    <row r="98" spans="1:10" s="672" customFormat="1" ht="26.25" hidden="1" thickBot="1">
      <c r="A98" s="934">
        <v>1152200</v>
      </c>
      <c r="B98" s="935" t="s">
        <v>723</v>
      </c>
      <c r="C98" s="936">
        <v>462200</v>
      </c>
      <c r="D98" s="839"/>
      <c r="E98" s="840"/>
      <c r="F98" s="839"/>
      <c r="G98" s="839"/>
      <c r="H98" s="839"/>
      <c r="I98" s="839"/>
      <c r="J98" s="954">
        <v>0</v>
      </c>
    </row>
    <row r="99" spans="1:10" s="672" customFormat="1" ht="25.5" hidden="1">
      <c r="A99" s="922">
        <v>1153000</v>
      </c>
      <c r="B99" s="938" t="s">
        <v>724</v>
      </c>
      <c r="C99" s="939" t="s">
        <v>338</v>
      </c>
      <c r="D99" s="940">
        <v>0</v>
      </c>
      <c r="E99" s="1109"/>
      <c r="F99" s="940">
        <v>0</v>
      </c>
      <c r="G99" s="940">
        <v>0</v>
      </c>
      <c r="H99" s="940">
        <v>0</v>
      </c>
      <c r="I99" s="940">
        <v>0</v>
      </c>
      <c r="J99" s="954">
        <v>0</v>
      </c>
    </row>
    <row r="100" spans="1:10" s="672" customFormat="1" ht="25.5" hidden="1">
      <c r="A100" s="924">
        <v>1153100</v>
      </c>
      <c r="B100" s="932" t="s">
        <v>725</v>
      </c>
      <c r="C100" s="928">
        <v>463100</v>
      </c>
      <c r="D100" s="931"/>
      <c r="E100" s="1108"/>
      <c r="F100" s="931"/>
      <c r="G100" s="931"/>
      <c r="H100" s="931"/>
      <c r="I100" s="931"/>
      <c r="J100" s="954">
        <v>0</v>
      </c>
    </row>
    <row r="101" spans="1:10" s="672" customFormat="1" hidden="1">
      <c r="A101" s="924">
        <v>1153200</v>
      </c>
      <c r="B101" s="932" t="s">
        <v>95</v>
      </c>
      <c r="C101" s="928">
        <v>463200</v>
      </c>
      <c r="D101" s="931"/>
      <c r="E101" s="1108"/>
      <c r="F101" s="931"/>
      <c r="G101" s="931"/>
      <c r="H101" s="931"/>
      <c r="I101" s="931"/>
      <c r="J101" s="954">
        <v>0</v>
      </c>
    </row>
    <row r="102" spans="1:10" s="672" customFormat="1" ht="38.25" hidden="1">
      <c r="A102" s="924">
        <v>1153300</v>
      </c>
      <c r="B102" s="932" t="s">
        <v>479</v>
      </c>
      <c r="C102" s="928">
        <v>463300</v>
      </c>
      <c r="D102" s="931"/>
      <c r="E102" s="1108"/>
      <c r="F102" s="931"/>
      <c r="G102" s="931"/>
      <c r="H102" s="931"/>
      <c r="I102" s="931"/>
      <c r="J102" s="954">
        <v>0</v>
      </c>
    </row>
    <row r="103" spans="1:10" s="672" customFormat="1" ht="38.25" hidden="1">
      <c r="A103" s="924">
        <v>1153400</v>
      </c>
      <c r="B103" s="932" t="s">
        <v>480</v>
      </c>
      <c r="C103" s="928">
        <v>463400</v>
      </c>
      <c r="D103" s="931"/>
      <c r="E103" s="1108"/>
      <c r="F103" s="931"/>
      <c r="G103" s="931"/>
      <c r="H103" s="931"/>
      <c r="I103" s="931"/>
      <c r="J103" s="954">
        <v>0</v>
      </c>
    </row>
    <row r="104" spans="1:10" s="672" customFormat="1" hidden="1">
      <c r="A104" s="924">
        <v>1153500</v>
      </c>
      <c r="B104" s="941" t="s">
        <v>481</v>
      </c>
      <c r="C104" s="928">
        <v>463500</v>
      </c>
      <c r="D104" s="931"/>
      <c r="E104" s="1108"/>
      <c r="F104" s="931"/>
      <c r="G104" s="931"/>
      <c r="H104" s="931"/>
      <c r="I104" s="931"/>
      <c r="J104" s="954">
        <v>0</v>
      </c>
    </row>
    <row r="105" spans="1:10" s="672" customFormat="1" ht="38.25" hidden="1">
      <c r="A105" s="924">
        <v>1153700</v>
      </c>
      <c r="B105" s="941" t="s">
        <v>482</v>
      </c>
      <c r="C105" s="746">
        <v>463700</v>
      </c>
      <c r="D105" s="931">
        <v>0</v>
      </c>
      <c r="E105" s="1108"/>
      <c r="F105" s="931">
        <f>D105+E105</f>
        <v>0</v>
      </c>
      <c r="G105" s="931"/>
      <c r="H105" s="931"/>
      <c r="I105" s="931"/>
      <c r="J105" s="954">
        <f>F105</f>
        <v>0</v>
      </c>
    </row>
    <row r="106" spans="1:10" s="672" customFormat="1" ht="38.25" hidden="1">
      <c r="A106" s="924">
        <v>1153800</v>
      </c>
      <c r="B106" s="941" t="s">
        <v>953</v>
      </c>
      <c r="C106" s="928">
        <v>463800</v>
      </c>
      <c r="D106" s="931"/>
      <c r="E106" s="1108"/>
      <c r="F106" s="931"/>
      <c r="G106" s="931"/>
      <c r="H106" s="931"/>
      <c r="I106" s="931"/>
      <c r="J106" s="954">
        <v>0</v>
      </c>
    </row>
    <row r="107" spans="1:10" s="672" customFormat="1" hidden="1">
      <c r="A107" s="924">
        <v>1153900</v>
      </c>
      <c r="B107" s="941" t="s">
        <v>954</v>
      </c>
      <c r="C107" s="928">
        <v>463900</v>
      </c>
      <c r="D107" s="931"/>
      <c r="E107" s="1108"/>
      <c r="F107" s="931"/>
      <c r="G107" s="931"/>
      <c r="H107" s="931"/>
      <c r="I107" s="931"/>
      <c r="J107" s="954">
        <v>0</v>
      </c>
    </row>
    <row r="108" spans="1:10" s="672" customFormat="1" ht="25.5" hidden="1">
      <c r="A108" s="924">
        <v>1154000</v>
      </c>
      <c r="B108" s="942" t="s">
        <v>955</v>
      </c>
      <c r="C108" s="930" t="s">
        <v>338</v>
      </c>
      <c r="D108" s="931">
        <v>0</v>
      </c>
      <c r="E108" s="1108"/>
      <c r="F108" s="931">
        <v>0</v>
      </c>
      <c r="G108" s="931">
        <v>0</v>
      </c>
      <c r="H108" s="931">
        <v>0</v>
      </c>
      <c r="I108" s="931">
        <v>0</v>
      </c>
      <c r="J108" s="954">
        <v>0</v>
      </c>
    </row>
    <row r="109" spans="1:10" s="672" customFormat="1" ht="25.5" hidden="1">
      <c r="A109" s="924">
        <v>1154100</v>
      </c>
      <c r="B109" s="941" t="s">
        <v>195</v>
      </c>
      <c r="C109" s="928">
        <v>465100</v>
      </c>
      <c r="D109" s="943"/>
      <c r="E109" s="1110"/>
      <c r="F109" s="943"/>
      <c r="G109" s="943"/>
      <c r="H109" s="943"/>
      <c r="I109" s="943"/>
      <c r="J109" s="954">
        <v>0</v>
      </c>
    </row>
    <row r="110" spans="1:10" s="672" customFormat="1" hidden="1">
      <c r="A110" s="924">
        <v>1154200</v>
      </c>
      <c r="B110" s="941" t="s">
        <v>196</v>
      </c>
      <c r="C110" s="928">
        <v>465200</v>
      </c>
      <c r="D110" s="943"/>
      <c r="E110" s="1110"/>
      <c r="F110" s="943"/>
      <c r="G110" s="943"/>
      <c r="H110" s="943"/>
      <c r="I110" s="943"/>
      <c r="J110" s="954">
        <v>0</v>
      </c>
    </row>
    <row r="111" spans="1:10" s="672" customFormat="1" hidden="1">
      <c r="A111" s="924">
        <v>1154300</v>
      </c>
      <c r="B111" s="941" t="s">
        <v>197</v>
      </c>
      <c r="C111" s="928">
        <v>465300</v>
      </c>
      <c r="D111" s="943"/>
      <c r="E111" s="1110"/>
      <c r="F111" s="943"/>
      <c r="G111" s="943"/>
      <c r="H111" s="943"/>
      <c r="I111" s="943"/>
      <c r="J111" s="954">
        <v>0</v>
      </c>
    </row>
    <row r="112" spans="1:10" s="672" customFormat="1" ht="38.25" hidden="1">
      <c r="A112" s="924">
        <v>1154500</v>
      </c>
      <c r="B112" s="941" t="s">
        <v>63</v>
      </c>
      <c r="C112" s="928">
        <v>465500</v>
      </c>
      <c r="D112" s="943"/>
      <c r="E112" s="1110"/>
      <c r="F112" s="943"/>
      <c r="G112" s="943"/>
      <c r="H112" s="943"/>
      <c r="I112" s="943"/>
      <c r="J112" s="954">
        <v>0</v>
      </c>
    </row>
    <row r="113" spans="1:10" s="672" customFormat="1" ht="38.25" hidden="1">
      <c r="A113" s="924">
        <v>1154600</v>
      </c>
      <c r="B113" s="941" t="s">
        <v>64</v>
      </c>
      <c r="C113" s="928">
        <v>465600</v>
      </c>
      <c r="D113" s="844"/>
      <c r="E113" s="845"/>
      <c r="F113" s="844"/>
      <c r="G113" s="844"/>
      <c r="H113" s="844"/>
      <c r="I113" s="844"/>
      <c r="J113" s="954">
        <v>0</v>
      </c>
    </row>
    <row r="114" spans="1:10" s="672" customFormat="1" ht="13.5" hidden="1" thickBot="1">
      <c r="A114" s="934">
        <v>1154700</v>
      </c>
      <c r="B114" s="946" t="s">
        <v>74</v>
      </c>
      <c r="C114" s="730" t="s">
        <v>75</v>
      </c>
      <c r="D114" s="839"/>
      <c r="E114" s="840"/>
      <c r="F114" s="839"/>
      <c r="G114" s="839"/>
      <c r="H114" s="839"/>
      <c r="I114" s="839"/>
      <c r="J114" s="954">
        <v>0</v>
      </c>
    </row>
    <row r="115" spans="1:10" s="672" customFormat="1" ht="25.5" hidden="1">
      <c r="A115" s="947">
        <v>1160000</v>
      </c>
      <c r="B115" s="764" t="s">
        <v>76</v>
      </c>
      <c r="C115" s="718" t="s">
        <v>338</v>
      </c>
      <c r="D115" s="842">
        <v>0</v>
      </c>
      <c r="E115" s="843"/>
      <c r="F115" s="842">
        <v>0</v>
      </c>
      <c r="G115" s="842">
        <v>0</v>
      </c>
      <c r="H115" s="842">
        <v>0</v>
      </c>
      <c r="I115" s="842">
        <v>0</v>
      </c>
      <c r="J115" s="954">
        <v>0</v>
      </c>
    </row>
    <row r="116" spans="1:10" s="672" customFormat="1" hidden="1">
      <c r="A116" s="919">
        <v>1161000</v>
      </c>
      <c r="B116" s="766" t="s">
        <v>77</v>
      </c>
      <c r="C116" s="767" t="s">
        <v>338</v>
      </c>
      <c r="D116" s="844">
        <v>0</v>
      </c>
      <c r="E116" s="845"/>
      <c r="F116" s="844">
        <v>0</v>
      </c>
      <c r="G116" s="844">
        <v>0</v>
      </c>
      <c r="H116" s="844">
        <v>0</v>
      </c>
      <c r="I116" s="844">
        <v>0</v>
      </c>
      <c r="J116" s="954">
        <v>0</v>
      </c>
    </row>
    <row r="117" spans="1:10" s="672" customFormat="1" ht="25.5" hidden="1">
      <c r="A117" s="919">
        <v>1161100</v>
      </c>
      <c r="B117" s="725" t="s">
        <v>1660</v>
      </c>
      <c r="C117" s="746">
        <v>471100</v>
      </c>
      <c r="D117" s="844"/>
      <c r="E117" s="845"/>
      <c r="F117" s="844"/>
      <c r="G117" s="844"/>
      <c r="H117" s="844"/>
      <c r="I117" s="844"/>
      <c r="J117" s="954">
        <v>0</v>
      </c>
    </row>
    <row r="118" spans="1:10" s="672" customFormat="1" ht="25.5" hidden="1">
      <c r="A118" s="919">
        <v>1161200</v>
      </c>
      <c r="B118" s="760" t="s">
        <v>1622</v>
      </c>
      <c r="C118" s="746">
        <v>471200</v>
      </c>
      <c r="D118" s="844"/>
      <c r="E118" s="845"/>
      <c r="F118" s="844"/>
      <c r="G118" s="844"/>
      <c r="H118" s="844"/>
      <c r="I118" s="844"/>
      <c r="J118" s="954">
        <v>0</v>
      </c>
    </row>
    <row r="119" spans="1:10" s="672" customFormat="1" ht="25.5" hidden="1">
      <c r="A119" s="919">
        <v>1162000</v>
      </c>
      <c r="B119" s="766" t="s">
        <v>1080</v>
      </c>
      <c r="C119" s="767" t="s">
        <v>338</v>
      </c>
      <c r="D119" s="844">
        <v>0</v>
      </c>
      <c r="E119" s="845"/>
      <c r="F119" s="844">
        <v>0</v>
      </c>
      <c r="G119" s="844">
        <v>0</v>
      </c>
      <c r="H119" s="844">
        <v>0</v>
      </c>
      <c r="I119" s="844">
        <v>0</v>
      </c>
      <c r="J119" s="954">
        <v>0</v>
      </c>
    </row>
    <row r="120" spans="1:10" s="672" customFormat="1" ht="25.5" hidden="1">
      <c r="A120" s="919">
        <v>1162100</v>
      </c>
      <c r="B120" s="760" t="s">
        <v>1623</v>
      </c>
      <c r="C120" s="726" t="s">
        <v>122</v>
      </c>
      <c r="D120" s="844"/>
      <c r="E120" s="845"/>
      <c r="F120" s="844"/>
      <c r="G120" s="844"/>
      <c r="H120" s="844"/>
      <c r="I120" s="844"/>
      <c r="J120" s="954">
        <v>0</v>
      </c>
    </row>
    <row r="121" spans="1:10" s="672" customFormat="1" hidden="1">
      <c r="A121" s="919">
        <v>1162200</v>
      </c>
      <c r="B121" s="760" t="s">
        <v>1624</v>
      </c>
      <c r="C121" s="726" t="s">
        <v>23</v>
      </c>
      <c r="D121" s="844"/>
      <c r="E121" s="845"/>
      <c r="F121" s="844"/>
      <c r="G121" s="844"/>
      <c r="H121" s="844"/>
      <c r="I121" s="844"/>
      <c r="J121" s="954">
        <v>0</v>
      </c>
    </row>
    <row r="122" spans="1:10" s="672" customFormat="1" ht="25.5" hidden="1">
      <c r="A122" s="919">
        <v>1162300</v>
      </c>
      <c r="B122" s="760" t="s">
        <v>1625</v>
      </c>
      <c r="C122" s="726" t="s">
        <v>25</v>
      </c>
      <c r="D122" s="844"/>
      <c r="E122" s="845"/>
      <c r="F122" s="844"/>
      <c r="G122" s="844"/>
      <c r="H122" s="844"/>
      <c r="I122" s="844"/>
      <c r="J122" s="954">
        <v>0</v>
      </c>
    </row>
    <row r="123" spans="1:10" s="672" customFormat="1" hidden="1">
      <c r="A123" s="919">
        <v>1162400</v>
      </c>
      <c r="B123" s="760" t="s">
        <v>1626</v>
      </c>
      <c r="C123" s="726" t="s">
        <v>795</v>
      </c>
      <c r="D123" s="844"/>
      <c r="E123" s="845"/>
      <c r="F123" s="844"/>
      <c r="G123" s="844"/>
      <c r="H123" s="844"/>
      <c r="I123" s="844"/>
      <c r="J123" s="954">
        <v>0</v>
      </c>
    </row>
    <row r="124" spans="1:10" s="672" customFormat="1" ht="25.5" hidden="1">
      <c r="A124" s="919">
        <v>1162500</v>
      </c>
      <c r="B124" s="760" t="s">
        <v>1627</v>
      </c>
      <c r="C124" s="726" t="s">
        <v>797</v>
      </c>
      <c r="D124" s="844"/>
      <c r="E124" s="845"/>
      <c r="F124" s="844"/>
      <c r="G124" s="844"/>
      <c r="H124" s="844"/>
      <c r="I124" s="844"/>
      <c r="J124" s="954">
        <v>0</v>
      </c>
    </row>
    <row r="125" spans="1:10" s="672" customFormat="1" hidden="1">
      <c r="A125" s="919">
        <v>1162600</v>
      </c>
      <c r="B125" s="760" t="s">
        <v>1628</v>
      </c>
      <c r="C125" s="726" t="s">
        <v>489</v>
      </c>
      <c r="D125" s="844"/>
      <c r="E125" s="845"/>
      <c r="F125" s="844"/>
      <c r="G125" s="844"/>
      <c r="H125" s="844"/>
      <c r="I125" s="844"/>
      <c r="J125" s="954">
        <v>0</v>
      </c>
    </row>
    <row r="126" spans="1:10" s="672" customFormat="1" ht="25.5" hidden="1">
      <c r="A126" s="919">
        <v>1162700</v>
      </c>
      <c r="B126" s="725" t="s">
        <v>1629</v>
      </c>
      <c r="C126" s="726" t="s">
        <v>491</v>
      </c>
      <c r="D126" s="844"/>
      <c r="E126" s="845"/>
      <c r="F126" s="844"/>
      <c r="G126" s="844"/>
      <c r="H126" s="844"/>
      <c r="I126" s="844"/>
      <c r="J126" s="954">
        <v>0</v>
      </c>
    </row>
    <row r="127" spans="1:10" s="672" customFormat="1" hidden="1">
      <c r="A127" s="919">
        <v>1162800</v>
      </c>
      <c r="B127" s="760" t="s">
        <v>1630</v>
      </c>
      <c r="C127" s="726" t="s">
        <v>833</v>
      </c>
      <c r="D127" s="844"/>
      <c r="E127" s="845"/>
      <c r="F127" s="844"/>
      <c r="G127" s="844"/>
      <c r="H127" s="844"/>
      <c r="I127" s="844"/>
      <c r="J127" s="954">
        <v>0</v>
      </c>
    </row>
    <row r="128" spans="1:10" s="672" customFormat="1" hidden="1">
      <c r="A128" s="948">
        <v>1162900</v>
      </c>
      <c r="B128" s="760" t="s">
        <v>1631</v>
      </c>
      <c r="C128" s="726" t="s">
        <v>835</v>
      </c>
      <c r="D128" s="844"/>
      <c r="E128" s="845"/>
      <c r="F128" s="844"/>
      <c r="G128" s="844"/>
      <c r="H128" s="844"/>
      <c r="I128" s="844"/>
      <c r="J128" s="954">
        <v>0</v>
      </c>
    </row>
    <row r="129" spans="1:10" s="672" customFormat="1" hidden="1">
      <c r="A129" s="948">
        <v>1163000</v>
      </c>
      <c r="B129" s="766" t="s">
        <v>54</v>
      </c>
      <c r="C129" s="755" t="s">
        <v>338</v>
      </c>
      <c r="D129" s="844">
        <v>0</v>
      </c>
      <c r="E129" s="845"/>
      <c r="F129" s="844">
        <v>0</v>
      </c>
      <c r="G129" s="844">
        <v>0</v>
      </c>
      <c r="H129" s="844">
        <v>0</v>
      </c>
      <c r="I129" s="844">
        <v>0</v>
      </c>
      <c r="J129" s="954">
        <v>0</v>
      </c>
    </row>
    <row r="130" spans="1:10" s="672" customFormat="1" ht="13.5" hidden="1" thickBot="1">
      <c r="A130" s="949">
        <v>1163100</v>
      </c>
      <c r="B130" s="749" t="s">
        <v>763</v>
      </c>
      <c r="C130" s="730" t="s">
        <v>764</v>
      </c>
      <c r="D130" s="839"/>
      <c r="E130" s="840"/>
      <c r="F130" s="839"/>
      <c r="G130" s="839"/>
      <c r="H130" s="839"/>
      <c r="I130" s="839"/>
      <c r="J130" s="954">
        <v>0</v>
      </c>
    </row>
    <row r="131" spans="1:10" s="672" customFormat="1" hidden="1">
      <c r="A131" s="950">
        <v>1170000</v>
      </c>
      <c r="B131" s="772" t="s">
        <v>836</v>
      </c>
      <c r="C131" s="718" t="s">
        <v>338</v>
      </c>
      <c r="D131" s="842">
        <f>D135</f>
        <v>0</v>
      </c>
      <c r="E131" s="843"/>
      <c r="F131" s="842">
        <f>F135</f>
        <v>0</v>
      </c>
      <c r="G131" s="842">
        <f>G135</f>
        <v>0</v>
      </c>
      <c r="H131" s="842">
        <f>H135</f>
        <v>0</v>
      </c>
      <c r="I131" s="842">
        <f>I135</f>
        <v>0</v>
      </c>
      <c r="J131" s="954">
        <f>J135</f>
        <v>0</v>
      </c>
    </row>
    <row r="132" spans="1:10" s="672" customFormat="1" ht="38.25" hidden="1">
      <c r="A132" s="948">
        <v>1171000</v>
      </c>
      <c r="B132" s="776" t="s">
        <v>200</v>
      </c>
      <c r="C132" s="718" t="s">
        <v>338</v>
      </c>
      <c r="D132" s="847">
        <v>0</v>
      </c>
      <c r="E132" s="848"/>
      <c r="F132" s="847">
        <v>0</v>
      </c>
      <c r="G132" s="847">
        <v>0</v>
      </c>
      <c r="H132" s="847">
        <v>0</v>
      </c>
      <c r="I132" s="847">
        <v>0</v>
      </c>
      <c r="J132" s="954">
        <v>0</v>
      </c>
    </row>
    <row r="133" spans="1:10" s="672" customFormat="1" ht="38.25" hidden="1">
      <c r="A133" s="948">
        <v>1171100</v>
      </c>
      <c r="B133" s="725" t="s">
        <v>1632</v>
      </c>
      <c r="C133" s="722" t="s">
        <v>457</v>
      </c>
      <c r="D133" s="844"/>
      <c r="E133" s="845"/>
      <c r="F133" s="844"/>
      <c r="G133" s="844"/>
      <c r="H133" s="844"/>
      <c r="I133" s="844"/>
      <c r="J133" s="954">
        <v>0</v>
      </c>
    </row>
    <row r="134" spans="1:10" s="672" customFormat="1" ht="25.5" hidden="1">
      <c r="A134" s="948">
        <v>1171200</v>
      </c>
      <c r="B134" s="760" t="s">
        <v>1633</v>
      </c>
      <c r="C134" s="778" t="s">
        <v>332</v>
      </c>
      <c r="D134" s="844"/>
      <c r="E134" s="845"/>
      <c r="F134" s="844"/>
      <c r="G134" s="844"/>
      <c r="H134" s="844"/>
      <c r="I134" s="844"/>
      <c r="J134" s="954">
        <v>0</v>
      </c>
    </row>
    <row r="135" spans="1:10" s="672" customFormat="1" ht="51" hidden="1">
      <c r="A135" s="919">
        <v>1172000</v>
      </c>
      <c r="B135" s="779" t="s">
        <v>974</v>
      </c>
      <c r="C135" s="755" t="s">
        <v>338</v>
      </c>
      <c r="D135" s="842">
        <f>D137+D138</f>
        <v>0</v>
      </c>
      <c r="E135" s="843"/>
      <c r="F135" s="842">
        <f>F137+F138</f>
        <v>0</v>
      </c>
      <c r="G135" s="842">
        <f>G137+G138</f>
        <v>0</v>
      </c>
      <c r="H135" s="842">
        <f>H137+H138</f>
        <v>0</v>
      </c>
      <c r="I135" s="842">
        <f>I137+I138</f>
        <v>0</v>
      </c>
      <c r="J135" s="954">
        <f>F135</f>
        <v>0</v>
      </c>
    </row>
    <row r="136" spans="1:10" s="672" customFormat="1" hidden="1">
      <c r="A136" s="919">
        <v>1172100</v>
      </c>
      <c r="B136" s="747" t="s">
        <v>1058</v>
      </c>
      <c r="C136" s="722" t="s">
        <v>975</v>
      </c>
      <c r="D136" s="844"/>
      <c r="E136" s="845"/>
      <c r="F136" s="844"/>
      <c r="G136" s="844"/>
      <c r="H136" s="844"/>
      <c r="I136" s="844"/>
      <c r="J136" s="954">
        <v>0</v>
      </c>
    </row>
    <row r="137" spans="1:10" s="672" customFormat="1" hidden="1">
      <c r="A137" s="919">
        <v>1172200</v>
      </c>
      <c r="B137" s="747" t="s">
        <v>1059</v>
      </c>
      <c r="C137" s="780">
        <v>482200</v>
      </c>
      <c r="D137" s="844">
        <v>0</v>
      </c>
      <c r="E137" s="845"/>
      <c r="F137" s="844">
        <v>0</v>
      </c>
      <c r="G137" s="844">
        <v>0</v>
      </c>
      <c r="H137" s="844">
        <v>0</v>
      </c>
      <c r="I137" s="844">
        <v>0</v>
      </c>
      <c r="J137" s="954">
        <f>F137</f>
        <v>0</v>
      </c>
    </row>
    <row r="138" spans="1:10" s="672" customFormat="1" hidden="1">
      <c r="A138" s="919">
        <v>1172300</v>
      </c>
      <c r="B138" s="760" t="s">
        <v>1634</v>
      </c>
      <c r="C138" s="726" t="s">
        <v>977</v>
      </c>
      <c r="D138" s="844">
        <v>0</v>
      </c>
      <c r="E138" s="845"/>
      <c r="F138" s="844">
        <v>0</v>
      </c>
      <c r="G138" s="844">
        <v>0</v>
      </c>
      <c r="H138" s="844">
        <v>0</v>
      </c>
      <c r="I138" s="844">
        <v>0</v>
      </c>
      <c r="J138" s="954">
        <f>F138</f>
        <v>0</v>
      </c>
    </row>
    <row r="139" spans="1:10" s="672" customFormat="1" ht="25.5" hidden="1">
      <c r="A139" s="919">
        <v>1172400</v>
      </c>
      <c r="B139" s="781" t="s">
        <v>1635</v>
      </c>
      <c r="C139" s="726" t="s">
        <v>117</v>
      </c>
      <c r="D139" s="847"/>
      <c r="E139" s="845"/>
      <c r="F139" s="847"/>
      <c r="G139" s="847"/>
      <c r="H139" s="847"/>
      <c r="I139" s="847"/>
      <c r="J139" s="954">
        <v>0</v>
      </c>
    </row>
    <row r="140" spans="1:10" s="672" customFormat="1" ht="26.25" hidden="1" thickBot="1">
      <c r="A140" s="919">
        <v>1173000</v>
      </c>
      <c r="B140" s="779" t="s">
        <v>118</v>
      </c>
      <c r="C140" s="755" t="s">
        <v>338</v>
      </c>
      <c r="D140" s="847">
        <v>0</v>
      </c>
      <c r="E140" s="848"/>
      <c r="F140" s="847">
        <v>0</v>
      </c>
      <c r="G140" s="847">
        <v>0</v>
      </c>
      <c r="H140" s="847">
        <v>0</v>
      </c>
      <c r="I140" s="847">
        <v>0</v>
      </c>
      <c r="J140" s="954">
        <v>0</v>
      </c>
    </row>
    <row r="141" spans="1:10" s="672" customFormat="1" ht="26.25" hidden="1" thickBot="1">
      <c r="A141" s="948">
        <v>1173100</v>
      </c>
      <c r="B141" s="782" t="s">
        <v>119</v>
      </c>
      <c r="C141" s="726" t="s">
        <v>1044</v>
      </c>
      <c r="D141" s="847"/>
      <c r="E141" s="845"/>
      <c r="F141" s="847"/>
      <c r="G141" s="847"/>
      <c r="H141" s="847"/>
      <c r="I141" s="847"/>
      <c r="J141" s="954">
        <v>0</v>
      </c>
    </row>
    <row r="142" spans="1:10" s="672" customFormat="1" ht="39" hidden="1" thickBot="1">
      <c r="A142" s="948">
        <v>1174000</v>
      </c>
      <c r="B142" s="779" t="s">
        <v>1045</v>
      </c>
      <c r="C142" s="755" t="s">
        <v>338</v>
      </c>
      <c r="D142" s="847">
        <v>0</v>
      </c>
      <c r="E142" s="848"/>
      <c r="F142" s="847">
        <v>0</v>
      </c>
      <c r="G142" s="847">
        <v>0</v>
      </c>
      <c r="H142" s="847">
        <v>0</v>
      </c>
      <c r="I142" s="847">
        <v>0</v>
      </c>
      <c r="J142" s="954">
        <v>0</v>
      </c>
    </row>
    <row r="143" spans="1:10" s="672" customFormat="1" ht="26.25" hidden="1" thickBot="1">
      <c r="A143" s="948">
        <v>1174100</v>
      </c>
      <c r="B143" s="782" t="s">
        <v>1060</v>
      </c>
      <c r="C143" s="726" t="s">
        <v>1046</v>
      </c>
      <c r="D143" s="847"/>
      <c r="E143" s="848"/>
      <c r="F143" s="847"/>
      <c r="G143" s="847"/>
      <c r="H143" s="847"/>
      <c r="I143" s="847"/>
      <c r="J143" s="954">
        <v>0</v>
      </c>
    </row>
    <row r="144" spans="1:10" s="672" customFormat="1" ht="26.25" hidden="1" thickBot="1">
      <c r="A144" s="948">
        <v>1174200</v>
      </c>
      <c r="B144" s="781" t="s">
        <v>1636</v>
      </c>
      <c r="C144" s="726" t="s">
        <v>425</v>
      </c>
      <c r="D144" s="847"/>
      <c r="E144" s="848"/>
      <c r="F144" s="847"/>
      <c r="G144" s="847"/>
      <c r="H144" s="847"/>
      <c r="I144" s="847"/>
      <c r="J144" s="954">
        <v>0</v>
      </c>
    </row>
    <row r="145" spans="1:10" s="672" customFormat="1" ht="51.75" hidden="1" thickBot="1">
      <c r="A145" s="948">
        <v>1175000</v>
      </c>
      <c r="B145" s="779" t="s">
        <v>535</v>
      </c>
      <c r="C145" s="755" t="s">
        <v>338</v>
      </c>
      <c r="D145" s="847">
        <v>0</v>
      </c>
      <c r="E145" s="848"/>
      <c r="F145" s="847">
        <v>0</v>
      </c>
      <c r="G145" s="847">
        <v>0</v>
      </c>
      <c r="H145" s="847">
        <v>0</v>
      </c>
      <c r="I145" s="847">
        <v>0</v>
      </c>
      <c r="J145" s="954">
        <v>0</v>
      </c>
    </row>
    <row r="146" spans="1:10" s="672" customFormat="1" ht="39" hidden="1" thickBot="1">
      <c r="A146" s="948">
        <v>1175100</v>
      </c>
      <c r="B146" s="781" t="s">
        <v>1637</v>
      </c>
      <c r="C146" s="726" t="s">
        <v>212</v>
      </c>
      <c r="D146" s="847"/>
      <c r="E146" s="848"/>
      <c r="F146" s="847"/>
      <c r="G146" s="847"/>
      <c r="H146" s="847"/>
      <c r="I146" s="847"/>
      <c r="J146" s="954">
        <v>0</v>
      </c>
    </row>
    <row r="147" spans="1:10" s="672" customFormat="1" ht="13.5" hidden="1" thickBot="1">
      <c r="A147" s="948">
        <v>1176000</v>
      </c>
      <c r="B147" s="779" t="s">
        <v>213</v>
      </c>
      <c r="C147" s="755" t="s">
        <v>338</v>
      </c>
      <c r="D147" s="847">
        <v>0</v>
      </c>
      <c r="E147" s="848"/>
      <c r="F147" s="847">
        <v>0</v>
      </c>
      <c r="G147" s="847">
        <v>0</v>
      </c>
      <c r="H147" s="847">
        <v>0</v>
      </c>
      <c r="I147" s="847">
        <v>0</v>
      </c>
      <c r="J147" s="954">
        <v>0</v>
      </c>
    </row>
    <row r="148" spans="1:10" s="672" customFormat="1" ht="13.5" hidden="1" thickBot="1">
      <c r="A148" s="948">
        <v>1176100</v>
      </c>
      <c r="B148" s="781" t="s">
        <v>1638</v>
      </c>
      <c r="C148" s="726" t="s">
        <v>8</v>
      </c>
      <c r="D148" s="847"/>
      <c r="E148" s="845"/>
      <c r="F148" s="847"/>
      <c r="G148" s="847"/>
      <c r="H148" s="847"/>
      <c r="I148" s="847"/>
      <c r="J148" s="954">
        <v>0</v>
      </c>
    </row>
    <row r="149" spans="1:10" s="672" customFormat="1" ht="13.5" hidden="1" thickBot="1">
      <c r="A149" s="948">
        <v>1177000</v>
      </c>
      <c r="B149" s="779" t="s">
        <v>564</v>
      </c>
      <c r="C149" s="755" t="s">
        <v>338</v>
      </c>
      <c r="D149" s="847">
        <v>0</v>
      </c>
      <c r="E149" s="848"/>
      <c r="F149" s="847">
        <v>0</v>
      </c>
      <c r="G149" s="847">
        <v>0</v>
      </c>
      <c r="H149" s="847">
        <v>0</v>
      </c>
      <c r="I149" s="847">
        <v>0</v>
      </c>
      <c r="J149" s="954">
        <v>0</v>
      </c>
    </row>
    <row r="150" spans="1:10" s="672" customFormat="1" ht="13.5" hidden="1" thickBot="1">
      <c r="A150" s="949">
        <v>1177100</v>
      </c>
      <c r="B150" s="783" t="s">
        <v>1639</v>
      </c>
      <c r="C150" s="730" t="s">
        <v>244</v>
      </c>
      <c r="D150" s="839"/>
      <c r="E150" s="840"/>
      <c r="F150" s="839"/>
      <c r="G150" s="839"/>
      <c r="H150" s="839"/>
      <c r="I150" s="839"/>
      <c r="J150" s="954">
        <v>0</v>
      </c>
    </row>
    <row r="151" spans="1:10" s="672" customFormat="1" ht="26.25" thickBot="1">
      <c r="A151" s="952" t="s">
        <v>247</v>
      </c>
      <c r="B151" s="790" t="s">
        <v>618</v>
      </c>
      <c r="C151" s="791" t="s">
        <v>338</v>
      </c>
      <c r="D151" s="953">
        <f>D157</f>
        <v>350</v>
      </c>
      <c r="E151" s="1111"/>
      <c r="F151" s="953">
        <f>F157</f>
        <v>350</v>
      </c>
      <c r="G151" s="953">
        <f>G157</f>
        <v>350</v>
      </c>
      <c r="H151" s="953">
        <f>H157</f>
        <v>350</v>
      </c>
      <c r="I151" s="953">
        <f>I157</f>
        <v>350</v>
      </c>
      <c r="J151" s="954">
        <f>J157</f>
        <v>350</v>
      </c>
    </row>
    <row r="152" spans="1:10" s="672" customFormat="1">
      <c r="A152" s="950" t="s">
        <v>620</v>
      </c>
      <c r="B152" s="799" t="s">
        <v>621</v>
      </c>
      <c r="C152" s="718" t="s">
        <v>338</v>
      </c>
      <c r="D152" s="842">
        <f>SUM(D153:D155)</f>
        <v>0</v>
      </c>
      <c r="E152" s="843"/>
      <c r="F152" s="842">
        <f>SUM(F153:F155)</f>
        <v>0</v>
      </c>
      <c r="G152" s="842">
        <f>SUM(G153:G155)</f>
        <v>0</v>
      </c>
      <c r="H152" s="842">
        <f>+SUM(H153:H155)</f>
        <v>0</v>
      </c>
      <c r="I152" s="842">
        <f>SUM(I153:I155)</f>
        <v>0</v>
      </c>
      <c r="J152" s="954">
        <f>F152</f>
        <v>0</v>
      </c>
    </row>
    <row r="153" spans="1:10" s="672" customFormat="1">
      <c r="A153" s="948" t="s">
        <v>622</v>
      </c>
      <c r="B153" s="781" t="s">
        <v>1640</v>
      </c>
      <c r="C153" s="955" t="s">
        <v>945</v>
      </c>
      <c r="D153" s="847"/>
      <c r="E153" s="845"/>
      <c r="F153" s="847"/>
      <c r="G153" s="847"/>
      <c r="H153" s="847"/>
      <c r="I153" s="847"/>
      <c r="J153" s="954">
        <f>F153</f>
        <v>0</v>
      </c>
    </row>
    <row r="154" spans="1:10" s="672" customFormat="1">
      <c r="A154" s="948" t="s">
        <v>946</v>
      </c>
      <c r="B154" s="781" t="s">
        <v>1641</v>
      </c>
      <c r="C154" s="955" t="s">
        <v>923</v>
      </c>
      <c r="D154" s="847">
        <v>0</v>
      </c>
      <c r="E154" s="845"/>
      <c r="F154" s="847">
        <v>0</v>
      </c>
      <c r="G154" s="847">
        <v>0</v>
      </c>
      <c r="H154" s="847">
        <v>0</v>
      </c>
      <c r="I154" s="847">
        <v>0</v>
      </c>
      <c r="J154" s="954">
        <f>F154</f>
        <v>0</v>
      </c>
    </row>
    <row r="155" spans="1:10" s="672" customFormat="1" ht="25.5">
      <c r="A155" s="948" t="s">
        <v>924</v>
      </c>
      <c r="B155" s="781" t="s">
        <v>1642</v>
      </c>
      <c r="C155" s="955" t="s">
        <v>926</v>
      </c>
      <c r="D155" s="956">
        <v>0</v>
      </c>
      <c r="E155" s="1505"/>
      <c r="F155" s="956">
        <f>D155+E155</f>
        <v>0</v>
      </c>
      <c r="G155" s="1197">
        <v>0</v>
      </c>
      <c r="H155" s="1198">
        <v>0</v>
      </c>
      <c r="I155" s="1198">
        <v>0</v>
      </c>
      <c r="J155" s="1199">
        <f>F155</f>
        <v>0</v>
      </c>
    </row>
    <row r="156" spans="1:10" s="672" customFormat="1">
      <c r="A156" s="957" t="s">
        <v>927</v>
      </c>
      <c r="B156" s="781" t="s">
        <v>1643</v>
      </c>
      <c r="C156" s="955" t="s">
        <v>1055</v>
      </c>
      <c r="D156" s="847"/>
      <c r="E156" s="845"/>
      <c r="F156" s="847"/>
      <c r="G156" s="847"/>
      <c r="H156" s="847"/>
      <c r="I156" s="847"/>
      <c r="J156" s="954">
        <v>0</v>
      </c>
    </row>
    <row r="157" spans="1:10" s="672" customFormat="1">
      <c r="A157" s="957" t="s">
        <v>127</v>
      </c>
      <c r="B157" s="782" t="s">
        <v>128</v>
      </c>
      <c r="C157" s="955" t="s">
        <v>129</v>
      </c>
      <c r="D157" s="847">
        <v>350</v>
      </c>
      <c r="E157" s="845"/>
      <c r="F157" s="847">
        <f>D157+E157</f>
        <v>350</v>
      </c>
      <c r="G157" s="847">
        <v>350</v>
      </c>
      <c r="H157" s="847">
        <v>350</v>
      </c>
      <c r="I157" s="847">
        <v>350</v>
      </c>
      <c r="J157" s="954">
        <f>F157</f>
        <v>350</v>
      </c>
    </row>
    <row r="158" spans="1:10" s="672" customFormat="1">
      <c r="A158" s="957" t="s">
        <v>130</v>
      </c>
      <c r="B158" s="781" t="s">
        <v>1644</v>
      </c>
      <c r="C158" s="955" t="s">
        <v>857</v>
      </c>
      <c r="D158" s="847"/>
      <c r="E158" s="845"/>
      <c r="F158" s="847"/>
      <c r="G158" s="847"/>
      <c r="H158" s="847"/>
      <c r="I158" s="847"/>
      <c r="J158" s="954">
        <v>0</v>
      </c>
    </row>
    <row r="159" spans="1:10" s="672" customFormat="1">
      <c r="A159" s="957" t="s">
        <v>858</v>
      </c>
      <c r="B159" s="781" t="s">
        <v>1645</v>
      </c>
      <c r="C159" s="955" t="s">
        <v>860</v>
      </c>
      <c r="D159" s="847"/>
      <c r="E159" s="845"/>
      <c r="F159" s="847"/>
      <c r="G159" s="847"/>
      <c r="H159" s="847"/>
      <c r="I159" s="847"/>
      <c r="J159" s="954">
        <v>0</v>
      </c>
    </row>
    <row r="160" spans="1:10" s="672" customFormat="1">
      <c r="A160" s="958" t="s">
        <v>765</v>
      </c>
      <c r="B160" s="959" t="s">
        <v>1646</v>
      </c>
      <c r="C160" s="960" t="s">
        <v>627</v>
      </c>
      <c r="D160" s="847"/>
      <c r="E160" s="845"/>
      <c r="F160" s="847"/>
      <c r="G160" s="847"/>
      <c r="H160" s="847"/>
      <c r="I160" s="847"/>
      <c r="J160" s="954">
        <v>0</v>
      </c>
    </row>
    <row r="161" spans="1:10" s="672" customFormat="1" hidden="1">
      <c r="A161" s="924" t="s">
        <v>766</v>
      </c>
      <c r="B161" s="961" t="s">
        <v>1020</v>
      </c>
      <c r="C161" s="928" t="s">
        <v>1021</v>
      </c>
      <c r="D161" s="847"/>
      <c r="E161" s="845"/>
      <c r="F161" s="847"/>
      <c r="G161" s="847"/>
      <c r="H161" s="847"/>
      <c r="I161" s="847"/>
      <c r="J161" s="954">
        <v>0</v>
      </c>
    </row>
    <row r="162" spans="1:10" s="672" customFormat="1" hidden="1">
      <c r="A162" s="924" t="s">
        <v>1022</v>
      </c>
      <c r="B162" s="961" t="s">
        <v>1023</v>
      </c>
      <c r="C162" s="928" t="s">
        <v>1024</v>
      </c>
      <c r="D162" s="847"/>
      <c r="E162" s="845"/>
      <c r="F162" s="847"/>
      <c r="G162" s="847"/>
      <c r="H162" s="847"/>
      <c r="I162" s="847"/>
      <c r="J162" s="954">
        <v>0</v>
      </c>
    </row>
    <row r="163" spans="1:10" s="672" customFormat="1" hidden="1">
      <c r="A163" s="962" t="s">
        <v>628</v>
      </c>
      <c r="B163" s="963" t="s">
        <v>629</v>
      </c>
      <c r="C163" s="964" t="s">
        <v>338</v>
      </c>
      <c r="D163" s="847">
        <v>0</v>
      </c>
      <c r="E163" s="848"/>
      <c r="F163" s="847">
        <v>0</v>
      </c>
      <c r="G163" s="847">
        <v>0</v>
      </c>
      <c r="H163" s="847">
        <v>0</v>
      </c>
      <c r="I163" s="847">
        <v>0</v>
      </c>
      <c r="J163" s="954">
        <v>0</v>
      </c>
    </row>
    <row r="164" spans="1:10" hidden="1">
      <c r="A164" s="957" t="s">
        <v>630</v>
      </c>
      <c r="B164" s="782" t="s">
        <v>631</v>
      </c>
      <c r="C164" s="955" t="s">
        <v>632</v>
      </c>
      <c r="D164" s="847"/>
      <c r="E164" s="845"/>
      <c r="F164" s="847"/>
      <c r="G164" s="847"/>
      <c r="H164" s="847"/>
      <c r="I164" s="847"/>
      <c r="J164" s="954">
        <v>0</v>
      </c>
    </row>
    <row r="165" spans="1:10" hidden="1">
      <c r="A165" s="957" t="s">
        <v>633</v>
      </c>
      <c r="B165" s="782" t="s">
        <v>634</v>
      </c>
      <c r="C165" s="955" t="s">
        <v>635</v>
      </c>
      <c r="D165" s="847"/>
      <c r="E165" s="845"/>
      <c r="F165" s="847"/>
      <c r="G165" s="847"/>
      <c r="H165" s="847"/>
      <c r="I165" s="847"/>
      <c r="J165" s="954">
        <v>0</v>
      </c>
    </row>
    <row r="166" spans="1:10" ht="25.5" hidden="1">
      <c r="A166" s="957" t="s">
        <v>636</v>
      </c>
      <c r="B166" s="781" t="s">
        <v>1647</v>
      </c>
      <c r="C166" s="955" t="s">
        <v>294</v>
      </c>
      <c r="D166" s="847"/>
      <c r="E166" s="845"/>
      <c r="F166" s="847"/>
      <c r="G166" s="847"/>
      <c r="H166" s="847"/>
      <c r="I166" s="847"/>
      <c r="J166" s="954">
        <v>0</v>
      </c>
    </row>
    <row r="167" spans="1:10" hidden="1">
      <c r="A167" s="957" t="s">
        <v>295</v>
      </c>
      <c r="B167" s="781" t="s">
        <v>1648</v>
      </c>
      <c r="C167" s="955" t="s">
        <v>297</v>
      </c>
      <c r="D167" s="847"/>
      <c r="E167" s="845"/>
      <c r="F167" s="847"/>
      <c r="G167" s="847"/>
      <c r="H167" s="847"/>
      <c r="I167" s="847"/>
      <c r="J167" s="954">
        <v>0</v>
      </c>
    </row>
    <row r="168" spans="1:10" hidden="1">
      <c r="A168" s="957" t="s">
        <v>298</v>
      </c>
      <c r="B168" s="779" t="s">
        <v>299</v>
      </c>
      <c r="C168" s="767" t="s">
        <v>338</v>
      </c>
      <c r="D168" s="847">
        <v>0</v>
      </c>
      <c r="E168" s="848"/>
      <c r="F168" s="847">
        <v>0</v>
      </c>
      <c r="G168" s="847">
        <v>0</v>
      </c>
      <c r="H168" s="847">
        <v>0</v>
      </c>
      <c r="I168" s="847">
        <v>0</v>
      </c>
      <c r="J168" s="954">
        <v>0</v>
      </c>
    </row>
    <row r="169" spans="1:10" hidden="1">
      <c r="A169" s="957" t="s">
        <v>300</v>
      </c>
      <c r="B169" s="782" t="s">
        <v>1061</v>
      </c>
      <c r="C169" s="955" t="s">
        <v>301</v>
      </c>
      <c r="D169" s="847"/>
      <c r="E169" s="845"/>
      <c r="F169" s="847"/>
      <c r="G169" s="847"/>
      <c r="H169" s="847"/>
      <c r="I169" s="847"/>
      <c r="J169" s="954">
        <v>0</v>
      </c>
    </row>
    <row r="170" spans="1:10" hidden="1">
      <c r="A170" s="965" t="s">
        <v>302</v>
      </c>
      <c r="B170" s="806" t="s">
        <v>1025</v>
      </c>
      <c r="C170" s="767" t="s">
        <v>338</v>
      </c>
      <c r="D170" s="847">
        <v>0</v>
      </c>
      <c r="E170" s="848"/>
      <c r="F170" s="847">
        <v>0</v>
      </c>
      <c r="G170" s="847">
        <v>0</v>
      </c>
      <c r="H170" s="847">
        <v>0</v>
      </c>
      <c r="I170" s="847">
        <v>0</v>
      </c>
      <c r="J170" s="954">
        <v>0</v>
      </c>
    </row>
    <row r="171" spans="1:10" hidden="1">
      <c r="A171" s="957" t="s">
        <v>304</v>
      </c>
      <c r="B171" s="782" t="s">
        <v>1062</v>
      </c>
      <c r="C171" s="955" t="s">
        <v>305</v>
      </c>
      <c r="D171" s="847"/>
      <c r="E171" s="848"/>
      <c r="F171" s="847"/>
      <c r="G171" s="847"/>
      <c r="H171" s="847"/>
      <c r="I171" s="847"/>
      <c r="J171" s="954">
        <v>0</v>
      </c>
    </row>
    <row r="172" spans="1:10" hidden="1">
      <c r="A172" s="957" t="s">
        <v>306</v>
      </c>
      <c r="B172" s="782" t="s">
        <v>1063</v>
      </c>
      <c r="C172" s="955" t="s">
        <v>307</v>
      </c>
      <c r="D172" s="847"/>
      <c r="E172" s="848"/>
      <c r="F172" s="847"/>
      <c r="G172" s="847"/>
      <c r="H172" s="847"/>
      <c r="I172" s="847"/>
      <c r="J172" s="847"/>
    </row>
    <row r="173" spans="1:10">
      <c r="A173" s="957" t="s">
        <v>308</v>
      </c>
      <c r="B173" s="781" t="s">
        <v>1649</v>
      </c>
      <c r="C173" s="955" t="s">
        <v>310</v>
      </c>
      <c r="D173" s="847"/>
      <c r="E173" s="848"/>
      <c r="F173" s="847"/>
      <c r="G173" s="847"/>
      <c r="H173" s="847"/>
      <c r="I173" s="847"/>
      <c r="J173" s="847"/>
    </row>
    <row r="174" spans="1:10" ht="13.5" thickBot="1">
      <c r="A174" s="966">
        <v>1244000</v>
      </c>
      <c r="B174" s="967" t="s">
        <v>1661</v>
      </c>
      <c r="C174" s="960" t="s">
        <v>1089</v>
      </c>
      <c r="D174" s="931"/>
      <c r="E174" s="1108"/>
      <c r="F174" s="931"/>
      <c r="G174" s="931"/>
      <c r="H174" s="931"/>
      <c r="I174" s="931"/>
      <c r="J174" s="931"/>
    </row>
    <row r="175" spans="1:10" ht="13.5" thickBot="1">
      <c r="A175" s="968">
        <v>1000000</v>
      </c>
      <c r="B175" s="969" t="s">
        <v>1027</v>
      </c>
      <c r="C175" s="970" t="s">
        <v>338</v>
      </c>
      <c r="D175" s="953">
        <f>D32+D151</f>
        <v>30000</v>
      </c>
      <c r="E175" s="1111">
        <f>E32</f>
        <v>0</v>
      </c>
      <c r="F175" s="953">
        <f>F32+F151</f>
        <v>30000</v>
      </c>
      <c r="G175" s="953">
        <f>G32+G151</f>
        <v>5700</v>
      </c>
      <c r="H175" s="953">
        <f>H32+H151</f>
        <v>11745</v>
      </c>
      <c r="I175" s="953">
        <f>I32+I151</f>
        <v>17145</v>
      </c>
      <c r="J175" s="1111">
        <f>F175</f>
        <v>30000</v>
      </c>
    </row>
    <row r="176" spans="1:10" ht="14.25">
      <c r="A176" s="2443"/>
      <c r="B176" s="2443"/>
      <c r="C176" s="2443"/>
      <c r="D176" s="2443"/>
      <c r="E176" s="2443"/>
      <c r="F176" s="2443"/>
      <c r="G176" s="2443"/>
      <c r="H176" s="2443"/>
      <c r="I176" s="2443"/>
      <c r="J176" s="2443"/>
    </row>
    <row r="177" spans="1:10">
      <c r="A177" s="2422" t="s">
        <v>2186</v>
      </c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>
      <c r="A178" s="2459" t="s">
        <v>1070</v>
      </c>
      <c r="B178" s="2459"/>
      <c r="C178" s="2459"/>
      <c r="D178" s="2459"/>
      <c r="E178" s="2459"/>
      <c r="F178" s="2459"/>
      <c r="G178" s="2459"/>
      <c r="H178" s="2459"/>
      <c r="I178" s="2459"/>
      <c r="J178" s="2459"/>
    </row>
    <row r="179" spans="1:10" ht="14.25">
      <c r="A179" s="2422" t="s">
        <v>2215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 ht="10.5" customHeight="1">
      <c r="A180" s="2461" t="s">
        <v>950</v>
      </c>
      <c r="B180" s="2461"/>
      <c r="C180" s="2461"/>
      <c r="D180" s="2461"/>
      <c r="E180" s="2461"/>
      <c r="F180" s="2461"/>
      <c r="G180" s="2461"/>
      <c r="H180" s="2461"/>
      <c r="I180" s="2461"/>
      <c r="J180" s="2461"/>
    </row>
    <row r="181" spans="1:10" ht="14.25" hidden="1">
      <c r="A181" s="2466"/>
      <c r="B181" s="2466"/>
      <c r="C181" s="2466"/>
      <c r="D181" s="2466"/>
      <c r="E181" s="2466"/>
      <c r="F181" s="2466"/>
      <c r="G181" s="2466"/>
      <c r="H181" s="2466"/>
      <c r="I181" s="2466"/>
      <c r="J181" s="2466"/>
    </row>
    <row r="182" spans="1:10">
      <c r="A182" s="2422" t="s">
        <v>951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 s="626" customFormat="1" ht="14.25">
      <c r="A183" s="816" t="s">
        <v>2011</v>
      </c>
      <c r="B183" s="816"/>
      <c r="C183" s="817"/>
      <c r="D183" s="816"/>
      <c r="E183" s="1613"/>
      <c r="F183" s="816"/>
      <c r="G183" s="816" t="s">
        <v>1102</v>
      </c>
      <c r="H183" s="816"/>
      <c r="I183" s="816"/>
      <c r="J183" s="816"/>
    </row>
    <row r="184" spans="1:10" s="626" customFormat="1" ht="14.25">
      <c r="A184" s="818" t="s">
        <v>1655</v>
      </c>
      <c r="B184" s="817" t="s">
        <v>612</v>
      </c>
      <c r="C184" s="820"/>
      <c r="D184" s="662"/>
      <c r="E184" s="1614" t="s">
        <v>289</v>
      </c>
      <c r="F184" s="662"/>
      <c r="G184" s="661" t="s">
        <v>290</v>
      </c>
      <c r="H184" s="662"/>
      <c r="I184" s="662"/>
      <c r="J184" s="818"/>
    </row>
    <row r="185" spans="1:10">
      <c r="A185" s="2455"/>
      <c r="B185" s="2455"/>
      <c r="C185" s="2455"/>
      <c r="D185" s="2455"/>
      <c r="E185" s="2455"/>
      <c r="F185" s="2455"/>
      <c r="G185" s="2455"/>
      <c r="H185" s="2455"/>
      <c r="I185" s="2455"/>
      <c r="J185" s="2455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464"/>
      <c r="B196" s="2464"/>
      <c r="C196" s="2464"/>
      <c r="D196" s="2464"/>
      <c r="E196" s="2464"/>
      <c r="F196" s="2464"/>
      <c r="G196" s="2464"/>
      <c r="H196" s="2464"/>
      <c r="I196" s="2464"/>
      <c r="J196" s="2464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464"/>
      <c r="B198" s="2464"/>
      <c r="C198" s="2464"/>
      <c r="D198" s="2464"/>
      <c r="E198" s="2464"/>
      <c r="F198" s="2464"/>
      <c r="G198" s="2464"/>
      <c r="H198" s="2464"/>
      <c r="I198" s="2464"/>
      <c r="J198" s="2464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464"/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464"/>
      <c r="B202" s="2464"/>
      <c r="C202" s="2464"/>
      <c r="D202" s="2464"/>
      <c r="E202" s="2464"/>
      <c r="F202" s="2464"/>
      <c r="G202" s="2464"/>
      <c r="H202" s="2464"/>
      <c r="I202" s="2464"/>
      <c r="J202" s="2464"/>
    </row>
    <row r="203" spans="1:10">
      <c r="A203" s="2463"/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2463"/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2463"/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971"/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463"/>
      <c r="B207" s="2463"/>
      <c r="C207" s="2463"/>
      <c r="D207" s="2463"/>
      <c r="E207" s="2463"/>
      <c r="F207" s="2463"/>
      <c r="G207" s="2463"/>
      <c r="H207" s="2463"/>
      <c r="I207" s="2463"/>
      <c r="J207" s="2463"/>
    </row>
    <row r="208" spans="1:10">
      <c r="A208" s="2422"/>
      <c r="B208" s="2422"/>
      <c r="C208" s="2422"/>
      <c r="D208" s="2422"/>
      <c r="E208" s="2422"/>
      <c r="F208" s="2422"/>
      <c r="G208" s="2422"/>
      <c r="H208" s="2422"/>
      <c r="I208" s="2422"/>
      <c r="J208" s="2422"/>
    </row>
    <row r="209" spans="1:10">
      <c r="A209" s="2459"/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>
      <c r="A210" s="2459"/>
      <c r="B210" s="2459"/>
      <c r="C210" s="2459"/>
      <c r="D210" s="2459"/>
      <c r="E210" s="2459"/>
      <c r="F210" s="2459"/>
      <c r="G210" s="2459"/>
      <c r="H210" s="2459"/>
      <c r="I210" s="2459"/>
      <c r="J210" s="2459"/>
    </row>
    <row r="211" spans="1:10">
      <c r="A211" s="2461"/>
      <c r="B211" s="2461"/>
      <c r="C211" s="2461"/>
      <c r="D211" s="2461"/>
      <c r="E211" s="2461"/>
      <c r="F211" s="2461"/>
      <c r="G211" s="2461"/>
      <c r="H211" s="2461"/>
      <c r="I211" s="2461"/>
      <c r="J211" s="2461"/>
    </row>
    <row r="212" spans="1:10" ht="14.25">
      <c r="A212" s="2462"/>
      <c r="B212" s="2462"/>
      <c r="C212" s="2462"/>
      <c r="D212" s="2462"/>
      <c r="E212" s="2462"/>
      <c r="F212" s="2462"/>
      <c r="G212" s="2462"/>
      <c r="H212" s="2462"/>
      <c r="I212" s="2462"/>
      <c r="J212" s="2462"/>
    </row>
    <row r="213" spans="1:10">
      <c r="A213" s="2459"/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>
      <c r="A214" s="2459"/>
      <c r="B214" s="2459"/>
      <c r="C214" s="2459"/>
      <c r="D214" s="2459"/>
      <c r="E214" s="2459"/>
      <c r="F214" s="2459"/>
      <c r="G214" s="2459"/>
      <c r="H214" s="2459"/>
      <c r="I214" s="2459"/>
      <c r="J214" s="2459"/>
    </row>
    <row r="215" spans="1:10">
      <c r="A215" s="2460"/>
      <c r="B215" s="2460"/>
      <c r="C215" s="2460"/>
      <c r="D215" s="2460"/>
      <c r="E215" s="2460"/>
      <c r="F215" s="2460"/>
      <c r="G215" s="2460"/>
      <c r="H215" s="2460"/>
      <c r="I215" s="2460"/>
      <c r="J215" s="2460"/>
    </row>
    <row r="216" spans="1:10">
      <c r="A216" s="2455"/>
      <c r="B216" s="2455"/>
      <c r="C216" s="2455"/>
      <c r="D216" s="2455"/>
      <c r="E216" s="2455"/>
      <c r="F216" s="2455"/>
      <c r="G216" s="2455"/>
      <c r="H216" s="2455"/>
      <c r="I216" s="2455"/>
      <c r="J216" s="2455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A176:J176"/>
    <mergeCell ref="A177:J177"/>
    <mergeCell ref="A178:J178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64F9-7191-43A8-B218-7FABDAAE2247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J184"/>
  <sheetViews>
    <sheetView topLeftCell="A19" workbookViewId="0">
      <selection activeCell="A184" sqref="A184:J184"/>
    </sheetView>
  </sheetViews>
  <sheetFormatPr defaultRowHeight="20.25" customHeight="1"/>
  <cols>
    <col min="1" max="1" width="7.28515625" style="28" customWidth="1"/>
    <col min="2" max="2" width="49.42578125" style="5" customWidth="1"/>
    <col min="3" max="3" width="8.7109375" style="171" customWidth="1"/>
    <col min="4" max="4" width="10.5703125" style="163" customWidth="1"/>
    <col min="5" max="5" width="11.7109375" style="163" customWidth="1"/>
    <col min="6" max="6" width="10.5703125" style="163" customWidth="1"/>
    <col min="7" max="7" width="11.5703125" style="163" customWidth="1"/>
    <col min="8" max="8" width="12.140625" style="163" customWidth="1"/>
    <col min="9" max="9" width="9.28515625" style="163" customWidth="1"/>
    <col min="10" max="10" width="12.5703125" style="163" customWidth="1"/>
    <col min="11" max="16384" width="9.140625" style="163"/>
  </cols>
  <sheetData>
    <row r="1" spans="1:10" ht="20.25" customHeight="1">
      <c r="I1" s="172" t="s">
        <v>889</v>
      </c>
    </row>
    <row r="2" spans="1:10" ht="2.25" customHeight="1">
      <c r="F2" s="173"/>
      <c r="G2" s="173"/>
      <c r="H2" s="173"/>
      <c r="I2" s="173"/>
    </row>
    <row r="3" spans="1:10" ht="20.25" customHeight="1">
      <c r="H3" s="174" t="s">
        <v>848</v>
      </c>
    </row>
    <row r="4" spans="1:10" ht="20.25" customHeight="1">
      <c r="G4" s="173" t="s">
        <v>982</v>
      </c>
    </row>
    <row r="5" spans="1:10" ht="13.5" customHeight="1">
      <c r="H5" s="23" t="s">
        <v>162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971</v>
      </c>
      <c r="H6" s="170"/>
    </row>
    <row r="7" spans="1:10" ht="12.75" customHeight="1">
      <c r="B7" s="163"/>
      <c r="C7" s="178"/>
    </row>
    <row r="8" spans="1:10" ht="20.25" customHeight="1">
      <c r="A8" s="28" t="s">
        <v>1121</v>
      </c>
      <c r="F8" s="179"/>
      <c r="G8" s="179"/>
    </row>
    <row r="9" spans="1:10" s="28" customFormat="1" ht="10.5" customHeight="1">
      <c r="A9" s="2482" t="s">
        <v>1073</v>
      </c>
      <c r="B9" s="2482"/>
      <c r="C9" s="2482"/>
      <c r="D9" s="2482"/>
      <c r="E9" s="2482"/>
    </row>
    <row r="10" spans="1:10" ht="11.25" customHeight="1">
      <c r="A10" s="28" t="s">
        <v>451</v>
      </c>
      <c r="B10" s="180"/>
      <c r="C10" s="181"/>
      <c r="D10" s="182"/>
      <c r="E10" s="182"/>
    </row>
    <row r="11" spans="1:10" ht="20.25" hidden="1" customHeight="1">
      <c r="B11" s="183"/>
      <c r="C11" s="184"/>
      <c r="D11" s="183"/>
      <c r="E11" s="183"/>
      <c r="F11" s="183"/>
      <c r="G11" s="183"/>
      <c r="H11" s="185"/>
    </row>
    <row r="12" spans="1:10" ht="13.5" customHeight="1">
      <c r="A12" s="186" t="s">
        <v>452</v>
      </c>
      <c r="B12" s="177"/>
      <c r="C12" s="178"/>
      <c r="D12" s="177"/>
      <c r="E12" s="177"/>
      <c r="F12" s="177"/>
      <c r="G12" s="170"/>
      <c r="H12" s="187" t="s">
        <v>193</v>
      </c>
    </row>
    <row r="13" spans="1:10" ht="20.25" customHeight="1">
      <c r="A13" s="188" t="s">
        <v>587</v>
      </c>
      <c r="B13" s="188"/>
      <c r="C13" s="184"/>
      <c r="D13" s="188"/>
      <c r="E13" s="188"/>
      <c r="F13" s="188"/>
      <c r="G13" s="189"/>
    </row>
    <row r="14" spans="1:10" ht="20.25" customHeight="1">
      <c r="A14" s="190" t="s">
        <v>521</v>
      </c>
      <c r="B14" s="191" t="s">
        <v>1120</v>
      </c>
      <c r="F14" s="179"/>
      <c r="G14" s="179"/>
    </row>
    <row r="15" spans="1:10" ht="20.25" customHeight="1">
      <c r="A15" s="192"/>
      <c r="B15" s="2493" t="s">
        <v>588</v>
      </c>
      <c r="C15" s="2493"/>
      <c r="D15" s="2493"/>
      <c r="E15" s="2493"/>
      <c r="F15" s="193"/>
      <c r="G15" s="193"/>
      <c r="H15" s="193"/>
      <c r="I15" s="193"/>
      <c r="J15" s="193"/>
    </row>
    <row r="16" spans="1:10" ht="20.25" customHeight="1">
      <c r="A16" s="163"/>
      <c r="B16" s="2494" t="s">
        <v>243</v>
      </c>
      <c r="C16" s="2494"/>
      <c r="D16" s="2494"/>
      <c r="E16" s="2494"/>
      <c r="F16" s="2494"/>
      <c r="G16" s="194"/>
      <c r="H16" s="194"/>
      <c r="I16" s="194"/>
      <c r="J16" s="194"/>
    </row>
    <row r="17" spans="1:10" s="28" customFormat="1" ht="21.75" customHeight="1">
      <c r="A17" s="188"/>
      <c r="B17" s="2557" t="s">
        <v>1167</v>
      </c>
      <c r="C17" s="2557"/>
      <c r="D17" s="2520"/>
      <c r="E17" s="2520"/>
      <c r="F17" s="2520"/>
      <c r="G17" s="195"/>
      <c r="H17" s="195"/>
      <c r="I17" s="195"/>
      <c r="J17" s="195"/>
    </row>
    <row r="18" spans="1:10" s="28" customFormat="1" ht="20.25" hidden="1" customHeight="1">
      <c r="A18" s="189"/>
      <c r="B18" s="2557"/>
      <c r="C18" s="2557"/>
      <c r="D18" s="2557"/>
      <c r="E18" s="2557"/>
      <c r="F18" s="2557"/>
      <c r="G18" s="37"/>
      <c r="H18" s="37"/>
      <c r="I18" s="35"/>
      <c r="J18" s="35"/>
    </row>
    <row r="19" spans="1:10" s="201" customFormat="1" ht="20.25" customHeight="1" thickBot="1">
      <c r="A19" s="38" t="s">
        <v>962</v>
      </c>
      <c r="B19" s="198"/>
      <c r="C19" s="199"/>
      <c r="D19" s="200"/>
      <c r="E19" s="200"/>
      <c r="G19" s="202" t="s">
        <v>617</v>
      </c>
      <c r="H19" s="203"/>
      <c r="I19" s="203"/>
      <c r="J19" s="203"/>
    </row>
    <row r="20" spans="1:10" s="173" customFormat="1" ht="12" customHeight="1" thickBot="1">
      <c r="A20" s="38" t="s">
        <v>242</v>
      </c>
      <c r="B20" s="204"/>
      <c r="C20" s="199"/>
      <c r="G20" s="204" t="s">
        <v>313</v>
      </c>
      <c r="H20" s="205" t="s">
        <v>417</v>
      </c>
      <c r="I20" s="206">
        <v>5</v>
      </c>
      <c r="J20" s="207">
        <v>1</v>
      </c>
    </row>
    <row r="21" spans="1:10" s="204" customFormat="1" ht="12.75" customHeight="1" thickBot="1">
      <c r="A21" s="38" t="s">
        <v>600</v>
      </c>
      <c r="C21" s="199"/>
      <c r="G21" s="204" t="s">
        <v>530</v>
      </c>
    </row>
    <row r="22" spans="1:10" s="204" customFormat="1" ht="12" customHeight="1" thickBot="1">
      <c r="A22" s="38" t="s">
        <v>531</v>
      </c>
      <c r="C22" s="208"/>
      <c r="D22" s="209"/>
      <c r="G22" s="204" t="s">
        <v>532</v>
      </c>
    </row>
    <row r="23" spans="1:10" s="173" customFormat="1" ht="12" customHeight="1" thickBot="1">
      <c r="A23" s="38" t="s">
        <v>693</v>
      </c>
      <c r="B23" s="204"/>
      <c r="C23" s="199"/>
      <c r="G23" s="204" t="s">
        <v>902</v>
      </c>
      <c r="I23" s="210"/>
    </row>
    <row r="24" spans="1:10" s="173" customFormat="1" ht="11.25" customHeight="1">
      <c r="A24" s="38" t="s">
        <v>903</v>
      </c>
      <c r="B24" s="211"/>
      <c r="C24" s="212"/>
      <c r="F24" s="213"/>
      <c r="G24" s="204" t="s">
        <v>904</v>
      </c>
    </row>
    <row r="25" spans="1:10" s="173" customFormat="1" ht="18.75" customHeigh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ht="9.75" customHeigh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ht="10.5" customHeight="1" thickBot="1">
      <c r="A27" s="38" t="s">
        <v>608</v>
      </c>
      <c r="B27" s="204"/>
      <c r="C27" s="212"/>
      <c r="E27" s="219"/>
      <c r="G27" s="204" t="s">
        <v>398</v>
      </c>
      <c r="I27" s="173"/>
      <c r="J27" s="173"/>
    </row>
    <row r="28" spans="1:10" s="213" customFormat="1" ht="20.25" customHeight="1" thickBot="1">
      <c r="A28" s="41"/>
      <c r="B28" s="173"/>
      <c r="C28" s="220"/>
      <c r="E28" s="221"/>
      <c r="F28" s="173"/>
      <c r="G28" s="173"/>
    </row>
    <row r="29" spans="1:10" s="28" customFormat="1" ht="20.25" customHeight="1" thickBot="1">
      <c r="A29" s="56" t="s">
        <v>385</v>
      </c>
      <c r="B29" s="2" t="s">
        <v>609</v>
      </c>
      <c r="C29" s="57"/>
      <c r="D29" s="2" t="s">
        <v>401</v>
      </c>
      <c r="E29" s="3"/>
      <c r="F29" s="2495" t="s">
        <v>342</v>
      </c>
      <c r="G29" s="2497" t="s">
        <v>343</v>
      </c>
      <c r="H29" s="2498"/>
      <c r="I29" s="2498"/>
      <c r="J29" s="2499"/>
    </row>
    <row r="30" spans="1:10" s="28" customFormat="1" ht="97.5" customHeight="1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96"/>
      <c r="G30" s="15" t="s">
        <v>930</v>
      </c>
      <c r="H30" s="15" t="s">
        <v>931</v>
      </c>
      <c r="I30" s="15" t="s">
        <v>932</v>
      </c>
      <c r="J30" s="15" t="s">
        <v>933</v>
      </c>
    </row>
    <row r="31" spans="1:10" s="222" customFormat="1" ht="20.25" customHeight="1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4" customHeight="1" thickBot="1">
      <c r="A32" s="61">
        <v>1100000</v>
      </c>
      <c r="B32" s="68" t="s">
        <v>249</v>
      </c>
      <c r="C32" s="69" t="s">
        <v>338</v>
      </c>
      <c r="D32" s="304">
        <v>0</v>
      </c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</row>
    <row r="33" spans="1:10" s="28" customFormat="1" ht="20.25" hidden="1" customHeight="1" thickBot="1">
      <c r="A33" s="61">
        <v>1110000</v>
      </c>
      <c r="B33" s="70" t="s">
        <v>767</v>
      </c>
      <c r="C33" s="69" t="s">
        <v>338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s="28" customFormat="1" ht="20.25" hidden="1" customHeight="1">
      <c r="A34" s="72">
        <v>1110000</v>
      </c>
      <c r="B34" s="73" t="s">
        <v>768</v>
      </c>
      <c r="C34" s="74" t="s">
        <v>338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s="28" customFormat="1" ht="20.25" hidden="1" customHeight="1">
      <c r="A35" s="12">
        <v>1111000</v>
      </c>
      <c r="B35" s="76" t="s">
        <v>643</v>
      </c>
      <c r="C35" s="77" t="s">
        <v>769</v>
      </c>
      <c r="D35" s="307"/>
      <c r="E35" s="308">
        <v>0</v>
      </c>
      <c r="F35" s="307"/>
      <c r="G35" s="307"/>
      <c r="H35" s="307"/>
      <c r="I35" s="307"/>
      <c r="J35" s="307"/>
    </row>
    <row r="36" spans="1:10" s="28" customFormat="1" ht="20.25" hidden="1" customHeight="1">
      <c r="A36" s="80">
        <v>1112000</v>
      </c>
      <c r="B36" s="14" t="s">
        <v>255</v>
      </c>
      <c r="C36" s="81" t="s">
        <v>770</v>
      </c>
      <c r="D36" s="310"/>
      <c r="E36" s="310">
        <v>0</v>
      </c>
      <c r="F36" s="310"/>
      <c r="G36" s="310"/>
      <c r="H36" s="310"/>
      <c r="I36" s="310"/>
      <c r="J36" s="310"/>
    </row>
    <row r="37" spans="1:10" s="28" customFormat="1" ht="20.25" hidden="1" customHeight="1">
      <c r="A37" s="80">
        <v>1113000</v>
      </c>
      <c r="B37" s="14" t="s">
        <v>771</v>
      </c>
      <c r="C37" s="81" t="s">
        <v>772</v>
      </c>
      <c r="D37" s="310"/>
      <c r="E37" s="310"/>
      <c r="F37" s="310"/>
      <c r="G37" s="310"/>
      <c r="H37" s="310"/>
      <c r="I37" s="310"/>
      <c r="J37" s="310"/>
    </row>
    <row r="38" spans="1:10" s="28" customFormat="1" ht="20.25" hidden="1" customHeight="1">
      <c r="A38" s="80">
        <v>1114000</v>
      </c>
      <c r="B38" s="14" t="s">
        <v>377</v>
      </c>
      <c r="C38" s="81" t="s">
        <v>378</v>
      </c>
      <c r="D38" s="310"/>
      <c r="E38" s="310"/>
      <c r="F38" s="310"/>
      <c r="G38" s="310"/>
      <c r="H38" s="310"/>
      <c r="I38" s="310"/>
      <c r="J38" s="310"/>
    </row>
    <row r="39" spans="1:10" s="28" customFormat="1" ht="20.25" hidden="1" customHeight="1">
      <c r="A39" s="80">
        <v>1115000</v>
      </c>
      <c r="B39" s="14" t="s">
        <v>591</v>
      </c>
      <c r="C39" s="81" t="s">
        <v>367</v>
      </c>
      <c r="D39" s="310"/>
      <c r="E39" s="310">
        <v>0</v>
      </c>
      <c r="F39" s="310"/>
      <c r="G39" s="310"/>
      <c r="H39" s="310"/>
      <c r="I39" s="310"/>
      <c r="J39" s="310"/>
    </row>
    <row r="40" spans="1:10" s="28" customFormat="1" ht="20.25" hidden="1" customHeight="1">
      <c r="A40" s="80">
        <v>1116000</v>
      </c>
      <c r="B40" s="14" t="s">
        <v>981</v>
      </c>
      <c r="C40" s="83" t="s">
        <v>368</v>
      </c>
      <c r="D40" s="310"/>
      <c r="E40" s="310">
        <v>0</v>
      </c>
      <c r="F40" s="310"/>
      <c r="G40" s="310"/>
      <c r="H40" s="310"/>
      <c r="I40" s="310"/>
      <c r="J40" s="310"/>
    </row>
    <row r="41" spans="1:10" s="28" customFormat="1" ht="20.25" hidden="1" customHeight="1" thickBot="1">
      <c r="A41" s="84">
        <v>1117000</v>
      </c>
      <c r="B41" s="85" t="s">
        <v>610</v>
      </c>
      <c r="C41" s="86" t="s">
        <v>19</v>
      </c>
      <c r="D41" s="311"/>
      <c r="E41" s="311">
        <v>0</v>
      </c>
      <c r="F41" s="311"/>
      <c r="G41" s="311"/>
      <c r="H41" s="311"/>
      <c r="I41" s="311"/>
      <c r="J41" s="311"/>
    </row>
    <row r="42" spans="1:10" s="28" customFormat="1" ht="20.25" hidden="1" customHeight="1" thickBot="1">
      <c r="A42" s="88">
        <v>1120000</v>
      </c>
      <c r="B42" s="89" t="s">
        <v>20</v>
      </c>
      <c r="C42" s="69" t="s">
        <v>338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s="28" customFormat="1" ht="20.25" hidden="1" customHeight="1">
      <c r="A43" s="72">
        <v>1121000</v>
      </c>
      <c r="B43" s="91" t="s">
        <v>21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s="28" customFormat="1" ht="20.25" hidden="1" customHeight="1">
      <c r="A44" s="80">
        <v>1121100</v>
      </c>
      <c r="B44" s="93" t="s">
        <v>359</v>
      </c>
      <c r="C44" s="83" t="s">
        <v>360</v>
      </c>
      <c r="D44" s="310"/>
      <c r="E44" s="310">
        <v>0</v>
      </c>
      <c r="F44" s="310"/>
      <c r="G44" s="310"/>
      <c r="H44" s="310"/>
      <c r="I44" s="310"/>
      <c r="J44" s="336"/>
    </row>
    <row r="45" spans="1:10" s="28" customFormat="1" ht="20.25" hidden="1" customHeight="1">
      <c r="A45" s="80">
        <v>1121200</v>
      </c>
      <c r="B45" s="94" t="s">
        <v>361</v>
      </c>
      <c r="C45" s="81" t="s">
        <v>362</v>
      </c>
      <c r="D45" s="310"/>
      <c r="E45" s="310">
        <v>0</v>
      </c>
      <c r="F45" s="310"/>
      <c r="G45" s="310"/>
      <c r="H45" s="310"/>
      <c r="I45" s="310"/>
      <c r="J45" s="310"/>
    </row>
    <row r="46" spans="1:10" s="28" customFormat="1" ht="20.25" hidden="1" customHeight="1">
      <c r="A46" s="80">
        <v>1121300</v>
      </c>
      <c r="B46" s="93" t="s">
        <v>734</v>
      </c>
      <c r="C46" s="83" t="s">
        <v>363</v>
      </c>
      <c r="D46" s="310"/>
      <c r="E46" s="310">
        <v>0</v>
      </c>
      <c r="F46" s="310"/>
      <c r="G46" s="310"/>
      <c r="H46" s="310"/>
      <c r="I46" s="310"/>
      <c r="J46" s="310"/>
    </row>
    <row r="47" spans="1:10" s="28" customFormat="1" ht="20.25" hidden="1" customHeight="1">
      <c r="A47" s="80">
        <v>1121400</v>
      </c>
      <c r="B47" s="93" t="s">
        <v>735</v>
      </c>
      <c r="C47" s="81" t="s">
        <v>364</v>
      </c>
      <c r="D47" s="310"/>
      <c r="E47" s="310">
        <v>0</v>
      </c>
      <c r="F47" s="310"/>
      <c r="G47" s="310"/>
      <c r="H47" s="310"/>
      <c r="I47" s="310"/>
      <c r="J47" s="310"/>
    </row>
    <row r="48" spans="1:10" s="28" customFormat="1" ht="20.25" hidden="1" customHeight="1">
      <c r="A48" s="80">
        <v>1121500</v>
      </c>
      <c r="B48" s="93" t="s">
        <v>65</v>
      </c>
      <c r="C48" s="83" t="s">
        <v>365</v>
      </c>
      <c r="D48" s="307"/>
      <c r="E48" s="310">
        <v>0</v>
      </c>
      <c r="F48" s="307"/>
      <c r="G48" s="307"/>
      <c r="H48" s="307"/>
      <c r="I48" s="307"/>
      <c r="J48" s="307"/>
    </row>
    <row r="49" spans="1:10" s="28" customFormat="1" ht="20.25" hidden="1" customHeight="1">
      <c r="A49" s="80">
        <v>1121600</v>
      </c>
      <c r="B49" s="93" t="s">
        <v>66</v>
      </c>
      <c r="C49" s="81" t="s">
        <v>366</v>
      </c>
      <c r="D49" s="310"/>
      <c r="E49" s="310">
        <v>0</v>
      </c>
      <c r="F49" s="310"/>
      <c r="G49" s="310"/>
      <c r="H49" s="310"/>
      <c r="I49" s="310"/>
      <c r="J49" s="310"/>
    </row>
    <row r="50" spans="1:10" s="28" customFormat="1" ht="20.25" hidden="1" customHeight="1" thickBot="1">
      <c r="A50" s="95">
        <v>1121700</v>
      </c>
      <c r="B50" s="96" t="s">
        <v>67</v>
      </c>
      <c r="C50" s="86" t="s">
        <v>731</v>
      </c>
      <c r="D50" s="311"/>
      <c r="E50" s="311"/>
      <c r="F50" s="311"/>
      <c r="G50" s="311"/>
      <c r="H50" s="311"/>
      <c r="I50" s="311"/>
      <c r="J50" s="311"/>
    </row>
    <row r="51" spans="1:10" s="28" customFormat="1" ht="20.25" hidden="1" customHeight="1">
      <c r="A51" s="72">
        <v>1122000</v>
      </c>
      <c r="B51" s="97" t="s">
        <v>732</v>
      </c>
      <c r="C51" s="74" t="s">
        <v>338</v>
      </c>
      <c r="D51" s="308">
        <v>0</v>
      </c>
      <c r="E51" s="308">
        <v>0</v>
      </c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s="28" customFormat="1" ht="20.25" hidden="1" customHeight="1">
      <c r="A52" s="98">
        <v>1122100</v>
      </c>
      <c r="B52" s="93" t="s">
        <v>68</v>
      </c>
      <c r="C52" s="99" t="s">
        <v>733</v>
      </c>
      <c r="D52" s="310"/>
      <c r="E52" s="310">
        <v>0</v>
      </c>
      <c r="F52" s="310"/>
      <c r="G52" s="310"/>
      <c r="H52" s="310"/>
      <c r="I52" s="310"/>
      <c r="J52" s="310"/>
    </row>
    <row r="53" spans="1:10" s="28" customFormat="1" ht="20.25" hidden="1" customHeight="1">
      <c r="A53" s="98">
        <v>1122200</v>
      </c>
      <c r="B53" s="93" t="s">
        <v>465</v>
      </c>
      <c r="C53" s="83" t="s">
        <v>978</v>
      </c>
      <c r="D53" s="310"/>
      <c r="E53" s="310">
        <v>0</v>
      </c>
      <c r="F53" s="310"/>
      <c r="G53" s="310"/>
      <c r="H53" s="310"/>
      <c r="I53" s="310"/>
      <c r="J53" s="310"/>
    </row>
    <row r="54" spans="1:10" s="28" customFormat="1" ht="20.25" hidden="1" customHeight="1" thickBot="1">
      <c r="A54" s="88">
        <v>1122300</v>
      </c>
      <c r="B54" s="96" t="s">
        <v>136</v>
      </c>
      <c r="C54" s="100" t="s">
        <v>979</v>
      </c>
      <c r="D54" s="311"/>
      <c r="E54" s="311">
        <v>0</v>
      </c>
      <c r="F54" s="311"/>
      <c r="G54" s="311"/>
      <c r="H54" s="311"/>
      <c r="I54" s="311"/>
      <c r="J54" s="311"/>
    </row>
    <row r="55" spans="1:10" s="28" customFormat="1" ht="20.25" hidden="1" customHeight="1">
      <c r="A55" s="72">
        <v>1123000</v>
      </c>
      <c r="B55" s="97" t="s">
        <v>52</v>
      </c>
      <c r="C55" s="74" t="s">
        <v>338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s="28" customFormat="1" ht="20.25" hidden="1" customHeight="1">
      <c r="A56" s="98">
        <v>1123100</v>
      </c>
      <c r="B56" s="93" t="s">
        <v>137</v>
      </c>
      <c r="C56" s="99" t="s">
        <v>345</v>
      </c>
      <c r="D56" s="310"/>
      <c r="E56" s="310">
        <v>0</v>
      </c>
      <c r="F56" s="310"/>
      <c r="G56" s="310"/>
      <c r="H56" s="310"/>
      <c r="I56" s="310"/>
      <c r="J56" s="310"/>
    </row>
    <row r="57" spans="1:10" s="28" customFormat="1" ht="20.25" hidden="1" customHeight="1">
      <c r="A57" s="98">
        <v>1123200</v>
      </c>
      <c r="B57" s="93" t="s">
        <v>138</v>
      </c>
      <c r="C57" s="83" t="s">
        <v>346</v>
      </c>
      <c r="D57" s="310"/>
      <c r="E57" s="310">
        <v>0</v>
      </c>
      <c r="F57" s="310"/>
      <c r="G57" s="310"/>
      <c r="H57" s="310"/>
      <c r="I57" s="310"/>
      <c r="J57" s="310"/>
    </row>
    <row r="58" spans="1:10" s="28" customFormat="1" ht="20.25" hidden="1" customHeight="1">
      <c r="A58" s="98">
        <v>1123300</v>
      </c>
      <c r="B58" s="93" t="s">
        <v>139</v>
      </c>
      <c r="C58" s="83" t="s">
        <v>347</v>
      </c>
      <c r="D58" s="310"/>
      <c r="E58" s="310">
        <v>0</v>
      </c>
      <c r="F58" s="310"/>
      <c r="G58" s="310"/>
      <c r="H58" s="310"/>
      <c r="I58" s="310"/>
      <c r="J58" s="310"/>
    </row>
    <row r="59" spans="1:10" s="28" customFormat="1" ht="20.25" hidden="1" customHeight="1">
      <c r="A59" s="98">
        <v>1123400</v>
      </c>
      <c r="B59" s="93" t="s">
        <v>533</v>
      </c>
      <c r="C59" s="83" t="s">
        <v>348</v>
      </c>
      <c r="D59" s="310"/>
      <c r="E59" s="310">
        <v>0</v>
      </c>
      <c r="F59" s="310"/>
      <c r="G59" s="310"/>
      <c r="H59" s="310"/>
      <c r="I59" s="310"/>
      <c r="J59" s="310"/>
    </row>
    <row r="60" spans="1:10" s="28" customFormat="1" ht="20.25" hidden="1" customHeight="1">
      <c r="A60" s="98">
        <v>1123500</v>
      </c>
      <c r="B60" s="101" t="s">
        <v>534</v>
      </c>
      <c r="C60" s="102">
        <v>423500</v>
      </c>
      <c r="D60" s="310"/>
      <c r="E60" s="310">
        <v>0</v>
      </c>
      <c r="F60" s="310"/>
      <c r="G60" s="310"/>
      <c r="H60" s="310"/>
      <c r="I60" s="310"/>
      <c r="J60" s="310"/>
    </row>
    <row r="61" spans="1:10" s="28" customFormat="1" ht="20.25" hidden="1" customHeight="1">
      <c r="A61" s="98">
        <v>1123600</v>
      </c>
      <c r="B61" s="93" t="s">
        <v>174</v>
      </c>
      <c r="C61" s="81" t="s">
        <v>349</v>
      </c>
      <c r="D61" s="310"/>
      <c r="E61" s="310">
        <v>0</v>
      </c>
      <c r="F61" s="310"/>
      <c r="G61" s="310"/>
      <c r="H61" s="310"/>
      <c r="I61" s="310"/>
      <c r="J61" s="310"/>
    </row>
    <row r="62" spans="1:10" s="28" customFormat="1" ht="20.25" hidden="1" customHeight="1">
      <c r="A62" s="98">
        <v>1123700</v>
      </c>
      <c r="B62" s="93" t="s">
        <v>175</v>
      </c>
      <c r="C62" s="83" t="s">
        <v>350</v>
      </c>
      <c r="D62" s="310"/>
      <c r="E62" s="310">
        <v>0</v>
      </c>
      <c r="F62" s="310"/>
      <c r="G62" s="310"/>
      <c r="H62" s="310"/>
      <c r="I62" s="310"/>
      <c r="J62" s="310"/>
    </row>
    <row r="63" spans="1:10" s="28" customFormat="1" ht="20.25" hidden="1" customHeight="1" thickBot="1">
      <c r="A63" s="88">
        <v>1123800</v>
      </c>
      <c r="B63" s="96" t="s">
        <v>176</v>
      </c>
      <c r="C63" s="100" t="s">
        <v>351</v>
      </c>
      <c r="D63" s="311"/>
      <c r="E63" s="311">
        <v>0</v>
      </c>
      <c r="F63" s="311"/>
      <c r="G63" s="311"/>
      <c r="H63" s="311"/>
      <c r="I63" s="311"/>
      <c r="J63" s="311"/>
    </row>
    <row r="64" spans="1:10" s="28" customFormat="1" ht="20.25" hidden="1" customHeight="1">
      <c r="A64" s="72">
        <v>1124000</v>
      </c>
      <c r="B64" s="97" t="s">
        <v>198</v>
      </c>
      <c r="C64" s="74" t="s">
        <v>338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s="28" customFormat="1" ht="20.25" hidden="1" customHeight="1" thickBot="1">
      <c r="A65" s="88">
        <v>1124100</v>
      </c>
      <c r="B65" s="96" t="s">
        <v>177</v>
      </c>
      <c r="C65" s="86" t="s">
        <v>199</v>
      </c>
      <c r="D65" s="311"/>
      <c r="E65" s="311"/>
      <c r="F65" s="311"/>
      <c r="G65" s="311"/>
      <c r="H65" s="311"/>
      <c r="I65" s="311"/>
      <c r="J65" s="311"/>
    </row>
    <row r="66" spans="1:10" s="28" customFormat="1" ht="20.25" hidden="1" customHeight="1">
      <c r="A66" s="72">
        <v>1125000</v>
      </c>
      <c r="B66" s="97" t="s">
        <v>878</v>
      </c>
      <c r="C66" s="74" t="s">
        <v>338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s="28" customFormat="1" ht="20.25" hidden="1" customHeight="1">
      <c r="A67" s="98">
        <v>1125100</v>
      </c>
      <c r="B67" s="93" t="s">
        <v>178</v>
      </c>
      <c r="C67" s="99" t="s">
        <v>879</v>
      </c>
      <c r="D67" s="310"/>
      <c r="E67" s="310">
        <v>0</v>
      </c>
      <c r="F67" s="310"/>
      <c r="G67" s="310"/>
      <c r="H67" s="310"/>
      <c r="I67" s="310"/>
      <c r="J67" s="310"/>
    </row>
    <row r="68" spans="1:10" s="28" customFormat="1" ht="20.25" hidden="1" customHeight="1" thickBot="1">
      <c r="A68" s="88">
        <v>1125200</v>
      </c>
      <c r="B68" s="96" t="s">
        <v>669</v>
      </c>
      <c r="C68" s="100" t="s">
        <v>988</v>
      </c>
      <c r="D68" s="311"/>
      <c r="E68" s="311">
        <v>0</v>
      </c>
      <c r="F68" s="311"/>
      <c r="G68" s="311"/>
      <c r="H68" s="311"/>
      <c r="I68" s="311"/>
      <c r="J68" s="311"/>
    </row>
    <row r="69" spans="1:10" s="28" customFormat="1" ht="20.25" hidden="1" customHeight="1">
      <c r="A69" s="72">
        <v>1126000</v>
      </c>
      <c r="B69" s="97" t="s">
        <v>989</v>
      </c>
      <c r="C69" s="74" t="s">
        <v>338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s="28" customFormat="1" ht="20.25" hidden="1" customHeight="1">
      <c r="A70" s="72">
        <v>1126100</v>
      </c>
      <c r="B70" s="93" t="s">
        <v>941</v>
      </c>
      <c r="C70" s="77" t="s">
        <v>990</v>
      </c>
      <c r="D70" s="310"/>
      <c r="E70" s="310">
        <v>0</v>
      </c>
      <c r="F70" s="310"/>
      <c r="G70" s="310"/>
      <c r="H70" s="310"/>
      <c r="I70" s="310"/>
      <c r="J70" s="310"/>
    </row>
    <row r="71" spans="1:10" s="28" customFormat="1" ht="20.25" hidden="1" customHeight="1">
      <c r="A71" s="72">
        <v>1126200</v>
      </c>
      <c r="B71" s="93" t="s">
        <v>942</v>
      </c>
      <c r="C71" s="83" t="s">
        <v>991</v>
      </c>
      <c r="D71" s="310"/>
      <c r="E71" s="310">
        <v>0</v>
      </c>
      <c r="F71" s="310"/>
      <c r="G71" s="310"/>
      <c r="H71" s="310"/>
      <c r="I71" s="310"/>
      <c r="J71" s="310"/>
    </row>
    <row r="72" spans="1:10" s="28" customFormat="1" ht="20.25" hidden="1" customHeight="1">
      <c r="A72" s="72">
        <v>1126300</v>
      </c>
      <c r="B72" s="93" t="s">
        <v>369</v>
      </c>
      <c r="C72" s="83" t="s">
        <v>370</v>
      </c>
      <c r="D72" s="310"/>
      <c r="E72" s="310">
        <v>0</v>
      </c>
      <c r="F72" s="310"/>
      <c r="G72" s="310"/>
      <c r="H72" s="310"/>
      <c r="I72" s="310"/>
      <c r="J72" s="310"/>
    </row>
    <row r="73" spans="1:10" s="28" customFormat="1" ht="20.25" hidden="1" customHeight="1">
      <c r="A73" s="80">
        <v>1126400</v>
      </c>
      <c r="B73" s="103" t="s">
        <v>943</v>
      </c>
      <c r="C73" s="81" t="s">
        <v>371</v>
      </c>
      <c r="D73" s="310"/>
      <c r="E73" s="310">
        <v>0</v>
      </c>
      <c r="F73" s="310"/>
      <c r="G73" s="310"/>
      <c r="H73" s="310"/>
      <c r="I73" s="310"/>
      <c r="J73" s="310"/>
    </row>
    <row r="74" spans="1:10" s="28" customFormat="1" ht="20.25" hidden="1" customHeight="1">
      <c r="A74" s="84">
        <v>1126500</v>
      </c>
      <c r="B74" s="104" t="s">
        <v>901</v>
      </c>
      <c r="C74" s="83" t="s">
        <v>372</v>
      </c>
      <c r="D74" s="310"/>
      <c r="E74" s="310">
        <v>0</v>
      </c>
      <c r="F74" s="310"/>
      <c r="G74" s="310"/>
      <c r="H74" s="310"/>
      <c r="I74" s="310"/>
      <c r="J74" s="310"/>
    </row>
    <row r="75" spans="1:10" s="28" customFormat="1" ht="20.25" hidden="1" customHeight="1">
      <c r="A75" s="80">
        <v>1126600</v>
      </c>
      <c r="B75" s="103" t="s">
        <v>214</v>
      </c>
      <c r="C75" s="81" t="s">
        <v>373</v>
      </c>
      <c r="D75" s="310"/>
      <c r="E75" s="310">
        <v>0</v>
      </c>
      <c r="F75" s="310"/>
      <c r="G75" s="310"/>
      <c r="H75" s="310"/>
      <c r="I75" s="310"/>
      <c r="J75" s="310"/>
    </row>
    <row r="76" spans="1:10" s="28" customFormat="1" ht="20.25" hidden="1" customHeight="1">
      <c r="A76" s="80">
        <v>1126700</v>
      </c>
      <c r="B76" s="103" t="s">
        <v>215</v>
      </c>
      <c r="C76" s="83" t="s">
        <v>374</v>
      </c>
      <c r="D76" s="310"/>
      <c r="E76" s="310">
        <v>0</v>
      </c>
      <c r="F76" s="310"/>
      <c r="G76" s="310"/>
      <c r="H76" s="310"/>
      <c r="I76" s="310"/>
      <c r="J76" s="310"/>
    </row>
    <row r="77" spans="1:10" s="28" customFormat="1" ht="20.25" hidden="1" customHeight="1" thickBot="1">
      <c r="A77" s="95">
        <v>1126800</v>
      </c>
      <c r="B77" s="105" t="s">
        <v>458</v>
      </c>
      <c r="C77" s="86" t="s">
        <v>375</v>
      </c>
      <c r="D77" s="311"/>
      <c r="E77" s="311">
        <v>0</v>
      </c>
      <c r="F77" s="311"/>
      <c r="G77" s="311"/>
      <c r="H77" s="311"/>
      <c r="I77" s="311"/>
      <c r="J77" s="311"/>
    </row>
    <row r="78" spans="1:10" s="28" customFormat="1" ht="20.25" hidden="1" customHeight="1">
      <c r="A78" s="106">
        <v>1130000</v>
      </c>
      <c r="B78" s="107" t="s">
        <v>274</v>
      </c>
      <c r="C78" s="74" t="s">
        <v>338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s="28" customFormat="1" ht="20.25" hidden="1" customHeight="1">
      <c r="A79" s="106">
        <v>1130100</v>
      </c>
      <c r="B79" s="103" t="s">
        <v>459</v>
      </c>
      <c r="C79" s="99" t="s">
        <v>275</v>
      </c>
      <c r="D79" s="310"/>
      <c r="E79" s="310"/>
      <c r="F79" s="310"/>
      <c r="G79" s="310"/>
      <c r="H79" s="310"/>
      <c r="I79" s="310"/>
      <c r="J79" s="310"/>
    </row>
    <row r="80" spans="1:10" s="28" customFormat="1" ht="20.25" hidden="1" customHeight="1">
      <c r="A80" s="106">
        <v>1130200</v>
      </c>
      <c r="B80" s="103" t="s">
        <v>460</v>
      </c>
      <c r="C80" s="83" t="s">
        <v>276</v>
      </c>
      <c r="D80" s="310"/>
      <c r="E80" s="310"/>
      <c r="F80" s="310"/>
      <c r="G80" s="310"/>
      <c r="H80" s="310"/>
      <c r="I80" s="310"/>
      <c r="J80" s="310"/>
    </row>
    <row r="81" spans="1:10" s="28" customFormat="1" ht="20.25" hidden="1" customHeight="1">
      <c r="A81" s="106">
        <v>1130300</v>
      </c>
      <c r="B81" s="103" t="s">
        <v>461</v>
      </c>
      <c r="C81" s="83" t="s">
        <v>277</v>
      </c>
      <c r="D81" s="310"/>
      <c r="E81" s="310"/>
      <c r="F81" s="310"/>
      <c r="G81" s="310"/>
      <c r="H81" s="310"/>
      <c r="I81" s="310"/>
      <c r="J81" s="310"/>
    </row>
    <row r="82" spans="1:10" s="28" customFormat="1" ht="20.25" hidden="1" customHeight="1">
      <c r="A82" s="106">
        <v>1130400</v>
      </c>
      <c r="B82" s="108" t="s">
        <v>462</v>
      </c>
      <c r="C82" s="109" t="s">
        <v>278</v>
      </c>
      <c r="D82" s="307"/>
      <c r="E82" s="307"/>
      <c r="F82" s="307"/>
      <c r="G82" s="307"/>
      <c r="H82" s="307"/>
      <c r="I82" s="307"/>
      <c r="J82" s="307"/>
    </row>
    <row r="83" spans="1:10" s="28" customFormat="1" ht="20.25" hidden="1" customHeight="1">
      <c r="A83" s="80">
        <v>1131000</v>
      </c>
      <c r="B83" s="110" t="s">
        <v>279</v>
      </c>
      <c r="C83" s="111" t="s">
        <v>338</v>
      </c>
      <c r="D83" s="313"/>
      <c r="E83" s="310"/>
      <c r="F83" s="310"/>
      <c r="G83" s="310"/>
      <c r="H83" s="310"/>
      <c r="I83" s="310"/>
      <c r="J83" s="310"/>
    </row>
    <row r="84" spans="1:10" s="28" customFormat="1" ht="20.25" hidden="1" customHeight="1">
      <c r="A84" s="80">
        <v>1131100</v>
      </c>
      <c r="B84" s="103" t="s">
        <v>565</v>
      </c>
      <c r="C84" s="77" t="s">
        <v>280</v>
      </c>
      <c r="D84" s="310"/>
      <c r="E84" s="310"/>
      <c r="F84" s="310"/>
      <c r="G84" s="310"/>
      <c r="H84" s="310"/>
      <c r="I84" s="310"/>
      <c r="J84" s="310"/>
    </row>
    <row r="85" spans="1:10" s="28" customFormat="1" ht="20.25" hidden="1" customHeight="1">
      <c r="A85" s="80">
        <v>1131200</v>
      </c>
      <c r="B85" s="103" t="s">
        <v>566</v>
      </c>
      <c r="C85" s="83" t="s">
        <v>281</v>
      </c>
      <c r="D85" s="310"/>
      <c r="E85" s="310"/>
      <c r="F85" s="310"/>
      <c r="G85" s="310"/>
      <c r="H85" s="310"/>
      <c r="I85" s="310"/>
      <c r="J85" s="310"/>
    </row>
    <row r="86" spans="1:10" s="28" customFormat="1" ht="20.25" hidden="1" customHeight="1" thickBot="1">
      <c r="A86" s="80">
        <v>1131300</v>
      </c>
      <c r="B86" s="105" t="s">
        <v>567</v>
      </c>
      <c r="C86" s="86" t="s">
        <v>282</v>
      </c>
      <c r="D86" s="311"/>
      <c r="E86" s="311"/>
      <c r="F86" s="311"/>
      <c r="G86" s="311"/>
      <c r="H86" s="311"/>
      <c r="I86" s="311"/>
      <c r="J86" s="311"/>
    </row>
    <row r="87" spans="1:10" s="28" customFormat="1" ht="20.25" hidden="1" customHeight="1">
      <c r="A87" s="113">
        <v>1140000</v>
      </c>
      <c r="B87" s="107" t="s">
        <v>283</v>
      </c>
      <c r="C87" s="74" t="s">
        <v>338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s="28" customFormat="1" ht="20.25" hidden="1" customHeight="1">
      <c r="A88" s="113">
        <v>1141000</v>
      </c>
      <c r="B88" s="103" t="s">
        <v>284</v>
      </c>
      <c r="C88" s="99" t="s">
        <v>960</v>
      </c>
      <c r="D88" s="310"/>
      <c r="E88" s="310">
        <v>0</v>
      </c>
      <c r="F88" s="310"/>
      <c r="G88" s="310"/>
      <c r="H88" s="310"/>
      <c r="I88" s="310"/>
      <c r="J88" s="310"/>
    </row>
    <row r="89" spans="1:10" s="28" customFormat="1" ht="20.25" hidden="1" customHeight="1">
      <c r="A89" s="113">
        <v>1142000</v>
      </c>
      <c r="B89" s="103" t="s">
        <v>38</v>
      </c>
      <c r="C89" s="83" t="s">
        <v>39</v>
      </c>
      <c r="D89" s="310"/>
      <c r="E89" s="310">
        <v>0</v>
      </c>
      <c r="F89" s="310"/>
      <c r="G89" s="310"/>
      <c r="H89" s="310"/>
      <c r="I89" s="310"/>
      <c r="J89" s="310"/>
    </row>
    <row r="90" spans="1:10" s="28" customFormat="1" ht="20.25" hidden="1" customHeight="1">
      <c r="A90" s="113">
        <v>1143000</v>
      </c>
      <c r="B90" s="103" t="s">
        <v>40</v>
      </c>
      <c r="C90" s="83" t="s">
        <v>41</v>
      </c>
      <c r="D90" s="310"/>
      <c r="E90" s="310">
        <v>0</v>
      </c>
      <c r="F90" s="310"/>
      <c r="G90" s="310"/>
      <c r="H90" s="310"/>
      <c r="I90" s="310"/>
      <c r="J90" s="310"/>
    </row>
    <row r="91" spans="1:10" s="28" customFormat="1" ht="20.25" hidden="1" customHeight="1" thickBot="1">
      <c r="A91" s="88">
        <v>1144000</v>
      </c>
      <c r="B91" s="105" t="s">
        <v>42</v>
      </c>
      <c r="C91" s="86" t="s">
        <v>418</v>
      </c>
      <c r="D91" s="311"/>
      <c r="E91" s="311">
        <v>0</v>
      </c>
      <c r="F91" s="311"/>
      <c r="G91" s="311"/>
      <c r="H91" s="311"/>
      <c r="I91" s="311"/>
      <c r="J91" s="311"/>
    </row>
    <row r="92" spans="1:10" s="28" customFormat="1" ht="20.25" hidden="1" customHeight="1">
      <c r="A92" s="223">
        <v>1150000</v>
      </c>
      <c r="B92" s="224" t="s">
        <v>694</v>
      </c>
      <c r="C92" s="74" t="s">
        <v>338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s="28" customFormat="1" ht="20.25" hidden="1" customHeight="1">
      <c r="A93" s="225">
        <v>1151000</v>
      </c>
      <c r="B93" s="226" t="s">
        <v>649</v>
      </c>
      <c r="C93" s="74" t="s">
        <v>338</v>
      </c>
      <c r="D93" s="313">
        <v>0</v>
      </c>
      <c r="E93" s="313">
        <v>0</v>
      </c>
      <c r="F93" s="313">
        <v>0</v>
      </c>
      <c r="G93" s="313">
        <v>0</v>
      </c>
      <c r="H93" s="313">
        <v>0</v>
      </c>
      <c r="I93" s="313">
        <v>0</v>
      </c>
      <c r="J93" s="313">
        <v>0</v>
      </c>
    </row>
    <row r="94" spans="1:10" s="28" customFormat="1" ht="20.25" hidden="1" customHeight="1">
      <c r="A94" s="225">
        <v>1151100</v>
      </c>
      <c r="B94" s="227" t="s">
        <v>250</v>
      </c>
      <c r="C94" s="228">
        <v>461100</v>
      </c>
      <c r="D94" s="313"/>
      <c r="E94" s="313"/>
      <c r="F94" s="313"/>
      <c r="G94" s="313"/>
      <c r="H94" s="313"/>
      <c r="I94" s="313"/>
      <c r="J94" s="313"/>
    </row>
    <row r="95" spans="1:10" s="28" customFormat="1" ht="20.25" hidden="1" customHeight="1">
      <c r="A95" s="225">
        <v>1151200</v>
      </c>
      <c r="B95" s="227" t="s">
        <v>607</v>
      </c>
      <c r="C95" s="228">
        <v>461200</v>
      </c>
      <c r="D95" s="314"/>
      <c r="E95" s="314"/>
      <c r="F95" s="314"/>
      <c r="G95" s="314"/>
      <c r="H95" s="314"/>
      <c r="I95" s="314"/>
      <c r="J95" s="314"/>
    </row>
    <row r="96" spans="1:10" s="28" customFormat="1" ht="20.25" hidden="1" customHeight="1">
      <c r="A96" s="225">
        <v>1152000</v>
      </c>
      <c r="B96" s="229" t="s">
        <v>495</v>
      </c>
      <c r="C96" s="230" t="s">
        <v>338</v>
      </c>
      <c r="D96" s="315">
        <v>0</v>
      </c>
      <c r="E96" s="315">
        <v>0</v>
      </c>
      <c r="F96" s="315">
        <v>0</v>
      </c>
      <c r="G96" s="315">
        <v>0</v>
      </c>
      <c r="H96" s="315">
        <v>0</v>
      </c>
      <c r="I96" s="315">
        <v>0</v>
      </c>
      <c r="J96" s="315">
        <v>0</v>
      </c>
    </row>
    <row r="97" spans="1:10" s="28" customFormat="1" ht="20.25" hidden="1" customHeight="1">
      <c r="A97" s="225">
        <v>1152100</v>
      </c>
      <c r="B97" s="231" t="s">
        <v>518</v>
      </c>
      <c r="C97" s="228">
        <v>462100</v>
      </c>
      <c r="D97" s="314"/>
      <c r="E97" s="316"/>
      <c r="F97" s="316"/>
      <c r="G97" s="317"/>
      <c r="H97" s="317"/>
      <c r="I97" s="310"/>
      <c r="J97" s="310"/>
    </row>
    <row r="98" spans="1:10" s="28" customFormat="1" ht="20.25" hidden="1" customHeight="1" thickBot="1">
      <c r="A98" s="232">
        <v>1152200</v>
      </c>
      <c r="B98" s="233" t="s">
        <v>723</v>
      </c>
      <c r="C98" s="234">
        <v>462200</v>
      </c>
      <c r="D98" s="318"/>
      <c r="E98" s="319"/>
      <c r="F98" s="319"/>
      <c r="G98" s="320"/>
      <c r="H98" s="320"/>
      <c r="I98" s="311"/>
      <c r="J98" s="311"/>
    </row>
    <row r="99" spans="1:10" s="28" customFormat="1" ht="20.25" hidden="1" customHeight="1">
      <c r="A99" s="223">
        <v>1153000</v>
      </c>
      <c r="B99" s="235" t="s">
        <v>724</v>
      </c>
      <c r="C99" s="236" t="s">
        <v>338</v>
      </c>
      <c r="D99" s="321">
        <v>0</v>
      </c>
      <c r="E99" s="321">
        <v>0</v>
      </c>
      <c r="F99" s="321">
        <v>0</v>
      </c>
      <c r="G99" s="321">
        <v>0</v>
      </c>
      <c r="H99" s="321">
        <v>0</v>
      </c>
      <c r="I99" s="321">
        <v>0</v>
      </c>
      <c r="J99" s="321">
        <v>0</v>
      </c>
    </row>
    <row r="100" spans="1:10" s="28" customFormat="1" ht="20.25" hidden="1" customHeight="1">
      <c r="A100" s="225">
        <v>1153100</v>
      </c>
      <c r="B100" s="231" t="s">
        <v>725</v>
      </c>
      <c r="C100" s="228">
        <v>463100</v>
      </c>
      <c r="D100" s="315"/>
      <c r="E100" s="315"/>
      <c r="F100" s="315"/>
      <c r="G100" s="315"/>
      <c r="H100" s="315"/>
      <c r="I100" s="315"/>
      <c r="J100" s="315"/>
    </row>
    <row r="101" spans="1:10" s="28" customFormat="1" ht="20.25" hidden="1" customHeight="1">
      <c r="A101" s="225">
        <v>1153200</v>
      </c>
      <c r="B101" s="231" t="s">
        <v>95</v>
      </c>
      <c r="C101" s="228">
        <v>463200</v>
      </c>
      <c r="D101" s="315"/>
      <c r="E101" s="315"/>
      <c r="F101" s="315"/>
      <c r="G101" s="315"/>
      <c r="H101" s="315"/>
      <c r="I101" s="315"/>
      <c r="J101" s="315"/>
    </row>
    <row r="102" spans="1:10" s="28" customFormat="1" ht="20.25" hidden="1" customHeight="1">
      <c r="A102" s="225">
        <v>1153300</v>
      </c>
      <c r="B102" s="231" t="s">
        <v>479</v>
      </c>
      <c r="C102" s="228">
        <v>463300</v>
      </c>
      <c r="D102" s="315"/>
      <c r="E102" s="315"/>
      <c r="F102" s="315"/>
      <c r="G102" s="315"/>
      <c r="H102" s="315"/>
      <c r="I102" s="315"/>
      <c r="J102" s="315"/>
    </row>
    <row r="103" spans="1:10" s="28" customFormat="1" ht="20.25" hidden="1" customHeight="1">
      <c r="A103" s="225">
        <v>1153400</v>
      </c>
      <c r="B103" s="231" t="s">
        <v>480</v>
      </c>
      <c r="C103" s="228">
        <v>463400</v>
      </c>
      <c r="D103" s="315"/>
      <c r="E103" s="315"/>
      <c r="F103" s="315"/>
      <c r="G103" s="315"/>
      <c r="H103" s="315"/>
      <c r="I103" s="315"/>
      <c r="J103" s="315"/>
    </row>
    <row r="104" spans="1:10" s="28" customFormat="1" ht="20.25" hidden="1" customHeight="1">
      <c r="A104" s="225">
        <v>1153500</v>
      </c>
      <c r="B104" s="237" t="s">
        <v>481</v>
      </c>
      <c r="C104" s="228">
        <v>463500</v>
      </c>
      <c r="D104" s="315"/>
      <c r="E104" s="315"/>
      <c r="F104" s="315"/>
      <c r="G104" s="315"/>
      <c r="H104" s="315"/>
      <c r="I104" s="315"/>
      <c r="J104" s="315"/>
    </row>
    <row r="105" spans="1:10" s="28" customFormat="1" ht="20.25" hidden="1" customHeight="1">
      <c r="A105" s="225">
        <v>1153700</v>
      </c>
      <c r="B105" s="237" t="s">
        <v>482</v>
      </c>
      <c r="C105" s="228">
        <v>463700</v>
      </c>
      <c r="D105" s="315"/>
      <c r="E105" s="315"/>
      <c r="F105" s="315"/>
      <c r="G105" s="315"/>
      <c r="H105" s="315"/>
      <c r="I105" s="315"/>
      <c r="J105" s="315">
        <v>0</v>
      </c>
    </row>
    <row r="106" spans="1:10" s="28" customFormat="1" ht="20.25" hidden="1" customHeight="1">
      <c r="A106" s="225">
        <v>1153800</v>
      </c>
      <c r="B106" s="237" t="s">
        <v>953</v>
      </c>
      <c r="C106" s="228">
        <v>463800</v>
      </c>
      <c r="D106" s="315"/>
      <c r="E106" s="315"/>
      <c r="F106" s="315"/>
      <c r="G106" s="315"/>
      <c r="H106" s="315"/>
      <c r="I106" s="315"/>
      <c r="J106" s="315"/>
    </row>
    <row r="107" spans="1:10" s="28" customFormat="1" ht="20.25" hidden="1" customHeight="1">
      <c r="A107" s="225">
        <v>1153900</v>
      </c>
      <c r="B107" s="237" t="s">
        <v>954</v>
      </c>
      <c r="C107" s="228">
        <v>463900</v>
      </c>
      <c r="D107" s="315"/>
      <c r="E107" s="315"/>
      <c r="F107" s="315"/>
      <c r="G107" s="315"/>
      <c r="H107" s="315"/>
      <c r="I107" s="315"/>
      <c r="J107" s="315"/>
    </row>
    <row r="108" spans="1:10" s="28" customFormat="1" ht="20.25" hidden="1" customHeight="1">
      <c r="A108" s="225">
        <v>1154000</v>
      </c>
      <c r="B108" s="238" t="s">
        <v>955</v>
      </c>
      <c r="C108" s="230" t="s">
        <v>338</v>
      </c>
      <c r="D108" s="315">
        <v>0</v>
      </c>
      <c r="E108" s="315">
        <v>0</v>
      </c>
      <c r="F108" s="315">
        <v>0</v>
      </c>
      <c r="G108" s="315">
        <v>0</v>
      </c>
      <c r="H108" s="315">
        <v>0</v>
      </c>
      <c r="I108" s="315">
        <v>0</v>
      </c>
      <c r="J108" s="315">
        <v>0</v>
      </c>
    </row>
    <row r="109" spans="1:10" s="28" customFormat="1" ht="20.25" hidden="1" customHeight="1">
      <c r="A109" s="225">
        <v>1154100</v>
      </c>
      <c r="B109" s="237" t="s">
        <v>195</v>
      </c>
      <c r="C109" s="228">
        <v>465100</v>
      </c>
      <c r="D109" s="315"/>
      <c r="E109" s="322"/>
      <c r="F109" s="322"/>
      <c r="G109" s="323"/>
      <c r="H109" s="323"/>
      <c r="I109" s="324"/>
      <c r="J109" s="324"/>
    </row>
    <row r="110" spans="1:10" s="28" customFormat="1" ht="20.25" hidden="1" customHeight="1">
      <c r="A110" s="225">
        <v>1154200</v>
      </c>
      <c r="B110" s="237" t="s">
        <v>196</v>
      </c>
      <c r="C110" s="228">
        <v>465200</v>
      </c>
      <c r="D110" s="315"/>
      <c r="E110" s="322"/>
      <c r="F110" s="322"/>
      <c r="G110" s="323"/>
      <c r="H110" s="323"/>
      <c r="I110" s="324"/>
      <c r="J110" s="324"/>
    </row>
    <row r="111" spans="1:10" s="28" customFormat="1" ht="20.25" hidden="1" customHeight="1">
      <c r="A111" s="225">
        <v>1154300</v>
      </c>
      <c r="B111" s="237" t="s">
        <v>197</v>
      </c>
      <c r="C111" s="228">
        <v>465300</v>
      </c>
      <c r="D111" s="315"/>
      <c r="E111" s="322"/>
      <c r="F111" s="322"/>
      <c r="G111" s="323"/>
      <c r="H111" s="323"/>
      <c r="I111" s="324"/>
      <c r="J111" s="324"/>
    </row>
    <row r="112" spans="1:10" s="28" customFormat="1" ht="20.25" hidden="1" customHeight="1">
      <c r="A112" s="225">
        <v>1154500</v>
      </c>
      <c r="B112" s="237" t="s">
        <v>63</v>
      </c>
      <c r="C112" s="228">
        <v>465500</v>
      </c>
      <c r="D112" s="315"/>
      <c r="E112" s="322"/>
      <c r="F112" s="322"/>
      <c r="G112" s="323"/>
      <c r="H112" s="323"/>
      <c r="I112" s="324"/>
      <c r="J112" s="324"/>
    </row>
    <row r="113" spans="1:10" s="28" customFormat="1" ht="20.25" hidden="1" customHeight="1">
      <c r="A113" s="225">
        <v>1154600</v>
      </c>
      <c r="B113" s="237" t="s">
        <v>64</v>
      </c>
      <c r="C113" s="228">
        <v>465600</v>
      </c>
      <c r="D113" s="314"/>
      <c r="E113" s="316"/>
      <c r="F113" s="316"/>
      <c r="G113" s="317"/>
      <c r="H113" s="317"/>
      <c r="I113" s="310"/>
      <c r="J113" s="310"/>
    </row>
    <row r="114" spans="1:10" s="28" customFormat="1" ht="20.25" hidden="1" customHeight="1" thickBot="1">
      <c r="A114" s="232">
        <v>1154700</v>
      </c>
      <c r="B114" s="239" t="s">
        <v>74</v>
      </c>
      <c r="C114" s="86" t="s">
        <v>75</v>
      </c>
      <c r="D114" s="318"/>
      <c r="E114" s="319"/>
      <c r="F114" s="319"/>
      <c r="G114" s="320"/>
      <c r="H114" s="320"/>
      <c r="I114" s="311"/>
      <c r="J114" s="311"/>
    </row>
    <row r="115" spans="1:10" s="28" customFormat="1" ht="0.75" hidden="1" customHeight="1" thickBot="1">
      <c r="A115" s="240">
        <v>1160000</v>
      </c>
      <c r="B115" s="120" t="s">
        <v>76</v>
      </c>
      <c r="C115" s="74" t="s">
        <v>338</v>
      </c>
      <c r="D115" s="325">
        <v>0</v>
      </c>
      <c r="E115" s="325">
        <v>0</v>
      </c>
      <c r="F115" s="325">
        <v>0</v>
      </c>
      <c r="G115" s="325">
        <v>0</v>
      </c>
      <c r="H115" s="325">
        <v>0</v>
      </c>
      <c r="I115" s="325">
        <v>0</v>
      </c>
      <c r="J115" s="325">
        <v>0</v>
      </c>
    </row>
    <row r="116" spans="1:10" s="28" customFormat="1" ht="20.25" hidden="1" customHeight="1">
      <c r="A116" s="98">
        <v>1161000</v>
      </c>
      <c r="B116" s="122" t="s">
        <v>77</v>
      </c>
      <c r="C116" s="123" t="s">
        <v>338</v>
      </c>
      <c r="D116" s="316">
        <v>0</v>
      </c>
      <c r="E116" s="316">
        <v>0</v>
      </c>
      <c r="F116" s="316">
        <v>0</v>
      </c>
      <c r="G116" s="316">
        <v>0</v>
      </c>
      <c r="H116" s="316">
        <v>0</v>
      </c>
      <c r="I116" s="316">
        <v>0</v>
      </c>
      <c r="J116" s="316">
        <v>0</v>
      </c>
    </row>
    <row r="117" spans="1:10" s="28" customFormat="1" ht="20.25" hidden="1" customHeight="1">
      <c r="A117" s="98">
        <v>1161100</v>
      </c>
      <c r="B117" s="14" t="s">
        <v>379</v>
      </c>
      <c r="C117" s="124">
        <v>471100</v>
      </c>
      <c r="D117" s="316"/>
      <c r="E117" s="316"/>
      <c r="F117" s="316"/>
      <c r="G117" s="316"/>
      <c r="H117" s="316"/>
      <c r="I117" s="316"/>
      <c r="J117" s="316"/>
    </row>
    <row r="118" spans="1:10" s="28" customFormat="1" ht="20.25" hidden="1" customHeight="1">
      <c r="A118" s="98">
        <v>1161200</v>
      </c>
      <c r="B118" s="116" t="s">
        <v>671</v>
      </c>
      <c r="C118" s="124">
        <v>471200</v>
      </c>
      <c r="D118" s="316"/>
      <c r="E118" s="316"/>
      <c r="F118" s="316"/>
      <c r="G118" s="316"/>
      <c r="H118" s="316"/>
      <c r="I118" s="316"/>
      <c r="J118" s="316"/>
    </row>
    <row r="119" spans="1:10" s="28" customFormat="1" ht="20.25" hidden="1" customHeight="1">
      <c r="A119" s="98">
        <v>1162000</v>
      </c>
      <c r="B119" s="122" t="s">
        <v>1080</v>
      </c>
      <c r="C119" s="123" t="s">
        <v>338</v>
      </c>
      <c r="D119" s="316">
        <v>0</v>
      </c>
      <c r="E119" s="316">
        <v>0</v>
      </c>
      <c r="F119" s="316">
        <v>0</v>
      </c>
      <c r="G119" s="316">
        <v>0</v>
      </c>
      <c r="H119" s="316">
        <v>0</v>
      </c>
      <c r="I119" s="316">
        <v>0</v>
      </c>
      <c r="J119" s="316">
        <v>0</v>
      </c>
    </row>
    <row r="120" spans="1:10" s="28" customFormat="1" ht="20.25" hidden="1" customHeight="1">
      <c r="A120" s="98">
        <v>1162100</v>
      </c>
      <c r="B120" s="116" t="s">
        <v>1081</v>
      </c>
      <c r="C120" s="83" t="s">
        <v>122</v>
      </c>
      <c r="D120" s="316"/>
      <c r="E120" s="316"/>
      <c r="F120" s="316"/>
      <c r="G120" s="316"/>
      <c r="H120" s="316"/>
      <c r="I120" s="316"/>
      <c r="J120" s="316"/>
    </row>
    <row r="121" spans="1:10" s="28" customFormat="1" ht="20.25" hidden="1" customHeight="1">
      <c r="A121" s="98">
        <v>1162200</v>
      </c>
      <c r="B121" s="116" t="s">
        <v>123</v>
      </c>
      <c r="C121" s="83" t="s">
        <v>23</v>
      </c>
      <c r="D121" s="316"/>
      <c r="E121" s="316"/>
      <c r="F121" s="316"/>
      <c r="G121" s="316"/>
      <c r="H121" s="316"/>
      <c r="I121" s="316"/>
      <c r="J121" s="316"/>
    </row>
    <row r="122" spans="1:10" s="28" customFormat="1" ht="20.25" hidden="1" customHeight="1">
      <c r="A122" s="98">
        <v>1162300</v>
      </c>
      <c r="B122" s="116" t="s">
        <v>24</v>
      </c>
      <c r="C122" s="83" t="s">
        <v>25</v>
      </c>
      <c r="D122" s="316"/>
      <c r="E122" s="316"/>
      <c r="F122" s="316"/>
      <c r="G122" s="316"/>
      <c r="H122" s="316"/>
      <c r="I122" s="316"/>
      <c r="J122" s="316"/>
    </row>
    <row r="123" spans="1:10" s="28" customFormat="1" ht="20.25" hidden="1" customHeight="1">
      <c r="A123" s="98">
        <v>1162400</v>
      </c>
      <c r="B123" s="116" t="s">
        <v>794</v>
      </c>
      <c r="C123" s="83" t="s">
        <v>795</v>
      </c>
      <c r="D123" s="316"/>
      <c r="E123" s="316"/>
      <c r="F123" s="316"/>
      <c r="G123" s="316"/>
      <c r="H123" s="316"/>
      <c r="I123" s="316"/>
      <c r="J123" s="316"/>
    </row>
    <row r="124" spans="1:10" s="28" customFormat="1" ht="20.25" hidden="1" customHeight="1">
      <c r="A124" s="98">
        <v>1162500</v>
      </c>
      <c r="B124" s="116" t="s">
        <v>796</v>
      </c>
      <c r="C124" s="83" t="s">
        <v>797</v>
      </c>
      <c r="D124" s="316"/>
      <c r="E124" s="316"/>
      <c r="F124" s="316"/>
      <c r="G124" s="316"/>
      <c r="H124" s="316"/>
      <c r="I124" s="316"/>
      <c r="J124" s="316"/>
    </row>
    <row r="125" spans="1:10" s="28" customFormat="1" ht="20.25" hidden="1" customHeight="1">
      <c r="A125" s="98">
        <v>1162600</v>
      </c>
      <c r="B125" s="116" t="s">
        <v>488</v>
      </c>
      <c r="C125" s="83" t="s">
        <v>489</v>
      </c>
      <c r="D125" s="316"/>
      <c r="E125" s="316"/>
      <c r="F125" s="316"/>
      <c r="G125" s="316"/>
      <c r="H125" s="316"/>
      <c r="I125" s="316"/>
      <c r="J125" s="316"/>
    </row>
    <row r="126" spans="1:10" s="28" customFormat="1" ht="20.25" hidden="1" customHeight="1">
      <c r="A126" s="98">
        <v>1162700</v>
      </c>
      <c r="B126" s="14" t="s">
        <v>490</v>
      </c>
      <c r="C126" s="83" t="s">
        <v>491</v>
      </c>
      <c r="D126" s="316"/>
      <c r="E126" s="316"/>
      <c r="F126" s="316"/>
      <c r="G126" s="316"/>
      <c r="H126" s="316"/>
      <c r="I126" s="316"/>
      <c r="J126" s="316"/>
    </row>
    <row r="127" spans="1:10" s="28" customFormat="1" ht="20.25" hidden="1" customHeight="1">
      <c r="A127" s="98">
        <v>1162800</v>
      </c>
      <c r="B127" s="116" t="s">
        <v>832</v>
      </c>
      <c r="C127" s="83" t="s">
        <v>833</v>
      </c>
      <c r="D127" s="317"/>
      <c r="E127" s="317"/>
      <c r="F127" s="317"/>
      <c r="G127" s="317"/>
      <c r="H127" s="317"/>
      <c r="I127" s="317"/>
      <c r="J127" s="317"/>
    </row>
    <row r="128" spans="1:10" s="28" customFormat="1" ht="20.25" hidden="1" customHeight="1">
      <c r="A128" s="117">
        <v>1162900</v>
      </c>
      <c r="B128" s="116" t="s">
        <v>834</v>
      </c>
      <c r="C128" s="83" t="s">
        <v>835</v>
      </c>
      <c r="D128" s="317"/>
      <c r="E128" s="317"/>
      <c r="F128" s="317"/>
      <c r="G128" s="317"/>
      <c r="H128" s="317"/>
      <c r="I128" s="317"/>
      <c r="J128" s="317"/>
    </row>
    <row r="129" spans="1:10" s="28" customFormat="1" ht="20.25" hidden="1" customHeight="1">
      <c r="A129" s="117">
        <v>1163000</v>
      </c>
      <c r="B129" s="122" t="s">
        <v>54</v>
      </c>
      <c r="C129" s="111" t="s">
        <v>338</v>
      </c>
      <c r="D129" s="317">
        <v>0</v>
      </c>
      <c r="E129" s="317">
        <v>0</v>
      </c>
      <c r="F129" s="317">
        <v>0</v>
      </c>
      <c r="G129" s="317">
        <v>0</v>
      </c>
      <c r="H129" s="317">
        <v>0</v>
      </c>
      <c r="I129" s="317">
        <v>0</v>
      </c>
      <c r="J129" s="317">
        <v>0</v>
      </c>
    </row>
    <row r="130" spans="1:10" s="28" customFormat="1" ht="20.25" hidden="1" customHeight="1" thickBot="1">
      <c r="A130" s="119">
        <v>1163100</v>
      </c>
      <c r="B130" s="105" t="s">
        <v>763</v>
      </c>
      <c r="C130" s="86" t="s">
        <v>764</v>
      </c>
      <c r="D130" s="320"/>
      <c r="E130" s="320"/>
      <c r="F130" s="320"/>
      <c r="G130" s="320"/>
      <c r="H130" s="320"/>
      <c r="I130" s="320"/>
      <c r="J130" s="320"/>
    </row>
    <row r="131" spans="1:10" s="28" customFormat="1" ht="20.25" hidden="1" customHeight="1" thickBot="1">
      <c r="A131" s="125">
        <v>1170000</v>
      </c>
      <c r="B131" s="126" t="s">
        <v>836</v>
      </c>
      <c r="C131" s="74" t="s">
        <v>338</v>
      </c>
      <c r="D131" s="326">
        <v>0</v>
      </c>
      <c r="E131" s="326">
        <v>0</v>
      </c>
      <c r="F131" s="326">
        <v>0</v>
      </c>
      <c r="G131" s="326">
        <v>0</v>
      </c>
      <c r="H131" s="326">
        <v>0</v>
      </c>
      <c r="I131" s="326">
        <v>0</v>
      </c>
      <c r="J131" s="326">
        <v>0</v>
      </c>
    </row>
    <row r="132" spans="1:10" s="28" customFormat="1" ht="20.25" hidden="1" customHeight="1" thickBot="1">
      <c r="A132" s="117">
        <v>1171000</v>
      </c>
      <c r="B132" s="129" t="s">
        <v>200</v>
      </c>
      <c r="C132" s="74" t="s">
        <v>338</v>
      </c>
      <c r="D132" s="327">
        <v>0</v>
      </c>
      <c r="E132" s="327">
        <v>0</v>
      </c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0" s="28" customFormat="1" ht="20.25" hidden="1" customHeight="1" thickBot="1">
      <c r="A133" s="117">
        <v>1171100</v>
      </c>
      <c r="B133" s="14" t="s">
        <v>456</v>
      </c>
      <c r="C133" s="99" t="s">
        <v>457</v>
      </c>
      <c r="D133" s="317"/>
      <c r="E133" s="317"/>
      <c r="F133" s="317"/>
      <c r="G133" s="317"/>
      <c r="H133" s="317"/>
      <c r="I133" s="317"/>
      <c r="J133" s="317"/>
    </row>
    <row r="134" spans="1:10" s="28" customFormat="1" ht="20.25" hidden="1" customHeight="1" thickBot="1">
      <c r="A134" s="117">
        <v>1171200</v>
      </c>
      <c r="B134" s="116" t="s">
        <v>331</v>
      </c>
      <c r="C134" s="131" t="s">
        <v>332</v>
      </c>
      <c r="D134" s="317"/>
      <c r="E134" s="317"/>
      <c r="F134" s="317"/>
      <c r="G134" s="317"/>
      <c r="H134" s="317"/>
      <c r="I134" s="317"/>
      <c r="J134" s="317"/>
    </row>
    <row r="135" spans="1:10" s="28" customFormat="1" ht="20.25" hidden="1" customHeight="1" thickBot="1">
      <c r="A135" s="98">
        <v>1172000</v>
      </c>
      <c r="B135" s="132" t="s">
        <v>974</v>
      </c>
      <c r="C135" s="111" t="s">
        <v>338</v>
      </c>
      <c r="D135" s="326">
        <v>0</v>
      </c>
      <c r="E135" s="326">
        <v>0</v>
      </c>
      <c r="F135" s="326">
        <v>0</v>
      </c>
      <c r="G135" s="326">
        <v>0</v>
      </c>
      <c r="H135" s="326">
        <v>0</v>
      </c>
      <c r="I135" s="326">
        <v>0</v>
      </c>
      <c r="J135" s="326">
        <v>0</v>
      </c>
    </row>
    <row r="136" spans="1:10" s="28" customFormat="1" ht="20.25" hidden="1" customHeight="1" thickBot="1">
      <c r="A136" s="98">
        <v>1172100</v>
      </c>
      <c r="B136" s="103" t="s">
        <v>1058</v>
      </c>
      <c r="C136" s="99" t="s">
        <v>975</v>
      </c>
      <c r="D136" s="317"/>
      <c r="E136" s="310">
        <v>0</v>
      </c>
      <c r="F136" s="317"/>
      <c r="G136" s="317"/>
      <c r="H136" s="317"/>
      <c r="I136" s="317"/>
      <c r="J136" s="317"/>
    </row>
    <row r="137" spans="1:10" s="28" customFormat="1" ht="20.25" hidden="1" customHeight="1" thickBot="1">
      <c r="A137" s="98">
        <v>1172200</v>
      </c>
      <c r="B137" s="103" t="s">
        <v>1059</v>
      </c>
      <c r="C137" s="133">
        <v>482200</v>
      </c>
      <c r="D137" s="317"/>
      <c r="E137" s="310">
        <v>0</v>
      </c>
      <c r="F137" s="317"/>
      <c r="G137" s="317"/>
      <c r="H137" s="317"/>
      <c r="I137" s="317"/>
      <c r="J137" s="317"/>
    </row>
    <row r="138" spans="1:10" s="28" customFormat="1" ht="20.25" hidden="1" customHeight="1" thickBot="1">
      <c r="A138" s="98">
        <v>1172300</v>
      </c>
      <c r="B138" s="116" t="s">
        <v>976</v>
      </c>
      <c r="C138" s="83" t="s">
        <v>977</v>
      </c>
      <c r="D138" s="317"/>
      <c r="E138" s="310">
        <v>0</v>
      </c>
      <c r="F138" s="317"/>
      <c r="G138" s="317"/>
      <c r="H138" s="317"/>
      <c r="I138" s="317"/>
      <c r="J138" s="317"/>
    </row>
    <row r="139" spans="1:10" s="28" customFormat="1" ht="20.25" hidden="1" customHeight="1" thickBot="1">
      <c r="A139" s="98">
        <v>1172400</v>
      </c>
      <c r="B139" s="134" t="s">
        <v>116</v>
      </c>
      <c r="C139" s="83" t="s">
        <v>117</v>
      </c>
      <c r="D139" s="327"/>
      <c r="E139" s="310">
        <v>0</v>
      </c>
      <c r="F139" s="327"/>
      <c r="G139" s="327"/>
      <c r="H139" s="327"/>
      <c r="I139" s="327"/>
      <c r="J139" s="327"/>
    </row>
    <row r="140" spans="1:10" s="28" customFormat="1" ht="20.25" hidden="1" customHeight="1" thickBot="1">
      <c r="A140" s="98">
        <v>1173000</v>
      </c>
      <c r="B140" s="132" t="s">
        <v>118</v>
      </c>
      <c r="C140" s="111" t="s">
        <v>338</v>
      </c>
      <c r="D140" s="327">
        <v>0</v>
      </c>
      <c r="E140" s="327">
        <v>0</v>
      </c>
      <c r="F140" s="327">
        <v>0</v>
      </c>
      <c r="G140" s="327">
        <v>0</v>
      </c>
      <c r="H140" s="327">
        <v>0</v>
      </c>
      <c r="I140" s="327">
        <v>0</v>
      </c>
      <c r="J140" s="327">
        <v>0</v>
      </c>
    </row>
    <row r="141" spans="1:10" s="28" customFormat="1" ht="20.25" hidden="1" customHeight="1" thickBot="1">
      <c r="A141" s="117">
        <v>1173100</v>
      </c>
      <c r="B141" s="135" t="s">
        <v>119</v>
      </c>
      <c r="C141" s="83" t="s">
        <v>1044</v>
      </c>
      <c r="D141" s="327"/>
      <c r="E141" s="310">
        <v>0</v>
      </c>
      <c r="F141" s="327"/>
      <c r="G141" s="327"/>
      <c r="H141" s="327"/>
      <c r="I141" s="327"/>
      <c r="J141" s="327"/>
    </row>
    <row r="142" spans="1:10" s="28" customFormat="1" ht="20.25" hidden="1" customHeight="1" thickBot="1">
      <c r="A142" s="117">
        <v>1174000</v>
      </c>
      <c r="B142" s="132" t="s">
        <v>1045</v>
      </c>
      <c r="C142" s="111" t="s">
        <v>338</v>
      </c>
      <c r="D142" s="327">
        <v>0</v>
      </c>
      <c r="E142" s="327">
        <v>0</v>
      </c>
      <c r="F142" s="327">
        <v>0</v>
      </c>
      <c r="G142" s="327">
        <v>0</v>
      </c>
      <c r="H142" s="327">
        <v>0</v>
      </c>
      <c r="I142" s="327">
        <v>0</v>
      </c>
      <c r="J142" s="327">
        <v>0</v>
      </c>
    </row>
    <row r="143" spans="1:10" s="28" customFormat="1" ht="20.25" hidden="1" customHeight="1" thickBot="1">
      <c r="A143" s="117">
        <v>1174100</v>
      </c>
      <c r="B143" s="135" t="s">
        <v>1060</v>
      </c>
      <c r="C143" s="83" t="s">
        <v>1046</v>
      </c>
      <c r="D143" s="327"/>
      <c r="E143" s="327"/>
      <c r="F143" s="327"/>
      <c r="G143" s="327"/>
      <c r="H143" s="327"/>
      <c r="I143" s="327"/>
      <c r="J143" s="327"/>
    </row>
    <row r="144" spans="1:10" s="28" customFormat="1" ht="20.25" hidden="1" customHeight="1" thickBot="1">
      <c r="A144" s="117">
        <v>1174200</v>
      </c>
      <c r="B144" s="134" t="s">
        <v>424</v>
      </c>
      <c r="C144" s="83" t="s">
        <v>425</v>
      </c>
      <c r="D144" s="327"/>
      <c r="E144" s="327"/>
      <c r="F144" s="327"/>
      <c r="G144" s="327"/>
      <c r="H144" s="327"/>
      <c r="I144" s="327"/>
      <c r="J144" s="327"/>
    </row>
    <row r="145" spans="1:10" s="28" customFormat="1" ht="20.25" hidden="1" customHeight="1" thickBot="1">
      <c r="A145" s="117">
        <v>1175000</v>
      </c>
      <c r="B145" s="132" t="s">
        <v>535</v>
      </c>
      <c r="C145" s="111" t="s">
        <v>338</v>
      </c>
      <c r="D145" s="327">
        <v>0</v>
      </c>
      <c r="E145" s="327">
        <v>0</v>
      </c>
      <c r="F145" s="327">
        <v>0</v>
      </c>
      <c r="G145" s="327">
        <v>0</v>
      </c>
      <c r="H145" s="327">
        <v>0</v>
      </c>
      <c r="I145" s="327">
        <v>0</v>
      </c>
      <c r="J145" s="327">
        <v>0</v>
      </c>
    </row>
    <row r="146" spans="1:10" s="28" customFormat="1" ht="20.25" hidden="1" customHeight="1" thickBot="1">
      <c r="A146" s="117">
        <v>1175100</v>
      </c>
      <c r="B146" s="134" t="s">
        <v>211</v>
      </c>
      <c r="C146" s="83" t="s">
        <v>212</v>
      </c>
      <c r="D146" s="327"/>
      <c r="E146" s="327"/>
      <c r="F146" s="327"/>
      <c r="G146" s="327"/>
      <c r="H146" s="327"/>
      <c r="I146" s="327"/>
      <c r="J146" s="327"/>
    </row>
    <row r="147" spans="1:10" s="28" customFormat="1" ht="20.25" hidden="1" customHeight="1" thickBot="1">
      <c r="A147" s="117">
        <v>1176000</v>
      </c>
      <c r="B147" s="132" t="s">
        <v>213</v>
      </c>
      <c r="C147" s="111" t="s">
        <v>338</v>
      </c>
      <c r="D147" s="327">
        <v>0</v>
      </c>
      <c r="E147" s="327">
        <v>0</v>
      </c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s="28" customFormat="1" ht="20.25" hidden="1" customHeight="1" thickBot="1">
      <c r="A148" s="117">
        <v>1176100</v>
      </c>
      <c r="B148" s="134" t="s">
        <v>7</v>
      </c>
      <c r="C148" s="83" t="s">
        <v>8</v>
      </c>
      <c r="D148" s="327"/>
      <c r="E148" s="310">
        <v>0</v>
      </c>
      <c r="F148" s="327"/>
      <c r="G148" s="327"/>
      <c r="H148" s="327"/>
      <c r="I148" s="327"/>
      <c r="J148" s="327"/>
    </row>
    <row r="149" spans="1:10" s="28" customFormat="1" ht="20.25" hidden="1" customHeight="1" thickBot="1">
      <c r="A149" s="117">
        <v>1177000</v>
      </c>
      <c r="B149" s="132" t="s">
        <v>564</v>
      </c>
      <c r="C149" s="111" t="s">
        <v>338</v>
      </c>
      <c r="D149" s="327">
        <v>0</v>
      </c>
      <c r="E149" s="327">
        <v>0</v>
      </c>
      <c r="F149" s="327">
        <v>0</v>
      </c>
      <c r="G149" s="327">
        <v>0</v>
      </c>
      <c r="H149" s="327">
        <v>0</v>
      </c>
      <c r="I149" s="327">
        <v>0</v>
      </c>
      <c r="J149" s="327">
        <v>0</v>
      </c>
    </row>
    <row r="150" spans="1:10" s="28" customFormat="1" ht="20.25" hidden="1" customHeight="1" thickBot="1">
      <c r="A150" s="119">
        <v>1177100</v>
      </c>
      <c r="B150" s="136" t="s">
        <v>680</v>
      </c>
      <c r="C150" s="86" t="s">
        <v>244</v>
      </c>
      <c r="D150" s="328"/>
      <c r="E150" s="320">
        <v>0</v>
      </c>
      <c r="F150" s="320"/>
      <c r="G150" s="320"/>
      <c r="H150" s="320"/>
      <c r="I150" s="320"/>
      <c r="J150" s="320"/>
    </row>
    <row r="151" spans="1:10" s="28" customFormat="1" ht="20.25" customHeight="1" thickBot="1">
      <c r="A151" s="253" t="s">
        <v>247</v>
      </c>
      <c r="B151" s="143" t="s">
        <v>618</v>
      </c>
      <c r="C151" s="144" t="s">
        <v>338</v>
      </c>
      <c r="D151" s="329">
        <v>0</v>
      </c>
      <c r="E151" s="329">
        <f t="shared" ref="E151:J151" si="0">E152</f>
        <v>0</v>
      </c>
      <c r="F151" s="329">
        <f t="shared" si="0"/>
        <v>0</v>
      </c>
      <c r="G151" s="329">
        <f t="shared" si="0"/>
        <v>0</v>
      </c>
      <c r="H151" s="329">
        <f t="shared" si="0"/>
        <v>0</v>
      </c>
      <c r="I151" s="329">
        <f t="shared" si="0"/>
        <v>0</v>
      </c>
      <c r="J151" s="329">
        <f t="shared" si="0"/>
        <v>0</v>
      </c>
    </row>
    <row r="152" spans="1:10" s="28" customFormat="1" ht="20.25" customHeight="1">
      <c r="A152" s="125" t="s">
        <v>620</v>
      </c>
      <c r="B152" s="150" t="s">
        <v>621</v>
      </c>
      <c r="C152" s="74" t="s">
        <v>338</v>
      </c>
      <c r="D152" s="326">
        <v>0</v>
      </c>
      <c r="E152" s="326"/>
      <c r="F152" s="326">
        <f>F158</f>
        <v>0</v>
      </c>
      <c r="G152" s="326">
        <f>G158</f>
        <v>0</v>
      </c>
      <c r="H152" s="326"/>
      <c r="I152" s="326">
        <f>I158</f>
        <v>0</v>
      </c>
      <c r="J152" s="326">
        <f>J158</f>
        <v>0</v>
      </c>
    </row>
    <row r="153" spans="1:10" s="28" customFormat="1" ht="0.75" customHeight="1">
      <c r="A153" s="117" t="s">
        <v>622</v>
      </c>
      <c r="B153" s="134" t="s">
        <v>944</v>
      </c>
      <c r="C153" s="241" t="s">
        <v>945</v>
      </c>
      <c r="D153" s="327"/>
      <c r="E153" s="310">
        <v>0</v>
      </c>
      <c r="F153" s="327"/>
      <c r="G153" s="327"/>
      <c r="H153" s="327"/>
      <c r="I153" s="327"/>
      <c r="J153" s="327"/>
    </row>
    <row r="154" spans="1:10" s="28" customFormat="1" ht="20.25" hidden="1" customHeight="1">
      <c r="A154" s="117" t="s">
        <v>946</v>
      </c>
      <c r="B154" s="134" t="s">
        <v>922</v>
      </c>
      <c r="C154" s="241" t="s">
        <v>923</v>
      </c>
      <c r="D154" s="327"/>
      <c r="E154" s="310">
        <v>0</v>
      </c>
      <c r="F154" s="340"/>
      <c r="G154" s="339"/>
      <c r="H154" s="339"/>
      <c r="I154" s="339"/>
      <c r="J154" s="340"/>
    </row>
    <row r="155" spans="1:10" s="28" customFormat="1" ht="20.25" hidden="1" customHeight="1">
      <c r="A155" s="117" t="s">
        <v>924</v>
      </c>
      <c r="B155" s="134" t="s">
        <v>925</v>
      </c>
      <c r="C155" s="241" t="s">
        <v>926</v>
      </c>
      <c r="D155" s="327"/>
      <c r="E155" s="310">
        <v>0</v>
      </c>
      <c r="F155" s="327"/>
      <c r="G155" s="327"/>
      <c r="H155" s="327"/>
      <c r="I155" s="327"/>
      <c r="J155" s="327"/>
    </row>
    <row r="156" spans="1:10" s="28" customFormat="1" ht="20.25" hidden="1" customHeight="1">
      <c r="A156" s="152" t="s">
        <v>927</v>
      </c>
      <c r="B156" s="134" t="s">
        <v>1054</v>
      </c>
      <c r="C156" s="241" t="s">
        <v>1055</v>
      </c>
      <c r="D156" s="327"/>
      <c r="E156" s="310">
        <v>0</v>
      </c>
      <c r="F156" s="327"/>
      <c r="G156" s="327"/>
      <c r="H156" s="327"/>
      <c r="I156" s="327"/>
      <c r="J156" s="327"/>
    </row>
    <row r="157" spans="1:10" s="28" customFormat="1" ht="20.25" hidden="1" customHeight="1">
      <c r="A157" s="152" t="s">
        <v>127</v>
      </c>
      <c r="B157" s="135" t="s">
        <v>128</v>
      </c>
      <c r="C157" s="241" t="s">
        <v>129</v>
      </c>
      <c r="D157" s="327"/>
      <c r="E157" s="310">
        <v>0</v>
      </c>
      <c r="F157" s="327"/>
      <c r="G157" s="327"/>
      <c r="H157" s="327"/>
      <c r="I157" s="327"/>
      <c r="J157" s="327"/>
    </row>
    <row r="158" spans="1:10" s="28" customFormat="1" ht="18.75" customHeight="1" thickBot="1">
      <c r="A158" s="152" t="s">
        <v>130</v>
      </c>
      <c r="B158" s="134" t="s">
        <v>913</v>
      </c>
      <c r="C158" s="241" t="s">
        <v>857</v>
      </c>
      <c r="D158" s="327"/>
      <c r="E158" s="310">
        <v>0</v>
      </c>
      <c r="F158" s="327">
        <f>D158+E158</f>
        <v>0</v>
      </c>
      <c r="G158" s="327">
        <v>0</v>
      </c>
      <c r="H158" s="327">
        <v>0</v>
      </c>
      <c r="I158" s="327">
        <v>0</v>
      </c>
      <c r="J158" s="327">
        <f>F158</f>
        <v>0</v>
      </c>
    </row>
    <row r="159" spans="1:10" s="28" customFormat="1" ht="20.25" hidden="1" customHeight="1" thickBot="1">
      <c r="A159" s="152" t="s">
        <v>858</v>
      </c>
      <c r="B159" s="134" t="s">
        <v>859</v>
      </c>
      <c r="C159" s="241" t="s">
        <v>860</v>
      </c>
      <c r="D159" s="327"/>
      <c r="E159" s="310">
        <v>0</v>
      </c>
      <c r="F159" s="327"/>
      <c r="G159" s="327"/>
      <c r="H159" s="327"/>
      <c r="I159" s="327"/>
      <c r="J159" s="327"/>
    </row>
    <row r="160" spans="1:10" s="28" customFormat="1" ht="20.25" hidden="1" customHeight="1" thickBot="1">
      <c r="A160" s="242" t="s">
        <v>765</v>
      </c>
      <c r="B160" s="243" t="s">
        <v>626</v>
      </c>
      <c r="C160" s="244" t="s">
        <v>627</v>
      </c>
      <c r="D160" s="327"/>
      <c r="E160" s="310">
        <v>0</v>
      </c>
      <c r="F160" s="327"/>
      <c r="G160" s="327"/>
      <c r="H160" s="327"/>
      <c r="I160" s="327"/>
      <c r="J160" s="327"/>
    </row>
    <row r="161" spans="1:10" s="28" customFormat="1" ht="20.25" hidden="1" customHeight="1" thickBot="1">
      <c r="A161" s="225" t="s">
        <v>766</v>
      </c>
      <c r="B161" s="245" t="s">
        <v>1020</v>
      </c>
      <c r="C161" s="228" t="s">
        <v>1021</v>
      </c>
      <c r="D161" s="327"/>
      <c r="E161" s="310">
        <v>0</v>
      </c>
      <c r="F161" s="327"/>
      <c r="G161" s="327"/>
      <c r="H161" s="327"/>
      <c r="I161" s="327"/>
      <c r="J161" s="327"/>
    </row>
    <row r="162" spans="1:10" s="28" customFormat="1" ht="20.25" hidden="1" customHeight="1" thickBot="1">
      <c r="A162" s="225" t="s">
        <v>1022</v>
      </c>
      <c r="B162" s="245" t="s">
        <v>1023</v>
      </c>
      <c r="C162" s="228" t="s">
        <v>1024</v>
      </c>
      <c r="D162" s="327"/>
      <c r="E162" s="310">
        <v>0</v>
      </c>
      <c r="F162" s="327"/>
      <c r="G162" s="327"/>
      <c r="H162" s="327"/>
      <c r="I162" s="327"/>
      <c r="J162" s="327"/>
    </row>
    <row r="163" spans="1:10" s="28" customFormat="1" ht="20.25" hidden="1" customHeight="1" thickBot="1">
      <c r="A163" s="149" t="s">
        <v>628</v>
      </c>
      <c r="B163" s="246" t="s">
        <v>629</v>
      </c>
      <c r="C163" s="247" t="s">
        <v>338</v>
      </c>
      <c r="D163" s="327">
        <v>0</v>
      </c>
      <c r="E163" s="327">
        <v>0</v>
      </c>
      <c r="F163" s="327">
        <v>0</v>
      </c>
      <c r="G163" s="327">
        <v>0</v>
      </c>
      <c r="H163" s="327">
        <v>0</v>
      </c>
      <c r="I163" s="327">
        <v>0</v>
      </c>
      <c r="J163" s="327">
        <v>0</v>
      </c>
    </row>
    <row r="164" spans="1:10" ht="20.25" hidden="1" customHeight="1" thickBot="1">
      <c r="A164" s="152" t="s">
        <v>630</v>
      </c>
      <c r="B164" s="135" t="s">
        <v>631</v>
      </c>
      <c r="C164" s="241" t="s">
        <v>632</v>
      </c>
      <c r="D164" s="327"/>
      <c r="E164" s="310">
        <v>0</v>
      </c>
      <c r="F164" s="327"/>
      <c r="G164" s="327"/>
      <c r="H164" s="327"/>
      <c r="I164" s="327"/>
      <c r="J164" s="327"/>
    </row>
    <row r="165" spans="1:10" ht="20.25" hidden="1" customHeight="1" thickBot="1">
      <c r="A165" s="152" t="s">
        <v>633</v>
      </c>
      <c r="B165" s="135" t="s">
        <v>634</v>
      </c>
      <c r="C165" s="241" t="s">
        <v>635</v>
      </c>
      <c r="D165" s="327"/>
      <c r="E165" s="310">
        <v>0</v>
      </c>
      <c r="F165" s="327"/>
      <c r="G165" s="327"/>
      <c r="H165" s="327"/>
      <c r="I165" s="327"/>
      <c r="J165" s="327"/>
    </row>
    <row r="166" spans="1:10" ht="20.25" hidden="1" customHeight="1" thickBot="1">
      <c r="A166" s="152" t="s">
        <v>636</v>
      </c>
      <c r="B166" s="134" t="s">
        <v>293</v>
      </c>
      <c r="C166" s="241" t="s">
        <v>294</v>
      </c>
      <c r="D166" s="327"/>
      <c r="E166" s="310">
        <v>0</v>
      </c>
      <c r="F166" s="327"/>
      <c r="G166" s="327"/>
      <c r="H166" s="327"/>
      <c r="I166" s="327"/>
      <c r="J166" s="327"/>
    </row>
    <row r="167" spans="1:10" ht="20.25" hidden="1" customHeight="1" thickBot="1">
      <c r="A167" s="152" t="s">
        <v>295</v>
      </c>
      <c r="B167" s="134" t="s">
        <v>296</v>
      </c>
      <c r="C167" s="241" t="s">
        <v>297</v>
      </c>
      <c r="D167" s="327"/>
      <c r="E167" s="310">
        <v>0</v>
      </c>
      <c r="F167" s="327"/>
      <c r="G167" s="327"/>
      <c r="H167" s="327"/>
      <c r="I167" s="327"/>
      <c r="J167" s="327"/>
    </row>
    <row r="168" spans="1:10" ht="20.25" hidden="1" customHeight="1" thickBot="1">
      <c r="A168" s="152" t="s">
        <v>298</v>
      </c>
      <c r="B168" s="132" t="s">
        <v>299</v>
      </c>
      <c r="C168" s="123" t="s">
        <v>338</v>
      </c>
      <c r="D168" s="327">
        <v>0</v>
      </c>
      <c r="E168" s="327">
        <v>0</v>
      </c>
      <c r="F168" s="327">
        <v>0</v>
      </c>
      <c r="G168" s="327">
        <v>0</v>
      </c>
      <c r="H168" s="327">
        <v>0</v>
      </c>
      <c r="I168" s="327">
        <v>0</v>
      </c>
      <c r="J168" s="327">
        <v>0</v>
      </c>
    </row>
    <row r="169" spans="1:10" ht="20.25" hidden="1" customHeight="1" thickBot="1">
      <c r="A169" s="152" t="s">
        <v>300</v>
      </c>
      <c r="B169" s="135" t="s">
        <v>1061</v>
      </c>
      <c r="C169" s="241" t="s">
        <v>301</v>
      </c>
      <c r="D169" s="327"/>
      <c r="E169" s="310">
        <v>0</v>
      </c>
      <c r="F169" s="327"/>
      <c r="G169" s="327"/>
      <c r="H169" s="327"/>
      <c r="I169" s="327"/>
      <c r="J169" s="327"/>
    </row>
    <row r="170" spans="1:10" ht="20.25" hidden="1" customHeight="1" thickBot="1">
      <c r="A170" s="154" t="s">
        <v>302</v>
      </c>
      <c r="B170" s="155" t="s">
        <v>1025</v>
      </c>
      <c r="C170" s="123" t="s">
        <v>338</v>
      </c>
      <c r="D170" s="327">
        <v>0</v>
      </c>
      <c r="E170" s="327">
        <v>0</v>
      </c>
      <c r="F170" s="327">
        <v>0</v>
      </c>
      <c r="G170" s="327">
        <v>0</v>
      </c>
      <c r="H170" s="327">
        <v>0</v>
      </c>
      <c r="I170" s="327">
        <v>0</v>
      </c>
      <c r="J170" s="327">
        <v>0</v>
      </c>
    </row>
    <row r="171" spans="1:10" ht="20.25" hidden="1" customHeight="1" thickBot="1">
      <c r="A171" s="152" t="s">
        <v>304</v>
      </c>
      <c r="B171" s="135" t="s">
        <v>1062</v>
      </c>
      <c r="C171" s="241" t="s">
        <v>305</v>
      </c>
      <c r="D171" s="327"/>
      <c r="E171" s="327">
        <v>0</v>
      </c>
      <c r="F171" s="327"/>
      <c r="G171" s="327"/>
      <c r="H171" s="327"/>
      <c r="I171" s="327"/>
      <c r="J171" s="327"/>
    </row>
    <row r="172" spans="1:10" ht="20.25" hidden="1" customHeight="1" thickBot="1">
      <c r="A172" s="152" t="s">
        <v>306</v>
      </c>
      <c r="B172" s="135" t="s">
        <v>1063</v>
      </c>
      <c r="C172" s="241" t="s">
        <v>307</v>
      </c>
      <c r="D172" s="327"/>
      <c r="E172" s="327"/>
      <c r="F172" s="327"/>
      <c r="G172" s="327"/>
      <c r="H172" s="327"/>
      <c r="I172" s="327"/>
      <c r="J172" s="327"/>
    </row>
    <row r="173" spans="1:10" ht="20.25" hidden="1" customHeight="1" thickBot="1">
      <c r="A173" s="152" t="s">
        <v>308</v>
      </c>
      <c r="B173" s="134" t="s">
        <v>309</v>
      </c>
      <c r="C173" s="241" t="s">
        <v>310</v>
      </c>
      <c r="D173" s="327"/>
      <c r="E173" s="327"/>
      <c r="F173" s="327"/>
      <c r="G173" s="327"/>
      <c r="H173" s="327"/>
      <c r="I173" s="327"/>
      <c r="J173" s="327"/>
    </row>
    <row r="174" spans="1:10" ht="20.25" hidden="1" customHeight="1" thickBot="1">
      <c r="A174" s="249">
        <v>1244000</v>
      </c>
      <c r="B174" s="250" t="s">
        <v>1026</v>
      </c>
      <c r="C174" s="244" t="s">
        <v>1089</v>
      </c>
      <c r="D174" s="330"/>
      <c r="E174" s="330"/>
      <c r="F174" s="330"/>
      <c r="G174" s="330"/>
      <c r="H174" s="330"/>
      <c r="I174" s="330"/>
      <c r="J174" s="330"/>
    </row>
    <row r="175" spans="1:10" ht="20.25" customHeight="1" thickBot="1">
      <c r="A175" s="251">
        <v>1000000</v>
      </c>
      <c r="B175" s="252" t="s">
        <v>1027</v>
      </c>
      <c r="C175" s="248" t="s">
        <v>338</v>
      </c>
      <c r="D175" s="329">
        <v>0</v>
      </c>
      <c r="E175" s="329">
        <f t="shared" ref="E175:J175" si="1">E32</f>
        <v>0</v>
      </c>
      <c r="F175" s="329">
        <f t="shared" si="1"/>
        <v>0</v>
      </c>
      <c r="G175" s="329">
        <f t="shared" si="1"/>
        <v>0</v>
      </c>
      <c r="H175" s="329">
        <f t="shared" si="1"/>
        <v>0</v>
      </c>
      <c r="I175" s="329">
        <f t="shared" si="1"/>
        <v>0</v>
      </c>
      <c r="J175" s="329">
        <f t="shared" si="1"/>
        <v>0</v>
      </c>
    </row>
    <row r="176" spans="1:10" ht="12.75">
      <c r="A176" s="2486" t="s">
        <v>1160</v>
      </c>
      <c r="B176" s="2486"/>
      <c r="C176" s="2486"/>
      <c r="D176" s="2486"/>
      <c r="E176" s="2486"/>
      <c r="F176" s="2486"/>
      <c r="G176" s="2486"/>
      <c r="H176" s="2486"/>
      <c r="I176" s="2486"/>
      <c r="J176" s="2486"/>
    </row>
    <row r="177" spans="1:10" ht="9.75" customHeight="1">
      <c r="A177" s="2484" t="s">
        <v>1070</v>
      </c>
      <c r="B177" s="2484"/>
      <c r="C177" s="2484"/>
      <c r="D177" s="2484"/>
      <c r="E177" s="2484"/>
      <c r="F177" s="2484"/>
      <c r="G177" s="2484"/>
      <c r="H177" s="2484"/>
      <c r="I177" s="2484"/>
      <c r="J177" s="2484"/>
    </row>
    <row r="178" spans="1:10" ht="20.25" customHeight="1">
      <c r="A178" s="2484" t="s">
        <v>1119</v>
      </c>
      <c r="B178" s="2484"/>
      <c r="C178" s="2484"/>
      <c r="D178" s="2484"/>
      <c r="E178" s="2484"/>
      <c r="F178" s="2484"/>
      <c r="G178" s="2484"/>
      <c r="H178" s="2484"/>
      <c r="I178" s="2484"/>
      <c r="J178" s="2484"/>
    </row>
    <row r="179" spans="1:10" ht="13.5" customHeight="1">
      <c r="A179" s="2487" t="s">
        <v>950</v>
      </c>
      <c r="B179" s="2487"/>
      <c r="C179" s="2487"/>
      <c r="D179" s="2487"/>
      <c r="E179" s="2487"/>
      <c r="F179" s="2487"/>
      <c r="G179" s="2487"/>
      <c r="H179" s="2487"/>
      <c r="I179" s="2487"/>
      <c r="J179" s="2487"/>
    </row>
    <row r="180" spans="1:10" ht="20.25" customHeight="1">
      <c r="A180" s="2483" t="s">
        <v>291</v>
      </c>
      <c r="B180" s="2483"/>
      <c r="C180" s="2483"/>
      <c r="D180" s="2483"/>
      <c r="E180" s="2483"/>
      <c r="F180" s="2483"/>
      <c r="G180" s="2483"/>
      <c r="H180" s="2483"/>
      <c r="I180" s="2483"/>
      <c r="J180" s="2483"/>
    </row>
    <row r="181" spans="1:10" ht="4.5" customHeight="1">
      <c r="A181" s="2484" t="s">
        <v>951</v>
      </c>
      <c r="B181" s="2484"/>
      <c r="C181" s="2484"/>
      <c r="D181" s="2484"/>
      <c r="E181" s="2484"/>
      <c r="F181" s="2484"/>
      <c r="G181" s="2484"/>
      <c r="H181" s="2484"/>
      <c r="I181" s="2484"/>
      <c r="J181" s="2484"/>
    </row>
    <row r="182" spans="1:10" ht="20.25" customHeight="1">
      <c r="A182" s="2484" t="s">
        <v>135</v>
      </c>
      <c r="B182" s="2484"/>
      <c r="C182" s="2484"/>
      <c r="D182" s="2484"/>
      <c r="E182" s="2484"/>
      <c r="F182" s="2484"/>
      <c r="G182" s="2484"/>
      <c r="H182" s="2484"/>
      <c r="I182" s="2484"/>
      <c r="J182" s="2484"/>
    </row>
    <row r="183" spans="1:10" ht="20.25" customHeight="1">
      <c r="A183" s="2485" t="s">
        <v>1074</v>
      </c>
      <c r="B183" s="2485"/>
      <c r="C183" s="2485"/>
      <c r="D183" s="2485"/>
      <c r="E183" s="2485"/>
      <c r="F183" s="2485"/>
      <c r="G183" s="2485"/>
      <c r="H183" s="2485"/>
      <c r="I183" s="2485"/>
      <c r="J183" s="2485"/>
    </row>
    <row r="184" spans="1:10" ht="20.25" customHeight="1">
      <c r="A184" s="2482"/>
      <c r="B184" s="2482"/>
      <c r="C184" s="2482"/>
      <c r="D184" s="2482"/>
      <c r="E184" s="2482"/>
      <c r="F184" s="2482"/>
      <c r="G184" s="2482"/>
      <c r="H184" s="2482"/>
      <c r="I184" s="2482"/>
      <c r="J184" s="2482"/>
    </row>
  </sheetData>
  <mergeCells count="15">
    <mergeCell ref="G29:J29"/>
    <mergeCell ref="A176:J176"/>
    <mergeCell ref="A177:J177"/>
    <mergeCell ref="A178:J178"/>
    <mergeCell ref="A9:E9"/>
    <mergeCell ref="B15:E15"/>
    <mergeCell ref="B16:F16"/>
    <mergeCell ref="F29:F30"/>
    <mergeCell ref="B17:F18"/>
    <mergeCell ref="A183:J183"/>
    <mergeCell ref="A184:J184"/>
    <mergeCell ref="A179:J179"/>
    <mergeCell ref="A180:J180"/>
    <mergeCell ref="A181:J181"/>
    <mergeCell ref="A182:J182"/>
  </mergeCells>
  <phoneticPr fontId="5" type="noConversion"/>
  <pageMargins left="0.25" right="0.25" top="0" bottom="0" header="0.51181102362204722" footer="0.51181102362204722"/>
  <pageSetup paperSize="9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8AABF-BC9C-4C9C-9DF7-D9F7E7C387DD}">
  <dimension ref="A1:K216"/>
  <sheetViews>
    <sheetView topLeftCell="A16" workbookViewId="0">
      <selection activeCell="G105" sqref="G105"/>
    </sheetView>
  </sheetViews>
  <sheetFormatPr defaultRowHeight="12.75"/>
  <cols>
    <col min="1" max="1" width="8.28515625" style="672" customWidth="1"/>
    <col min="2" max="2" width="46.28515625" style="663" customWidth="1"/>
    <col min="3" max="3" width="8.7109375" style="673" customWidth="1"/>
    <col min="4" max="4" width="11" style="662" customWidth="1"/>
    <col min="5" max="5" width="9.85546875" style="841" customWidth="1"/>
    <col min="6" max="6" width="9.710937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889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4.25" customHeight="1">
      <c r="B6" s="871" t="s">
        <v>31</v>
      </c>
      <c r="C6" s="872"/>
      <c r="D6" s="871"/>
      <c r="E6" s="1381"/>
      <c r="G6" s="873" t="s">
        <v>971</v>
      </c>
      <c r="H6" s="820"/>
    </row>
    <row r="7" spans="1:10">
      <c r="B7" s="662"/>
      <c r="C7" s="874"/>
    </row>
    <row r="8" spans="1:10" ht="12" customHeight="1">
      <c r="A8" s="672" t="s">
        <v>2158</v>
      </c>
      <c r="F8" s="665"/>
      <c r="G8" s="665"/>
    </row>
    <row r="9" spans="1:10" s="672" customFormat="1" ht="9.75" customHeight="1">
      <c r="A9" s="2455" t="s">
        <v>1073</v>
      </c>
      <c r="B9" s="2455"/>
      <c r="C9" s="2455"/>
      <c r="D9" s="2455"/>
      <c r="E9" s="2455"/>
    </row>
    <row r="10" spans="1:10">
      <c r="A10" s="672" t="s">
        <v>451</v>
      </c>
      <c r="B10" s="875"/>
      <c r="C10" s="876"/>
      <c r="D10" s="824"/>
      <c r="E10" s="1382"/>
    </row>
    <row r="11" spans="1:10" ht="14.25" customHeight="1">
      <c r="B11" s="877"/>
      <c r="C11" s="878"/>
      <c r="D11" s="877"/>
      <c r="E11" s="1383"/>
      <c r="F11" s="877"/>
      <c r="G11" s="877"/>
      <c r="H11" s="879"/>
    </row>
    <row r="12" spans="1:10" ht="11.25" customHeight="1">
      <c r="A12" s="880" t="s">
        <v>452</v>
      </c>
      <c r="B12" s="873" t="s">
        <v>1100</v>
      </c>
      <c r="C12" s="874"/>
      <c r="D12" s="873"/>
      <c r="E12" s="1384"/>
      <c r="F12" s="873"/>
      <c r="G12" s="820"/>
      <c r="H12" s="881" t="s">
        <v>193</v>
      </c>
    </row>
    <row r="13" spans="1:10" ht="30" customHeight="1">
      <c r="A13" s="882" t="s">
        <v>587</v>
      </c>
      <c r="B13" s="882"/>
      <c r="C13" s="878"/>
      <c r="D13" s="882"/>
      <c r="E13" s="1385"/>
      <c r="F13" s="882"/>
      <c r="G13" s="883"/>
    </row>
    <row r="14" spans="1:10" s="841" customFormat="1">
      <c r="A14" s="2445" t="s">
        <v>2156</v>
      </c>
      <c r="B14" s="2446"/>
      <c r="C14" s="1460"/>
      <c r="F14" s="1461"/>
      <c r="G14" s="1461"/>
    </row>
    <row r="15" spans="1:10" ht="18">
      <c r="A15" s="884"/>
      <c r="B15" s="2447" t="s">
        <v>588</v>
      </c>
      <c r="C15" s="2447"/>
      <c r="D15" s="2447"/>
      <c r="E15" s="2447"/>
      <c r="F15" s="885"/>
      <c r="G15" s="885"/>
      <c r="H15" s="885"/>
      <c r="I15" s="885"/>
      <c r="J15" s="885"/>
    </row>
    <row r="16" spans="1:10" ht="14.25">
      <c r="A16" s="662"/>
      <c r="B16" s="2449" t="s">
        <v>243</v>
      </c>
      <c r="C16" s="2449"/>
      <c r="D16" s="2449"/>
      <c r="E16" s="2449"/>
      <c r="F16" s="2449"/>
      <c r="G16" s="886"/>
      <c r="H16" s="886"/>
      <c r="I16" s="886"/>
      <c r="J16" s="886"/>
    </row>
    <row r="17" spans="1:10" s="672" customFormat="1" ht="21.75" hidden="1" customHeight="1">
      <c r="A17" s="882"/>
      <c r="B17" s="2451" t="s">
        <v>2126</v>
      </c>
      <c r="C17" s="2451"/>
      <c r="D17" s="2451"/>
      <c r="E17" s="2451"/>
      <c r="F17" s="2451"/>
      <c r="G17" s="887"/>
      <c r="H17" s="887"/>
      <c r="I17" s="887"/>
      <c r="J17" s="887"/>
    </row>
    <row r="18" spans="1:10" s="672" customFormat="1" ht="21.75" customHeight="1">
      <c r="A18" s="883"/>
      <c r="B18" s="2451"/>
      <c r="C18" s="2451"/>
      <c r="D18" s="2451"/>
      <c r="E18" s="2451"/>
      <c r="F18" s="2451"/>
      <c r="G18" s="676"/>
      <c r="H18" s="676"/>
      <c r="I18" s="675"/>
      <c r="J18" s="675"/>
    </row>
    <row r="19" spans="1:10" s="667" customFormat="1" thickBot="1">
      <c r="A19" s="677" t="s">
        <v>2159</v>
      </c>
      <c r="B19" s="888"/>
      <c r="C19" s="889"/>
      <c r="D19" s="669"/>
      <c r="E19" s="1386"/>
      <c r="G19" s="890" t="s">
        <v>617</v>
      </c>
      <c r="H19" s="891"/>
      <c r="I19" s="891"/>
      <c r="J19" s="891"/>
    </row>
    <row r="20" spans="1:10" s="869" customFormat="1" ht="15.75" customHeight="1" thickBot="1">
      <c r="A20" s="677" t="s">
        <v>84</v>
      </c>
      <c r="B20" s="892"/>
      <c r="C20" s="889"/>
      <c r="E20" s="1387"/>
      <c r="G20" s="892" t="s">
        <v>313</v>
      </c>
      <c r="H20" s="893">
        <v>9</v>
      </c>
      <c r="I20" s="894">
        <v>5</v>
      </c>
      <c r="J20" s="895">
        <v>1</v>
      </c>
    </row>
    <row r="21" spans="1:10" s="892" customFormat="1" ht="15" customHeight="1" thickBot="1">
      <c r="A21" s="677" t="s">
        <v>600</v>
      </c>
      <c r="C21" s="889"/>
      <c r="E21" s="1388"/>
      <c r="G21" s="892" t="s">
        <v>1130</v>
      </c>
    </row>
    <row r="22" spans="1:10" s="892" customFormat="1" ht="9.75" customHeight="1" thickBot="1">
      <c r="A22" s="677" t="s">
        <v>531</v>
      </c>
      <c r="C22" s="896"/>
      <c r="D22" s="897"/>
      <c r="E22" s="1388"/>
      <c r="G22" s="892" t="s">
        <v>532</v>
      </c>
    </row>
    <row r="23" spans="1:10" s="869" customFormat="1" ht="15.75" customHeight="1" thickBot="1">
      <c r="A23" s="677" t="s">
        <v>693</v>
      </c>
      <c r="B23" s="892"/>
      <c r="C23" s="889"/>
      <c r="E23" s="1387"/>
      <c r="G23" s="892" t="s">
        <v>902</v>
      </c>
      <c r="I23" s="898"/>
    </row>
    <row r="24" spans="1:10" s="869" customFormat="1" ht="12.75" customHeight="1">
      <c r="A24" s="677" t="s">
        <v>202</v>
      </c>
      <c r="B24" s="899"/>
      <c r="C24" s="900"/>
      <c r="E24" s="1387"/>
      <c r="F24" s="901"/>
      <c r="G24" s="892" t="s">
        <v>904</v>
      </c>
    </row>
    <row r="25" spans="1:10" s="869" customFormat="1" ht="15.75" customHeight="1" thickBot="1">
      <c r="A25" s="679" t="s">
        <v>286</v>
      </c>
      <c r="B25" s="890"/>
      <c r="C25" s="900"/>
      <c r="D25" s="902"/>
      <c r="E25" s="1389"/>
      <c r="G25" s="892" t="s">
        <v>218</v>
      </c>
      <c r="I25" s="901"/>
    </row>
    <row r="26" spans="1:10" s="901" customFormat="1" ht="15.75" customHeight="1" thickBot="1">
      <c r="A26" s="677" t="s">
        <v>110</v>
      </c>
      <c r="B26" s="892"/>
      <c r="C26" s="900"/>
      <c r="D26" s="903"/>
      <c r="E26" s="1387"/>
      <c r="G26" s="901" t="s">
        <v>1658</v>
      </c>
      <c r="H26" s="904"/>
      <c r="I26" s="905"/>
      <c r="J26" s="906"/>
    </row>
    <row r="27" spans="1:10" s="901" customFormat="1" ht="16.5" customHeight="1" thickBot="1">
      <c r="A27" s="677" t="s">
        <v>608</v>
      </c>
      <c r="B27" s="892"/>
      <c r="C27" s="900"/>
      <c r="E27" s="1390" t="s">
        <v>704</v>
      </c>
      <c r="G27" s="892" t="s">
        <v>398</v>
      </c>
      <c r="I27" s="869"/>
      <c r="J27" s="869"/>
    </row>
    <row r="28" spans="1:10" s="901" customFormat="1" ht="16.5" customHeight="1" thickBot="1">
      <c r="A28" s="680"/>
      <c r="B28" s="869"/>
      <c r="C28" s="908"/>
      <c r="E28" s="1391"/>
      <c r="F28" s="869"/>
      <c r="G28" s="869"/>
      <c r="H28" s="2469">
        <v>900272190027</v>
      </c>
      <c r="I28" s="2469"/>
      <c r="J28" s="2469"/>
    </row>
    <row r="29" spans="1:10" s="672" customFormat="1" ht="48.75" customHeight="1" thickBot="1">
      <c r="A29" s="695" t="s">
        <v>385</v>
      </c>
      <c r="B29" s="696" t="s">
        <v>609</v>
      </c>
      <c r="C29" s="697"/>
      <c r="D29" s="696" t="s">
        <v>401</v>
      </c>
      <c r="E29" s="1392"/>
      <c r="F29" s="2438" t="s">
        <v>342</v>
      </c>
      <c r="G29" s="2440" t="s">
        <v>343</v>
      </c>
      <c r="H29" s="2441"/>
      <c r="I29" s="2441"/>
      <c r="J29" s="2442"/>
    </row>
    <row r="30" spans="1:10" s="672" customFormat="1" ht="78" customHeight="1" thickBot="1">
      <c r="A30" s="699"/>
      <c r="B30" s="700" t="s">
        <v>329</v>
      </c>
      <c r="C30" s="701" t="s">
        <v>641</v>
      </c>
      <c r="D30" s="702" t="s">
        <v>761</v>
      </c>
      <c r="E30" s="139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0" s="910" customFormat="1" ht="21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1394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20.25" customHeight="1" thickBot="1">
      <c r="A32" s="911">
        <v>1100000</v>
      </c>
      <c r="B32" s="711" t="s">
        <v>1659</v>
      </c>
      <c r="C32" s="712" t="s">
        <v>338</v>
      </c>
      <c r="D32" s="826">
        <f>D33+D42+D105</f>
        <v>0</v>
      </c>
      <c r="E32" s="1104">
        <f>E105</f>
        <v>0</v>
      </c>
      <c r="F32" s="826">
        <f>F33+F42+F138+F105</f>
        <v>0</v>
      </c>
      <c r="G32" s="826">
        <f>G33+G42+G131+G105</f>
        <v>0</v>
      </c>
      <c r="H32" s="826">
        <f>H33+H42+H131+H105</f>
        <v>0</v>
      </c>
      <c r="I32" s="826">
        <f>I33+I42+I131+I105</f>
        <v>0</v>
      </c>
      <c r="J32" s="1104">
        <f>J33+J42+J131+J105</f>
        <v>0</v>
      </c>
    </row>
    <row r="33" spans="1:10" s="672" customFormat="1" ht="42.75" customHeight="1" thickBot="1">
      <c r="A33" s="911">
        <v>1110000</v>
      </c>
      <c r="B33" s="714" t="s">
        <v>1617</v>
      </c>
      <c r="C33" s="712" t="s">
        <v>338</v>
      </c>
      <c r="D33" s="827">
        <f>D34</f>
        <v>0</v>
      </c>
      <c r="E33" s="1122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14.25" hidden="1">
      <c r="A34" s="912">
        <v>1110000</v>
      </c>
      <c r="B34" s="717" t="s">
        <v>768</v>
      </c>
      <c r="C34" s="718" t="s">
        <v>338</v>
      </c>
      <c r="D34" s="828">
        <f>SUM(D35:D41)</f>
        <v>0</v>
      </c>
      <c r="E34" s="1395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672" customFormat="1" ht="25.5" hidden="1">
      <c r="A35" s="913">
        <v>1111000</v>
      </c>
      <c r="B35" s="721" t="s">
        <v>643</v>
      </c>
      <c r="C35" s="722" t="s">
        <v>769</v>
      </c>
      <c r="D35" s="862">
        <v>0</v>
      </c>
      <c r="E35" s="1860"/>
      <c r="F35" s="862">
        <f>D35+E35</f>
        <v>0</v>
      </c>
      <c r="G35" s="829">
        <v>0</v>
      </c>
      <c r="H35" s="829">
        <v>0</v>
      </c>
      <c r="I35" s="829">
        <v>0</v>
      </c>
      <c r="J35" s="829">
        <f>F35</f>
        <v>0</v>
      </c>
    </row>
    <row r="36" spans="1:10" s="672" customFormat="1" ht="25.5" hidden="1">
      <c r="A36" s="914">
        <v>1112000</v>
      </c>
      <c r="B36" s="725" t="s">
        <v>255</v>
      </c>
      <c r="C36" s="726" t="s">
        <v>770</v>
      </c>
      <c r="D36" s="830">
        <v>0</v>
      </c>
      <c r="E36" s="837"/>
      <c r="F36" s="830">
        <v>0</v>
      </c>
      <c r="G36" s="830">
        <v>0</v>
      </c>
      <c r="H36" s="830">
        <v>0</v>
      </c>
      <c r="I36" s="830">
        <v>0</v>
      </c>
      <c r="J36" s="830">
        <f>F36</f>
        <v>0</v>
      </c>
    </row>
    <row r="37" spans="1:10" s="672" customFormat="1" ht="25.5" hidden="1">
      <c r="A37" s="914">
        <v>1113000</v>
      </c>
      <c r="B37" s="725" t="s">
        <v>771</v>
      </c>
      <c r="C37" s="726" t="s">
        <v>772</v>
      </c>
      <c r="D37" s="830"/>
      <c r="E37" s="837"/>
      <c r="F37" s="830"/>
      <c r="G37" s="830"/>
      <c r="H37" s="830"/>
      <c r="I37" s="830"/>
      <c r="J37" s="915">
        <v>0</v>
      </c>
    </row>
    <row r="38" spans="1:10" s="672" customFormat="1" ht="38.25" hidden="1">
      <c r="A38" s="914">
        <v>1114000</v>
      </c>
      <c r="B38" s="725" t="s">
        <v>377</v>
      </c>
      <c r="C38" s="726" t="s">
        <v>378</v>
      </c>
      <c r="D38" s="830"/>
      <c r="E38" s="837"/>
      <c r="F38" s="830"/>
      <c r="G38" s="830"/>
      <c r="H38" s="830"/>
      <c r="I38" s="830"/>
      <c r="J38" s="915">
        <v>0</v>
      </c>
    </row>
    <row r="39" spans="1:10" s="672" customFormat="1" hidden="1">
      <c r="A39" s="914">
        <v>1115000</v>
      </c>
      <c r="B39" s="725" t="s">
        <v>591</v>
      </c>
      <c r="C39" s="726" t="s">
        <v>367</v>
      </c>
      <c r="D39" s="830"/>
      <c r="E39" s="837"/>
      <c r="F39" s="830"/>
      <c r="G39" s="830"/>
      <c r="H39" s="830"/>
      <c r="I39" s="830"/>
      <c r="J39" s="915">
        <v>0</v>
      </c>
    </row>
    <row r="40" spans="1:10" s="672" customFormat="1" ht="25.5" hidden="1">
      <c r="A40" s="914">
        <v>1116000</v>
      </c>
      <c r="B40" s="725" t="s">
        <v>981</v>
      </c>
      <c r="C40" s="726" t="s">
        <v>368</v>
      </c>
      <c r="D40" s="830"/>
      <c r="E40" s="837"/>
      <c r="F40" s="830"/>
      <c r="G40" s="830"/>
      <c r="H40" s="830"/>
      <c r="I40" s="830"/>
      <c r="J40" s="915">
        <v>0</v>
      </c>
    </row>
    <row r="41" spans="1:10" s="672" customFormat="1" ht="13.5" hidden="1" thickBot="1">
      <c r="A41" s="916">
        <v>1117000</v>
      </c>
      <c r="B41" s="729" t="s">
        <v>610</v>
      </c>
      <c r="C41" s="730" t="s">
        <v>19</v>
      </c>
      <c r="D41" s="831">
        <v>0</v>
      </c>
      <c r="E41" s="836"/>
      <c r="F41" s="831">
        <f>D41+E41</f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0" s="672" customFormat="1" ht="29.25" hidden="1" thickBot="1">
      <c r="A42" s="917">
        <v>1120000</v>
      </c>
      <c r="B42" s="733" t="s">
        <v>20</v>
      </c>
      <c r="C42" s="712" t="s">
        <v>338</v>
      </c>
      <c r="D42" s="832">
        <f>D43+D55+D66+D69+D51+D64</f>
        <v>0</v>
      </c>
      <c r="E42" s="1039"/>
      <c r="F42" s="832">
        <f>F43+F55+F66+F69+F51+F64</f>
        <v>0</v>
      </c>
      <c r="G42" s="832">
        <f>G43+G51+G55+G64+G66+G69</f>
        <v>0</v>
      </c>
      <c r="H42" s="832">
        <f>H43+H51+H55+H64+H66+H69</f>
        <v>0</v>
      </c>
      <c r="I42" s="832">
        <f>I43+I51+I55+I64+I66+I69</f>
        <v>0</v>
      </c>
      <c r="J42" s="915">
        <f>F42</f>
        <v>0</v>
      </c>
    </row>
    <row r="43" spans="1:10" s="672" customFormat="1" ht="14.25" hidden="1">
      <c r="A43" s="912">
        <v>1121000</v>
      </c>
      <c r="B43" s="735" t="s">
        <v>21</v>
      </c>
      <c r="C43" s="736"/>
      <c r="D43" s="829">
        <f>SUM(D44:D49)</f>
        <v>0</v>
      </c>
      <c r="E43" s="866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</row>
    <row r="44" spans="1:10" s="672" customFormat="1" ht="25.5" hidden="1">
      <c r="A44" s="914">
        <v>1121100</v>
      </c>
      <c r="B44" s="737" t="s">
        <v>359</v>
      </c>
      <c r="C44" s="726" t="s">
        <v>360</v>
      </c>
      <c r="D44" s="830"/>
      <c r="E44" s="837"/>
      <c r="F44" s="830"/>
      <c r="G44" s="830"/>
      <c r="H44" s="830"/>
      <c r="I44" s="830"/>
      <c r="J44" s="915">
        <v>0</v>
      </c>
    </row>
    <row r="45" spans="1:10" s="672" customFormat="1" hidden="1">
      <c r="A45" s="914">
        <v>1121200</v>
      </c>
      <c r="B45" s="738" t="s">
        <v>1618</v>
      </c>
      <c r="C45" s="726" t="s">
        <v>362</v>
      </c>
      <c r="D45" s="830">
        <v>0</v>
      </c>
      <c r="E45" s="837">
        <v>0</v>
      </c>
      <c r="F45" s="830">
        <f>E45+D45</f>
        <v>0</v>
      </c>
      <c r="G45" s="830">
        <v>0</v>
      </c>
      <c r="H45" s="830">
        <v>0</v>
      </c>
      <c r="I45" s="830">
        <v>0</v>
      </c>
      <c r="J45" s="915">
        <f>F45</f>
        <v>0</v>
      </c>
    </row>
    <row r="46" spans="1:10" s="672" customFormat="1" hidden="1">
      <c r="A46" s="914">
        <v>1121300</v>
      </c>
      <c r="B46" s="737" t="s">
        <v>734</v>
      </c>
      <c r="C46" s="726" t="s">
        <v>363</v>
      </c>
      <c r="D46" s="830">
        <v>0</v>
      </c>
      <c r="E46" s="837"/>
      <c r="F46" s="830">
        <f>D46+E46</f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idden="1">
      <c r="A47" s="914">
        <v>1121400</v>
      </c>
      <c r="B47" s="737" t="s">
        <v>735</v>
      </c>
      <c r="C47" s="726" t="s">
        <v>364</v>
      </c>
      <c r="D47" s="830">
        <v>0</v>
      </c>
      <c r="E47" s="837"/>
      <c r="F47" s="830">
        <f>D47+E47</f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1121500</v>
      </c>
      <c r="B48" s="737" t="s">
        <v>65</v>
      </c>
      <c r="C48" s="726" t="s">
        <v>365</v>
      </c>
      <c r="D48" s="829">
        <v>0</v>
      </c>
      <c r="E48" s="837"/>
      <c r="F48" s="829"/>
      <c r="G48" s="829"/>
      <c r="H48" s="829">
        <v>0</v>
      </c>
      <c r="I48" s="829">
        <v>0</v>
      </c>
      <c r="J48" s="915">
        <v>0</v>
      </c>
    </row>
    <row r="49" spans="1:10" s="672" customFormat="1" hidden="1">
      <c r="A49" s="914">
        <v>1121600</v>
      </c>
      <c r="B49" s="737" t="s">
        <v>66</v>
      </c>
      <c r="C49" s="726" t="s">
        <v>366</v>
      </c>
      <c r="D49" s="830"/>
      <c r="E49" s="837"/>
      <c r="F49" s="830"/>
      <c r="G49" s="830"/>
      <c r="H49" s="830"/>
      <c r="I49" s="830"/>
      <c r="J49" s="915">
        <v>0</v>
      </c>
    </row>
    <row r="50" spans="1:10" s="672" customFormat="1" ht="13.5" hidden="1" thickBot="1">
      <c r="A50" s="918">
        <v>1121700</v>
      </c>
      <c r="B50" s="741" t="s">
        <v>67</v>
      </c>
      <c r="C50" s="730" t="s">
        <v>731</v>
      </c>
      <c r="D50" s="831"/>
      <c r="E50" s="836"/>
      <c r="F50" s="831"/>
      <c r="G50" s="831"/>
      <c r="H50" s="831"/>
      <c r="I50" s="831"/>
      <c r="J50" s="915">
        <v>0</v>
      </c>
    </row>
    <row r="51" spans="1:10" s="672" customFormat="1" ht="28.5" hidden="1">
      <c r="A51" s="912">
        <v>1122000</v>
      </c>
      <c r="B51" s="742" t="s">
        <v>732</v>
      </c>
      <c r="C51" s="718" t="s">
        <v>338</v>
      </c>
      <c r="D51" s="835">
        <f>D52</f>
        <v>0</v>
      </c>
      <c r="E51" s="838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idden="1">
      <c r="A52" s="919">
        <v>1122100</v>
      </c>
      <c r="B52" s="737" t="s">
        <v>68</v>
      </c>
      <c r="C52" s="722" t="s">
        <v>733</v>
      </c>
      <c r="D52" s="830">
        <v>0</v>
      </c>
      <c r="E52" s="837"/>
      <c r="F52" s="830"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idden="1">
      <c r="A53" s="919">
        <v>1122200</v>
      </c>
      <c r="B53" s="737" t="s">
        <v>465</v>
      </c>
      <c r="C53" s="726" t="s">
        <v>978</v>
      </c>
      <c r="D53" s="830"/>
      <c r="E53" s="837"/>
      <c r="F53" s="830"/>
      <c r="G53" s="830"/>
      <c r="H53" s="830"/>
      <c r="I53" s="830"/>
      <c r="J53" s="915">
        <v>0</v>
      </c>
    </row>
    <row r="54" spans="1:10" s="672" customFormat="1" ht="13.5" hidden="1" thickBot="1">
      <c r="A54" s="917">
        <v>1122300</v>
      </c>
      <c r="B54" s="741" t="s">
        <v>136</v>
      </c>
      <c r="C54" s="730" t="s">
        <v>979</v>
      </c>
      <c r="D54" s="831"/>
      <c r="E54" s="836"/>
      <c r="F54" s="831"/>
      <c r="G54" s="831"/>
      <c r="H54" s="831"/>
      <c r="I54" s="831"/>
      <c r="J54" s="915">
        <v>0</v>
      </c>
    </row>
    <row r="55" spans="1:10" s="672" customFormat="1" ht="28.5" hidden="1">
      <c r="A55" s="912">
        <v>1123000</v>
      </c>
      <c r="B55" s="742" t="s">
        <v>52</v>
      </c>
      <c r="C55" s="718" t="s">
        <v>338</v>
      </c>
      <c r="D55" s="835">
        <f>SUM(D56:D63)</f>
        <v>0</v>
      </c>
      <c r="E55" s="838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 hidden="1">
      <c r="A56" s="919">
        <v>1123100</v>
      </c>
      <c r="B56" s="737" t="s">
        <v>137</v>
      </c>
      <c r="C56" s="722" t="s">
        <v>345</v>
      </c>
      <c r="D56" s="830"/>
      <c r="E56" s="837"/>
      <c r="F56" s="830"/>
      <c r="G56" s="830"/>
      <c r="H56" s="830"/>
      <c r="I56" s="830"/>
      <c r="J56" s="915">
        <f>F56</f>
        <v>0</v>
      </c>
    </row>
    <row r="57" spans="1:10" s="672" customFormat="1" hidden="1">
      <c r="A57" s="919">
        <v>1123200</v>
      </c>
      <c r="B57" s="737" t="s">
        <v>138</v>
      </c>
      <c r="C57" s="726" t="s">
        <v>346</v>
      </c>
      <c r="D57" s="830">
        <v>0</v>
      </c>
      <c r="E57" s="837"/>
      <c r="F57" s="830"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5.5" hidden="1">
      <c r="A58" s="919">
        <v>1123300</v>
      </c>
      <c r="B58" s="737" t="s">
        <v>139</v>
      </c>
      <c r="C58" s="726" t="s">
        <v>347</v>
      </c>
      <c r="D58" s="830"/>
      <c r="E58" s="837"/>
      <c r="F58" s="830"/>
      <c r="G58" s="830"/>
      <c r="H58" s="830"/>
      <c r="I58" s="830"/>
      <c r="J58" s="915"/>
    </row>
    <row r="59" spans="1:10" s="672" customFormat="1" hidden="1">
      <c r="A59" s="919">
        <v>1123400</v>
      </c>
      <c r="B59" s="737" t="s">
        <v>533</v>
      </c>
      <c r="C59" s="726" t="s">
        <v>348</v>
      </c>
      <c r="D59" s="830">
        <v>0</v>
      </c>
      <c r="E59" s="837"/>
      <c r="F59" s="830">
        <v>0</v>
      </c>
      <c r="G59" s="830">
        <v>0</v>
      </c>
      <c r="H59" s="830">
        <v>0</v>
      </c>
      <c r="I59" s="830">
        <v>0</v>
      </c>
      <c r="J59" s="915">
        <f t="shared" ref="J59:J65" si="0">F59</f>
        <v>0</v>
      </c>
    </row>
    <row r="60" spans="1:10" s="672" customFormat="1" hidden="1">
      <c r="A60" s="919">
        <v>1123500</v>
      </c>
      <c r="B60" s="745" t="s">
        <v>534</v>
      </c>
      <c r="C60" s="746">
        <v>423500</v>
      </c>
      <c r="D60" s="830"/>
      <c r="E60" s="837"/>
      <c r="F60" s="830"/>
      <c r="G60" s="830"/>
      <c r="H60" s="830"/>
      <c r="I60" s="830"/>
      <c r="J60" s="915">
        <f t="shared" si="0"/>
        <v>0</v>
      </c>
    </row>
    <row r="61" spans="1:10" s="672" customFormat="1" hidden="1">
      <c r="A61" s="919">
        <v>1123600</v>
      </c>
      <c r="B61" s="737" t="s">
        <v>174</v>
      </c>
      <c r="C61" s="726" t="s">
        <v>349</v>
      </c>
      <c r="D61" s="830"/>
      <c r="E61" s="837"/>
      <c r="F61" s="830"/>
      <c r="G61" s="830"/>
      <c r="H61" s="830"/>
      <c r="I61" s="830"/>
      <c r="J61" s="915">
        <f t="shared" si="0"/>
        <v>0</v>
      </c>
    </row>
    <row r="62" spans="1:10" s="672" customFormat="1" hidden="1">
      <c r="A62" s="919">
        <v>1123700</v>
      </c>
      <c r="B62" s="737" t="s">
        <v>175</v>
      </c>
      <c r="C62" s="726" t="s">
        <v>350</v>
      </c>
      <c r="D62" s="830">
        <v>0</v>
      </c>
      <c r="E62" s="837"/>
      <c r="F62" s="830">
        <v>0</v>
      </c>
      <c r="G62" s="830">
        <v>0</v>
      </c>
      <c r="H62" s="830">
        <v>0</v>
      </c>
      <c r="I62" s="830">
        <v>0</v>
      </c>
      <c r="J62" s="915">
        <f t="shared" si="0"/>
        <v>0</v>
      </c>
    </row>
    <row r="63" spans="1:10" s="672" customFormat="1" ht="25.5" hidden="1" customHeight="1">
      <c r="A63" s="917">
        <v>1123800</v>
      </c>
      <c r="B63" s="741" t="s">
        <v>176</v>
      </c>
      <c r="C63" s="730" t="s">
        <v>351</v>
      </c>
      <c r="D63" s="831">
        <v>0</v>
      </c>
      <c r="E63" s="836">
        <v>0</v>
      </c>
      <c r="F63" s="831">
        <f>D63+E63</f>
        <v>0</v>
      </c>
      <c r="G63" s="831">
        <v>0</v>
      </c>
      <c r="H63" s="831">
        <v>0</v>
      </c>
      <c r="I63" s="831">
        <v>0</v>
      </c>
      <c r="J63" s="915">
        <f t="shared" si="0"/>
        <v>0</v>
      </c>
    </row>
    <row r="64" spans="1:10" s="672" customFormat="1" ht="28.5" hidden="1">
      <c r="A64" s="912">
        <v>1124000</v>
      </c>
      <c r="B64" s="742" t="s">
        <v>198</v>
      </c>
      <c r="C64" s="718" t="s">
        <v>338</v>
      </c>
      <c r="D64" s="835">
        <f t="shared" ref="D64:I64" si="1">D65</f>
        <v>0</v>
      </c>
      <c r="E64" s="838">
        <f t="shared" si="1"/>
        <v>0</v>
      </c>
      <c r="F64" s="835">
        <f t="shared" si="1"/>
        <v>0</v>
      </c>
      <c r="G64" s="835">
        <f t="shared" si="1"/>
        <v>0</v>
      </c>
      <c r="H64" s="835">
        <f t="shared" si="1"/>
        <v>0</v>
      </c>
      <c r="I64" s="835">
        <f t="shared" si="1"/>
        <v>0</v>
      </c>
      <c r="J64" s="915">
        <f t="shared" si="0"/>
        <v>0</v>
      </c>
    </row>
    <row r="65" spans="1:10" s="672" customFormat="1" ht="13.5" hidden="1" thickBot="1">
      <c r="A65" s="917">
        <v>1124100</v>
      </c>
      <c r="B65" s="741" t="s">
        <v>177</v>
      </c>
      <c r="C65" s="730" t="s">
        <v>199</v>
      </c>
      <c r="D65" s="831">
        <v>0</v>
      </c>
      <c r="E65" s="836">
        <v>0</v>
      </c>
      <c r="F65" s="831">
        <f>D65+E65</f>
        <v>0</v>
      </c>
      <c r="G65" s="831"/>
      <c r="H65" s="831"/>
      <c r="I65" s="831">
        <v>0</v>
      </c>
      <c r="J65" s="915">
        <f t="shared" si="0"/>
        <v>0</v>
      </c>
    </row>
    <row r="66" spans="1:10" s="672" customFormat="1" ht="28.5" hidden="1">
      <c r="A66" s="912">
        <v>1125000</v>
      </c>
      <c r="B66" s="742" t="s">
        <v>878</v>
      </c>
      <c r="C66" s="718" t="s">
        <v>338</v>
      </c>
      <c r="D66" s="835">
        <f>D67+D68</f>
        <v>0</v>
      </c>
      <c r="E66" s="838"/>
      <c r="F66" s="835">
        <f>F67+F68</f>
        <v>0</v>
      </c>
      <c r="G66" s="835">
        <f>G67+G68</f>
        <v>0</v>
      </c>
      <c r="H66" s="835">
        <f>H67+H68</f>
        <v>0</v>
      </c>
      <c r="I66" s="835">
        <f>I67+I68</f>
        <v>0</v>
      </c>
      <c r="J66" s="915">
        <f>J67+J68</f>
        <v>0</v>
      </c>
    </row>
    <row r="67" spans="1:10" s="672" customFormat="1" ht="25.5" hidden="1">
      <c r="A67" s="919">
        <v>1125100</v>
      </c>
      <c r="B67" s="737" t="s">
        <v>178</v>
      </c>
      <c r="C67" s="722" t="s">
        <v>879</v>
      </c>
      <c r="D67" s="830"/>
      <c r="E67" s="837"/>
      <c r="F67" s="830"/>
      <c r="G67" s="830"/>
      <c r="H67" s="830"/>
      <c r="I67" s="830"/>
      <c r="J67" s="915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669</v>
      </c>
      <c r="C68" s="730" t="s">
        <v>988</v>
      </c>
      <c r="D68" s="831">
        <v>0</v>
      </c>
      <c r="E68" s="836"/>
      <c r="F68" s="831">
        <v>0</v>
      </c>
      <c r="G68" s="831">
        <v>0</v>
      </c>
      <c r="H68" s="831">
        <v>0</v>
      </c>
      <c r="I68" s="831">
        <v>0</v>
      </c>
      <c r="J68" s="915">
        <f t="shared" si="2"/>
        <v>0</v>
      </c>
    </row>
    <row r="69" spans="1:10" s="672" customFormat="1" ht="14.25" hidden="1">
      <c r="A69" s="912">
        <v>1126000</v>
      </c>
      <c r="B69" s="742" t="s">
        <v>989</v>
      </c>
      <c r="C69" s="718" t="s">
        <v>338</v>
      </c>
      <c r="D69" s="835">
        <f>SUM(D70:D77)</f>
        <v>0</v>
      </c>
      <c r="E69" s="838"/>
      <c r="F69" s="835">
        <f>F70+F76</f>
        <v>0</v>
      </c>
      <c r="G69" s="835">
        <f>G70+G76</f>
        <v>0</v>
      </c>
      <c r="H69" s="835">
        <f>H70+H76</f>
        <v>0</v>
      </c>
      <c r="I69" s="835">
        <f>I70+I76</f>
        <v>0</v>
      </c>
      <c r="J69" s="915">
        <f t="shared" si="2"/>
        <v>0</v>
      </c>
    </row>
    <row r="70" spans="1:10" s="672" customFormat="1">
      <c r="A70" s="912">
        <v>1126100</v>
      </c>
      <c r="B70" s="737" t="s">
        <v>941</v>
      </c>
      <c r="C70" s="722" t="s">
        <v>990</v>
      </c>
      <c r="D70" s="830">
        <v>0</v>
      </c>
      <c r="E70" s="837"/>
      <c r="F70" s="830">
        <f>D70+E70</f>
        <v>0</v>
      </c>
      <c r="G70" s="830">
        <v>0</v>
      </c>
      <c r="H70" s="830">
        <v>0</v>
      </c>
      <c r="I70" s="830">
        <v>0</v>
      </c>
      <c r="J70" s="915">
        <f t="shared" si="2"/>
        <v>0</v>
      </c>
    </row>
    <row r="71" spans="1:10" s="672" customFormat="1" ht="12" customHeight="1">
      <c r="A71" s="912">
        <v>1126200</v>
      </c>
      <c r="B71" s="737" t="s">
        <v>942</v>
      </c>
      <c r="C71" s="726" t="s">
        <v>991</v>
      </c>
      <c r="D71" s="830"/>
      <c r="E71" s="837"/>
      <c r="F71" s="830"/>
      <c r="G71" s="830"/>
      <c r="H71" s="830"/>
      <c r="I71" s="830"/>
      <c r="J71" s="915">
        <f t="shared" si="2"/>
        <v>0</v>
      </c>
    </row>
    <row r="72" spans="1:10" s="672" customFormat="1" hidden="1">
      <c r="A72" s="912">
        <v>1126300</v>
      </c>
      <c r="B72" s="737" t="s">
        <v>369</v>
      </c>
      <c r="C72" s="726" t="s">
        <v>370</v>
      </c>
      <c r="D72" s="830"/>
      <c r="E72" s="837"/>
      <c r="F72" s="830"/>
      <c r="G72" s="830"/>
      <c r="H72" s="830"/>
      <c r="I72" s="830"/>
      <c r="J72" s="915">
        <f t="shared" si="2"/>
        <v>0</v>
      </c>
    </row>
    <row r="73" spans="1:10" s="672" customFormat="1" hidden="1">
      <c r="A73" s="914">
        <v>1126400</v>
      </c>
      <c r="B73" s="747" t="s">
        <v>943</v>
      </c>
      <c r="C73" s="726" t="s">
        <v>371</v>
      </c>
      <c r="D73" s="830">
        <v>0</v>
      </c>
      <c r="E73" s="837"/>
      <c r="F73" s="830">
        <v>0</v>
      </c>
      <c r="G73" s="830">
        <v>0</v>
      </c>
      <c r="H73" s="830">
        <v>0</v>
      </c>
      <c r="I73" s="830">
        <v>0</v>
      </c>
      <c r="J73" s="915">
        <f t="shared" si="2"/>
        <v>0</v>
      </c>
    </row>
    <row r="74" spans="1:10" s="672" customFormat="1" ht="25.5" hidden="1">
      <c r="A74" s="916">
        <v>1126500</v>
      </c>
      <c r="B74" s="748" t="s">
        <v>901</v>
      </c>
      <c r="C74" s="726" t="s">
        <v>372</v>
      </c>
      <c r="D74" s="830"/>
      <c r="E74" s="837"/>
      <c r="F74" s="830"/>
      <c r="G74" s="830"/>
      <c r="H74" s="830"/>
      <c r="I74" s="830"/>
      <c r="J74" s="915">
        <v>0</v>
      </c>
    </row>
    <row r="75" spans="1:10" s="672" customFormat="1" hidden="1">
      <c r="A75" s="914">
        <v>1126600</v>
      </c>
      <c r="B75" s="747" t="s">
        <v>214</v>
      </c>
      <c r="C75" s="726" t="s">
        <v>373</v>
      </c>
      <c r="D75" s="830"/>
      <c r="E75" s="837"/>
      <c r="F75" s="830"/>
      <c r="G75" s="830"/>
      <c r="H75" s="830"/>
      <c r="I75" s="830"/>
      <c r="J75" s="915">
        <f>F75</f>
        <v>0</v>
      </c>
    </row>
    <row r="76" spans="1:10" s="672" customFormat="1">
      <c r="A76" s="914">
        <v>1126700</v>
      </c>
      <c r="B76" s="747" t="s">
        <v>215</v>
      </c>
      <c r="C76" s="726" t="s">
        <v>374</v>
      </c>
      <c r="D76" s="830">
        <v>0</v>
      </c>
      <c r="E76" s="837"/>
      <c r="F76" s="830">
        <f>D76+E76</f>
        <v>0</v>
      </c>
      <c r="G76" s="830">
        <v>0</v>
      </c>
      <c r="H76" s="830">
        <v>0</v>
      </c>
      <c r="I76" s="830">
        <v>0</v>
      </c>
      <c r="J76" s="915">
        <f>F76</f>
        <v>0</v>
      </c>
    </row>
    <row r="77" spans="1:10" s="672" customFormat="1" ht="13.5" thickBot="1">
      <c r="A77" s="918">
        <v>1126800</v>
      </c>
      <c r="B77" s="749" t="s">
        <v>458</v>
      </c>
      <c r="C77" s="730" t="s">
        <v>375</v>
      </c>
      <c r="D77" s="831">
        <v>0</v>
      </c>
      <c r="E77" s="836">
        <v>0</v>
      </c>
      <c r="F77" s="831">
        <v>0</v>
      </c>
      <c r="G77" s="831">
        <v>0</v>
      </c>
      <c r="H77" s="831">
        <v>0</v>
      </c>
      <c r="I77" s="831">
        <v>0</v>
      </c>
      <c r="J77" s="915">
        <f>F77</f>
        <v>0</v>
      </c>
    </row>
    <row r="78" spans="1:10" s="672" customFormat="1" ht="14.25" hidden="1">
      <c r="A78" s="920">
        <v>1130000</v>
      </c>
      <c r="B78" s="751" t="s">
        <v>274</v>
      </c>
      <c r="C78" s="718" t="s">
        <v>338</v>
      </c>
      <c r="D78" s="835">
        <v>0</v>
      </c>
      <c r="E78" s="838"/>
      <c r="F78" s="835">
        <v>0</v>
      </c>
      <c r="G78" s="835">
        <v>0</v>
      </c>
      <c r="H78" s="835">
        <v>0</v>
      </c>
      <c r="I78" s="835">
        <v>0</v>
      </c>
      <c r="J78" s="915">
        <v>0</v>
      </c>
    </row>
    <row r="79" spans="1:10" s="672" customFormat="1" hidden="1">
      <c r="A79" s="920">
        <v>1130100</v>
      </c>
      <c r="B79" s="747" t="s">
        <v>459</v>
      </c>
      <c r="C79" s="722" t="s">
        <v>275</v>
      </c>
      <c r="D79" s="830"/>
      <c r="E79" s="837"/>
      <c r="F79" s="830"/>
      <c r="G79" s="830"/>
      <c r="H79" s="830"/>
      <c r="I79" s="830"/>
      <c r="J79" s="915">
        <v>0</v>
      </c>
    </row>
    <row r="80" spans="1:10" s="672" customFormat="1" hidden="1">
      <c r="A80" s="920">
        <v>1130200</v>
      </c>
      <c r="B80" s="747" t="s">
        <v>460</v>
      </c>
      <c r="C80" s="726" t="s">
        <v>276</v>
      </c>
      <c r="D80" s="830"/>
      <c r="E80" s="837"/>
      <c r="F80" s="830"/>
      <c r="G80" s="830"/>
      <c r="H80" s="830"/>
      <c r="I80" s="830"/>
      <c r="J80" s="915">
        <v>0</v>
      </c>
    </row>
    <row r="81" spans="1:10" s="672" customFormat="1" hidden="1">
      <c r="A81" s="920">
        <v>1130300</v>
      </c>
      <c r="B81" s="747" t="s">
        <v>461</v>
      </c>
      <c r="C81" s="726" t="s">
        <v>277</v>
      </c>
      <c r="D81" s="830"/>
      <c r="E81" s="837"/>
      <c r="F81" s="830"/>
      <c r="G81" s="830"/>
      <c r="H81" s="830"/>
      <c r="I81" s="830"/>
      <c r="J81" s="915">
        <v>0</v>
      </c>
    </row>
    <row r="82" spans="1:10" s="672" customFormat="1" hidden="1">
      <c r="A82" s="920">
        <v>1130400</v>
      </c>
      <c r="B82" s="752" t="s">
        <v>462</v>
      </c>
      <c r="C82" s="753" t="s">
        <v>278</v>
      </c>
      <c r="D82" s="829"/>
      <c r="E82" s="866"/>
      <c r="F82" s="829"/>
      <c r="G82" s="829"/>
      <c r="H82" s="829"/>
      <c r="I82" s="829"/>
      <c r="J82" s="915">
        <v>0</v>
      </c>
    </row>
    <row r="83" spans="1:10" s="672" customFormat="1" ht="14.25" hidden="1">
      <c r="A83" s="914">
        <v>1131000</v>
      </c>
      <c r="B83" s="754" t="s">
        <v>279</v>
      </c>
      <c r="C83" s="755" t="s">
        <v>338</v>
      </c>
      <c r="D83" s="830"/>
      <c r="E83" s="837"/>
      <c r="F83" s="830"/>
      <c r="G83" s="830"/>
      <c r="H83" s="830"/>
      <c r="I83" s="830"/>
      <c r="J83" s="915">
        <v>0</v>
      </c>
    </row>
    <row r="84" spans="1:10" s="672" customFormat="1" ht="25.5" hidden="1">
      <c r="A84" s="914">
        <v>1131100</v>
      </c>
      <c r="B84" s="747" t="s">
        <v>565</v>
      </c>
      <c r="C84" s="722" t="s">
        <v>280</v>
      </c>
      <c r="D84" s="830"/>
      <c r="E84" s="837"/>
      <c r="F84" s="830"/>
      <c r="G84" s="830"/>
      <c r="H84" s="830"/>
      <c r="I84" s="830"/>
      <c r="J84" s="915">
        <v>0</v>
      </c>
    </row>
    <row r="85" spans="1:10" s="672" customFormat="1" hidden="1">
      <c r="A85" s="914">
        <v>1131200</v>
      </c>
      <c r="B85" s="747" t="s">
        <v>566</v>
      </c>
      <c r="C85" s="726" t="s">
        <v>281</v>
      </c>
      <c r="D85" s="830"/>
      <c r="E85" s="837"/>
      <c r="F85" s="830"/>
      <c r="G85" s="830"/>
      <c r="H85" s="830"/>
      <c r="I85" s="830"/>
      <c r="J85" s="915">
        <v>0</v>
      </c>
    </row>
    <row r="86" spans="1:10" s="672" customFormat="1" ht="13.5" hidden="1" thickBot="1">
      <c r="A86" s="914">
        <v>1131300</v>
      </c>
      <c r="B86" s="749" t="s">
        <v>567</v>
      </c>
      <c r="C86" s="730" t="s">
        <v>282</v>
      </c>
      <c r="D86" s="831"/>
      <c r="E86" s="836"/>
      <c r="F86" s="831"/>
      <c r="G86" s="831"/>
      <c r="H86" s="831"/>
      <c r="I86" s="831"/>
      <c r="J86" s="915">
        <v>0</v>
      </c>
    </row>
    <row r="87" spans="1:10" s="672" customFormat="1" ht="13.5" customHeight="1">
      <c r="A87" s="921">
        <v>1140000</v>
      </c>
      <c r="B87" s="751" t="s">
        <v>283</v>
      </c>
      <c r="C87" s="718" t="s">
        <v>338</v>
      </c>
      <c r="D87" s="835">
        <v>0</v>
      </c>
      <c r="E87" s="838"/>
      <c r="F87" s="835">
        <v>0</v>
      </c>
      <c r="G87" s="835">
        <v>0</v>
      </c>
      <c r="H87" s="835">
        <v>0</v>
      </c>
      <c r="I87" s="835">
        <v>0</v>
      </c>
      <c r="J87" s="915">
        <v>0</v>
      </c>
    </row>
    <row r="88" spans="1:10" s="672" customFormat="1" ht="24.75" hidden="1" customHeight="1">
      <c r="A88" s="921">
        <v>1141000</v>
      </c>
      <c r="B88" s="747" t="s">
        <v>284</v>
      </c>
      <c r="C88" s="722" t="s">
        <v>960</v>
      </c>
      <c r="D88" s="830"/>
      <c r="E88" s="837"/>
      <c r="F88" s="830"/>
      <c r="G88" s="830"/>
      <c r="H88" s="830"/>
      <c r="I88" s="830"/>
      <c r="J88" s="915">
        <v>0</v>
      </c>
    </row>
    <row r="89" spans="1:10" s="672" customFormat="1" ht="25.5" hidden="1">
      <c r="A89" s="921">
        <v>1142000</v>
      </c>
      <c r="B89" s="747" t="s">
        <v>38</v>
      </c>
      <c r="C89" s="726" t="s">
        <v>39</v>
      </c>
      <c r="D89" s="830"/>
      <c r="E89" s="837"/>
      <c r="F89" s="830"/>
      <c r="G89" s="830"/>
      <c r="H89" s="830"/>
      <c r="I89" s="830"/>
      <c r="J89" s="915">
        <v>0</v>
      </c>
    </row>
    <row r="90" spans="1:10" s="672" customFormat="1" ht="25.5" hidden="1">
      <c r="A90" s="921">
        <v>1143000</v>
      </c>
      <c r="B90" s="747" t="s">
        <v>40</v>
      </c>
      <c r="C90" s="726" t="s">
        <v>41</v>
      </c>
      <c r="D90" s="830"/>
      <c r="E90" s="837"/>
      <c r="F90" s="830"/>
      <c r="G90" s="830"/>
      <c r="H90" s="830"/>
      <c r="I90" s="830"/>
      <c r="J90" s="915">
        <v>0</v>
      </c>
    </row>
    <row r="91" spans="1:10" s="672" customFormat="1" ht="26.25" hidden="1" thickBot="1">
      <c r="A91" s="917">
        <v>1144000</v>
      </c>
      <c r="B91" s="749" t="s">
        <v>42</v>
      </c>
      <c r="C91" s="730" t="s">
        <v>418</v>
      </c>
      <c r="D91" s="831"/>
      <c r="E91" s="836"/>
      <c r="F91" s="831"/>
      <c r="G91" s="831"/>
      <c r="H91" s="831"/>
      <c r="I91" s="831"/>
      <c r="J91" s="915">
        <v>0</v>
      </c>
    </row>
    <row r="92" spans="1:10" s="672" customFormat="1" ht="14.25" hidden="1">
      <c r="A92" s="922">
        <v>1150000</v>
      </c>
      <c r="B92" s="923" t="s">
        <v>694</v>
      </c>
      <c r="C92" s="718" t="s">
        <v>338</v>
      </c>
      <c r="D92" s="835">
        <v>0</v>
      </c>
      <c r="E92" s="838"/>
      <c r="F92" s="835">
        <v>0</v>
      </c>
      <c r="G92" s="835">
        <v>0</v>
      </c>
      <c r="H92" s="835">
        <v>0</v>
      </c>
      <c r="I92" s="835">
        <v>0</v>
      </c>
      <c r="J92" s="915">
        <v>0</v>
      </c>
    </row>
    <row r="93" spans="1:10" s="672" customFormat="1" ht="25.5" hidden="1">
      <c r="A93" s="924">
        <v>1151000</v>
      </c>
      <c r="B93" s="925" t="s">
        <v>649</v>
      </c>
      <c r="C93" s="718" t="s">
        <v>338</v>
      </c>
      <c r="D93" s="926">
        <v>0</v>
      </c>
      <c r="E93" s="975"/>
      <c r="F93" s="926">
        <v>0</v>
      </c>
      <c r="G93" s="926">
        <v>0</v>
      </c>
      <c r="H93" s="926">
        <v>0</v>
      </c>
      <c r="I93" s="926">
        <v>0</v>
      </c>
      <c r="J93" s="915">
        <v>0</v>
      </c>
    </row>
    <row r="94" spans="1:10" s="672" customFormat="1" ht="25.5" hidden="1">
      <c r="A94" s="924">
        <v>1151100</v>
      </c>
      <c r="B94" s="927" t="s">
        <v>250</v>
      </c>
      <c r="C94" s="928">
        <v>461100</v>
      </c>
      <c r="D94" s="926"/>
      <c r="E94" s="975"/>
      <c r="F94" s="926"/>
      <c r="G94" s="926"/>
      <c r="H94" s="926"/>
      <c r="I94" s="926"/>
      <c r="J94" s="915">
        <v>0</v>
      </c>
    </row>
    <row r="95" spans="1:10" s="672" customFormat="1" ht="25.5" hidden="1">
      <c r="A95" s="924">
        <v>1151200</v>
      </c>
      <c r="B95" s="927" t="s">
        <v>607</v>
      </c>
      <c r="C95" s="928">
        <v>461200</v>
      </c>
      <c r="D95" s="847"/>
      <c r="E95" s="848"/>
      <c r="F95" s="847"/>
      <c r="G95" s="847"/>
      <c r="H95" s="847"/>
      <c r="I95" s="847"/>
      <c r="J95" s="915">
        <v>0</v>
      </c>
    </row>
    <row r="96" spans="1:10" s="672" customFormat="1" ht="25.5" hidden="1">
      <c r="A96" s="924">
        <v>1152000</v>
      </c>
      <c r="B96" s="929" t="s">
        <v>495</v>
      </c>
      <c r="C96" s="930" t="s">
        <v>338</v>
      </c>
      <c r="D96" s="931">
        <v>0</v>
      </c>
      <c r="E96" s="1108"/>
      <c r="F96" s="931">
        <v>0</v>
      </c>
      <c r="G96" s="931">
        <v>0</v>
      </c>
      <c r="H96" s="931">
        <v>0</v>
      </c>
      <c r="I96" s="931">
        <v>0</v>
      </c>
      <c r="J96" s="915">
        <v>0</v>
      </c>
    </row>
    <row r="97" spans="1:11" s="672" customFormat="1" ht="25.5" hidden="1">
      <c r="A97" s="924">
        <v>1152100</v>
      </c>
      <c r="B97" s="932" t="s">
        <v>518</v>
      </c>
      <c r="C97" s="928">
        <v>462100</v>
      </c>
      <c r="D97" s="844"/>
      <c r="E97" s="845"/>
      <c r="F97" s="844"/>
      <c r="G97" s="933"/>
      <c r="H97" s="933"/>
      <c r="I97" s="830"/>
      <c r="J97" s="915">
        <v>0</v>
      </c>
    </row>
    <row r="98" spans="1:11" s="672" customFormat="1" ht="26.25" hidden="1" thickBot="1">
      <c r="A98" s="934">
        <v>1152200</v>
      </c>
      <c r="B98" s="935" t="s">
        <v>723</v>
      </c>
      <c r="C98" s="936">
        <v>462200</v>
      </c>
      <c r="D98" s="839"/>
      <c r="E98" s="840"/>
      <c r="F98" s="839"/>
      <c r="G98" s="937"/>
      <c r="H98" s="937"/>
      <c r="I98" s="831"/>
      <c r="J98" s="915">
        <v>0</v>
      </c>
    </row>
    <row r="99" spans="1:11" s="672" customFormat="1" ht="25.5" hidden="1">
      <c r="A99" s="922">
        <v>1153000</v>
      </c>
      <c r="B99" s="938" t="s">
        <v>724</v>
      </c>
      <c r="C99" s="939" t="s">
        <v>338</v>
      </c>
      <c r="D99" s="940">
        <v>0</v>
      </c>
      <c r="E99" s="1109"/>
      <c r="F99" s="940">
        <v>0</v>
      </c>
      <c r="G99" s="940">
        <v>0</v>
      </c>
      <c r="H99" s="940">
        <v>0</v>
      </c>
      <c r="I99" s="940">
        <v>0</v>
      </c>
      <c r="J99" s="915">
        <v>0</v>
      </c>
    </row>
    <row r="100" spans="1:11" s="672" customFormat="1" ht="25.5" hidden="1">
      <c r="A100" s="924">
        <v>1153100</v>
      </c>
      <c r="B100" s="932" t="s">
        <v>725</v>
      </c>
      <c r="C100" s="928">
        <v>463100</v>
      </c>
      <c r="D100" s="931"/>
      <c r="E100" s="1108"/>
      <c r="F100" s="931"/>
      <c r="G100" s="931"/>
      <c r="H100" s="931"/>
      <c r="I100" s="931"/>
      <c r="J100" s="915">
        <v>0</v>
      </c>
    </row>
    <row r="101" spans="1:11" s="672" customFormat="1" hidden="1">
      <c r="A101" s="924">
        <v>1153200</v>
      </c>
      <c r="B101" s="932" t="s">
        <v>95</v>
      </c>
      <c r="C101" s="928">
        <v>463200</v>
      </c>
      <c r="D101" s="931"/>
      <c r="E101" s="1108"/>
      <c r="F101" s="931"/>
      <c r="G101" s="931"/>
      <c r="H101" s="931"/>
      <c r="I101" s="931"/>
      <c r="J101" s="915">
        <v>0</v>
      </c>
    </row>
    <row r="102" spans="1:11" s="672" customFormat="1" ht="38.25" hidden="1">
      <c r="A102" s="924">
        <v>1153300</v>
      </c>
      <c r="B102" s="932" t="s">
        <v>479</v>
      </c>
      <c r="C102" s="928">
        <v>463300</v>
      </c>
      <c r="D102" s="931"/>
      <c r="E102" s="1108"/>
      <c r="F102" s="931"/>
      <c r="G102" s="931"/>
      <c r="H102" s="931"/>
      <c r="I102" s="931"/>
      <c r="J102" s="915">
        <v>0</v>
      </c>
    </row>
    <row r="103" spans="1:11" s="672" customFormat="1" ht="38.25" hidden="1">
      <c r="A103" s="924">
        <v>1153400</v>
      </c>
      <c r="B103" s="932" t="s">
        <v>480</v>
      </c>
      <c r="C103" s="928">
        <v>463400</v>
      </c>
      <c r="D103" s="931"/>
      <c r="E103" s="1108"/>
      <c r="F103" s="931"/>
      <c r="G103" s="931"/>
      <c r="H103" s="931"/>
      <c r="I103" s="931"/>
      <c r="J103" s="915">
        <v>0</v>
      </c>
    </row>
    <row r="104" spans="1:11" s="672" customFormat="1" hidden="1">
      <c r="A104" s="924">
        <v>1153500</v>
      </c>
      <c r="B104" s="941" t="s">
        <v>481</v>
      </c>
      <c r="C104" s="928">
        <v>463500</v>
      </c>
      <c r="D104" s="931"/>
      <c r="E104" s="1108"/>
      <c r="F104" s="931"/>
      <c r="G104" s="931"/>
      <c r="H104" s="931"/>
      <c r="I104" s="931"/>
      <c r="J104" s="915">
        <v>0</v>
      </c>
    </row>
    <row r="105" spans="1:11" s="672" customFormat="1" ht="32.25" customHeight="1">
      <c r="A105" s="924">
        <v>1153700</v>
      </c>
      <c r="B105" s="941" t="s">
        <v>482</v>
      </c>
      <c r="C105" s="746">
        <v>463700</v>
      </c>
      <c r="D105" s="1108">
        <v>0</v>
      </c>
      <c r="E105" s="1108">
        <v>0</v>
      </c>
      <c r="F105" s="1108">
        <f>D105+E105</f>
        <v>0</v>
      </c>
      <c r="G105" s="931"/>
      <c r="H105" s="931"/>
      <c r="I105" s="931"/>
      <c r="J105" s="954">
        <f>F105</f>
        <v>0</v>
      </c>
      <c r="K105" s="985"/>
    </row>
    <row r="106" spans="1:11" s="672" customFormat="1" ht="38.25" hidden="1">
      <c r="A106" s="924">
        <v>1153800</v>
      </c>
      <c r="B106" s="941" t="s">
        <v>953</v>
      </c>
      <c r="C106" s="928">
        <v>463800</v>
      </c>
      <c r="D106" s="931"/>
      <c r="E106" s="1108"/>
      <c r="F106" s="931"/>
      <c r="G106" s="931"/>
      <c r="H106" s="931"/>
      <c r="I106" s="931"/>
      <c r="J106" s="915">
        <v>0</v>
      </c>
    </row>
    <row r="107" spans="1:11" s="672" customFormat="1" ht="1.5" hidden="1" customHeight="1">
      <c r="A107" s="924">
        <v>1153900</v>
      </c>
      <c r="B107" s="941" t="s">
        <v>954</v>
      </c>
      <c r="C107" s="928">
        <v>463900</v>
      </c>
      <c r="D107" s="931"/>
      <c r="E107" s="1108"/>
      <c r="F107" s="931"/>
      <c r="G107" s="931"/>
      <c r="H107" s="931"/>
      <c r="I107" s="931"/>
      <c r="J107" s="915">
        <v>0</v>
      </c>
    </row>
    <row r="108" spans="1:11" s="672" customFormat="1" ht="25.5" hidden="1">
      <c r="A108" s="924">
        <v>1154000</v>
      </c>
      <c r="B108" s="942" t="s">
        <v>955</v>
      </c>
      <c r="C108" s="930" t="s">
        <v>338</v>
      </c>
      <c r="D108" s="931">
        <v>0</v>
      </c>
      <c r="E108" s="1108"/>
      <c r="F108" s="931">
        <v>0</v>
      </c>
      <c r="G108" s="931">
        <v>0</v>
      </c>
      <c r="H108" s="931">
        <v>0</v>
      </c>
      <c r="I108" s="931">
        <v>0</v>
      </c>
      <c r="J108" s="915">
        <v>0</v>
      </c>
    </row>
    <row r="109" spans="1:11" s="672" customFormat="1" ht="25.5" hidden="1">
      <c r="A109" s="924">
        <v>1154100</v>
      </c>
      <c r="B109" s="941" t="s">
        <v>195</v>
      </c>
      <c r="C109" s="928">
        <v>465100</v>
      </c>
      <c r="D109" s="943"/>
      <c r="E109" s="1110"/>
      <c r="F109" s="943"/>
      <c r="G109" s="944"/>
      <c r="H109" s="944"/>
      <c r="I109" s="945"/>
      <c r="J109" s="915">
        <v>0</v>
      </c>
    </row>
    <row r="110" spans="1:11" s="672" customFormat="1" hidden="1">
      <c r="A110" s="924">
        <v>1154200</v>
      </c>
      <c r="B110" s="941" t="s">
        <v>196</v>
      </c>
      <c r="C110" s="928">
        <v>465200</v>
      </c>
      <c r="D110" s="943"/>
      <c r="E110" s="1110"/>
      <c r="F110" s="943"/>
      <c r="G110" s="944"/>
      <c r="H110" s="944"/>
      <c r="I110" s="945"/>
      <c r="J110" s="915">
        <v>0</v>
      </c>
    </row>
    <row r="111" spans="1:11" s="672" customFormat="1" hidden="1">
      <c r="A111" s="924">
        <v>1154300</v>
      </c>
      <c r="B111" s="941" t="s">
        <v>197</v>
      </c>
      <c r="C111" s="928">
        <v>465300</v>
      </c>
      <c r="D111" s="943"/>
      <c r="E111" s="1110"/>
      <c r="F111" s="943"/>
      <c r="G111" s="944"/>
      <c r="H111" s="944"/>
      <c r="I111" s="945"/>
      <c r="J111" s="915">
        <v>0</v>
      </c>
    </row>
    <row r="112" spans="1:11" s="672" customFormat="1" ht="38.25" hidden="1">
      <c r="A112" s="924">
        <v>1154500</v>
      </c>
      <c r="B112" s="941" t="s">
        <v>63</v>
      </c>
      <c r="C112" s="928">
        <v>465500</v>
      </c>
      <c r="D112" s="943"/>
      <c r="E112" s="1110"/>
      <c r="F112" s="943"/>
      <c r="G112" s="944"/>
      <c r="H112" s="944"/>
      <c r="I112" s="945"/>
      <c r="J112" s="915">
        <v>0</v>
      </c>
    </row>
    <row r="113" spans="1:10" s="672" customFormat="1" ht="38.25" hidden="1">
      <c r="A113" s="924">
        <v>1154600</v>
      </c>
      <c r="B113" s="941" t="s">
        <v>64</v>
      </c>
      <c r="C113" s="928">
        <v>465600</v>
      </c>
      <c r="D113" s="844"/>
      <c r="E113" s="845"/>
      <c r="F113" s="844"/>
      <c r="G113" s="933"/>
      <c r="H113" s="933"/>
      <c r="I113" s="830"/>
      <c r="J113" s="915">
        <v>0</v>
      </c>
    </row>
    <row r="114" spans="1:10" s="672" customFormat="1" ht="13.5" hidden="1" thickBot="1">
      <c r="A114" s="934">
        <v>1154700</v>
      </c>
      <c r="B114" s="946" t="s">
        <v>74</v>
      </c>
      <c r="C114" s="730" t="s">
        <v>75</v>
      </c>
      <c r="D114" s="839"/>
      <c r="E114" s="840"/>
      <c r="F114" s="839"/>
      <c r="G114" s="937"/>
      <c r="H114" s="937"/>
      <c r="I114" s="831"/>
      <c r="J114" s="915">
        <v>0</v>
      </c>
    </row>
    <row r="115" spans="1:10" s="672" customFormat="1" ht="18.75" hidden="1" customHeight="1">
      <c r="A115" s="947">
        <v>1160000</v>
      </c>
      <c r="B115" s="764" t="s">
        <v>76</v>
      </c>
      <c r="C115" s="718" t="s">
        <v>338</v>
      </c>
      <c r="D115" s="842">
        <v>0</v>
      </c>
      <c r="E115" s="843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t="3" hidden="1" customHeight="1">
      <c r="A116" s="919">
        <v>1161000</v>
      </c>
      <c r="B116" s="766" t="s">
        <v>77</v>
      </c>
      <c r="C116" s="767" t="s">
        <v>338</v>
      </c>
      <c r="D116" s="844">
        <v>0</v>
      </c>
      <c r="E116" s="845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25.5" hidden="1">
      <c r="A117" s="919">
        <v>1161100</v>
      </c>
      <c r="B117" s="725" t="s">
        <v>1660</v>
      </c>
      <c r="C117" s="746">
        <v>471100</v>
      </c>
      <c r="D117" s="844"/>
      <c r="E117" s="845"/>
      <c r="F117" s="844"/>
      <c r="G117" s="844"/>
      <c r="H117" s="844"/>
      <c r="I117" s="844"/>
      <c r="J117" s="915">
        <v>0</v>
      </c>
    </row>
    <row r="118" spans="1:10" s="672" customFormat="1" ht="25.5" hidden="1">
      <c r="A118" s="919">
        <v>1161200</v>
      </c>
      <c r="B118" s="760" t="s">
        <v>1622</v>
      </c>
      <c r="C118" s="746">
        <v>471200</v>
      </c>
      <c r="D118" s="844"/>
      <c r="E118" s="845"/>
      <c r="F118" s="844"/>
      <c r="G118" s="844"/>
      <c r="H118" s="844"/>
      <c r="I118" s="844"/>
      <c r="J118" s="915">
        <v>0</v>
      </c>
    </row>
    <row r="119" spans="1:10" s="672" customFormat="1" ht="25.5" hidden="1">
      <c r="A119" s="919">
        <v>1162000</v>
      </c>
      <c r="B119" s="766" t="s">
        <v>1080</v>
      </c>
      <c r="C119" s="767" t="s">
        <v>338</v>
      </c>
      <c r="D119" s="844">
        <v>0</v>
      </c>
      <c r="E119" s="845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5.5" hidden="1">
      <c r="A120" s="919">
        <v>1162100</v>
      </c>
      <c r="B120" s="760" t="s">
        <v>1623</v>
      </c>
      <c r="C120" s="726" t="s">
        <v>122</v>
      </c>
      <c r="D120" s="844"/>
      <c r="E120" s="845"/>
      <c r="F120" s="844"/>
      <c r="G120" s="844"/>
      <c r="H120" s="844"/>
      <c r="I120" s="844"/>
      <c r="J120" s="915">
        <v>0</v>
      </c>
    </row>
    <row r="121" spans="1:10" s="672" customFormat="1" hidden="1">
      <c r="A121" s="919">
        <v>1162200</v>
      </c>
      <c r="B121" s="760" t="s">
        <v>1624</v>
      </c>
      <c r="C121" s="726" t="s">
        <v>23</v>
      </c>
      <c r="D121" s="844"/>
      <c r="E121" s="845"/>
      <c r="F121" s="844"/>
      <c r="G121" s="844"/>
      <c r="H121" s="844"/>
      <c r="I121" s="844"/>
      <c r="J121" s="915">
        <v>0</v>
      </c>
    </row>
    <row r="122" spans="1:10" s="672" customFormat="1" ht="25.5" hidden="1">
      <c r="A122" s="919">
        <v>1162300</v>
      </c>
      <c r="B122" s="760" t="s">
        <v>1625</v>
      </c>
      <c r="C122" s="726" t="s">
        <v>25</v>
      </c>
      <c r="D122" s="844"/>
      <c r="E122" s="845"/>
      <c r="F122" s="844"/>
      <c r="G122" s="844"/>
      <c r="H122" s="844"/>
      <c r="I122" s="844"/>
      <c r="J122" s="915">
        <v>0</v>
      </c>
    </row>
    <row r="123" spans="1:10" s="672" customFormat="1" hidden="1">
      <c r="A123" s="919">
        <v>1162400</v>
      </c>
      <c r="B123" s="760" t="s">
        <v>1626</v>
      </c>
      <c r="C123" s="726" t="s">
        <v>795</v>
      </c>
      <c r="D123" s="844"/>
      <c r="E123" s="845"/>
      <c r="F123" s="844"/>
      <c r="G123" s="844"/>
      <c r="H123" s="844"/>
      <c r="I123" s="844"/>
      <c r="J123" s="915">
        <v>0</v>
      </c>
    </row>
    <row r="124" spans="1:10" s="672" customFormat="1" ht="25.5" hidden="1">
      <c r="A124" s="919">
        <v>1162500</v>
      </c>
      <c r="B124" s="760" t="s">
        <v>1627</v>
      </c>
      <c r="C124" s="726" t="s">
        <v>797</v>
      </c>
      <c r="D124" s="844"/>
      <c r="E124" s="845"/>
      <c r="F124" s="844"/>
      <c r="G124" s="844"/>
      <c r="H124" s="844"/>
      <c r="I124" s="844"/>
      <c r="J124" s="915">
        <v>0</v>
      </c>
    </row>
    <row r="125" spans="1:10" s="672" customFormat="1" hidden="1">
      <c r="A125" s="919">
        <v>1162600</v>
      </c>
      <c r="B125" s="760" t="s">
        <v>1628</v>
      </c>
      <c r="C125" s="726" t="s">
        <v>489</v>
      </c>
      <c r="D125" s="844"/>
      <c r="E125" s="845"/>
      <c r="F125" s="844"/>
      <c r="G125" s="844"/>
      <c r="H125" s="844"/>
      <c r="I125" s="844"/>
      <c r="J125" s="915">
        <v>0</v>
      </c>
    </row>
    <row r="126" spans="1:10" s="672" customFormat="1" ht="25.5" hidden="1">
      <c r="A126" s="919">
        <v>1162700</v>
      </c>
      <c r="B126" s="725" t="s">
        <v>1629</v>
      </c>
      <c r="C126" s="726" t="s">
        <v>491</v>
      </c>
      <c r="D126" s="844"/>
      <c r="E126" s="845"/>
      <c r="F126" s="844"/>
      <c r="G126" s="844"/>
      <c r="H126" s="844"/>
      <c r="I126" s="844"/>
      <c r="J126" s="915">
        <v>0</v>
      </c>
    </row>
    <row r="127" spans="1:10" s="672" customFormat="1" hidden="1">
      <c r="A127" s="919">
        <v>1162800</v>
      </c>
      <c r="B127" s="760" t="s">
        <v>1630</v>
      </c>
      <c r="C127" s="726" t="s">
        <v>833</v>
      </c>
      <c r="D127" s="933"/>
      <c r="E127" s="976"/>
      <c r="F127" s="933"/>
      <c r="G127" s="933"/>
      <c r="H127" s="933"/>
      <c r="I127" s="933"/>
      <c r="J127" s="915">
        <v>0</v>
      </c>
    </row>
    <row r="128" spans="1:10" s="672" customFormat="1" hidden="1">
      <c r="A128" s="948">
        <v>1162900</v>
      </c>
      <c r="B128" s="760" t="s">
        <v>1631</v>
      </c>
      <c r="C128" s="726" t="s">
        <v>835</v>
      </c>
      <c r="D128" s="933"/>
      <c r="E128" s="976"/>
      <c r="F128" s="933"/>
      <c r="G128" s="933"/>
      <c r="H128" s="933"/>
      <c r="I128" s="933"/>
      <c r="J128" s="915">
        <v>0</v>
      </c>
    </row>
    <row r="129" spans="1:10" s="672" customFormat="1" hidden="1">
      <c r="A129" s="948">
        <v>1163000</v>
      </c>
      <c r="B129" s="766" t="s">
        <v>54</v>
      </c>
      <c r="C129" s="755" t="s">
        <v>338</v>
      </c>
      <c r="D129" s="933">
        <v>0</v>
      </c>
      <c r="E129" s="976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13.5" hidden="1" thickBot="1">
      <c r="A130" s="949">
        <v>1163100</v>
      </c>
      <c r="B130" s="749" t="s">
        <v>763</v>
      </c>
      <c r="C130" s="730" t="s">
        <v>764</v>
      </c>
      <c r="D130" s="937"/>
      <c r="E130" s="977"/>
      <c r="F130" s="937"/>
      <c r="G130" s="937"/>
      <c r="H130" s="937"/>
      <c r="I130" s="937"/>
      <c r="J130" s="915">
        <v>0</v>
      </c>
    </row>
    <row r="131" spans="1:10" s="672" customFormat="1" hidden="1">
      <c r="A131" s="950">
        <v>1170000</v>
      </c>
      <c r="B131" s="772" t="s">
        <v>836</v>
      </c>
      <c r="C131" s="718" t="s">
        <v>338</v>
      </c>
      <c r="D131" s="951">
        <f>D135</f>
        <v>0</v>
      </c>
      <c r="E131" s="978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38.25" hidden="1">
      <c r="A132" s="948">
        <v>1171000</v>
      </c>
      <c r="B132" s="776" t="s">
        <v>200</v>
      </c>
      <c r="C132" s="718" t="s">
        <v>338</v>
      </c>
      <c r="D132" s="849">
        <v>0</v>
      </c>
      <c r="E132" s="850"/>
      <c r="F132" s="849">
        <v>0</v>
      </c>
      <c r="G132" s="849">
        <v>0</v>
      </c>
      <c r="H132" s="849">
        <v>0</v>
      </c>
      <c r="I132" s="849">
        <v>0</v>
      </c>
      <c r="J132" s="915">
        <v>0</v>
      </c>
    </row>
    <row r="133" spans="1:10" s="672" customFormat="1" ht="38.25" hidden="1">
      <c r="A133" s="948">
        <v>1171100</v>
      </c>
      <c r="B133" s="725" t="s">
        <v>1632</v>
      </c>
      <c r="C133" s="722" t="s">
        <v>457</v>
      </c>
      <c r="D133" s="933"/>
      <c r="E133" s="976"/>
      <c r="F133" s="933"/>
      <c r="G133" s="933"/>
      <c r="H133" s="933"/>
      <c r="I133" s="933"/>
      <c r="J133" s="915">
        <v>0</v>
      </c>
    </row>
    <row r="134" spans="1:10" s="672" customFormat="1" ht="25.5" hidden="1">
      <c r="A134" s="948">
        <v>1171200</v>
      </c>
      <c r="B134" s="760" t="s">
        <v>1633</v>
      </c>
      <c r="C134" s="778" t="s">
        <v>332</v>
      </c>
      <c r="D134" s="933"/>
      <c r="E134" s="976"/>
      <c r="F134" s="933"/>
      <c r="G134" s="933"/>
      <c r="H134" s="933"/>
      <c r="I134" s="933"/>
      <c r="J134" s="915">
        <v>0</v>
      </c>
    </row>
    <row r="135" spans="1:10" s="672" customFormat="1" ht="51" hidden="1">
      <c r="A135" s="919">
        <v>1172000</v>
      </c>
      <c r="B135" s="779" t="s">
        <v>974</v>
      </c>
      <c r="C135" s="755" t="s">
        <v>338</v>
      </c>
      <c r="D135" s="951">
        <f>D137+D138</f>
        <v>0</v>
      </c>
      <c r="E135" s="978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idden="1">
      <c r="A136" s="919">
        <v>1172100</v>
      </c>
      <c r="B136" s="747" t="s">
        <v>1058</v>
      </c>
      <c r="C136" s="722" t="s">
        <v>975</v>
      </c>
      <c r="D136" s="933"/>
      <c r="E136" s="837"/>
      <c r="F136" s="933"/>
      <c r="G136" s="933"/>
      <c r="H136" s="933"/>
      <c r="I136" s="933"/>
      <c r="J136" s="915">
        <v>0</v>
      </c>
    </row>
    <row r="137" spans="1:10" s="672" customFormat="1" hidden="1">
      <c r="A137" s="919">
        <v>1172200</v>
      </c>
      <c r="B137" s="747" t="s">
        <v>1059</v>
      </c>
      <c r="C137" s="780">
        <v>482200</v>
      </c>
      <c r="D137" s="933">
        <v>0</v>
      </c>
      <c r="E137" s="837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idden="1">
      <c r="A138" s="919">
        <v>1172300</v>
      </c>
      <c r="B138" s="760" t="s">
        <v>1634</v>
      </c>
      <c r="C138" s="726" t="s">
        <v>977</v>
      </c>
      <c r="D138" s="933">
        <v>0</v>
      </c>
      <c r="E138" s="837"/>
      <c r="F138" s="933"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25.5" hidden="1">
      <c r="A139" s="919">
        <v>1172400</v>
      </c>
      <c r="B139" s="781" t="s">
        <v>1635</v>
      </c>
      <c r="C139" s="726" t="s">
        <v>117</v>
      </c>
      <c r="D139" s="849"/>
      <c r="E139" s="837"/>
      <c r="F139" s="849"/>
      <c r="G139" s="849"/>
      <c r="H139" s="849"/>
      <c r="I139" s="849"/>
      <c r="J139" s="915">
        <v>0</v>
      </c>
    </row>
    <row r="140" spans="1:10" s="672" customFormat="1" ht="25.5" hidden="1">
      <c r="A140" s="919">
        <v>1173000</v>
      </c>
      <c r="B140" s="779" t="s">
        <v>118</v>
      </c>
      <c r="C140" s="755" t="s">
        <v>338</v>
      </c>
      <c r="D140" s="849">
        <v>0</v>
      </c>
      <c r="E140" s="850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25.5" hidden="1">
      <c r="A141" s="948">
        <v>1173100</v>
      </c>
      <c r="B141" s="782" t="s">
        <v>119</v>
      </c>
      <c r="C141" s="726" t="s">
        <v>1044</v>
      </c>
      <c r="D141" s="849"/>
      <c r="E141" s="837"/>
      <c r="F141" s="849"/>
      <c r="G141" s="849"/>
      <c r="H141" s="849"/>
      <c r="I141" s="849"/>
      <c r="J141" s="915">
        <v>0</v>
      </c>
    </row>
    <row r="142" spans="1:10" s="672" customFormat="1" ht="38.25" hidden="1">
      <c r="A142" s="948">
        <v>1174000</v>
      </c>
      <c r="B142" s="779" t="s">
        <v>1045</v>
      </c>
      <c r="C142" s="755" t="s">
        <v>338</v>
      </c>
      <c r="D142" s="849">
        <v>0</v>
      </c>
      <c r="E142" s="850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25.5" hidden="1">
      <c r="A143" s="948">
        <v>1174100</v>
      </c>
      <c r="B143" s="782" t="s">
        <v>1060</v>
      </c>
      <c r="C143" s="726" t="s">
        <v>1046</v>
      </c>
      <c r="D143" s="849"/>
      <c r="E143" s="850"/>
      <c r="F143" s="849"/>
      <c r="G143" s="849"/>
      <c r="H143" s="849"/>
      <c r="I143" s="849"/>
      <c r="J143" s="915">
        <v>0</v>
      </c>
    </row>
    <row r="144" spans="1:10" s="672" customFormat="1" ht="25.5" hidden="1">
      <c r="A144" s="948">
        <v>1174200</v>
      </c>
      <c r="B144" s="781" t="s">
        <v>1636</v>
      </c>
      <c r="C144" s="726" t="s">
        <v>425</v>
      </c>
      <c r="D144" s="849"/>
      <c r="E144" s="850"/>
      <c r="F144" s="849"/>
      <c r="G144" s="849"/>
      <c r="H144" s="849"/>
      <c r="I144" s="849"/>
      <c r="J144" s="915">
        <v>0</v>
      </c>
    </row>
    <row r="145" spans="1:10" s="672" customFormat="1" ht="51" hidden="1">
      <c r="A145" s="948">
        <v>1175000</v>
      </c>
      <c r="B145" s="779" t="s">
        <v>535</v>
      </c>
      <c r="C145" s="755" t="s">
        <v>338</v>
      </c>
      <c r="D145" s="849">
        <v>0</v>
      </c>
      <c r="E145" s="850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0" s="672" customFormat="1" ht="38.25" hidden="1">
      <c r="A146" s="948">
        <v>1175100</v>
      </c>
      <c r="B146" s="781" t="s">
        <v>1637</v>
      </c>
      <c r="C146" s="726" t="s">
        <v>212</v>
      </c>
      <c r="D146" s="849"/>
      <c r="E146" s="850"/>
      <c r="F146" s="849"/>
      <c r="G146" s="849"/>
      <c r="H146" s="849"/>
      <c r="I146" s="849"/>
      <c r="J146" s="915">
        <v>0</v>
      </c>
    </row>
    <row r="147" spans="1:10" s="672" customFormat="1" hidden="1">
      <c r="A147" s="948">
        <v>1176000</v>
      </c>
      <c r="B147" s="779" t="s">
        <v>213</v>
      </c>
      <c r="C147" s="755" t="s">
        <v>338</v>
      </c>
      <c r="D147" s="849">
        <v>0</v>
      </c>
      <c r="E147" s="850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0" s="672" customFormat="1" hidden="1">
      <c r="A148" s="948">
        <v>1176100</v>
      </c>
      <c r="B148" s="781" t="s">
        <v>1638</v>
      </c>
      <c r="C148" s="726" t="s">
        <v>8</v>
      </c>
      <c r="D148" s="849"/>
      <c r="E148" s="837"/>
      <c r="F148" s="849"/>
      <c r="G148" s="849"/>
      <c r="H148" s="849"/>
      <c r="I148" s="849"/>
      <c r="J148" s="915">
        <v>0</v>
      </c>
    </row>
    <row r="149" spans="1:10" s="672" customFormat="1" hidden="1">
      <c r="A149" s="948">
        <v>1177000</v>
      </c>
      <c r="B149" s="779" t="s">
        <v>564</v>
      </c>
      <c r="C149" s="755" t="s">
        <v>338</v>
      </c>
      <c r="D149" s="849">
        <v>0</v>
      </c>
      <c r="E149" s="850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0" s="672" customFormat="1" ht="13.5" hidden="1" thickBot="1">
      <c r="A150" s="949">
        <v>1177100</v>
      </c>
      <c r="B150" s="783" t="s">
        <v>1639</v>
      </c>
      <c r="C150" s="730" t="s">
        <v>244</v>
      </c>
      <c r="D150" s="937"/>
      <c r="E150" s="977"/>
      <c r="F150" s="937"/>
      <c r="G150" s="937"/>
      <c r="H150" s="937"/>
      <c r="I150" s="937"/>
      <c r="J150" s="915">
        <v>0</v>
      </c>
    </row>
    <row r="151" spans="1:10" s="672" customFormat="1" ht="26.25" hidden="1" thickBot="1">
      <c r="A151" s="952" t="s">
        <v>247</v>
      </c>
      <c r="B151" s="790" t="s">
        <v>618</v>
      </c>
      <c r="C151" s="791" t="s">
        <v>338</v>
      </c>
      <c r="D151" s="1123">
        <f>D152</f>
        <v>0</v>
      </c>
      <c r="E151" s="1459"/>
      <c r="F151" s="1123">
        <f>F152</f>
        <v>0</v>
      </c>
      <c r="G151" s="1123">
        <f>G152</f>
        <v>0</v>
      </c>
      <c r="H151" s="1123">
        <f>H152</f>
        <v>0</v>
      </c>
      <c r="I151" s="1123">
        <f>I152</f>
        <v>0</v>
      </c>
      <c r="J151" s="915">
        <f>F152</f>
        <v>0</v>
      </c>
    </row>
    <row r="152" spans="1:10" s="672" customFormat="1" hidden="1">
      <c r="A152" s="950" t="s">
        <v>620</v>
      </c>
      <c r="B152" s="799" t="s">
        <v>621</v>
      </c>
      <c r="C152" s="718" t="s">
        <v>338</v>
      </c>
      <c r="D152" s="951">
        <f>SUM(D153:D155)</f>
        <v>0</v>
      </c>
      <c r="E152" s="978"/>
      <c r="F152" s="951">
        <f>SUM(F153:F155)</f>
        <v>0</v>
      </c>
      <c r="G152" s="951">
        <f>SUM(G153:G155)</f>
        <v>0</v>
      </c>
      <c r="H152" s="951">
        <f>+SUM(H153:H155)</f>
        <v>0</v>
      </c>
      <c r="I152" s="951">
        <f>SUM(I153:I155)</f>
        <v>0</v>
      </c>
      <c r="J152" s="915">
        <f>F152</f>
        <v>0</v>
      </c>
    </row>
    <row r="153" spans="1:10" s="672" customFormat="1" ht="21.75" hidden="1" customHeight="1">
      <c r="A153" s="948" t="s">
        <v>622</v>
      </c>
      <c r="B153" s="781" t="s">
        <v>1640</v>
      </c>
      <c r="C153" s="955" t="s">
        <v>945</v>
      </c>
      <c r="D153" s="849"/>
      <c r="E153" s="837"/>
      <c r="F153" s="849"/>
      <c r="G153" s="849"/>
      <c r="H153" s="849"/>
      <c r="I153" s="849"/>
      <c r="J153" s="915">
        <f>F153</f>
        <v>0</v>
      </c>
    </row>
    <row r="154" spans="1:10" s="672" customFormat="1" ht="18" hidden="1" customHeight="1">
      <c r="A154" s="948" t="s">
        <v>946</v>
      </c>
      <c r="B154" s="781" t="s">
        <v>1641</v>
      </c>
      <c r="C154" s="955" t="s">
        <v>923</v>
      </c>
      <c r="D154" s="849">
        <v>0</v>
      </c>
      <c r="E154" s="837"/>
      <c r="F154" s="849">
        <f>D154+E154</f>
        <v>0</v>
      </c>
      <c r="G154" s="849">
        <v>0</v>
      </c>
      <c r="H154" s="849">
        <v>0</v>
      </c>
      <c r="I154" s="849">
        <v>0</v>
      </c>
      <c r="J154" s="915">
        <f>F154</f>
        <v>0</v>
      </c>
    </row>
    <row r="155" spans="1:10" s="672" customFormat="1" ht="21" customHeight="1">
      <c r="A155" s="948" t="s">
        <v>924</v>
      </c>
      <c r="B155" s="781" t="s">
        <v>1642</v>
      </c>
      <c r="C155" s="955" t="s">
        <v>926</v>
      </c>
      <c r="D155" s="1302">
        <v>0</v>
      </c>
      <c r="E155" s="1505">
        <v>0</v>
      </c>
      <c r="F155" s="1302">
        <f>D155+E155</f>
        <v>0</v>
      </c>
      <c r="G155" s="1197">
        <v>0</v>
      </c>
      <c r="H155" s="1197">
        <v>0</v>
      </c>
      <c r="I155" s="1197">
        <v>0</v>
      </c>
      <c r="J155" s="1199">
        <f>F155</f>
        <v>0</v>
      </c>
    </row>
    <row r="156" spans="1:10" s="672" customFormat="1" ht="0.75" customHeight="1">
      <c r="A156" s="957" t="s">
        <v>927</v>
      </c>
      <c r="B156" s="781" t="s">
        <v>1643</v>
      </c>
      <c r="C156" s="955" t="s">
        <v>1055</v>
      </c>
      <c r="D156" s="849"/>
      <c r="E156" s="837"/>
      <c r="F156" s="849"/>
      <c r="G156" s="849"/>
      <c r="H156" s="849"/>
      <c r="I156" s="849"/>
      <c r="J156" s="915">
        <v>0</v>
      </c>
    </row>
    <row r="157" spans="1:10" s="672" customFormat="1" hidden="1">
      <c r="A157" s="957" t="s">
        <v>127</v>
      </c>
      <c r="B157" s="782" t="s">
        <v>128</v>
      </c>
      <c r="C157" s="955" t="s">
        <v>129</v>
      </c>
      <c r="D157" s="849"/>
      <c r="E157" s="837"/>
      <c r="F157" s="849"/>
      <c r="G157" s="849"/>
      <c r="H157" s="849"/>
      <c r="I157" s="849"/>
      <c r="J157" s="915">
        <v>0</v>
      </c>
    </row>
    <row r="158" spans="1:10" s="672" customFormat="1" hidden="1">
      <c r="A158" s="957" t="s">
        <v>130</v>
      </c>
      <c r="B158" s="781" t="s">
        <v>1644</v>
      </c>
      <c r="C158" s="955" t="s">
        <v>857</v>
      </c>
      <c r="D158" s="849"/>
      <c r="E158" s="837"/>
      <c r="F158" s="849"/>
      <c r="G158" s="849"/>
      <c r="H158" s="849"/>
      <c r="I158" s="849"/>
      <c r="J158" s="915">
        <v>0</v>
      </c>
    </row>
    <row r="159" spans="1:10" s="672" customFormat="1" hidden="1">
      <c r="A159" s="957" t="s">
        <v>858</v>
      </c>
      <c r="B159" s="781" t="s">
        <v>1645</v>
      </c>
      <c r="C159" s="955" t="s">
        <v>860</v>
      </c>
      <c r="D159" s="849"/>
      <c r="E159" s="837"/>
      <c r="F159" s="849"/>
      <c r="G159" s="849"/>
      <c r="H159" s="849"/>
      <c r="I159" s="849"/>
      <c r="J159" s="915">
        <v>0</v>
      </c>
    </row>
    <row r="160" spans="1:10" s="672" customFormat="1" hidden="1">
      <c r="A160" s="958" t="s">
        <v>765</v>
      </c>
      <c r="B160" s="959" t="s">
        <v>1646</v>
      </c>
      <c r="C160" s="960" t="s">
        <v>627</v>
      </c>
      <c r="D160" s="849"/>
      <c r="E160" s="837"/>
      <c r="F160" s="849"/>
      <c r="G160" s="849"/>
      <c r="H160" s="849"/>
      <c r="I160" s="849"/>
      <c r="J160" s="915">
        <v>0</v>
      </c>
    </row>
    <row r="161" spans="1:10" s="672" customFormat="1" hidden="1">
      <c r="A161" s="924" t="s">
        <v>766</v>
      </c>
      <c r="B161" s="961" t="s">
        <v>1020</v>
      </c>
      <c r="C161" s="928" t="s">
        <v>1021</v>
      </c>
      <c r="D161" s="849"/>
      <c r="E161" s="837"/>
      <c r="F161" s="849"/>
      <c r="G161" s="849"/>
      <c r="H161" s="849"/>
      <c r="I161" s="849"/>
      <c r="J161" s="915">
        <v>0</v>
      </c>
    </row>
    <row r="162" spans="1:10" s="672" customFormat="1" hidden="1">
      <c r="A162" s="924" t="s">
        <v>1022</v>
      </c>
      <c r="B162" s="961" t="s">
        <v>1023</v>
      </c>
      <c r="C162" s="928" t="s">
        <v>1024</v>
      </c>
      <c r="D162" s="849"/>
      <c r="E162" s="837"/>
      <c r="F162" s="849"/>
      <c r="G162" s="849"/>
      <c r="H162" s="849"/>
      <c r="I162" s="849"/>
      <c r="J162" s="915">
        <v>0</v>
      </c>
    </row>
    <row r="163" spans="1:10" s="672" customFormat="1" hidden="1">
      <c r="A163" s="962" t="s">
        <v>628</v>
      </c>
      <c r="B163" s="963" t="s">
        <v>629</v>
      </c>
      <c r="C163" s="964" t="s">
        <v>338</v>
      </c>
      <c r="D163" s="849">
        <v>0</v>
      </c>
      <c r="E163" s="850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</row>
    <row r="164" spans="1:10" hidden="1">
      <c r="A164" s="957" t="s">
        <v>630</v>
      </c>
      <c r="B164" s="782" t="s">
        <v>631</v>
      </c>
      <c r="C164" s="955" t="s">
        <v>632</v>
      </c>
      <c r="D164" s="849"/>
      <c r="E164" s="837"/>
      <c r="F164" s="849"/>
      <c r="G164" s="849"/>
      <c r="H164" s="849"/>
      <c r="I164" s="849"/>
      <c r="J164" s="915">
        <v>0</v>
      </c>
    </row>
    <row r="165" spans="1:10" hidden="1">
      <c r="A165" s="957" t="s">
        <v>633</v>
      </c>
      <c r="B165" s="782" t="s">
        <v>634</v>
      </c>
      <c r="C165" s="955" t="s">
        <v>635</v>
      </c>
      <c r="D165" s="849"/>
      <c r="E165" s="837"/>
      <c r="F165" s="849"/>
      <c r="G165" s="849"/>
      <c r="H165" s="849"/>
      <c r="I165" s="849"/>
      <c r="J165" s="915">
        <v>0</v>
      </c>
    </row>
    <row r="166" spans="1:10" ht="25.5" hidden="1">
      <c r="A166" s="957" t="s">
        <v>636</v>
      </c>
      <c r="B166" s="781" t="s">
        <v>1647</v>
      </c>
      <c r="C166" s="955" t="s">
        <v>294</v>
      </c>
      <c r="D166" s="849"/>
      <c r="E166" s="837"/>
      <c r="F166" s="849"/>
      <c r="G166" s="849"/>
      <c r="H166" s="849"/>
      <c r="I166" s="849"/>
      <c r="J166" s="915">
        <v>0</v>
      </c>
    </row>
    <row r="167" spans="1:10" hidden="1">
      <c r="A167" s="957" t="s">
        <v>295</v>
      </c>
      <c r="B167" s="781" t="s">
        <v>1648</v>
      </c>
      <c r="C167" s="955" t="s">
        <v>297</v>
      </c>
      <c r="D167" s="849"/>
      <c r="E167" s="837"/>
      <c r="F167" s="849"/>
      <c r="G167" s="849"/>
      <c r="H167" s="849"/>
      <c r="I167" s="849"/>
      <c r="J167" s="915">
        <v>0</v>
      </c>
    </row>
    <row r="168" spans="1:10" hidden="1">
      <c r="A168" s="957" t="s">
        <v>298</v>
      </c>
      <c r="B168" s="779" t="s">
        <v>299</v>
      </c>
      <c r="C168" s="767" t="s">
        <v>338</v>
      </c>
      <c r="D168" s="849">
        <v>0</v>
      </c>
      <c r="E168" s="850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0" hidden="1">
      <c r="A169" s="957" t="s">
        <v>300</v>
      </c>
      <c r="B169" s="782" t="s">
        <v>1061</v>
      </c>
      <c r="C169" s="955" t="s">
        <v>301</v>
      </c>
      <c r="D169" s="849"/>
      <c r="E169" s="837"/>
      <c r="F169" s="849"/>
      <c r="G169" s="849"/>
      <c r="H169" s="849"/>
      <c r="I169" s="849"/>
      <c r="J169" s="915">
        <v>0</v>
      </c>
    </row>
    <row r="170" spans="1:10" hidden="1">
      <c r="A170" s="965" t="s">
        <v>302</v>
      </c>
      <c r="B170" s="806" t="s">
        <v>1025</v>
      </c>
      <c r="C170" s="767" t="s">
        <v>338</v>
      </c>
      <c r="D170" s="849">
        <v>0</v>
      </c>
      <c r="E170" s="850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0" hidden="1">
      <c r="A171" s="957" t="s">
        <v>304</v>
      </c>
      <c r="B171" s="782" t="s">
        <v>1062</v>
      </c>
      <c r="C171" s="955" t="s">
        <v>305</v>
      </c>
      <c r="D171" s="849"/>
      <c r="E171" s="850"/>
      <c r="F171" s="849"/>
      <c r="G171" s="849"/>
      <c r="H171" s="849"/>
      <c r="I171" s="849"/>
      <c r="J171" s="915">
        <v>0</v>
      </c>
    </row>
    <row r="172" spans="1:10" hidden="1">
      <c r="A172" s="957" t="s">
        <v>306</v>
      </c>
      <c r="B172" s="782" t="s">
        <v>1063</v>
      </c>
      <c r="C172" s="955" t="s">
        <v>307</v>
      </c>
      <c r="D172" s="849"/>
      <c r="E172" s="850"/>
      <c r="F172" s="849"/>
      <c r="G172" s="849"/>
      <c r="H172" s="849"/>
      <c r="I172" s="849"/>
      <c r="J172" s="849"/>
    </row>
    <row r="173" spans="1:10" hidden="1">
      <c r="A173" s="957" t="s">
        <v>308</v>
      </c>
      <c r="B173" s="781" t="s">
        <v>1649</v>
      </c>
      <c r="C173" s="955" t="s">
        <v>310</v>
      </c>
      <c r="D173" s="849"/>
      <c r="E173" s="850"/>
      <c r="F173" s="849"/>
      <c r="G173" s="849"/>
      <c r="H173" s="849"/>
      <c r="I173" s="849"/>
      <c r="J173" s="849"/>
    </row>
    <row r="174" spans="1:10" ht="13.5" thickBot="1">
      <c r="A174" s="966">
        <v>1244000</v>
      </c>
      <c r="B174" s="967" t="s">
        <v>1661</v>
      </c>
      <c r="C174" s="960" t="s">
        <v>1089</v>
      </c>
      <c r="D174" s="867"/>
      <c r="E174" s="1312"/>
      <c r="F174" s="867"/>
      <c r="G174" s="867"/>
      <c r="H174" s="867"/>
      <c r="I174" s="867"/>
      <c r="J174" s="867"/>
    </row>
    <row r="175" spans="1:10" ht="29.25" customHeight="1" thickBot="1">
      <c r="A175" s="968">
        <v>1000000</v>
      </c>
      <c r="B175" s="969" t="s">
        <v>1027</v>
      </c>
      <c r="C175" s="970" t="s">
        <v>338</v>
      </c>
      <c r="D175" s="953">
        <f>D32+D151</f>
        <v>0</v>
      </c>
      <c r="E175" s="1111">
        <f>E32</f>
        <v>0</v>
      </c>
      <c r="F175" s="953">
        <f>F32+F151</f>
        <v>0</v>
      </c>
      <c r="G175" s="953">
        <f>G32+G151</f>
        <v>0</v>
      </c>
      <c r="H175" s="953">
        <f>H32+H151</f>
        <v>0</v>
      </c>
      <c r="I175" s="953">
        <f>I32+I151</f>
        <v>0</v>
      </c>
      <c r="J175" s="1111">
        <f>J32+J151</f>
        <v>0</v>
      </c>
    </row>
    <row r="176" spans="1:10" ht="29.25" customHeight="1">
      <c r="A176" s="1322"/>
      <c r="B176" s="814"/>
      <c r="C176" s="815"/>
      <c r="D176" s="1793"/>
      <c r="E176" s="2558"/>
      <c r="F176" s="2559"/>
      <c r="G176" s="2559"/>
      <c r="H176" s="2559"/>
      <c r="I176" s="2559"/>
      <c r="J176" s="2559"/>
    </row>
    <row r="177" spans="1:10">
      <c r="A177" s="2422"/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>
      <c r="A178" s="2422" t="s">
        <v>2127</v>
      </c>
      <c r="B178" s="2422"/>
      <c r="C178" s="2422"/>
      <c r="D178" s="2422"/>
      <c r="E178" s="2422"/>
      <c r="F178" s="2422"/>
      <c r="G178" s="2422"/>
      <c r="H178" s="2422"/>
      <c r="I178" s="2422"/>
      <c r="J178" s="2422"/>
    </row>
    <row r="179" spans="1:10" ht="14.25">
      <c r="A179" s="2422" t="s">
        <v>1675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>
      <c r="A180" s="2461" t="s">
        <v>950</v>
      </c>
      <c r="B180" s="2461"/>
      <c r="C180" s="2461"/>
      <c r="D180" s="2461"/>
      <c r="E180" s="2461"/>
      <c r="F180" s="2461"/>
      <c r="G180" s="2461"/>
      <c r="H180" s="2461"/>
      <c r="I180" s="2461"/>
      <c r="J180" s="2461"/>
    </row>
    <row r="181" spans="1:10" ht="14.25">
      <c r="A181" s="2466"/>
      <c r="B181" s="2466"/>
      <c r="C181" s="2466"/>
      <c r="D181" s="2466"/>
      <c r="E181" s="2466"/>
      <c r="F181" s="2466"/>
      <c r="G181" s="2466"/>
      <c r="H181" s="2466"/>
      <c r="I181" s="2466"/>
      <c r="J181" s="2466"/>
    </row>
    <row r="182" spans="1:10">
      <c r="A182" s="2422" t="s">
        <v>951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 s="626" customFormat="1" ht="14.25">
      <c r="A183" s="816" t="s">
        <v>2011</v>
      </c>
      <c r="B183" s="816"/>
      <c r="C183" s="817"/>
      <c r="D183" s="816"/>
      <c r="E183" s="1613"/>
      <c r="F183" s="816"/>
      <c r="G183" s="816" t="s">
        <v>1102</v>
      </c>
      <c r="H183" s="816"/>
      <c r="I183" s="816"/>
      <c r="J183" s="816"/>
    </row>
    <row r="184" spans="1:10" s="626" customFormat="1" ht="14.25">
      <c r="A184" s="818" t="s">
        <v>1655</v>
      </c>
      <c r="B184" s="817" t="s">
        <v>612</v>
      </c>
      <c r="C184" s="820"/>
      <c r="D184" s="662"/>
      <c r="E184" s="1614" t="s">
        <v>289</v>
      </c>
      <c r="F184" s="662"/>
      <c r="G184" s="661" t="s">
        <v>290</v>
      </c>
      <c r="H184" s="662"/>
      <c r="I184" s="662"/>
      <c r="J184" s="818"/>
    </row>
    <row r="185" spans="1:10">
      <c r="A185" s="2455"/>
      <c r="B185" s="2455"/>
      <c r="C185" s="2455"/>
      <c r="D185" s="2455"/>
      <c r="E185" s="2455"/>
      <c r="F185" s="2455"/>
      <c r="G185" s="2455"/>
      <c r="H185" s="2455"/>
      <c r="I185" s="2455"/>
      <c r="J185" s="2455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464"/>
      <c r="B196" s="2464"/>
      <c r="C196" s="2464"/>
      <c r="D196" s="2464"/>
      <c r="E196" s="2464"/>
      <c r="F196" s="2464"/>
      <c r="G196" s="2464"/>
      <c r="H196" s="2464"/>
      <c r="I196" s="2464"/>
      <c r="J196" s="2464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464"/>
      <c r="B198" s="2464"/>
      <c r="C198" s="2464"/>
      <c r="D198" s="2464"/>
      <c r="E198" s="2464"/>
      <c r="F198" s="2464"/>
      <c r="G198" s="2464"/>
      <c r="H198" s="2464"/>
      <c r="I198" s="2464"/>
      <c r="J198" s="2464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464"/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 ht="62.25" customHeight="1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464" t="s">
        <v>49</v>
      </c>
      <c r="B202" s="2464"/>
      <c r="C202" s="2464"/>
      <c r="D202" s="2464"/>
      <c r="E202" s="2464"/>
      <c r="F202" s="2464"/>
      <c r="G202" s="2464"/>
      <c r="H202" s="2464"/>
      <c r="I202" s="2464"/>
      <c r="J202" s="2464"/>
    </row>
    <row r="203" spans="1:10">
      <c r="A203" s="2463" t="s">
        <v>1664</v>
      </c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2463" t="s">
        <v>1665</v>
      </c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2463" t="s">
        <v>1666</v>
      </c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971" t="s">
        <v>890</v>
      </c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463" t="s">
        <v>1667</v>
      </c>
      <c r="B207" s="2463"/>
      <c r="C207" s="2463"/>
      <c r="D207" s="2463"/>
      <c r="E207" s="2463"/>
      <c r="F207" s="2463"/>
      <c r="G207" s="2463"/>
      <c r="H207" s="2463"/>
      <c r="I207" s="2463"/>
      <c r="J207" s="2463"/>
    </row>
    <row r="208" spans="1:10">
      <c r="A208" s="2422" t="s">
        <v>645</v>
      </c>
      <c r="B208" s="2422"/>
      <c r="C208" s="2422"/>
      <c r="D208" s="2422"/>
      <c r="E208" s="2422"/>
      <c r="F208" s="2422"/>
      <c r="G208" s="2422"/>
      <c r="H208" s="2422"/>
      <c r="I208" s="2422"/>
      <c r="J208" s="2422"/>
    </row>
    <row r="209" spans="1:10">
      <c r="A209" s="2459" t="s">
        <v>1070</v>
      </c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 ht="14.25">
      <c r="A210" s="2459" t="s">
        <v>1668</v>
      </c>
      <c r="B210" s="2459"/>
      <c r="C210" s="2459"/>
      <c r="D210" s="2459"/>
      <c r="E210" s="2459"/>
      <c r="F210" s="2459"/>
      <c r="G210" s="2459"/>
      <c r="H210" s="2459"/>
      <c r="I210" s="2459"/>
      <c r="J210" s="2459"/>
    </row>
    <row r="211" spans="1:10">
      <c r="A211" s="2461" t="s">
        <v>950</v>
      </c>
      <c r="B211" s="2461"/>
      <c r="C211" s="2461"/>
      <c r="D211" s="2461"/>
      <c r="E211" s="2461"/>
      <c r="F211" s="2461"/>
      <c r="G211" s="2461"/>
      <c r="H211" s="2461"/>
      <c r="I211" s="2461"/>
      <c r="J211" s="2461"/>
    </row>
    <row r="212" spans="1:10" ht="14.25">
      <c r="A212" s="2462" t="s">
        <v>1669</v>
      </c>
      <c r="B212" s="2462"/>
      <c r="C212" s="2462"/>
      <c r="D212" s="2462"/>
      <c r="E212" s="2462"/>
      <c r="F212" s="2462"/>
      <c r="G212" s="2462"/>
      <c r="H212" s="2462"/>
      <c r="I212" s="2462"/>
      <c r="J212" s="2462"/>
    </row>
    <row r="213" spans="1:10">
      <c r="A213" s="2459" t="s">
        <v>951</v>
      </c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>
      <c r="A214" s="2459" t="s">
        <v>952</v>
      </c>
      <c r="B214" s="2459"/>
      <c r="C214" s="2459"/>
      <c r="D214" s="2459"/>
      <c r="E214" s="2459"/>
      <c r="F214" s="2459"/>
      <c r="G214" s="2459"/>
      <c r="H214" s="2459"/>
      <c r="I214" s="2459"/>
      <c r="J214" s="2459"/>
    </row>
    <row r="215" spans="1:10" ht="14.25">
      <c r="A215" s="2460" t="s">
        <v>1663</v>
      </c>
      <c r="B215" s="2460"/>
      <c r="C215" s="2460"/>
      <c r="D215" s="2460"/>
      <c r="E215" s="2460"/>
      <c r="F215" s="2460"/>
      <c r="G215" s="2460"/>
      <c r="H215" s="2460"/>
      <c r="I215" s="2460"/>
      <c r="J215" s="2460"/>
    </row>
    <row r="216" spans="1:10">
      <c r="A216" s="2455"/>
      <c r="B216" s="2455"/>
      <c r="C216" s="2455"/>
      <c r="D216" s="2455"/>
      <c r="E216" s="2455"/>
      <c r="F216" s="2455"/>
      <c r="G216" s="2455"/>
      <c r="H216" s="2455"/>
      <c r="I216" s="2455"/>
      <c r="J216" s="2455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25" right="0.25" top="0.75" bottom="0.75" header="0.3" footer="0.3"/>
  <pageSetup paperSize="9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K216"/>
  <sheetViews>
    <sheetView topLeftCell="A22" workbookViewId="0">
      <selection activeCell="A178" sqref="A178:XFD178"/>
    </sheetView>
  </sheetViews>
  <sheetFormatPr defaultRowHeight="12.75"/>
  <cols>
    <col min="1" max="1" width="8.28515625" style="672" customWidth="1"/>
    <col min="2" max="2" width="46.28515625" style="663" customWidth="1"/>
    <col min="3" max="3" width="8.7109375" style="673" customWidth="1"/>
    <col min="4" max="4" width="11" style="662" customWidth="1"/>
    <col min="5" max="5" width="11.42578125" style="841" customWidth="1"/>
    <col min="6" max="6" width="11.285156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889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4.25" customHeight="1">
      <c r="B6" s="2011" t="s">
        <v>31</v>
      </c>
      <c r="C6" s="872"/>
      <c r="D6" s="871"/>
      <c r="E6" s="1381"/>
      <c r="G6" s="873" t="s">
        <v>971</v>
      </c>
      <c r="H6" s="820"/>
    </row>
    <row r="7" spans="1:10">
      <c r="B7" s="662"/>
      <c r="C7" s="874"/>
    </row>
    <row r="8" spans="1:10" ht="12" customHeight="1">
      <c r="A8" s="672" t="s">
        <v>2296</v>
      </c>
      <c r="F8" s="665"/>
      <c r="G8" s="665"/>
    </row>
    <row r="9" spans="1:10" s="672" customFormat="1" ht="9.75" customHeight="1">
      <c r="A9" s="2455" t="s">
        <v>1073</v>
      </c>
      <c r="B9" s="2455"/>
      <c r="C9" s="2455"/>
      <c r="D9" s="2455"/>
      <c r="E9" s="2455"/>
    </row>
    <row r="10" spans="1:10">
      <c r="A10" s="672" t="s">
        <v>451</v>
      </c>
      <c r="B10" s="875"/>
      <c r="C10" s="876"/>
      <c r="D10" s="824"/>
      <c r="E10" s="1382"/>
    </row>
    <row r="11" spans="1:10" ht="14.25" customHeight="1">
      <c r="B11" s="877"/>
      <c r="C11" s="878"/>
      <c r="D11" s="877"/>
      <c r="E11" s="1383"/>
      <c r="F11" s="877"/>
      <c r="G11" s="877"/>
      <c r="H11" s="879"/>
    </row>
    <row r="12" spans="1:10" ht="11.25" customHeight="1">
      <c r="A12" s="880" t="s">
        <v>452</v>
      </c>
      <c r="B12" s="873" t="s">
        <v>1100</v>
      </c>
      <c r="C12" s="874"/>
      <c r="D12" s="873"/>
      <c r="E12" s="1384"/>
      <c r="F12" s="873"/>
      <c r="G12" s="820"/>
      <c r="H12" s="881" t="s">
        <v>193</v>
      </c>
    </row>
    <row r="13" spans="1:10" ht="30" customHeight="1">
      <c r="A13" s="882" t="s">
        <v>587</v>
      </c>
      <c r="B13" s="882"/>
      <c r="C13" s="878"/>
      <c r="D13" s="882"/>
      <c r="E13" s="1385"/>
      <c r="F13" s="882"/>
      <c r="G13" s="883"/>
    </row>
    <row r="14" spans="1:10" s="841" customFormat="1">
      <c r="A14" s="2445" t="s">
        <v>2269</v>
      </c>
      <c r="B14" s="2446"/>
      <c r="C14" s="1460"/>
      <c r="F14" s="1461"/>
      <c r="G14" s="1461"/>
    </row>
    <row r="15" spans="1:10" ht="21.75" customHeight="1">
      <c r="A15" s="884"/>
      <c r="B15" s="2471" t="s">
        <v>588</v>
      </c>
      <c r="C15" s="2471"/>
      <c r="D15" s="2471"/>
      <c r="E15" s="2471"/>
      <c r="F15" s="884"/>
      <c r="G15" s="885"/>
      <c r="H15" s="885"/>
      <c r="I15" s="885"/>
      <c r="J15" s="885"/>
    </row>
    <row r="16" spans="1:10" ht="18" customHeight="1">
      <c r="A16" s="662"/>
      <c r="B16" s="2470" t="s">
        <v>243</v>
      </c>
      <c r="C16" s="2470"/>
      <c r="D16" s="2470"/>
      <c r="E16" s="2470"/>
      <c r="F16" s="2470"/>
      <c r="G16" s="886"/>
      <c r="H16" s="886"/>
      <c r="I16" s="886"/>
      <c r="J16" s="886"/>
    </row>
    <row r="17" spans="1:10" s="672" customFormat="1" ht="21.75" hidden="1" customHeight="1">
      <c r="A17" s="882"/>
      <c r="B17" s="2467" t="s">
        <v>2202</v>
      </c>
      <c r="C17" s="2467"/>
      <c r="D17" s="2467"/>
      <c r="E17" s="2467"/>
      <c r="F17" s="2467"/>
      <c r="G17" s="887"/>
      <c r="H17" s="887"/>
      <c r="I17" s="887"/>
      <c r="J17" s="887"/>
    </row>
    <row r="18" spans="1:10" s="672" customFormat="1" ht="21.75" customHeight="1">
      <c r="A18" s="883"/>
      <c r="B18" s="2467"/>
      <c r="C18" s="2467"/>
      <c r="D18" s="2467"/>
      <c r="E18" s="2467"/>
      <c r="F18" s="2467"/>
      <c r="G18" s="676"/>
      <c r="H18" s="676"/>
      <c r="I18" s="675"/>
      <c r="J18" s="675"/>
    </row>
    <row r="19" spans="1:10" s="667" customFormat="1" thickBot="1">
      <c r="A19" s="677" t="s">
        <v>203</v>
      </c>
      <c r="B19" s="888"/>
      <c r="C19" s="889"/>
      <c r="D19" s="669"/>
      <c r="E19" s="1386"/>
      <c r="G19" s="890" t="s">
        <v>617</v>
      </c>
      <c r="H19" s="891"/>
      <c r="I19" s="891"/>
      <c r="J19" s="891"/>
    </row>
    <row r="20" spans="1:10" s="869" customFormat="1" ht="15.75" customHeight="1" thickBot="1">
      <c r="A20" s="677" t="s">
        <v>84</v>
      </c>
      <c r="B20" s="892"/>
      <c r="C20" s="889"/>
      <c r="E20" s="1387"/>
      <c r="G20" s="892" t="s">
        <v>313</v>
      </c>
      <c r="H20" s="893">
        <v>9</v>
      </c>
      <c r="I20" s="894">
        <v>5</v>
      </c>
      <c r="J20" s="895">
        <v>1</v>
      </c>
    </row>
    <row r="21" spans="1:10" s="892" customFormat="1" ht="15" customHeight="1" thickBot="1">
      <c r="A21" s="677" t="s">
        <v>600</v>
      </c>
      <c r="C21" s="889"/>
      <c r="E21" s="1388"/>
      <c r="G21" s="892" t="s">
        <v>1130</v>
      </c>
    </row>
    <row r="22" spans="1:10" s="892" customFormat="1" ht="9.75" customHeight="1" thickBot="1">
      <c r="A22" s="677" t="s">
        <v>531</v>
      </c>
      <c r="C22" s="896"/>
      <c r="D22" s="897"/>
      <c r="E22" s="1388"/>
      <c r="G22" s="892" t="s">
        <v>532</v>
      </c>
    </row>
    <row r="23" spans="1:10" s="869" customFormat="1" ht="15.75" customHeight="1" thickBot="1">
      <c r="A23" s="677" t="s">
        <v>693</v>
      </c>
      <c r="B23" s="892"/>
      <c r="C23" s="889"/>
      <c r="E23" s="1387"/>
      <c r="G23" s="892" t="s">
        <v>902</v>
      </c>
      <c r="I23" s="898"/>
    </row>
    <row r="24" spans="1:10" s="869" customFormat="1" ht="12.75" customHeight="1">
      <c r="A24" s="677" t="s">
        <v>202</v>
      </c>
      <c r="B24" s="899"/>
      <c r="C24" s="900"/>
      <c r="E24" s="1387"/>
      <c r="F24" s="901"/>
      <c r="G24" s="892" t="s">
        <v>904</v>
      </c>
    </row>
    <row r="25" spans="1:10" s="869" customFormat="1" ht="15.75" customHeight="1" thickBot="1">
      <c r="A25" s="679" t="s">
        <v>286</v>
      </c>
      <c r="B25" s="890"/>
      <c r="C25" s="900"/>
      <c r="D25" s="902"/>
      <c r="E25" s="1389"/>
      <c r="G25" s="892" t="s">
        <v>218</v>
      </c>
      <c r="I25" s="901"/>
    </row>
    <row r="26" spans="1:10" s="901" customFormat="1" ht="15.75" customHeight="1" thickBot="1">
      <c r="A26" s="677" t="s">
        <v>110</v>
      </c>
      <c r="B26" s="892"/>
      <c r="C26" s="900"/>
      <c r="D26" s="903"/>
      <c r="E26" s="1387"/>
      <c r="G26" s="901" t="s">
        <v>1658</v>
      </c>
      <c r="H26" s="904"/>
      <c r="I26" s="905"/>
      <c r="J26" s="906"/>
    </row>
    <row r="27" spans="1:10" s="901" customFormat="1" ht="16.5" customHeight="1" thickBot="1">
      <c r="A27" s="677" t="s">
        <v>608</v>
      </c>
      <c r="B27" s="892"/>
      <c r="C27" s="900"/>
      <c r="E27" s="1390" t="s">
        <v>704</v>
      </c>
      <c r="G27" s="892" t="s">
        <v>398</v>
      </c>
      <c r="I27" s="869"/>
      <c r="J27" s="869"/>
    </row>
    <row r="28" spans="1:10" s="901" customFormat="1" ht="16.5" customHeight="1" thickBot="1">
      <c r="A28" s="680"/>
      <c r="B28" s="869"/>
      <c r="C28" s="908"/>
      <c r="E28" s="1391"/>
      <c r="F28" s="869"/>
      <c r="G28" s="869"/>
      <c r="H28" s="2469">
        <v>900272190027</v>
      </c>
      <c r="I28" s="2469"/>
      <c r="J28" s="2469"/>
    </row>
    <row r="29" spans="1:10" s="672" customFormat="1" ht="35.25" customHeight="1" thickBot="1">
      <c r="A29" s="695" t="s">
        <v>385</v>
      </c>
      <c r="B29" s="696" t="s">
        <v>609</v>
      </c>
      <c r="C29" s="697"/>
      <c r="D29" s="696" t="s">
        <v>401</v>
      </c>
      <c r="E29" s="1392"/>
      <c r="F29" s="2438" t="s">
        <v>342</v>
      </c>
      <c r="G29" s="2440" t="s">
        <v>343</v>
      </c>
      <c r="H29" s="2441"/>
      <c r="I29" s="2441"/>
      <c r="J29" s="2442"/>
    </row>
    <row r="30" spans="1:10" s="672" customFormat="1" ht="78" customHeight="1" thickBot="1">
      <c r="A30" s="699"/>
      <c r="B30" s="700" t="s">
        <v>329</v>
      </c>
      <c r="C30" s="701" t="s">
        <v>641</v>
      </c>
      <c r="D30" s="702" t="s">
        <v>761</v>
      </c>
      <c r="E30" s="139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0" s="910" customFormat="1" ht="21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1394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20.25" customHeight="1" thickBot="1">
      <c r="A32" s="911">
        <v>1100000</v>
      </c>
      <c r="B32" s="711" t="s">
        <v>1659</v>
      </c>
      <c r="C32" s="712" t="s">
        <v>338</v>
      </c>
      <c r="D32" s="826">
        <f>D33+D42+D105</f>
        <v>60000</v>
      </c>
      <c r="E32" s="1104">
        <f>E105</f>
        <v>0</v>
      </c>
      <c r="F32" s="826">
        <f>F33+F42+F138+F105</f>
        <v>60000</v>
      </c>
      <c r="G32" s="826">
        <f>G33+G42+G131+G105</f>
        <v>15000</v>
      </c>
      <c r="H32" s="826">
        <f>H33+H42+H131+H105</f>
        <v>30000</v>
      </c>
      <c r="I32" s="826">
        <f>I33+I42+I131+I105</f>
        <v>45000</v>
      </c>
      <c r="J32" s="1104">
        <f>J33+J42+J131+J105</f>
        <v>60000</v>
      </c>
    </row>
    <row r="33" spans="1:10" s="672" customFormat="1" ht="42.75" customHeight="1" thickBot="1">
      <c r="A33" s="911">
        <v>1110000</v>
      </c>
      <c r="B33" s="714" t="s">
        <v>1617</v>
      </c>
      <c r="C33" s="712" t="s">
        <v>338</v>
      </c>
      <c r="D33" s="827">
        <f>D34</f>
        <v>0</v>
      </c>
      <c r="E33" s="1122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14.25" hidden="1">
      <c r="A34" s="912">
        <v>1110000</v>
      </c>
      <c r="B34" s="717" t="s">
        <v>768</v>
      </c>
      <c r="C34" s="718" t="s">
        <v>338</v>
      </c>
      <c r="D34" s="828">
        <f>SUM(D35:D41)</f>
        <v>0</v>
      </c>
      <c r="E34" s="1395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672" customFormat="1" ht="25.5" hidden="1">
      <c r="A35" s="913">
        <v>1111000</v>
      </c>
      <c r="B35" s="721" t="s">
        <v>643</v>
      </c>
      <c r="C35" s="722" t="s">
        <v>769</v>
      </c>
      <c r="D35" s="862">
        <v>0</v>
      </c>
      <c r="E35" s="1860"/>
      <c r="F35" s="862">
        <f>D35+E35</f>
        <v>0</v>
      </c>
      <c r="G35" s="829">
        <v>0</v>
      </c>
      <c r="H35" s="829">
        <v>0</v>
      </c>
      <c r="I35" s="829">
        <v>0</v>
      </c>
      <c r="J35" s="829">
        <f>F35</f>
        <v>0</v>
      </c>
    </row>
    <row r="36" spans="1:10" s="672" customFormat="1" ht="25.5" hidden="1">
      <c r="A36" s="914">
        <v>1112000</v>
      </c>
      <c r="B36" s="725" t="s">
        <v>255</v>
      </c>
      <c r="C36" s="726" t="s">
        <v>770</v>
      </c>
      <c r="D36" s="830">
        <v>0</v>
      </c>
      <c r="E36" s="837"/>
      <c r="F36" s="830">
        <v>0</v>
      </c>
      <c r="G36" s="830">
        <v>0</v>
      </c>
      <c r="H36" s="830">
        <v>0</v>
      </c>
      <c r="I36" s="830">
        <v>0</v>
      </c>
      <c r="J36" s="830">
        <f>F36</f>
        <v>0</v>
      </c>
    </row>
    <row r="37" spans="1:10" s="672" customFormat="1" ht="25.5" hidden="1">
      <c r="A37" s="914">
        <v>1113000</v>
      </c>
      <c r="B37" s="725" t="s">
        <v>771</v>
      </c>
      <c r="C37" s="726" t="s">
        <v>772</v>
      </c>
      <c r="D37" s="830"/>
      <c r="E37" s="837"/>
      <c r="F37" s="830"/>
      <c r="G37" s="830"/>
      <c r="H37" s="830"/>
      <c r="I37" s="830"/>
      <c r="J37" s="915">
        <v>0</v>
      </c>
    </row>
    <row r="38" spans="1:10" s="672" customFormat="1" ht="38.25" hidden="1">
      <c r="A38" s="914">
        <v>1114000</v>
      </c>
      <c r="B38" s="725" t="s">
        <v>377</v>
      </c>
      <c r="C38" s="726" t="s">
        <v>378</v>
      </c>
      <c r="D38" s="830"/>
      <c r="E38" s="837"/>
      <c r="F38" s="830"/>
      <c r="G38" s="830"/>
      <c r="H38" s="830"/>
      <c r="I38" s="830"/>
      <c r="J38" s="915">
        <v>0</v>
      </c>
    </row>
    <row r="39" spans="1:10" s="672" customFormat="1" hidden="1">
      <c r="A39" s="914">
        <v>1115000</v>
      </c>
      <c r="B39" s="725" t="s">
        <v>591</v>
      </c>
      <c r="C39" s="726" t="s">
        <v>367</v>
      </c>
      <c r="D39" s="830"/>
      <c r="E39" s="837"/>
      <c r="F39" s="830"/>
      <c r="G39" s="830"/>
      <c r="H39" s="830"/>
      <c r="I39" s="830"/>
      <c r="J39" s="915">
        <v>0</v>
      </c>
    </row>
    <row r="40" spans="1:10" s="672" customFormat="1" ht="25.5" hidden="1">
      <c r="A40" s="914">
        <v>1116000</v>
      </c>
      <c r="B40" s="725" t="s">
        <v>981</v>
      </c>
      <c r="C40" s="726" t="s">
        <v>368</v>
      </c>
      <c r="D40" s="830"/>
      <c r="E40" s="837"/>
      <c r="F40" s="830"/>
      <c r="G40" s="830"/>
      <c r="H40" s="830"/>
      <c r="I40" s="830"/>
      <c r="J40" s="915">
        <v>0</v>
      </c>
    </row>
    <row r="41" spans="1:10" s="672" customFormat="1" ht="13.5" hidden="1" thickBot="1">
      <c r="A41" s="916">
        <v>1117000</v>
      </c>
      <c r="B41" s="729" t="s">
        <v>610</v>
      </c>
      <c r="C41" s="730" t="s">
        <v>19</v>
      </c>
      <c r="D41" s="831">
        <v>0</v>
      </c>
      <c r="E41" s="836"/>
      <c r="F41" s="831">
        <f>D41+E41</f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0" s="672" customFormat="1" ht="29.25" hidden="1" thickBot="1">
      <c r="A42" s="917">
        <v>1120000</v>
      </c>
      <c r="B42" s="733" t="s">
        <v>20</v>
      </c>
      <c r="C42" s="712" t="s">
        <v>338</v>
      </c>
      <c r="D42" s="832">
        <f>D43+D55+D66+D69+D51+D64</f>
        <v>0</v>
      </c>
      <c r="E42" s="1039"/>
      <c r="F42" s="832">
        <f>F43+F55+F66+F69+F51+F64</f>
        <v>0</v>
      </c>
      <c r="G42" s="832">
        <f>G43+G51+G55+G64+G66+G69</f>
        <v>0</v>
      </c>
      <c r="H42" s="832">
        <f>H43+H51+H55+H64+H66+H69</f>
        <v>0</v>
      </c>
      <c r="I42" s="832">
        <f>I43+I51+I55+I64+I66+I69</f>
        <v>0</v>
      </c>
      <c r="J42" s="915">
        <f>F42</f>
        <v>0</v>
      </c>
    </row>
    <row r="43" spans="1:10" s="672" customFormat="1" ht="14.25" hidden="1">
      <c r="A43" s="912">
        <v>1121000</v>
      </c>
      <c r="B43" s="735" t="s">
        <v>21</v>
      </c>
      <c r="C43" s="736"/>
      <c r="D43" s="829">
        <f>SUM(D44:D49)</f>
        <v>0</v>
      </c>
      <c r="E43" s="866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</row>
    <row r="44" spans="1:10" s="672" customFormat="1" ht="25.5" hidden="1">
      <c r="A44" s="914">
        <v>1121100</v>
      </c>
      <c r="B44" s="737" t="s">
        <v>359</v>
      </c>
      <c r="C44" s="726" t="s">
        <v>360</v>
      </c>
      <c r="D44" s="830"/>
      <c r="E44" s="837"/>
      <c r="F44" s="830"/>
      <c r="G44" s="830"/>
      <c r="H44" s="830"/>
      <c r="I44" s="830"/>
      <c r="J44" s="915">
        <v>0</v>
      </c>
    </row>
    <row r="45" spans="1:10" s="672" customFormat="1" hidden="1">
      <c r="A45" s="914">
        <v>1121200</v>
      </c>
      <c r="B45" s="738" t="s">
        <v>1618</v>
      </c>
      <c r="C45" s="726" t="s">
        <v>362</v>
      </c>
      <c r="D45" s="830">
        <v>0</v>
      </c>
      <c r="E45" s="837">
        <v>0</v>
      </c>
      <c r="F45" s="830">
        <f>E45+D45</f>
        <v>0</v>
      </c>
      <c r="G45" s="830">
        <v>0</v>
      </c>
      <c r="H45" s="830">
        <v>0</v>
      </c>
      <c r="I45" s="830">
        <v>0</v>
      </c>
      <c r="J45" s="915">
        <f>F45</f>
        <v>0</v>
      </c>
    </row>
    <row r="46" spans="1:10" s="672" customFormat="1" hidden="1">
      <c r="A46" s="914">
        <v>1121300</v>
      </c>
      <c r="B46" s="737" t="s">
        <v>734</v>
      </c>
      <c r="C46" s="726" t="s">
        <v>363</v>
      </c>
      <c r="D46" s="830">
        <v>0</v>
      </c>
      <c r="E46" s="837"/>
      <c r="F46" s="830">
        <f>D46+E46</f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idden="1">
      <c r="A47" s="914">
        <v>1121400</v>
      </c>
      <c r="B47" s="737" t="s">
        <v>735</v>
      </c>
      <c r="C47" s="726" t="s">
        <v>364</v>
      </c>
      <c r="D47" s="830">
        <v>0</v>
      </c>
      <c r="E47" s="837"/>
      <c r="F47" s="830">
        <f>D47+E47</f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1121500</v>
      </c>
      <c r="B48" s="737" t="s">
        <v>65</v>
      </c>
      <c r="C48" s="726" t="s">
        <v>365</v>
      </c>
      <c r="D48" s="829">
        <v>0</v>
      </c>
      <c r="E48" s="837"/>
      <c r="F48" s="829"/>
      <c r="G48" s="829"/>
      <c r="H48" s="829">
        <v>0</v>
      </c>
      <c r="I48" s="829">
        <v>0</v>
      </c>
      <c r="J48" s="915">
        <v>0</v>
      </c>
    </row>
    <row r="49" spans="1:10" s="672" customFormat="1" hidden="1">
      <c r="A49" s="914">
        <v>1121600</v>
      </c>
      <c r="B49" s="737" t="s">
        <v>66</v>
      </c>
      <c r="C49" s="726" t="s">
        <v>366</v>
      </c>
      <c r="D49" s="830"/>
      <c r="E49" s="837"/>
      <c r="F49" s="830"/>
      <c r="G49" s="830"/>
      <c r="H49" s="830"/>
      <c r="I49" s="830"/>
      <c r="J49" s="915">
        <v>0</v>
      </c>
    </row>
    <row r="50" spans="1:10" s="672" customFormat="1" ht="13.5" hidden="1" thickBot="1">
      <c r="A50" s="918">
        <v>1121700</v>
      </c>
      <c r="B50" s="741" t="s">
        <v>67</v>
      </c>
      <c r="C50" s="730" t="s">
        <v>731</v>
      </c>
      <c r="D50" s="831"/>
      <c r="E50" s="836"/>
      <c r="F50" s="831"/>
      <c r="G50" s="831"/>
      <c r="H50" s="831"/>
      <c r="I50" s="831"/>
      <c r="J50" s="915">
        <v>0</v>
      </c>
    </row>
    <row r="51" spans="1:10" s="672" customFormat="1" ht="28.5" hidden="1">
      <c r="A51" s="912">
        <v>1122000</v>
      </c>
      <c r="B51" s="742" t="s">
        <v>732</v>
      </c>
      <c r="C51" s="718" t="s">
        <v>338</v>
      </c>
      <c r="D51" s="835">
        <f>D52</f>
        <v>0</v>
      </c>
      <c r="E51" s="838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idden="1">
      <c r="A52" s="919">
        <v>1122100</v>
      </c>
      <c r="B52" s="737" t="s">
        <v>68</v>
      </c>
      <c r="C52" s="722" t="s">
        <v>733</v>
      </c>
      <c r="D52" s="830">
        <v>0</v>
      </c>
      <c r="E52" s="837"/>
      <c r="F52" s="830"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idden="1">
      <c r="A53" s="919">
        <v>1122200</v>
      </c>
      <c r="B53" s="737" t="s">
        <v>465</v>
      </c>
      <c r="C53" s="726" t="s">
        <v>978</v>
      </c>
      <c r="D53" s="830"/>
      <c r="E53" s="837"/>
      <c r="F53" s="830"/>
      <c r="G53" s="830"/>
      <c r="H53" s="830"/>
      <c r="I53" s="830"/>
      <c r="J53" s="915">
        <v>0</v>
      </c>
    </row>
    <row r="54" spans="1:10" s="672" customFormat="1" ht="13.5" hidden="1" thickBot="1">
      <c r="A54" s="917">
        <v>1122300</v>
      </c>
      <c r="B54" s="741" t="s">
        <v>136</v>
      </c>
      <c r="C54" s="730" t="s">
        <v>979</v>
      </c>
      <c r="D54" s="831"/>
      <c r="E54" s="836"/>
      <c r="F54" s="831"/>
      <c r="G54" s="831"/>
      <c r="H54" s="831"/>
      <c r="I54" s="831"/>
      <c r="J54" s="915">
        <v>0</v>
      </c>
    </row>
    <row r="55" spans="1:10" s="672" customFormat="1" ht="28.5" hidden="1">
      <c r="A55" s="912">
        <v>1123000</v>
      </c>
      <c r="B55" s="742" t="s">
        <v>52</v>
      </c>
      <c r="C55" s="718" t="s">
        <v>338</v>
      </c>
      <c r="D55" s="835">
        <f>SUM(D56:D63)</f>
        <v>0</v>
      </c>
      <c r="E55" s="838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 hidden="1">
      <c r="A56" s="919">
        <v>1123100</v>
      </c>
      <c r="B56" s="737" t="s">
        <v>137</v>
      </c>
      <c r="C56" s="722" t="s">
        <v>345</v>
      </c>
      <c r="D56" s="830"/>
      <c r="E56" s="837"/>
      <c r="F56" s="830"/>
      <c r="G56" s="830"/>
      <c r="H56" s="830"/>
      <c r="I56" s="830"/>
      <c r="J56" s="915">
        <f>F56</f>
        <v>0</v>
      </c>
    </row>
    <row r="57" spans="1:10" s="672" customFormat="1" hidden="1">
      <c r="A57" s="919">
        <v>1123200</v>
      </c>
      <c r="B57" s="737" t="s">
        <v>138</v>
      </c>
      <c r="C57" s="726" t="s">
        <v>346</v>
      </c>
      <c r="D57" s="830">
        <v>0</v>
      </c>
      <c r="E57" s="837"/>
      <c r="F57" s="830"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5.5" hidden="1">
      <c r="A58" s="919">
        <v>1123300</v>
      </c>
      <c r="B58" s="737" t="s">
        <v>139</v>
      </c>
      <c r="C58" s="726" t="s">
        <v>347</v>
      </c>
      <c r="D58" s="830"/>
      <c r="E58" s="837"/>
      <c r="F58" s="830"/>
      <c r="G58" s="830"/>
      <c r="H58" s="830"/>
      <c r="I58" s="830"/>
      <c r="J58" s="915"/>
    </row>
    <row r="59" spans="1:10" s="672" customFormat="1" hidden="1">
      <c r="A59" s="919">
        <v>1123400</v>
      </c>
      <c r="B59" s="737" t="s">
        <v>533</v>
      </c>
      <c r="C59" s="726" t="s">
        <v>348</v>
      </c>
      <c r="D59" s="830">
        <v>0</v>
      </c>
      <c r="E59" s="837"/>
      <c r="F59" s="830">
        <v>0</v>
      </c>
      <c r="G59" s="830">
        <v>0</v>
      </c>
      <c r="H59" s="830">
        <v>0</v>
      </c>
      <c r="I59" s="830">
        <v>0</v>
      </c>
      <c r="J59" s="915">
        <f t="shared" ref="J59:J65" si="0">F59</f>
        <v>0</v>
      </c>
    </row>
    <row r="60" spans="1:10" s="672" customFormat="1" hidden="1">
      <c r="A60" s="919">
        <v>1123500</v>
      </c>
      <c r="B60" s="745" t="s">
        <v>534</v>
      </c>
      <c r="C60" s="746">
        <v>423500</v>
      </c>
      <c r="D60" s="830"/>
      <c r="E60" s="837"/>
      <c r="F60" s="830"/>
      <c r="G60" s="830"/>
      <c r="H60" s="830"/>
      <c r="I60" s="830"/>
      <c r="J60" s="915">
        <f t="shared" si="0"/>
        <v>0</v>
      </c>
    </row>
    <row r="61" spans="1:10" s="672" customFormat="1" hidden="1">
      <c r="A61" s="919">
        <v>1123600</v>
      </c>
      <c r="B61" s="737" t="s">
        <v>174</v>
      </c>
      <c r="C61" s="726" t="s">
        <v>349</v>
      </c>
      <c r="D61" s="830"/>
      <c r="E61" s="837"/>
      <c r="F61" s="830"/>
      <c r="G61" s="830"/>
      <c r="H61" s="830"/>
      <c r="I61" s="830"/>
      <c r="J61" s="915">
        <f t="shared" si="0"/>
        <v>0</v>
      </c>
    </row>
    <row r="62" spans="1:10" s="672" customFormat="1" hidden="1">
      <c r="A62" s="919">
        <v>1123700</v>
      </c>
      <c r="B62" s="737" t="s">
        <v>175</v>
      </c>
      <c r="C62" s="726" t="s">
        <v>350</v>
      </c>
      <c r="D62" s="830">
        <v>0</v>
      </c>
      <c r="E62" s="837"/>
      <c r="F62" s="830">
        <v>0</v>
      </c>
      <c r="G62" s="830">
        <v>0</v>
      </c>
      <c r="H62" s="830">
        <v>0</v>
      </c>
      <c r="I62" s="830">
        <v>0</v>
      </c>
      <c r="J62" s="915">
        <f t="shared" si="0"/>
        <v>0</v>
      </c>
    </row>
    <row r="63" spans="1:10" s="672" customFormat="1" ht="25.5" hidden="1" customHeight="1" thickBot="1">
      <c r="A63" s="917">
        <v>1123800</v>
      </c>
      <c r="B63" s="741" t="s">
        <v>176</v>
      </c>
      <c r="C63" s="730" t="s">
        <v>351</v>
      </c>
      <c r="D63" s="831">
        <v>0</v>
      </c>
      <c r="E63" s="836">
        <v>0</v>
      </c>
      <c r="F63" s="831">
        <f>D63+E63</f>
        <v>0</v>
      </c>
      <c r="G63" s="831">
        <v>0</v>
      </c>
      <c r="H63" s="831">
        <v>0</v>
      </c>
      <c r="I63" s="831">
        <v>0</v>
      </c>
      <c r="J63" s="915">
        <f t="shared" si="0"/>
        <v>0</v>
      </c>
    </row>
    <row r="64" spans="1:10" s="672" customFormat="1" ht="28.5" hidden="1">
      <c r="A64" s="912">
        <v>1124000</v>
      </c>
      <c r="B64" s="742" t="s">
        <v>198</v>
      </c>
      <c r="C64" s="718" t="s">
        <v>338</v>
      </c>
      <c r="D64" s="835">
        <f t="shared" ref="D64:I64" si="1">D65</f>
        <v>0</v>
      </c>
      <c r="E64" s="838">
        <f t="shared" si="1"/>
        <v>0</v>
      </c>
      <c r="F64" s="835">
        <f t="shared" si="1"/>
        <v>0</v>
      </c>
      <c r="G64" s="835">
        <f t="shared" si="1"/>
        <v>0</v>
      </c>
      <c r="H64" s="835">
        <f t="shared" si="1"/>
        <v>0</v>
      </c>
      <c r="I64" s="835">
        <f t="shared" si="1"/>
        <v>0</v>
      </c>
      <c r="J64" s="915">
        <f t="shared" si="0"/>
        <v>0</v>
      </c>
    </row>
    <row r="65" spans="1:10" s="672" customFormat="1" ht="13.5" hidden="1" thickBot="1">
      <c r="A65" s="917">
        <v>1124100</v>
      </c>
      <c r="B65" s="741" t="s">
        <v>177</v>
      </c>
      <c r="C65" s="730" t="s">
        <v>199</v>
      </c>
      <c r="D65" s="831">
        <v>0</v>
      </c>
      <c r="E65" s="836">
        <v>0</v>
      </c>
      <c r="F65" s="831">
        <f>D65+E65</f>
        <v>0</v>
      </c>
      <c r="G65" s="831"/>
      <c r="H65" s="831"/>
      <c r="I65" s="831">
        <v>0</v>
      </c>
      <c r="J65" s="915">
        <f t="shared" si="0"/>
        <v>0</v>
      </c>
    </row>
    <row r="66" spans="1:10" s="672" customFormat="1" ht="28.5" hidden="1">
      <c r="A66" s="912">
        <v>1125000</v>
      </c>
      <c r="B66" s="742" t="s">
        <v>878</v>
      </c>
      <c r="C66" s="718" t="s">
        <v>338</v>
      </c>
      <c r="D66" s="835">
        <f>D67+D68</f>
        <v>0</v>
      </c>
      <c r="E66" s="838"/>
      <c r="F66" s="835">
        <f>F67+F68</f>
        <v>0</v>
      </c>
      <c r="G66" s="835">
        <f>G67+G68</f>
        <v>0</v>
      </c>
      <c r="H66" s="835">
        <f>H67+H68</f>
        <v>0</v>
      </c>
      <c r="I66" s="835">
        <f>I67+I68</f>
        <v>0</v>
      </c>
      <c r="J66" s="915">
        <f>J67+J68</f>
        <v>0</v>
      </c>
    </row>
    <row r="67" spans="1:10" s="672" customFormat="1" ht="25.5" hidden="1">
      <c r="A67" s="919">
        <v>1125100</v>
      </c>
      <c r="B67" s="737" t="s">
        <v>178</v>
      </c>
      <c r="C67" s="722" t="s">
        <v>879</v>
      </c>
      <c r="D67" s="830"/>
      <c r="E67" s="837"/>
      <c r="F67" s="830"/>
      <c r="G67" s="830"/>
      <c r="H67" s="830"/>
      <c r="I67" s="830"/>
      <c r="J67" s="915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669</v>
      </c>
      <c r="C68" s="730" t="s">
        <v>988</v>
      </c>
      <c r="D68" s="831">
        <v>0</v>
      </c>
      <c r="E68" s="836"/>
      <c r="F68" s="831">
        <v>0</v>
      </c>
      <c r="G68" s="831">
        <v>0</v>
      </c>
      <c r="H68" s="831">
        <v>0</v>
      </c>
      <c r="I68" s="831">
        <v>0</v>
      </c>
      <c r="J68" s="915">
        <f t="shared" si="2"/>
        <v>0</v>
      </c>
    </row>
    <row r="69" spans="1:10" s="672" customFormat="1" ht="14.25" hidden="1">
      <c r="A69" s="912">
        <v>1126000</v>
      </c>
      <c r="B69" s="742" t="s">
        <v>989</v>
      </c>
      <c r="C69" s="718" t="s">
        <v>338</v>
      </c>
      <c r="D69" s="835">
        <f>SUM(D70:D77)</f>
        <v>0</v>
      </c>
      <c r="E69" s="838"/>
      <c r="F69" s="835">
        <f>F70+F76</f>
        <v>0</v>
      </c>
      <c r="G69" s="835">
        <f>G70+G76</f>
        <v>0</v>
      </c>
      <c r="H69" s="835">
        <f>H70+H76</f>
        <v>0</v>
      </c>
      <c r="I69" s="835">
        <f>I70+I76</f>
        <v>0</v>
      </c>
      <c r="J69" s="915">
        <f t="shared" si="2"/>
        <v>0</v>
      </c>
    </row>
    <row r="70" spans="1:10" s="672" customFormat="1">
      <c r="A70" s="912">
        <v>1126100</v>
      </c>
      <c r="B70" s="737" t="s">
        <v>941</v>
      </c>
      <c r="C70" s="722" t="s">
        <v>990</v>
      </c>
      <c r="D70" s="830">
        <v>0</v>
      </c>
      <c r="E70" s="837"/>
      <c r="F70" s="830">
        <f>D70+E70</f>
        <v>0</v>
      </c>
      <c r="G70" s="830">
        <v>0</v>
      </c>
      <c r="H70" s="830">
        <v>0</v>
      </c>
      <c r="I70" s="830">
        <v>0</v>
      </c>
      <c r="J70" s="915">
        <f t="shared" si="2"/>
        <v>0</v>
      </c>
    </row>
    <row r="71" spans="1:10" s="672" customFormat="1" ht="12" customHeight="1">
      <c r="A71" s="912">
        <v>1126200</v>
      </c>
      <c r="B71" s="737" t="s">
        <v>942</v>
      </c>
      <c r="C71" s="726" t="s">
        <v>991</v>
      </c>
      <c r="D71" s="830"/>
      <c r="E71" s="837"/>
      <c r="F71" s="830"/>
      <c r="G71" s="830"/>
      <c r="H71" s="830"/>
      <c r="I71" s="830"/>
      <c r="J71" s="915">
        <f t="shared" si="2"/>
        <v>0</v>
      </c>
    </row>
    <row r="72" spans="1:10" s="672" customFormat="1" hidden="1">
      <c r="A72" s="912">
        <v>1126300</v>
      </c>
      <c r="B72" s="737" t="s">
        <v>369</v>
      </c>
      <c r="C72" s="726" t="s">
        <v>370</v>
      </c>
      <c r="D72" s="830"/>
      <c r="E72" s="837"/>
      <c r="F72" s="830"/>
      <c r="G72" s="830"/>
      <c r="H72" s="830"/>
      <c r="I72" s="830"/>
      <c r="J72" s="915">
        <f t="shared" si="2"/>
        <v>0</v>
      </c>
    </row>
    <row r="73" spans="1:10" s="672" customFormat="1" hidden="1">
      <c r="A73" s="914">
        <v>1126400</v>
      </c>
      <c r="B73" s="747" t="s">
        <v>943</v>
      </c>
      <c r="C73" s="726" t="s">
        <v>371</v>
      </c>
      <c r="D73" s="830">
        <v>0</v>
      </c>
      <c r="E73" s="837"/>
      <c r="F73" s="830">
        <v>0</v>
      </c>
      <c r="G73" s="830">
        <v>0</v>
      </c>
      <c r="H73" s="830">
        <v>0</v>
      </c>
      <c r="I73" s="830">
        <v>0</v>
      </c>
      <c r="J73" s="915">
        <f t="shared" si="2"/>
        <v>0</v>
      </c>
    </row>
    <row r="74" spans="1:10" s="672" customFormat="1" ht="25.5" hidden="1">
      <c r="A74" s="916">
        <v>1126500</v>
      </c>
      <c r="B74" s="748" t="s">
        <v>901</v>
      </c>
      <c r="C74" s="726" t="s">
        <v>372</v>
      </c>
      <c r="D74" s="830"/>
      <c r="E74" s="837"/>
      <c r="F74" s="830"/>
      <c r="G74" s="830"/>
      <c r="H74" s="830"/>
      <c r="I74" s="830"/>
      <c r="J74" s="915">
        <v>0</v>
      </c>
    </row>
    <row r="75" spans="1:10" s="672" customFormat="1" hidden="1">
      <c r="A75" s="914">
        <v>1126600</v>
      </c>
      <c r="B75" s="747" t="s">
        <v>214</v>
      </c>
      <c r="C75" s="726" t="s">
        <v>373</v>
      </c>
      <c r="D75" s="830"/>
      <c r="E75" s="837"/>
      <c r="F75" s="830"/>
      <c r="G75" s="830"/>
      <c r="H75" s="830"/>
      <c r="I75" s="830"/>
      <c r="J75" s="915">
        <f>F75</f>
        <v>0</v>
      </c>
    </row>
    <row r="76" spans="1:10" s="672" customFormat="1">
      <c r="A76" s="914">
        <v>1126700</v>
      </c>
      <c r="B76" s="747" t="s">
        <v>215</v>
      </c>
      <c r="C76" s="726" t="s">
        <v>374</v>
      </c>
      <c r="D76" s="830">
        <v>0</v>
      </c>
      <c r="E76" s="837"/>
      <c r="F76" s="830">
        <f>D76+E76</f>
        <v>0</v>
      </c>
      <c r="G76" s="830">
        <v>0</v>
      </c>
      <c r="H76" s="830">
        <v>0</v>
      </c>
      <c r="I76" s="830">
        <v>0</v>
      </c>
      <c r="J76" s="915">
        <f>F76</f>
        <v>0</v>
      </c>
    </row>
    <row r="77" spans="1:10" s="672" customFormat="1" ht="13.5" thickBot="1">
      <c r="A77" s="918">
        <v>1126800</v>
      </c>
      <c r="B77" s="749" t="s">
        <v>458</v>
      </c>
      <c r="C77" s="730" t="s">
        <v>375</v>
      </c>
      <c r="D77" s="831">
        <v>0</v>
      </c>
      <c r="E77" s="836">
        <v>0</v>
      </c>
      <c r="F77" s="831">
        <v>0</v>
      </c>
      <c r="G77" s="831">
        <v>0</v>
      </c>
      <c r="H77" s="831">
        <v>0</v>
      </c>
      <c r="I77" s="831">
        <v>0</v>
      </c>
      <c r="J77" s="915">
        <f>F77</f>
        <v>0</v>
      </c>
    </row>
    <row r="78" spans="1:10" s="672" customFormat="1" ht="14.25" hidden="1">
      <c r="A78" s="920">
        <v>1130000</v>
      </c>
      <c r="B78" s="751" t="s">
        <v>274</v>
      </c>
      <c r="C78" s="718" t="s">
        <v>338</v>
      </c>
      <c r="D78" s="835">
        <v>0</v>
      </c>
      <c r="E78" s="838"/>
      <c r="F78" s="835">
        <v>0</v>
      </c>
      <c r="G78" s="835">
        <v>0</v>
      </c>
      <c r="H78" s="835">
        <v>0</v>
      </c>
      <c r="I78" s="835">
        <v>0</v>
      </c>
      <c r="J78" s="915">
        <v>0</v>
      </c>
    </row>
    <row r="79" spans="1:10" s="672" customFormat="1" hidden="1">
      <c r="A79" s="920">
        <v>1130100</v>
      </c>
      <c r="B79" s="747" t="s">
        <v>459</v>
      </c>
      <c r="C79" s="722" t="s">
        <v>275</v>
      </c>
      <c r="D79" s="830"/>
      <c r="E79" s="837"/>
      <c r="F79" s="830"/>
      <c r="G79" s="830"/>
      <c r="H79" s="830"/>
      <c r="I79" s="830"/>
      <c r="J79" s="915">
        <v>0</v>
      </c>
    </row>
    <row r="80" spans="1:10" s="672" customFormat="1" hidden="1">
      <c r="A80" s="920">
        <v>1130200</v>
      </c>
      <c r="B80" s="747" t="s">
        <v>460</v>
      </c>
      <c r="C80" s="726" t="s">
        <v>276</v>
      </c>
      <c r="D80" s="830"/>
      <c r="E80" s="837"/>
      <c r="F80" s="830"/>
      <c r="G80" s="830"/>
      <c r="H80" s="830"/>
      <c r="I80" s="830"/>
      <c r="J80" s="915">
        <v>0</v>
      </c>
    </row>
    <row r="81" spans="1:10" s="672" customFormat="1" hidden="1">
      <c r="A81" s="920">
        <v>1130300</v>
      </c>
      <c r="B81" s="747" t="s">
        <v>461</v>
      </c>
      <c r="C81" s="726" t="s">
        <v>277</v>
      </c>
      <c r="D81" s="830"/>
      <c r="E81" s="837"/>
      <c r="F81" s="830"/>
      <c r="G81" s="830"/>
      <c r="H81" s="830"/>
      <c r="I81" s="830"/>
      <c r="J81" s="915">
        <v>0</v>
      </c>
    </row>
    <row r="82" spans="1:10" s="672" customFormat="1" hidden="1">
      <c r="A82" s="920">
        <v>1130400</v>
      </c>
      <c r="B82" s="752" t="s">
        <v>462</v>
      </c>
      <c r="C82" s="753" t="s">
        <v>278</v>
      </c>
      <c r="D82" s="829"/>
      <c r="E82" s="866"/>
      <c r="F82" s="829"/>
      <c r="G82" s="829"/>
      <c r="H82" s="829"/>
      <c r="I82" s="829"/>
      <c r="J82" s="915">
        <v>0</v>
      </c>
    </row>
    <row r="83" spans="1:10" s="672" customFormat="1" ht="14.25" hidden="1">
      <c r="A83" s="914">
        <v>1131000</v>
      </c>
      <c r="B83" s="754" t="s">
        <v>279</v>
      </c>
      <c r="C83" s="755" t="s">
        <v>338</v>
      </c>
      <c r="D83" s="830"/>
      <c r="E83" s="837"/>
      <c r="F83" s="830"/>
      <c r="G83" s="830"/>
      <c r="H83" s="830"/>
      <c r="I83" s="830"/>
      <c r="J83" s="915">
        <v>0</v>
      </c>
    </row>
    <row r="84" spans="1:10" s="672" customFormat="1" ht="25.5" hidden="1">
      <c r="A84" s="914">
        <v>1131100</v>
      </c>
      <c r="B84" s="747" t="s">
        <v>565</v>
      </c>
      <c r="C84" s="722" t="s">
        <v>280</v>
      </c>
      <c r="D84" s="830"/>
      <c r="E84" s="837"/>
      <c r="F84" s="830"/>
      <c r="G84" s="830"/>
      <c r="H84" s="830"/>
      <c r="I84" s="830"/>
      <c r="J84" s="915">
        <v>0</v>
      </c>
    </row>
    <row r="85" spans="1:10" s="672" customFormat="1" hidden="1">
      <c r="A85" s="914">
        <v>1131200</v>
      </c>
      <c r="B85" s="747" t="s">
        <v>566</v>
      </c>
      <c r="C85" s="726" t="s">
        <v>281</v>
      </c>
      <c r="D85" s="830"/>
      <c r="E85" s="837"/>
      <c r="F85" s="830"/>
      <c r="G85" s="830"/>
      <c r="H85" s="830"/>
      <c r="I85" s="830"/>
      <c r="J85" s="915">
        <v>0</v>
      </c>
    </row>
    <row r="86" spans="1:10" s="672" customFormat="1" ht="13.5" hidden="1" thickBot="1">
      <c r="A86" s="914">
        <v>1131300</v>
      </c>
      <c r="B86" s="749" t="s">
        <v>567</v>
      </c>
      <c r="C86" s="730" t="s">
        <v>282</v>
      </c>
      <c r="D86" s="831"/>
      <c r="E86" s="836"/>
      <c r="F86" s="831"/>
      <c r="G86" s="831"/>
      <c r="H86" s="831"/>
      <c r="I86" s="831"/>
      <c r="J86" s="915">
        <v>0</v>
      </c>
    </row>
    <row r="87" spans="1:10" s="672" customFormat="1" ht="13.5" customHeight="1">
      <c r="A87" s="921">
        <v>1140000</v>
      </c>
      <c r="B87" s="751" t="s">
        <v>283</v>
      </c>
      <c r="C87" s="718" t="s">
        <v>338</v>
      </c>
      <c r="D87" s="835">
        <v>0</v>
      </c>
      <c r="E87" s="838"/>
      <c r="F87" s="835">
        <v>0</v>
      </c>
      <c r="G87" s="835">
        <v>0</v>
      </c>
      <c r="H87" s="835">
        <v>0</v>
      </c>
      <c r="I87" s="835">
        <v>0</v>
      </c>
      <c r="J87" s="915">
        <v>0</v>
      </c>
    </row>
    <row r="88" spans="1:10" s="672" customFormat="1" ht="24.75" hidden="1" customHeight="1">
      <c r="A88" s="921">
        <v>1141000</v>
      </c>
      <c r="B88" s="747" t="s">
        <v>284</v>
      </c>
      <c r="C88" s="722" t="s">
        <v>960</v>
      </c>
      <c r="D88" s="830"/>
      <c r="E88" s="837"/>
      <c r="F88" s="830"/>
      <c r="G88" s="830"/>
      <c r="H88" s="830"/>
      <c r="I88" s="830"/>
      <c r="J88" s="915">
        <v>0</v>
      </c>
    </row>
    <row r="89" spans="1:10" s="672" customFormat="1" ht="25.5" hidden="1">
      <c r="A89" s="921">
        <v>1142000</v>
      </c>
      <c r="B89" s="747" t="s">
        <v>38</v>
      </c>
      <c r="C89" s="726" t="s">
        <v>39</v>
      </c>
      <c r="D89" s="830"/>
      <c r="E89" s="837"/>
      <c r="F89" s="830"/>
      <c r="G89" s="830"/>
      <c r="H89" s="830"/>
      <c r="I89" s="830"/>
      <c r="J89" s="915">
        <v>0</v>
      </c>
    </row>
    <row r="90" spans="1:10" s="672" customFormat="1" ht="25.5" hidden="1">
      <c r="A90" s="921">
        <v>1143000</v>
      </c>
      <c r="B90" s="747" t="s">
        <v>40</v>
      </c>
      <c r="C90" s="726" t="s">
        <v>41</v>
      </c>
      <c r="D90" s="830"/>
      <c r="E90" s="837"/>
      <c r="F90" s="830"/>
      <c r="G90" s="830"/>
      <c r="H90" s="830"/>
      <c r="I90" s="830"/>
      <c r="J90" s="915">
        <v>0</v>
      </c>
    </row>
    <row r="91" spans="1:10" s="672" customFormat="1" ht="26.25" hidden="1" thickBot="1">
      <c r="A91" s="917">
        <v>1144000</v>
      </c>
      <c r="B91" s="749" t="s">
        <v>42</v>
      </c>
      <c r="C91" s="730" t="s">
        <v>418</v>
      </c>
      <c r="D91" s="831"/>
      <c r="E91" s="836"/>
      <c r="F91" s="831"/>
      <c r="G91" s="831"/>
      <c r="H91" s="831"/>
      <c r="I91" s="831"/>
      <c r="J91" s="915">
        <v>0</v>
      </c>
    </row>
    <row r="92" spans="1:10" s="672" customFormat="1" ht="14.25" hidden="1">
      <c r="A92" s="922">
        <v>1150000</v>
      </c>
      <c r="B92" s="923" t="s">
        <v>694</v>
      </c>
      <c r="C92" s="718" t="s">
        <v>338</v>
      </c>
      <c r="D92" s="835">
        <v>0</v>
      </c>
      <c r="E92" s="838"/>
      <c r="F92" s="835">
        <v>0</v>
      </c>
      <c r="G92" s="835">
        <v>0</v>
      </c>
      <c r="H92" s="835">
        <v>0</v>
      </c>
      <c r="I92" s="835">
        <v>0</v>
      </c>
      <c r="J92" s="915">
        <v>0</v>
      </c>
    </row>
    <row r="93" spans="1:10" s="672" customFormat="1" ht="25.5" hidden="1">
      <c r="A93" s="924">
        <v>1151000</v>
      </c>
      <c r="B93" s="925" t="s">
        <v>649</v>
      </c>
      <c r="C93" s="718" t="s">
        <v>338</v>
      </c>
      <c r="D93" s="926">
        <v>0</v>
      </c>
      <c r="E93" s="975"/>
      <c r="F93" s="926">
        <v>0</v>
      </c>
      <c r="G93" s="926">
        <v>0</v>
      </c>
      <c r="H93" s="926">
        <v>0</v>
      </c>
      <c r="I93" s="926">
        <v>0</v>
      </c>
      <c r="J93" s="915">
        <v>0</v>
      </c>
    </row>
    <row r="94" spans="1:10" s="672" customFormat="1" ht="25.5" hidden="1">
      <c r="A94" s="924">
        <v>1151100</v>
      </c>
      <c r="B94" s="927" t="s">
        <v>250</v>
      </c>
      <c r="C94" s="928">
        <v>461100</v>
      </c>
      <c r="D94" s="926"/>
      <c r="E94" s="975"/>
      <c r="F94" s="926"/>
      <c r="G94" s="926"/>
      <c r="H94" s="926"/>
      <c r="I94" s="926"/>
      <c r="J94" s="915">
        <v>0</v>
      </c>
    </row>
    <row r="95" spans="1:10" s="672" customFormat="1" ht="25.5" hidden="1">
      <c r="A95" s="924">
        <v>1151200</v>
      </c>
      <c r="B95" s="927" t="s">
        <v>607</v>
      </c>
      <c r="C95" s="928">
        <v>461200</v>
      </c>
      <c r="D95" s="847"/>
      <c r="E95" s="848"/>
      <c r="F95" s="847"/>
      <c r="G95" s="847"/>
      <c r="H95" s="847"/>
      <c r="I95" s="847"/>
      <c r="J95" s="915">
        <v>0</v>
      </c>
    </row>
    <row r="96" spans="1:10" s="672" customFormat="1" ht="25.5" hidden="1">
      <c r="A96" s="924">
        <v>1152000</v>
      </c>
      <c r="B96" s="929" t="s">
        <v>495</v>
      </c>
      <c r="C96" s="930" t="s">
        <v>338</v>
      </c>
      <c r="D96" s="931">
        <v>0</v>
      </c>
      <c r="E96" s="1108"/>
      <c r="F96" s="931">
        <v>0</v>
      </c>
      <c r="G96" s="931">
        <v>0</v>
      </c>
      <c r="H96" s="931">
        <v>0</v>
      </c>
      <c r="I96" s="931">
        <v>0</v>
      </c>
      <c r="J96" s="915">
        <v>0</v>
      </c>
    </row>
    <row r="97" spans="1:11" s="672" customFormat="1" ht="25.5" hidden="1">
      <c r="A97" s="924">
        <v>1152100</v>
      </c>
      <c r="B97" s="932" t="s">
        <v>518</v>
      </c>
      <c r="C97" s="928">
        <v>462100</v>
      </c>
      <c r="D97" s="844"/>
      <c r="E97" s="845"/>
      <c r="F97" s="844"/>
      <c r="G97" s="933"/>
      <c r="H97" s="933"/>
      <c r="I97" s="830"/>
      <c r="J97" s="915">
        <v>0</v>
      </c>
    </row>
    <row r="98" spans="1:11" s="672" customFormat="1" ht="26.25" hidden="1" thickBot="1">
      <c r="A98" s="934">
        <v>1152200</v>
      </c>
      <c r="B98" s="935" t="s">
        <v>723</v>
      </c>
      <c r="C98" s="936">
        <v>462200</v>
      </c>
      <c r="D98" s="839"/>
      <c r="E98" s="840"/>
      <c r="F98" s="839"/>
      <c r="G98" s="937"/>
      <c r="H98" s="937"/>
      <c r="I98" s="831"/>
      <c r="J98" s="915">
        <v>0</v>
      </c>
    </row>
    <row r="99" spans="1:11" s="672" customFormat="1" ht="25.5" hidden="1">
      <c r="A99" s="922">
        <v>1153000</v>
      </c>
      <c r="B99" s="938" t="s">
        <v>724</v>
      </c>
      <c r="C99" s="939" t="s">
        <v>338</v>
      </c>
      <c r="D99" s="940">
        <v>0</v>
      </c>
      <c r="E99" s="1109"/>
      <c r="F99" s="940">
        <v>0</v>
      </c>
      <c r="G99" s="940">
        <v>0</v>
      </c>
      <c r="H99" s="940">
        <v>0</v>
      </c>
      <c r="I99" s="940">
        <v>0</v>
      </c>
      <c r="J99" s="915">
        <v>0</v>
      </c>
    </row>
    <row r="100" spans="1:11" s="672" customFormat="1" ht="25.5" hidden="1">
      <c r="A100" s="924">
        <v>1153100</v>
      </c>
      <c r="B100" s="932" t="s">
        <v>725</v>
      </c>
      <c r="C100" s="928">
        <v>463100</v>
      </c>
      <c r="D100" s="931"/>
      <c r="E100" s="1108"/>
      <c r="F100" s="931"/>
      <c r="G100" s="931"/>
      <c r="H100" s="931"/>
      <c r="I100" s="931"/>
      <c r="J100" s="915">
        <v>0</v>
      </c>
    </row>
    <row r="101" spans="1:11" s="672" customFormat="1" hidden="1">
      <c r="A101" s="924">
        <v>1153200</v>
      </c>
      <c r="B101" s="932" t="s">
        <v>95</v>
      </c>
      <c r="C101" s="928">
        <v>463200</v>
      </c>
      <c r="D101" s="931"/>
      <c r="E101" s="1108"/>
      <c r="F101" s="931"/>
      <c r="G101" s="931"/>
      <c r="H101" s="931"/>
      <c r="I101" s="931"/>
      <c r="J101" s="915">
        <v>0</v>
      </c>
    </row>
    <row r="102" spans="1:11" s="672" customFormat="1" ht="38.25" hidden="1">
      <c r="A102" s="924">
        <v>1153300</v>
      </c>
      <c r="B102" s="932" t="s">
        <v>479</v>
      </c>
      <c r="C102" s="928">
        <v>463300</v>
      </c>
      <c r="D102" s="931"/>
      <c r="E102" s="1108"/>
      <c r="F102" s="931"/>
      <c r="G102" s="931"/>
      <c r="H102" s="931"/>
      <c r="I102" s="931"/>
      <c r="J102" s="915">
        <v>0</v>
      </c>
    </row>
    <row r="103" spans="1:11" s="672" customFormat="1" ht="38.25" hidden="1">
      <c r="A103" s="924">
        <v>1153400</v>
      </c>
      <c r="B103" s="932" t="s">
        <v>480</v>
      </c>
      <c r="C103" s="928">
        <v>463400</v>
      </c>
      <c r="D103" s="931"/>
      <c r="E103" s="1108"/>
      <c r="F103" s="931"/>
      <c r="G103" s="931"/>
      <c r="H103" s="931"/>
      <c r="I103" s="931"/>
      <c r="J103" s="915">
        <v>0</v>
      </c>
    </row>
    <row r="104" spans="1:11" s="672" customFormat="1" hidden="1">
      <c r="A104" s="924">
        <v>1153500</v>
      </c>
      <c r="B104" s="941" t="s">
        <v>481</v>
      </c>
      <c r="C104" s="928">
        <v>463500</v>
      </c>
      <c r="D104" s="931"/>
      <c r="E104" s="1108"/>
      <c r="F104" s="931"/>
      <c r="G104" s="931"/>
      <c r="H104" s="931"/>
      <c r="I104" s="931"/>
      <c r="J104" s="915">
        <v>0</v>
      </c>
    </row>
    <row r="105" spans="1:11" s="672" customFormat="1" ht="32.25" customHeight="1">
      <c r="A105" s="924">
        <v>1153700</v>
      </c>
      <c r="B105" s="941" t="s">
        <v>482</v>
      </c>
      <c r="C105" s="746">
        <v>463700</v>
      </c>
      <c r="D105" s="1108">
        <v>60000</v>
      </c>
      <c r="E105" s="1108">
        <v>0</v>
      </c>
      <c r="F105" s="1108">
        <f>D105+E105</f>
        <v>60000</v>
      </c>
      <c r="G105" s="931">
        <v>15000</v>
      </c>
      <c r="H105" s="931">
        <v>30000</v>
      </c>
      <c r="I105" s="931">
        <v>45000</v>
      </c>
      <c r="J105" s="954">
        <f>F105</f>
        <v>60000</v>
      </c>
      <c r="K105" s="985"/>
    </row>
    <row r="106" spans="1:11" s="672" customFormat="1" ht="38.25" hidden="1">
      <c r="A106" s="924">
        <v>1153800</v>
      </c>
      <c r="B106" s="941" t="s">
        <v>953</v>
      </c>
      <c r="C106" s="928">
        <v>463800</v>
      </c>
      <c r="D106" s="931"/>
      <c r="E106" s="1108"/>
      <c r="F106" s="931"/>
      <c r="G106" s="931"/>
      <c r="H106" s="931"/>
      <c r="I106" s="931"/>
      <c r="J106" s="915">
        <v>0</v>
      </c>
    </row>
    <row r="107" spans="1:11" s="672" customFormat="1" ht="1.5" hidden="1" customHeight="1">
      <c r="A107" s="924">
        <v>1153900</v>
      </c>
      <c r="B107" s="941" t="s">
        <v>954</v>
      </c>
      <c r="C107" s="928">
        <v>463900</v>
      </c>
      <c r="D107" s="931"/>
      <c r="E107" s="1108"/>
      <c r="F107" s="931"/>
      <c r="G107" s="931"/>
      <c r="H107" s="931"/>
      <c r="I107" s="931"/>
      <c r="J107" s="915">
        <v>0</v>
      </c>
    </row>
    <row r="108" spans="1:11" s="672" customFormat="1" ht="25.5" hidden="1">
      <c r="A108" s="924">
        <v>1154000</v>
      </c>
      <c r="B108" s="942" t="s">
        <v>955</v>
      </c>
      <c r="C108" s="930" t="s">
        <v>338</v>
      </c>
      <c r="D108" s="931">
        <v>0</v>
      </c>
      <c r="E108" s="1108"/>
      <c r="F108" s="931">
        <v>0</v>
      </c>
      <c r="G108" s="931">
        <v>0</v>
      </c>
      <c r="H108" s="931">
        <v>0</v>
      </c>
      <c r="I108" s="931">
        <v>0</v>
      </c>
      <c r="J108" s="915">
        <v>0</v>
      </c>
    </row>
    <row r="109" spans="1:11" s="672" customFormat="1" ht="25.5" hidden="1">
      <c r="A109" s="924">
        <v>1154100</v>
      </c>
      <c r="B109" s="941" t="s">
        <v>195</v>
      </c>
      <c r="C109" s="928">
        <v>465100</v>
      </c>
      <c r="D109" s="943"/>
      <c r="E109" s="1110"/>
      <c r="F109" s="943"/>
      <c r="G109" s="944"/>
      <c r="H109" s="944"/>
      <c r="I109" s="945"/>
      <c r="J109" s="915">
        <v>0</v>
      </c>
    </row>
    <row r="110" spans="1:11" s="672" customFormat="1" hidden="1">
      <c r="A110" s="924">
        <v>1154200</v>
      </c>
      <c r="B110" s="941" t="s">
        <v>196</v>
      </c>
      <c r="C110" s="928">
        <v>465200</v>
      </c>
      <c r="D110" s="943"/>
      <c r="E110" s="1110"/>
      <c r="F110" s="943"/>
      <c r="G110" s="944"/>
      <c r="H110" s="944"/>
      <c r="I110" s="945"/>
      <c r="J110" s="915">
        <v>0</v>
      </c>
    </row>
    <row r="111" spans="1:11" s="672" customFormat="1" hidden="1">
      <c r="A111" s="924">
        <v>1154300</v>
      </c>
      <c r="B111" s="941" t="s">
        <v>197</v>
      </c>
      <c r="C111" s="928">
        <v>465300</v>
      </c>
      <c r="D111" s="943"/>
      <c r="E111" s="1110"/>
      <c r="F111" s="943"/>
      <c r="G111" s="944"/>
      <c r="H111" s="944"/>
      <c r="I111" s="945"/>
      <c r="J111" s="915">
        <v>0</v>
      </c>
    </row>
    <row r="112" spans="1:11" s="672" customFormat="1" ht="38.25" hidden="1">
      <c r="A112" s="924">
        <v>1154500</v>
      </c>
      <c r="B112" s="941" t="s">
        <v>63</v>
      </c>
      <c r="C112" s="928">
        <v>465500</v>
      </c>
      <c r="D112" s="943"/>
      <c r="E112" s="1110"/>
      <c r="F112" s="943"/>
      <c r="G112" s="944"/>
      <c r="H112" s="944"/>
      <c r="I112" s="945"/>
      <c r="J112" s="915">
        <v>0</v>
      </c>
    </row>
    <row r="113" spans="1:10" s="672" customFormat="1" ht="38.25" hidden="1">
      <c r="A113" s="924">
        <v>1154600</v>
      </c>
      <c r="B113" s="941" t="s">
        <v>64</v>
      </c>
      <c r="C113" s="928">
        <v>465600</v>
      </c>
      <c r="D113" s="844"/>
      <c r="E113" s="845"/>
      <c r="F113" s="844"/>
      <c r="G113" s="933"/>
      <c r="H113" s="933"/>
      <c r="I113" s="830"/>
      <c r="J113" s="915">
        <v>0</v>
      </c>
    </row>
    <row r="114" spans="1:10" s="672" customFormat="1" ht="13.5" hidden="1" thickBot="1">
      <c r="A114" s="934">
        <v>1154700</v>
      </c>
      <c r="B114" s="946" t="s">
        <v>74</v>
      </c>
      <c r="C114" s="730" t="s">
        <v>75</v>
      </c>
      <c r="D114" s="839"/>
      <c r="E114" s="840"/>
      <c r="F114" s="839"/>
      <c r="G114" s="937"/>
      <c r="H114" s="937"/>
      <c r="I114" s="831"/>
      <c r="J114" s="915">
        <v>0</v>
      </c>
    </row>
    <row r="115" spans="1:10" s="672" customFormat="1" ht="18.75" hidden="1" customHeight="1">
      <c r="A115" s="947">
        <v>1160000</v>
      </c>
      <c r="B115" s="764" t="s">
        <v>76</v>
      </c>
      <c r="C115" s="718" t="s">
        <v>338</v>
      </c>
      <c r="D115" s="842">
        <v>0</v>
      </c>
      <c r="E115" s="843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t="3" hidden="1" customHeight="1" thickBot="1">
      <c r="A116" s="919">
        <v>1161000</v>
      </c>
      <c r="B116" s="766" t="s">
        <v>77</v>
      </c>
      <c r="C116" s="767" t="s">
        <v>338</v>
      </c>
      <c r="D116" s="844">
        <v>0</v>
      </c>
      <c r="E116" s="845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25.5" hidden="1">
      <c r="A117" s="919">
        <v>1161100</v>
      </c>
      <c r="B117" s="725" t="s">
        <v>1660</v>
      </c>
      <c r="C117" s="746">
        <v>471100</v>
      </c>
      <c r="D117" s="844"/>
      <c r="E117" s="845"/>
      <c r="F117" s="844"/>
      <c r="G117" s="844"/>
      <c r="H117" s="844"/>
      <c r="I117" s="844"/>
      <c r="J117" s="915">
        <v>0</v>
      </c>
    </row>
    <row r="118" spans="1:10" s="672" customFormat="1" ht="25.5" hidden="1">
      <c r="A118" s="919">
        <v>1161200</v>
      </c>
      <c r="B118" s="760" t="s">
        <v>1622</v>
      </c>
      <c r="C118" s="746">
        <v>471200</v>
      </c>
      <c r="D118" s="844"/>
      <c r="E118" s="845"/>
      <c r="F118" s="844"/>
      <c r="G118" s="844"/>
      <c r="H118" s="844"/>
      <c r="I118" s="844"/>
      <c r="J118" s="915">
        <v>0</v>
      </c>
    </row>
    <row r="119" spans="1:10" s="672" customFormat="1" ht="25.5" hidden="1">
      <c r="A119" s="919">
        <v>1162000</v>
      </c>
      <c r="B119" s="766" t="s">
        <v>1080</v>
      </c>
      <c r="C119" s="767" t="s">
        <v>338</v>
      </c>
      <c r="D119" s="844">
        <v>0</v>
      </c>
      <c r="E119" s="845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5.5" hidden="1">
      <c r="A120" s="919">
        <v>1162100</v>
      </c>
      <c r="B120" s="760" t="s">
        <v>1623</v>
      </c>
      <c r="C120" s="726" t="s">
        <v>122</v>
      </c>
      <c r="D120" s="844"/>
      <c r="E120" s="845"/>
      <c r="F120" s="844"/>
      <c r="G120" s="844"/>
      <c r="H120" s="844"/>
      <c r="I120" s="844"/>
      <c r="J120" s="915">
        <v>0</v>
      </c>
    </row>
    <row r="121" spans="1:10" s="672" customFormat="1" hidden="1">
      <c r="A121" s="919">
        <v>1162200</v>
      </c>
      <c r="B121" s="760" t="s">
        <v>1624</v>
      </c>
      <c r="C121" s="726" t="s">
        <v>23</v>
      </c>
      <c r="D121" s="844"/>
      <c r="E121" s="845"/>
      <c r="F121" s="844"/>
      <c r="G121" s="844"/>
      <c r="H121" s="844"/>
      <c r="I121" s="844"/>
      <c r="J121" s="915">
        <v>0</v>
      </c>
    </row>
    <row r="122" spans="1:10" s="672" customFormat="1" ht="25.5" hidden="1">
      <c r="A122" s="919">
        <v>1162300</v>
      </c>
      <c r="B122" s="760" t="s">
        <v>1625</v>
      </c>
      <c r="C122" s="726" t="s">
        <v>25</v>
      </c>
      <c r="D122" s="844"/>
      <c r="E122" s="845"/>
      <c r="F122" s="844"/>
      <c r="G122" s="844"/>
      <c r="H122" s="844"/>
      <c r="I122" s="844"/>
      <c r="J122" s="915">
        <v>0</v>
      </c>
    </row>
    <row r="123" spans="1:10" s="672" customFormat="1" hidden="1">
      <c r="A123" s="919">
        <v>1162400</v>
      </c>
      <c r="B123" s="760" t="s">
        <v>1626</v>
      </c>
      <c r="C123" s="726" t="s">
        <v>795</v>
      </c>
      <c r="D123" s="844"/>
      <c r="E123" s="845"/>
      <c r="F123" s="844"/>
      <c r="G123" s="844"/>
      <c r="H123" s="844"/>
      <c r="I123" s="844"/>
      <c r="J123" s="915">
        <v>0</v>
      </c>
    </row>
    <row r="124" spans="1:10" s="672" customFormat="1" ht="25.5" hidden="1">
      <c r="A124" s="919">
        <v>1162500</v>
      </c>
      <c r="B124" s="760" t="s">
        <v>1627</v>
      </c>
      <c r="C124" s="726" t="s">
        <v>797</v>
      </c>
      <c r="D124" s="844"/>
      <c r="E124" s="845"/>
      <c r="F124" s="844"/>
      <c r="G124" s="844"/>
      <c r="H124" s="844"/>
      <c r="I124" s="844"/>
      <c r="J124" s="915">
        <v>0</v>
      </c>
    </row>
    <row r="125" spans="1:10" s="672" customFormat="1" hidden="1">
      <c r="A125" s="919">
        <v>1162600</v>
      </c>
      <c r="B125" s="760" t="s">
        <v>1628</v>
      </c>
      <c r="C125" s="726" t="s">
        <v>489</v>
      </c>
      <c r="D125" s="844"/>
      <c r="E125" s="845"/>
      <c r="F125" s="844"/>
      <c r="G125" s="844"/>
      <c r="H125" s="844"/>
      <c r="I125" s="844"/>
      <c r="J125" s="915">
        <v>0</v>
      </c>
    </row>
    <row r="126" spans="1:10" s="672" customFormat="1" ht="25.5" hidden="1">
      <c r="A126" s="919">
        <v>1162700</v>
      </c>
      <c r="B126" s="725" t="s">
        <v>1629</v>
      </c>
      <c r="C126" s="726" t="s">
        <v>491</v>
      </c>
      <c r="D126" s="844"/>
      <c r="E126" s="845"/>
      <c r="F126" s="844"/>
      <c r="G126" s="844"/>
      <c r="H126" s="844"/>
      <c r="I126" s="844"/>
      <c r="J126" s="915">
        <v>0</v>
      </c>
    </row>
    <row r="127" spans="1:10" s="672" customFormat="1" hidden="1">
      <c r="A127" s="919">
        <v>1162800</v>
      </c>
      <c r="B127" s="760" t="s">
        <v>1630</v>
      </c>
      <c r="C127" s="726" t="s">
        <v>833</v>
      </c>
      <c r="D127" s="933"/>
      <c r="E127" s="976"/>
      <c r="F127" s="933"/>
      <c r="G127" s="933"/>
      <c r="H127" s="933"/>
      <c r="I127" s="933"/>
      <c r="J127" s="915">
        <v>0</v>
      </c>
    </row>
    <row r="128" spans="1:10" s="672" customFormat="1" hidden="1">
      <c r="A128" s="948">
        <v>1162900</v>
      </c>
      <c r="B128" s="760" t="s">
        <v>1631</v>
      </c>
      <c r="C128" s="726" t="s">
        <v>835</v>
      </c>
      <c r="D128" s="933"/>
      <c r="E128" s="976"/>
      <c r="F128" s="933"/>
      <c r="G128" s="933"/>
      <c r="H128" s="933"/>
      <c r="I128" s="933"/>
      <c r="J128" s="915">
        <v>0</v>
      </c>
    </row>
    <row r="129" spans="1:10" s="672" customFormat="1" hidden="1">
      <c r="A129" s="948">
        <v>1163000</v>
      </c>
      <c r="B129" s="766" t="s">
        <v>54</v>
      </c>
      <c r="C129" s="755" t="s">
        <v>338</v>
      </c>
      <c r="D129" s="933">
        <v>0</v>
      </c>
      <c r="E129" s="976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13.5" hidden="1" thickBot="1">
      <c r="A130" s="949">
        <v>1163100</v>
      </c>
      <c r="B130" s="749" t="s">
        <v>763</v>
      </c>
      <c r="C130" s="730" t="s">
        <v>764</v>
      </c>
      <c r="D130" s="937"/>
      <c r="E130" s="977"/>
      <c r="F130" s="937"/>
      <c r="G130" s="937"/>
      <c r="H130" s="937"/>
      <c r="I130" s="937"/>
      <c r="J130" s="915">
        <v>0</v>
      </c>
    </row>
    <row r="131" spans="1:10" s="672" customFormat="1" hidden="1">
      <c r="A131" s="950">
        <v>1170000</v>
      </c>
      <c r="B131" s="772" t="s">
        <v>836</v>
      </c>
      <c r="C131" s="718" t="s">
        <v>338</v>
      </c>
      <c r="D131" s="951">
        <f>D135</f>
        <v>0</v>
      </c>
      <c r="E131" s="978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38.25" hidden="1">
      <c r="A132" s="948">
        <v>1171000</v>
      </c>
      <c r="B132" s="776" t="s">
        <v>200</v>
      </c>
      <c r="C132" s="718" t="s">
        <v>338</v>
      </c>
      <c r="D132" s="849">
        <v>0</v>
      </c>
      <c r="E132" s="850"/>
      <c r="F132" s="849">
        <v>0</v>
      </c>
      <c r="G132" s="849">
        <v>0</v>
      </c>
      <c r="H132" s="849">
        <v>0</v>
      </c>
      <c r="I132" s="849">
        <v>0</v>
      </c>
      <c r="J132" s="915">
        <v>0</v>
      </c>
    </row>
    <row r="133" spans="1:10" s="672" customFormat="1" ht="38.25" hidden="1">
      <c r="A133" s="948">
        <v>1171100</v>
      </c>
      <c r="B133" s="725" t="s">
        <v>1632</v>
      </c>
      <c r="C133" s="722" t="s">
        <v>457</v>
      </c>
      <c r="D133" s="933"/>
      <c r="E133" s="976"/>
      <c r="F133" s="933"/>
      <c r="G133" s="933"/>
      <c r="H133" s="933"/>
      <c r="I133" s="933"/>
      <c r="J133" s="915">
        <v>0</v>
      </c>
    </row>
    <row r="134" spans="1:10" s="672" customFormat="1" ht="25.5" hidden="1">
      <c r="A134" s="948">
        <v>1171200</v>
      </c>
      <c r="B134" s="760" t="s">
        <v>1633</v>
      </c>
      <c r="C134" s="778" t="s">
        <v>332</v>
      </c>
      <c r="D134" s="933"/>
      <c r="E134" s="976"/>
      <c r="F134" s="933"/>
      <c r="G134" s="933"/>
      <c r="H134" s="933"/>
      <c r="I134" s="933"/>
      <c r="J134" s="915">
        <v>0</v>
      </c>
    </row>
    <row r="135" spans="1:10" s="672" customFormat="1" ht="51" hidden="1">
      <c r="A135" s="919">
        <v>1172000</v>
      </c>
      <c r="B135" s="779" t="s">
        <v>974</v>
      </c>
      <c r="C135" s="755" t="s">
        <v>338</v>
      </c>
      <c r="D135" s="951">
        <f>D137+D138</f>
        <v>0</v>
      </c>
      <c r="E135" s="978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t="13.5" hidden="1" thickBot="1">
      <c r="A136" s="919">
        <v>1172100</v>
      </c>
      <c r="B136" s="747" t="s">
        <v>1058</v>
      </c>
      <c r="C136" s="722" t="s">
        <v>975</v>
      </c>
      <c r="D136" s="933"/>
      <c r="E136" s="837"/>
      <c r="F136" s="933"/>
      <c r="G136" s="933"/>
      <c r="H136" s="933"/>
      <c r="I136" s="933"/>
      <c r="J136" s="915">
        <v>0</v>
      </c>
    </row>
    <row r="137" spans="1:10" s="672" customFormat="1" ht="13.5" hidden="1" thickBot="1">
      <c r="A137" s="919">
        <v>1172200</v>
      </c>
      <c r="B137" s="747" t="s">
        <v>1059</v>
      </c>
      <c r="C137" s="780">
        <v>482200</v>
      </c>
      <c r="D137" s="933">
        <v>0</v>
      </c>
      <c r="E137" s="837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t="13.5" hidden="1" thickBot="1">
      <c r="A138" s="919">
        <v>1172300</v>
      </c>
      <c r="B138" s="760" t="s">
        <v>1634</v>
      </c>
      <c r="C138" s="726" t="s">
        <v>977</v>
      </c>
      <c r="D138" s="933">
        <v>0</v>
      </c>
      <c r="E138" s="837"/>
      <c r="F138" s="933"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26.25" hidden="1" thickBot="1">
      <c r="A139" s="919">
        <v>1172400</v>
      </c>
      <c r="B139" s="781" t="s">
        <v>1635</v>
      </c>
      <c r="C139" s="726" t="s">
        <v>117</v>
      </c>
      <c r="D139" s="849"/>
      <c r="E139" s="837"/>
      <c r="F139" s="849"/>
      <c r="G139" s="849"/>
      <c r="H139" s="849"/>
      <c r="I139" s="849"/>
      <c r="J139" s="915">
        <v>0</v>
      </c>
    </row>
    <row r="140" spans="1:10" s="672" customFormat="1" ht="26.25" hidden="1" thickBot="1">
      <c r="A140" s="919">
        <v>1173000</v>
      </c>
      <c r="B140" s="779" t="s">
        <v>118</v>
      </c>
      <c r="C140" s="755" t="s">
        <v>338</v>
      </c>
      <c r="D140" s="849">
        <v>0</v>
      </c>
      <c r="E140" s="850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26.25" hidden="1" thickBot="1">
      <c r="A141" s="948">
        <v>1173100</v>
      </c>
      <c r="B141" s="782" t="s">
        <v>119</v>
      </c>
      <c r="C141" s="726" t="s">
        <v>1044</v>
      </c>
      <c r="D141" s="849"/>
      <c r="E141" s="837"/>
      <c r="F141" s="849"/>
      <c r="G141" s="849"/>
      <c r="H141" s="849"/>
      <c r="I141" s="849"/>
      <c r="J141" s="915">
        <v>0</v>
      </c>
    </row>
    <row r="142" spans="1:10" s="672" customFormat="1" ht="39" hidden="1" thickBot="1">
      <c r="A142" s="948">
        <v>1174000</v>
      </c>
      <c r="B142" s="779" t="s">
        <v>1045</v>
      </c>
      <c r="C142" s="755" t="s">
        <v>338</v>
      </c>
      <c r="D142" s="849">
        <v>0</v>
      </c>
      <c r="E142" s="850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26.25" hidden="1" thickBot="1">
      <c r="A143" s="948">
        <v>1174100</v>
      </c>
      <c r="B143" s="782" t="s">
        <v>1060</v>
      </c>
      <c r="C143" s="726" t="s">
        <v>1046</v>
      </c>
      <c r="D143" s="849"/>
      <c r="E143" s="850"/>
      <c r="F143" s="849"/>
      <c r="G143" s="849"/>
      <c r="H143" s="849"/>
      <c r="I143" s="849"/>
      <c r="J143" s="915">
        <v>0</v>
      </c>
    </row>
    <row r="144" spans="1:10" s="672" customFormat="1" ht="26.25" hidden="1" thickBot="1">
      <c r="A144" s="948">
        <v>1174200</v>
      </c>
      <c r="B144" s="781" t="s">
        <v>1636</v>
      </c>
      <c r="C144" s="726" t="s">
        <v>425</v>
      </c>
      <c r="D144" s="849"/>
      <c r="E144" s="850"/>
      <c r="F144" s="849"/>
      <c r="G144" s="849"/>
      <c r="H144" s="849"/>
      <c r="I144" s="849"/>
      <c r="J144" s="915">
        <v>0</v>
      </c>
    </row>
    <row r="145" spans="1:10" s="672" customFormat="1" ht="51.75" hidden="1" thickBot="1">
      <c r="A145" s="948">
        <v>1175000</v>
      </c>
      <c r="B145" s="779" t="s">
        <v>535</v>
      </c>
      <c r="C145" s="755" t="s">
        <v>338</v>
      </c>
      <c r="D145" s="849">
        <v>0</v>
      </c>
      <c r="E145" s="850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0" s="672" customFormat="1" ht="39" hidden="1" thickBot="1">
      <c r="A146" s="948">
        <v>1175100</v>
      </c>
      <c r="B146" s="781" t="s">
        <v>1637</v>
      </c>
      <c r="C146" s="726" t="s">
        <v>212</v>
      </c>
      <c r="D146" s="849"/>
      <c r="E146" s="850"/>
      <c r="F146" s="849"/>
      <c r="G146" s="849"/>
      <c r="H146" s="849"/>
      <c r="I146" s="849"/>
      <c r="J146" s="915">
        <v>0</v>
      </c>
    </row>
    <row r="147" spans="1:10" s="672" customFormat="1" ht="13.5" hidden="1" thickBot="1">
      <c r="A147" s="948">
        <v>1176000</v>
      </c>
      <c r="B147" s="779" t="s">
        <v>213</v>
      </c>
      <c r="C147" s="755" t="s">
        <v>338</v>
      </c>
      <c r="D147" s="849">
        <v>0</v>
      </c>
      <c r="E147" s="850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0" s="672" customFormat="1" ht="13.5" hidden="1" thickBot="1">
      <c r="A148" s="948">
        <v>1176100</v>
      </c>
      <c r="B148" s="781" t="s">
        <v>1638</v>
      </c>
      <c r="C148" s="726" t="s">
        <v>8</v>
      </c>
      <c r="D148" s="849"/>
      <c r="E148" s="837"/>
      <c r="F148" s="849"/>
      <c r="G148" s="849"/>
      <c r="H148" s="849"/>
      <c r="I148" s="849"/>
      <c r="J148" s="915">
        <v>0</v>
      </c>
    </row>
    <row r="149" spans="1:10" s="672" customFormat="1" ht="13.5" hidden="1" thickBot="1">
      <c r="A149" s="948">
        <v>1177000</v>
      </c>
      <c r="B149" s="779" t="s">
        <v>564</v>
      </c>
      <c r="C149" s="755" t="s">
        <v>338</v>
      </c>
      <c r="D149" s="849">
        <v>0</v>
      </c>
      <c r="E149" s="850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0" s="672" customFormat="1" ht="13.5" hidden="1" thickBot="1">
      <c r="A150" s="949">
        <v>1177100</v>
      </c>
      <c r="B150" s="783" t="s">
        <v>1639</v>
      </c>
      <c r="C150" s="730" t="s">
        <v>244</v>
      </c>
      <c r="D150" s="937"/>
      <c r="E150" s="977"/>
      <c r="F150" s="937"/>
      <c r="G150" s="937"/>
      <c r="H150" s="937"/>
      <c r="I150" s="937"/>
      <c r="J150" s="915">
        <v>0</v>
      </c>
    </row>
    <row r="151" spans="1:10" s="672" customFormat="1" ht="26.25" hidden="1" thickBot="1">
      <c r="A151" s="952" t="s">
        <v>247</v>
      </c>
      <c r="B151" s="790" t="s">
        <v>618</v>
      </c>
      <c r="C151" s="791" t="s">
        <v>338</v>
      </c>
      <c r="D151" s="1123">
        <f>D152</f>
        <v>0</v>
      </c>
      <c r="E151" s="1459"/>
      <c r="F151" s="1123">
        <f>F152</f>
        <v>0</v>
      </c>
      <c r="G151" s="1123">
        <f>G152</f>
        <v>0</v>
      </c>
      <c r="H151" s="1123">
        <f>H152</f>
        <v>0</v>
      </c>
      <c r="I151" s="1123">
        <f>I152</f>
        <v>0</v>
      </c>
      <c r="J151" s="915">
        <f>F152</f>
        <v>0</v>
      </c>
    </row>
    <row r="152" spans="1:10" s="672" customFormat="1" hidden="1">
      <c r="A152" s="950" t="s">
        <v>620</v>
      </c>
      <c r="B152" s="799" t="s">
        <v>621</v>
      </c>
      <c r="C152" s="718" t="s">
        <v>338</v>
      </c>
      <c r="D152" s="951">
        <f>SUM(D153:D155)</f>
        <v>0</v>
      </c>
      <c r="E152" s="978"/>
      <c r="F152" s="951">
        <f>SUM(F153:F155)</f>
        <v>0</v>
      </c>
      <c r="G152" s="951">
        <f>SUM(G153:G155)</f>
        <v>0</v>
      </c>
      <c r="H152" s="951">
        <f>+SUM(H153:H155)</f>
        <v>0</v>
      </c>
      <c r="I152" s="951">
        <f>SUM(I153:I155)</f>
        <v>0</v>
      </c>
      <c r="J152" s="915">
        <f>F152</f>
        <v>0</v>
      </c>
    </row>
    <row r="153" spans="1:10" s="672" customFormat="1" ht="21.75" hidden="1" customHeight="1">
      <c r="A153" s="948" t="s">
        <v>622</v>
      </c>
      <c r="B153" s="781" t="s">
        <v>1640</v>
      </c>
      <c r="C153" s="955" t="s">
        <v>945</v>
      </c>
      <c r="D153" s="849"/>
      <c r="E153" s="837"/>
      <c r="F153" s="849"/>
      <c r="G153" s="849"/>
      <c r="H153" s="849"/>
      <c r="I153" s="849"/>
      <c r="J153" s="915">
        <f>F153</f>
        <v>0</v>
      </c>
    </row>
    <row r="154" spans="1:10" s="672" customFormat="1" ht="18" hidden="1" customHeight="1">
      <c r="A154" s="948" t="s">
        <v>946</v>
      </c>
      <c r="B154" s="781" t="s">
        <v>1641</v>
      </c>
      <c r="C154" s="955" t="s">
        <v>923</v>
      </c>
      <c r="D154" s="849">
        <v>0</v>
      </c>
      <c r="E154" s="837"/>
      <c r="F154" s="849">
        <f>D154+E154</f>
        <v>0</v>
      </c>
      <c r="G154" s="849">
        <v>0</v>
      </c>
      <c r="H154" s="849">
        <v>0</v>
      </c>
      <c r="I154" s="849">
        <v>0</v>
      </c>
      <c r="J154" s="915">
        <f>F154</f>
        <v>0</v>
      </c>
    </row>
    <row r="155" spans="1:10" s="672" customFormat="1" ht="21" customHeight="1">
      <c r="A155" s="948" t="s">
        <v>924</v>
      </c>
      <c r="B155" s="781" t="s">
        <v>1642</v>
      </c>
      <c r="C155" s="955" t="s">
        <v>926</v>
      </c>
      <c r="D155" s="1302">
        <v>0</v>
      </c>
      <c r="E155" s="1505">
        <v>0</v>
      </c>
      <c r="F155" s="1302">
        <f>D155+E155</f>
        <v>0</v>
      </c>
      <c r="G155" s="1197">
        <v>0</v>
      </c>
      <c r="H155" s="1197">
        <v>0</v>
      </c>
      <c r="I155" s="1197">
        <v>0</v>
      </c>
      <c r="J155" s="1199">
        <f>F155</f>
        <v>0</v>
      </c>
    </row>
    <row r="156" spans="1:10" s="672" customFormat="1" ht="0.75" customHeight="1">
      <c r="A156" s="957" t="s">
        <v>927</v>
      </c>
      <c r="B156" s="781" t="s">
        <v>1643</v>
      </c>
      <c r="C156" s="955" t="s">
        <v>1055</v>
      </c>
      <c r="D156" s="849"/>
      <c r="E156" s="837"/>
      <c r="F156" s="849"/>
      <c r="G156" s="849"/>
      <c r="H156" s="849"/>
      <c r="I156" s="849"/>
      <c r="J156" s="915">
        <v>0</v>
      </c>
    </row>
    <row r="157" spans="1:10" s="672" customFormat="1" hidden="1">
      <c r="A157" s="957" t="s">
        <v>127</v>
      </c>
      <c r="B157" s="782" t="s">
        <v>128</v>
      </c>
      <c r="C157" s="955" t="s">
        <v>129</v>
      </c>
      <c r="D157" s="849"/>
      <c r="E157" s="837"/>
      <c r="F157" s="849"/>
      <c r="G157" s="849"/>
      <c r="H157" s="849"/>
      <c r="I157" s="849"/>
      <c r="J157" s="915">
        <v>0</v>
      </c>
    </row>
    <row r="158" spans="1:10" s="672" customFormat="1" hidden="1">
      <c r="A158" s="957" t="s">
        <v>130</v>
      </c>
      <c r="B158" s="781" t="s">
        <v>1644</v>
      </c>
      <c r="C158" s="955" t="s">
        <v>857</v>
      </c>
      <c r="D158" s="849"/>
      <c r="E158" s="837"/>
      <c r="F158" s="849"/>
      <c r="G158" s="849"/>
      <c r="H158" s="849"/>
      <c r="I158" s="849"/>
      <c r="J158" s="915">
        <v>0</v>
      </c>
    </row>
    <row r="159" spans="1:10" s="672" customFormat="1" hidden="1">
      <c r="A159" s="957" t="s">
        <v>858</v>
      </c>
      <c r="B159" s="781" t="s">
        <v>1645</v>
      </c>
      <c r="C159" s="955" t="s">
        <v>860</v>
      </c>
      <c r="D159" s="849"/>
      <c r="E159" s="837"/>
      <c r="F159" s="849"/>
      <c r="G159" s="849"/>
      <c r="H159" s="849"/>
      <c r="I159" s="849"/>
      <c r="J159" s="915">
        <v>0</v>
      </c>
    </row>
    <row r="160" spans="1:10" s="672" customFormat="1" hidden="1">
      <c r="A160" s="958" t="s">
        <v>765</v>
      </c>
      <c r="B160" s="959" t="s">
        <v>1646</v>
      </c>
      <c r="C160" s="960" t="s">
        <v>627</v>
      </c>
      <c r="D160" s="849"/>
      <c r="E160" s="837"/>
      <c r="F160" s="849"/>
      <c r="G160" s="849"/>
      <c r="H160" s="849"/>
      <c r="I160" s="849"/>
      <c r="J160" s="915">
        <v>0</v>
      </c>
    </row>
    <row r="161" spans="1:10" s="672" customFormat="1" hidden="1">
      <c r="A161" s="924" t="s">
        <v>766</v>
      </c>
      <c r="B161" s="961" t="s">
        <v>1020</v>
      </c>
      <c r="C161" s="928" t="s">
        <v>1021</v>
      </c>
      <c r="D161" s="849"/>
      <c r="E161" s="837"/>
      <c r="F161" s="849"/>
      <c r="G161" s="849"/>
      <c r="H161" s="849"/>
      <c r="I161" s="849"/>
      <c r="J161" s="915">
        <v>0</v>
      </c>
    </row>
    <row r="162" spans="1:10" s="672" customFormat="1" hidden="1">
      <c r="A162" s="924" t="s">
        <v>1022</v>
      </c>
      <c r="B162" s="961" t="s">
        <v>1023</v>
      </c>
      <c r="C162" s="928" t="s">
        <v>1024</v>
      </c>
      <c r="D162" s="849"/>
      <c r="E162" s="837"/>
      <c r="F162" s="849"/>
      <c r="G162" s="849"/>
      <c r="H162" s="849"/>
      <c r="I162" s="849"/>
      <c r="J162" s="915">
        <v>0</v>
      </c>
    </row>
    <row r="163" spans="1:10" s="672" customFormat="1" hidden="1">
      <c r="A163" s="962" t="s">
        <v>628</v>
      </c>
      <c r="B163" s="963" t="s">
        <v>629</v>
      </c>
      <c r="C163" s="964" t="s">
        <v>338</v>
      </c>
      <c r="D163" s="849">
        <v>0</v>
      </c>
      <c r="E163" s="850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</row>
    <row r="164" spans="1:10" hidden="1">
      <c r="A164" s="957" t="s">
        <v>630</v>
      </c>
      <c r="B164" s="782" t="s">
        <v>631</v>
      </c>
      <c r="C164" s="955" t="s">
        <v>632</v>
      </c>
      <c r="D164" s="849"/>
      <c r="E164" s="837"/>
      <c r="F164" s="849"/>
      <c r="G164" s="849"/>
      <c r="H164" s="849"/>
      <c r="I164" s="849"/>
      <c r="J164" s="915">
        <v>0</v>
      </c>
    </row>
    <row r="165" spans="1:10" hidden="1">
      <c r="A165" s="957" t="s">
        <v>633</v>
      </c>
      <c r="B165" s="782" t="s">
        <v>634</v>
      </c>
      <c r="C165" s="955" t="s">
        <v>635</v>
      </c>
      <c r="D165" s="849"/>
      <c r="E165" s="837"/>
      <c r="F165" s="849"/>
      <c r="G165" s="849"/>
      <c r="H165" s="849"/>
      <c r="I165" s="849"/>
      <c r="J165" s="915">
        <v>0</v>
      </c>
    </row>
    <row r="166" spans="1:10" ht="25.5" hidden="1">
      <c r="A166" s="957" t="s">
        <v>636</v>
      </c>
      <c r="B166" s="781" t="s">
        <v>1647</v>
      </c>
      <c r="C166" s="955" t="s">
        <v>294</v>
      </c>
      <c r="D166" s="849"/>
      <c r="E166" s="837"/>
      <c r="F166" s="849"/>
      <c r="G166" s="849"/>
      <c r="H166" s="849"/>
      <c r="I166" s="849"/>
      <c r="J166" s="915">
        <v>0</v>
      </c>
    </row>
    <row r="167" spans="1:10" hidden="1">
      <c r="A167" s="957" t="s">
        <v>295</v>
      </c>
      <c r="B167" s="781" t="s">
        <v>1648</v>
      </c>
      <c r="C167" s="955" t="s">
        <v>297</v>
      </c>
      <c r="D167" s="849"/>
      <c r="E167" s="837"/>
      <c r="F167" s="849"/>
      <c r="G167" s="849"/>
      <c r="H167" s="849"/>
      <c r="I167" s="849"/>
      <c r="J167" s="915">
        <v>0</v>
      </c>
    </row>
    <row r="168" spans="1:10" hidden="1">
      <c r="A168" s="957" t="s">
        <v>298</v>
      </c>
      <c r="B168" s="779" t="s">
        <v>299</v>
      </c>
      <c r="C168" s="767" t="s">
        <v>338</v>
      </c>
      <c r="D168" s="849">
        <v>0</v>
      </c>
      <c r="E168" s="850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0" hidden="1">
      <c r="A169" s="957" t="s">
        <v>300</v>
      </c>
      <c r="B169" s="782" t="s">
        <v>1061</v>
      </c>
      <c r="C169" s="955" t="s">
        <v>301</v>
      </c>
      <c r="D169" s="849"/>
      <c r="E169" s="837"/>
      <c r="F169" s="849"/>
      <c r="G169" s="849"/>
      <c r="H169" s="849"/>
      <c r="I169" s="849"/>
      <c r="J169" s="915">
        <v>0</v>
      </c>
    </row>
    <row r="170" spans="1:10" hidden="1">
      <c r="A170" s="965" t="s">
        <v>302</v>
      </c>
      <c r="B170" s="806" t="s">
        <v>1025</v>
      </c>
      <c r="C170" s="767" t="s">
        <v>338</v>
      </c>
      <c r="D170" s="849">
        <v>0</v>
      </c>
      <c r="E170" s="850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0" hidden="1">
      <c r="A171" s="957" t="s">
        <v>304</v>
      </c>
      <c r="B171" s="782" t="s">
        <v>1062</v>
      </c>
      <c r="C171" s="955" t="s">
        <v>305</v>
      </c>
      <c r="D171" s="849"/>
      <c r="E171" s="850"/>
      <c r="F171" s="849"/>
      <c r="G171" s="849"/>
      <c r="H171" s="849"/>
      <c r="I171" s="849"/>
      <c r="J171" s="915">
        <v>0</v>
      </c>
    </row>
    <row r="172" spans="1:10" hidden="1">
      <c r="A172" s="957" t="s">
        <v>306</v>
      </c>
      <c r="B172" s="782" t="s">
        <v>1063</v>
      </c>
      <c r="C172" s="955" t="s">
        <v>307</v>
      </c>
      <c r="D172" s="849"/>
      <c r="E172" s="850"/>
      <c r="F172" s="849"/>
      <c r="G172" s="849"/>
      <c r="H172" s="849"/>
      <c r="I172" s="849"/>
      <c r="J172" s="849"/>
    </row>
    <row r="173" spans="1:10" hidden="1">
      <c r="A173" s="957" t="s">
        <v>308</v>
      </c>
      <c r="B173" s="781" t="s">
        <v>1649</v>
      </c>
      <c r="C173" s="955" t="s">
        <v>310</v>
      </c>
      <c r="D173" s="849"/>
      <c r="E173" s="850"/>
      <c r="F173" s="849"/>
      <c r="G173" s="849"/>
      <c r="H173" s="849"/>
      <c r="I173" s="849"/>
      <c r="J173" s="849"/>
    </row>
    <row r="174" spans="1:10" ht="13.5" thickBot="1">
      <c r="A174" s="966">
        <v>1244000</v>
      </c>
      <c r="B174" s="967" t="s">
        <v>1661</v>
      </c>
      <c r="C174" s="960" t="s">
        <v>1089</v>
      </c>
      <c r="D174" s="867"/>
      <c r="E174" s="1312"/>
      <c r="F174" s="867"/>
      <c r="G174" s="867"/>
      <c r="H174" s="867"/>
      <c r="I174" s="867"/>
      <c r="J174" s="867"/>
    </row>
    <row r="175" spans="1:10" ht="29.25" customHeight="1" thickBot="1">
      <c r="A175" s="968">
        <v>1000000</v>
      </c>
      <c r="B175" s="969" t="s">
        <v>1027</v>
      </c>
      <c r="C175" s="970" t="s">
        <v>338</v>
      </c>
      <c r="D175" s="953">
        <f>D32+D151</f>
        <v>60000</v>
      </c>
      <c r="E175" s="1111">
        <f>E32</f>
        <v>0</v>
      </c>
      <c r="F175" s="953">
        <f>F32+F151</f>
        <v>60000</v>
      </c>
      <c r="G175" s="953">
        <f>G32+G151</f>
        <v>15000</v>
      </c>
      <c r="H175" s="953">
        <f>H32+H151</f>
        <v>30000</v>
      </c>
      <c r="I175" s="953">
        <f>I32+I151</f>
        <v>45000</v>
      </c>
      <c r="J175" s="1111">
        <f>J32+J151</f>
        <v>60000</v>
      </c>
    </row>
    <row r="176" spans="1:10" ht="26.25" customHeight="1">
      <c r="A176" s="1322"/>
      <c r="B176" s="814"/>
      <c r="C176" s="815"/>
      <c r="D176" s="1793"/>
      <c r="E176" s="2558"/>
      <c r="F176" s="2559"/>
      <c r="G176" s="2559"/>
      <c r="H176" s="2559"/>
      <c r="I176" s="2559"/>
      <c r="J176" s="2559"/>
    </row>
    <row r="177" spans="1:10" hidden="1">
      <c r="A177" s="2422"/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 ht="15.75" customHeight="1">
      <c r="A178" s="2422" t="s">
        <v>2264</v>
      </c>
      <c r="B178" s="2422"/>
      <c r="C178" s="2422"/>
      <c r="D178" s="2422"/>
      <c r="E178" s="2422"/>
      <c r="F178" s="2422"/>
      <c r="G178" s="2422"/>
      <c r="H178" s="2422"/>
      <c r="I178" s="2422"/>
      <c r="J178" s="2422"/>
    </row>
    <row r="179" spans="1:10" ht="14.25">
      <c r="A179" s="2422" t="s">
        <v>1675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>
      <c r="A180" s="2461" t="s">
        <v>950</v>
      </c>
      <c r="B180" s="2461"/>
      <c r="C180" s="2461"/>
      <c r="D180" s="2461"/>
      <c r="E180" s="2461"/>
      <c r="F180" s="2461"/>
      <c r="G180" s="2461"/>
      <c r="H180" s="2461"/>
      <c r="I180" s="2461"/>
      <c r="J180" s="2461"/>
    </row>
    <row r="181" spans="1:10" ht="14.25">
      <c r="A181" s="2466"/>
      <c r="B181" s="2466"/>
      <c r="C181" s="2466"/>
      <c r="D181" s="2466"/>
      <c r="E181" s="2466"/>
      <c r="F181" s="2466"/>
      <c r="G181" s="2466"/>
      <c r="H181" s="2466"/>
      <c r="I181" s="2466"/>
      <c r="J181" s="2466"/>
    </row>
    <row r="182" spans="1:10">
      <c r="A182" s="2422" t="s">
        <v>951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 s="626" customFormat="1" ht="14.25">
      <c r="A183" s="816" t="s">
        <v>2011</v>
      </c>
      <c r="B183" s="816"/>
      <c r="C183" s="817"/>
      <c r="D183" s="816"/>
      <c r="E183" s="1613"/>
      <c r="F183" s="816"/>
      <c r="G183" s="816" t="s">
        <v>1102</v>
      </c>
      <c r="H183" s="816"/>
      <c r="I183" s="816"/>
      <c r="J183" s="816"/>
    </row>
    <row r="184" spans="1:10" s="626" customFormat="1" ht="14.25">
      <c r="A184" s="818" t="s">
        <v>1655</v>
      </c>
      <c r="B184" s="817" t="s">
        <v>612</v>
      </c>
      <c r="C184" s="820"/>
      <c r="D184" s="662"/>
      <c r="E184" s="1614" t="s">
        <v>289</v>
      </c>
      <c r="F184" s="662"/>
      <c r="G184" s="661" t="s">
        <v>290</v>
      </c>
      <c r="H184" s="662"/>
      <c r="I184" s="662"/>
      <c r="J184" s="818"/>
    </row>
    <row r="185" spans="1:10">
      <c r="A185" s="2455"/>
      <c r="B185" s="2455"/>
      <c r="C185" s="2455"/>
      <c r="D185" s="2455"/>
      <c r="E185" s="2455"/>
      <c r="F185" s="2455"/>
      <c r="G185" s="2455"/>
      <c r="H185" s="2455"/>
      <c r="I185" s="2455"/>
      <c r="J185" s="2455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464"/>
      <c r="B196" s="2464"/>
      <c r="C196" s="2464"/>
      <c r="D196" s="2464"/>
      <c r="E196" s="2464"/>
      <c r="F196" s="2464"/>
      <c r="G196" s="2464"/>
      <c r="H196" s="2464"/>
      <c r="I196" s="2464"/>
      <c r="J196" s="2464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464"/>
      <c r="B198" s="2464"/>
      <c r="C198" s="2464"/>
      <c r="D198" s="2464"/>
      <c r="E198" s="2464"/>
      <c r="F198" s="2464"/>
      <c r="G198" s="2464"/>
      <c r="H198" s="2464"/>
      <c r="I198" s="2464"/>
      <c r="J198" s="2464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464"/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 ht="62.25" customHeight="1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464" t="s">
        <v>49</v>
      </c>
      <c r="B202" s="2464"/>
      <c r="C202" s="2464"/>
      <c r="D202" s="2464"/>
      <c r="E202" s="2464"/>
      <c r="F202" s="2464"/>
      <c r="G202" s="2464"/>
      <c r="H202" s="2464"/>
      <c r="I202" s="2464"/>
      <c r="J202" s="2464"/>
    </row>
    <row r="203" spans="1:10">
      <c r="A203" s="2463" t="s">
        <v>1664</v>
      </c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2463" t="s">
        <v>1665</v>
      </c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2463" t="s">
        <v>1666</v>
      </c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971" t="s">
        <v>890</v>
      </c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463" t="s">
        <v>1667</v>
      </c>
      <c r="B207" s="2463"/>
      <c r="C207" s="2463"/>
      <c r="D207" s="2463"/>
      <c r="E207" s="2463"/>
      <c r="F207" s="2463"/>
      <c r="G207" s="2463"/>
      <c r="H207" s="2463"/>
      <c r="I207" s="2463"/>
      <c r="J207" s="2463"/>
    </row>
    <row r="208" spans="1:10">
      <c r="A208" s="2422" t="s">
        <v>645</v>
      </c>
      <c r="B208" s="2422"/>
      <c r="C208" s="2422"/>
      <c r="D208" s="2422"/>
      <c r="E208" s="2422"/>
      <c r="F208" s="2422"/>
      <c r="G208" s="2422"/>
      <c r="H208" s="2422"/>
      <c r="I208" s="2422"/>
      <c r="J208" s="2422"/>
    </row>
    <row r="209" spans="1:10">
      <c r="A209" s="2459" t="s">
        <v>1070</v>
      </c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 ht="14.25">
      <c r="A210" s="2459" t="s">
        <v>1668</v>
      </c>
      <c r="B210" s="2459"/>
      <c r="C210" s="2459"/>
      <c r="D210" s="2459"/>
      <c r="E210" s="2459"/>
      <c r="F210" s="2459"/>
      <c r="G210" s="2459"/>
      <c r="H210" s="2459"/>
      <c r="I210" s="2459"/>
      <c r="J210" s="2459"/>
    </row>
    <row r="211" spans="1:10">
      <c r="A211" s="2461" t="s">
        <v>950</v>
      </c>
      <c r="B211" s="2461"/>
      <c r="C211" s="2461"/>
      <c r="D211" s="2461"/>
      <c r="E211" s="2461"/>
      <c r="F211" s="2461"/>
      <c r="G211" s="2461"/>
      <c r="H211" s="2461"/>
      <c r="I211" s="2461"/>
      <c r="J211" s="2461"/>
    </row>
    <row r="212" spans="1:10" ht="14.25">
      <c r="A212" s="2462" t="s">
        <v>1669</v>
      </c>
      <c r="B212" s="2462"/>
      <c r="C212" s="2462"/>
      <c r="D212" s="2462"/>
      <c r="E212" s="2462"/>
      <c r="F212" s="2462"/>
      <c r="G212" s="2462"/>
      <c r="H212" s="2462"/>
      <c r="I212" s="2462"/>
      <c r="J212" s="2462"/>
    </row>
    <row r="213" spans="1:10">
      <c r="A213" s="2459" t="s">
        <v>951</v>
      </c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>
      <c r="A214" s="2459" t="s">
        <v>952</v>
      </c>
      <c r="B214" s="2459"/>
      <c r="C214" s="2459"/>
      <c r="D214" s="2459"/>
      <c r="E214" s="2459"/>
      <c r="F214" s="2459"/>
      <c r="G214" s="2459"/>
      <c r="H214" s="2459"/>
      <c r="I214" s="2459"/>
      <c r="J214" s="2459"/>
    </row>
    <row r="215" spans="1:10" ht="14.25">
      <c r="A215" s="2460" t="s">
        <v>1663</v>
      </c>
      <c r="B215" s="2460"/>
      <c r="C215" s="2460"/>
      <c r="D215" s="2460"/>
      <c r="E215" s="2460"/>
      <c r="F215" s="2460"/>
      <c r="G215" s="2460"/>
      <c r="H215" s="2460"/>
      <c r="I215" s="2460"/>
      <c r="J215" s="2460"/>
    </row>
    <row r="216" spans="1:10">
      <c r="A216" s="2455"/>
      <c r="B216" s="2455"/>
      <c r="C216" s="2455"/>
      <c r="D216" s="2455"/>
      <c r="E216" s="2455"/>
      <c r="F216" s="2455"/>
      <c r="G216" s="2455"/>
      <c r="H216" s="2455"/>
      <c r="I216" s="2455"/>
      <c r="J216" s="2455"/>
    </row>
  </sheetData>
  <mergeCells count="41">
    <mergeCell ref="G29:J29"/>
    <mergeCell ref="A9:E9"/>
    <mergeCell ref="B15:E15"/>
    <mergeCell ref="B16:F16"/>
    <mergeCell ref="F29:F30"/>
    <mergeCell ref="A14:B14"/>
    <mergeCell ref="B17:F18"/>
    <mergeCell ref="H28:J28"/>
    <mergeCell ref="A180:J180"/>
    <mergeCell ref="A181:J181"/>
    <mergeCell ref="A182:J182"/>
    <mergeCell ref="A177:J177"/>
    <mergeCell ref="A178:J178"/>
    <mergeCell ref="A179:J179"/>
    <mergeCell ref="A185:J185"/>
    <mergeCell ref="A186:J186"/>
    <mergeCell ref="A187:J187"/>
    <mergeCell ref="A188:J188"/>
    <mergeCell ref="A194:J194"/>
    <mergeCell ref="A198:J198"/>
    <mergeCell ref="A200:J200"/>
    <mergeCell ref="A189:J189"/>
    <mergeCell ref="A191:J191"/>
    <mergeCell ref="A192:J192"/>
    <mergeCell ref="A193:J193"/>
    <mergeCell ref="E176:J176"/>
    <mergeCell ref="A215:J215"/>
    <mergeCell ref="A216:J216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196:J196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N171"/>
  <sheetViews>
    <sheetView topLeftCell="A25" workbookViewId="0">
      <selection activeCell="A160" sqref="A160:XFD160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5703125" style="626" customWidth="1"/>
    <col min="5" max="5" width="9.7109375" style="626" customWidth="1"/>
    <col min="6" max="6" width="10.5703125" style="626" customWidth="1"/>
    <col min="7" max="7" width="13.140625" style="626" customWidth="1"/>
    <col min="8" max="8" width="13.85546875" style="626" customWidth="1"/>
    <col min="9" max="9" width="11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453" t="s">
        <v>28</v>
      </c>
      <c r="G1" s="2453"/>
      <c r="H1" s="2453"/>
      <c r="I1" s="2453"/>
      <c r="J1" s="2453"/>
      <c r="K1" s="662"/>
      <c r="L1" s="662"/>
    </row>
    <row r="2" spans="1:12" ht="0.75" customHeight="1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454" t="s">
        <v>850</v>
      </c>
      <c r="G3" s="2454"/>
      <c r="H3" s="2454"/>
      <c r="I3" s="2454"/>
      <c r="J3" s="2454"/>
      <c r="K3" s="662"/>
      <c r="L3" s="662"/>
    </row>
    <row r="4" spans="1:12">
      <c r="A4" s="662"/>
      <c r="B4" s="663"/>
      <c r="C4" s="664"/>
      <c r="D4" s="662"/>
      <c r="E4" s="665"/>
      <c r="F4" s="667" t="s">
        <v>30</v>
      </c>
      <c r="G4" s="667"/>
      <c r="H4" s="662"/>
      <c r="I4" s="662"/>
      <c r="J4" s="662"/>
      <c r="K4" s="662"/>
      <c r="L4" s="662"/>
    </row>
    <row r="5" spans="1:12">
      <c r="A5" s="662"/>
      <c r="B5" s="820" t="s">
        <v>31</v>
      </c>
      <c r="C5" s="664"/>
      <c r="D5" s="662"/>
      <c r="E5" s="665"/>
      <c r="F5" s="665"/>
      <c r="G5" s="669" t="s">
        <v>162</v>
      </c>
      <c r="H5" s="662"/>
      <c r="I5" s="662"/>
      <c r="J5" s="662"/>
      <c r="K5" s="662"/>
      <c r="L5" s="662"/>
    </row>
    <row r="6" spans="1:12" ht="14.25">
      <c r="A6" s="822" t="s">
        <v>1770</v>
      </c>
      <c r="B6" s="663"/>
      <c r="C6" s="664"/>
      <c r="D6" s="662"/>
      <c r="E6" s="665" t="s">
        <v>163</v>
      </c>
      <c r="F6" s="667" t="s">
        <v>893</v>
      </c>
      <c r="G6" s="662"/>
      <c r="H6" s="662"/>
      <c r="I6" s="662"/>
      <c r="J6" s="672"/>
      <c r="K6" s="662"/>
      <c r="L6" s="662"/>
    </row>
    <row r="7" spans="1:12">
      <c r="A7" s="672"/>
      <c r="B7" s="821" t="s">
        <v>1656</v>
      </c>
      <c r="C7" s="692"/>
      <c r="D7" s="672"/>
      <c r="E7" s="694"/>
      <c r="F7" s="672"/>
      <c r="G7" s="672"/>
      <c r="H7" s="662"/>
      <c r="I7" s="662"/>
      <c r="J7" s="662"/>
      <c r="K7" s="672"/>
      <c r="L7" s="672"/>
    </row>
    <row r="8" spans="1:12" ht="14.25">
      <c r="A8" s="822" t="s">
        <v>1657</v>
      </c>
      <c r="B8" s="814"/>
      <c r="C8" s="823"/>
      <c r="D8" s="824"/>
      <c r="E8" s="825"/>
      <c r="F8" s="825"/>
      <c r="G8" s="672"/>
      <c r="H8" s="662"/>
      <c r="I8" s="662"/>
      <c r="J8" s="662"/>
      <c r="K8" s="662"/>
      <c r="L8" s="662"/>
    </row>
    <row r="9" spans="1:12">
      <c r="A9" s="662"/>
      <c r="B9" s="663"/>
      <c r="C9" s="664"/>
      <c r="D9" s="662"/>
      <c r="E9" s="665"/>
      <c r="F9" s="665"/>
      <c r="G9" s="662"/>
      <c r="H9" s="662"/>
      <c r="I9" s="662"/>
      <c r="J9" s="662"/>
      <c r="K9" s="662"/>
      <c r="L9" s="662"/>
    </row>
    <row r="10" spans="1:12">
      <c r="A10" s="2457" t="s">
        <v>1122</v>
      </c>
      <c r="B10" s="2457"/>
      <c r="C10" s="2457"/>
      <c r="D10" s="2457"/>
      <c r="E10" s="2457"/>
      <c r="F10" s="665"/>
      <c r="G10" s="674" t="s">
        <v>193</v>
      </c>
      <c r="H10" s="662"/>
      <c r="I10" s="662"/>
      <c r="J10" s="662"/>
      <c r="K10" s="662"/>
      <c r="L10" s="662"/>
    </row>
    <row r="11" spans="1:12">
      <c r="A11" s="2452" t="s">
        <v>861</v>
      </c>
      <c r="B11" s="2452"/>
      <c r="C11" s="2452"/>
      <c r="D11" s="2452"/>
      <c r="E11" s="2452"/>
      <c r="F11" s="665"/>
      <c r="G11" s="662"/>
      <c r="H11" s="662"/>
      <c r="I11" s="662"/>
      <c r="J11" s="662"/>
      <c r="K11" s="662"/>
      <c r="L11" s="662"/>
    </row>
    <row r="12" spans="1:12" s="841" customFormat="1">
      <c r="A12" s="2445" t="s">
        <v>2269</v>
      </c>
      <c r="B12" s="2446"/>
      <c r="C12" s="1460"/>
      <c r="F12" s="1461"/>
      <c r="G12" s="1461"/>
    </row>
    <row r="13" spans="1:12" ht="15.75">
      <c r="A13" s="2471" t="s">
        <v>779</v>
      </c>
      <c r="B13" s="2471"/>
      <c r="C13" s="2471"/>
      <c r="D13" s="2471"/>
      <c r="E13" s="2471"/>
      <c r="F13" s="2471"/>
      <c r="G13" s="2471"/>
      <c r="H13" s="2471"/>
      <c r="I13" s="2471"/>
      <c r="J13" s="2471"/>
      <c r="K13" s="662"/>
      <c r="L13" s="662"/>
    </row>
    <row r="14" spans="1:12" ht="14.25">
      <c r="A14" s="2477" t="s">
        <v>993</v>
      </c>
      <c r="B14" s="2470"/>
      <c r="C14" s="2470"/>
      <c r="D14" s="2470"/>
      <c r="E14" s="2470"/>
      <c r="F14" s="2470"/>
      <c r="G14" s="2470"/>
      <c r="H14" s="2470"/>
      <c r="I14" s="2470"/>
      <c r="J14" s="2470"/>
      <c r="K14" s="662"/>
      <c r="L14" s="662"/>
    </row>
    <row r="15" spans="1:12" ht="16.5">
      <c r="A15" s="2478" t="s">
        <v>2206</v>
      </c>
      <c r="B15" s="2478"/>
      <c r="C15" s="2478"/>
      <c r="D15" s="2478"/>
      <c r="E15" s="2478"/>
      <c r="F15" s="2478"/>
      <c r="G15" s="2478"/>
      <c r="H15" s="2478"/>
      <c r="I15" s="2478"/>
      <c r="J15" s="2478"/>
      <c r="K15" s="662"/>
      <c r="L15" s="662"/>
    </row>
    <row r="16" spans="1:12" s="672" customFormat="1" ht="21.75" customHeight="1">
      <c r="A16" s="882"/>
      <c r="B16" s="2467" t="s">
        <v>2202</v>
      </c>
      <c r="C16" s="2467"/>
      <c r="D16" s="2467"/>
      <c r="E16" s="2467"/>
      <c r="F16" s="2467"/>
      <c r="G16" s="2014"/>
      <c r="H16" s="2014"/>
      <c r="I16" s="2014"/>
      <c r="J16" s="2014"/>
    </row>
    <row r="17" spans="1:14" ht="14.25">
      <c r="A17" s="1282"/>
      <c r="B17" s="2467"/>
      <c r="C17" s="2467"/>
      <c r="D17" s="2467"/>
      <c r="E17" s="2467"/>
      <c r="F17" s="2467"/>
      <c r="G17" s="1282"/>
      <c r="H17" s="672"/>
      <c r="I17" s="672"/>
      <c r="J17" s="672"/>
      <c r="K17" s="672"/>
      <c r="L17" s="672"/>
    </row>
    <row r="18" spans="1:14">
      <c r="A18" s="677" t="s">
        <v>962</v>
      </c>
      <c r="B18" s="678"/>
      <c r="C18" s="678"/>
      <c r="D18" s="678"/>
      <c r="E18" s="672"/>
      <c r="F18" s="679" t="s">
        <v>312</v>
      </c>
      <c r="G18" s="672"/>
      <c r="H18" s="672"/>
      <c r="I18" s="672"/>
      <c r="J18" s="672"/>
      <c r="K18" s="672"/>
      <c r="L18" s="672"/>
    </row>
    <row r="19" spans="1:14">
      <c r="A19" s="677" t="s">
        <v>961</v>
      </c>
      <c r="B19" s="680"/>
      <c r="C19" s="680"/>
      <c r="D19" s="680"/>
      <c r="E19" s="680"/>
      <c r="F19" s="677" t="s">
        <v>313</v>
      </c>
      <c r="G19" s="650" t="s">
        <v>100</v>
      </c>
      <c r="H19" s="647">
        <v>3</v>
      </c>
      <c r="I19" s="648" t="s">
        <v>703</v>
      </c>
      <c r="J19" s="680"/>
      <c r="K19" s="680"/>
      <c r="L19" s="680"/>
    </row>
    <row r="20" spans="1:14">
      <c r="A20" s="677" t="s">
        <v>314</v>
      </c>
      <c r="B20" s="677"/>
      <c r="C20" s="677"/>
      <c r="D20" s="677"/>
      <c r="E20" s="677"/>
      <c r="F20" s="680"/>
      <c r="G20" s="677"/>
      <c r="H20" s="680"/>
      <c r="I20" s="677"/>
      <c r="J20" s="677"/>
      <c r="K20" s="677"/>
      <c r="L20" s="677"/>
    </row>
    <row r="21" spans="1:14">
      <c r="A21" s="677" t="s">
        <v>884</v>
      </c>
      <c r="B21" s="677"/>
      <c r="C21" s="677"/>
      <c r="D21" s="681"/>
      <c r="E21" s="681"/>
      <c r="F21" s="677" t="s">
        <v>692</v>
      </c>
      <c r="G21" s="677"/>
      <c r="H21" s="677"/>
      <c r="I21" s="677"/>
      <c r="J21" s="677"/>
      <c r="K21" s="677"/>
      <c r="L21" s="677"/>
    </row>
    <row r="22" spans="1:14" ht="24" customHeight="1">
      <c r="A22" s="677" t="s">
        <v>1615</v>
      </c>
      <c r="B22" s="680"/>
      <c r="C22" s="680"/>
      <c r="D22" s="680"/>
      <c r="E22" s="680"/>
      <c r="F22" s="677" t="s">
        <v>895</v>
      </c>
      <c r="G22" s="677"/>
      <c r="H22" s="677"/>
      <c r="I22" s="680"/>
      <c r="J22" s="682"/>
      <c r="K22" s="680"/>
      <c r="L22" s="680"/>
    </row>
    <row r="23" spans="1:14" ht="17.25" customHeight="1">
      <c r="A23" s="680" t="s">
        <v>192</v>
      </c>
      <c r="B23" s="682"/>
      <c r="C23" s="683"/>
      <c r="D23" s="680"/>
      <c r="E23" s="680"/>
      <c r="F23" s="2437" t="s">
        <v>900</v>
      </c>
      <c r="G23" s="2437"/>
      <c r="H23" s="2437"/>
      <c r="I23" s="2437"/>
      <c r="J23" s="2437"/>
      <c r="K23" s="680"/>
      <c r="L23" s="680"/>
    </row>
    <row r="24" spans="1:14" ht="13.5" thickBot="1">
      <c r="A24" s="679" t="s">
        <v>875</v>
      </c>
      <c r="B24" s="684"/>
      <c r="C24" s="685"/>
      <c r="D24" s="684"/>
      <c r="E24" s="680"/>
      <c r="F24" s="2437"/>
      <c r="G24" s="2437"/>
      <c r="H24" s="2437"/>
      <c r="I24" s="2437"/>
      <c r="J24" s="2437"/>
      <c r="K24" s="680"/>
      <c r="L24" s="680"/>
    </row>
    <row r="25" spans="1:14" ht="13.5" thickBot="1">
      <c r="A25" s="677" t="s">
        <v>110</v>
      </c>
      <c r="B25" s="680"/>
      <c r="C25" s="683"/>
      <c r="D25" s="682"/>
      <c r="E25" s="686"/>
      <c r="G25" s="687"/>
      <c r="H25" s="688"/>
      <c r="I25" s="689"/>
      <c r="K25" s="682"/>
      <c r="L25" s="682"/>
    </row>
    <row r="26" spans="1:14" ht="13.5" thickBot="1">
      <c r="A26" s="677" t="s">
        <v>397</v>
      </c>
      <c r="B26" s="680"/>
      <c r="C26" s="680"/>
      <c r="D26" s="684"/>
      <c r="E26" s="684"/>
      <c r="F26" s="684"/>
      <c r="G26" s="690" t="s">
        <v>398</v>
      </c>
      <c r="H26" s="680"/>
      <c r="I26" s="682"/>
      <c r="J26" s="682"/>
      <c r="K26" s="684"/>
      <c r="L26" s="684"/>
    </row>
    <row r="27" spans="1:14" ht="13.5" thickBot="1">
      <c r="A27" s="677" t="s">
        <v>399</v>
      </c>
      <c r="B27" s="691"/>
      <c r="C27" s="692"/>
      <c r="D27" s="683"/>
      <c r="E27" s="693"/>
      <c r="F27" s="694"/>
      <c r="G27" s="672"/>
      <c r="H27" s="2444">
        <v>900272200024</v>
      </c>
      <c r="I27" s="2444"/>
      <c r="J27" s="2444"/>
      <c r="K27" s="672"/>
      <c r="L27" s="672"/>
    </row>
    <row r="28" spans="1:14" ht="4.5" customHeight="1" thickBot="1"/>
    <row r="29" spans="1:14" ht="41.25" customHeight="1" thickBot="1">
      <c r="A29" s="695" t="s">
        <v>385</v>
      </c>
      <c r="B29" s="696" t="s">
        <v>400</v>
      </c>
      <c r="C29" s="697"/>
      <c r="D29" s="696" t="s">
        <v>401</v>
      </c>
      <c r="E29" s="698"/>
      <c r="F29" s="2438" t="s">
        <v>342</v>
      </c>
      <c r="G29" s="2440" t="s">
        <v>343</v>
      </c>
      <c r="H29" s="2441"/>
      <c r="I29" s="2441"/>
      <c r="J29" s="2442"/>
    </row>
    <row r="30" spans="1:14" ht="69.75" customHeight="1" thickBot="1">
      <c r="A30" s="699"/>
      <c r="B30" s="700" t="s">
        <v>329</v>
      </c>
      <c r="C30" s="701" t="s">
        <v>641</v>
      </c>
      <c r="D30" s="702" t="s">
        <v>761</v>
      </c>
      <c r="E30" s="70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  <c r="M30" s="688"/>
      <c r="N30" s="682"/>
    </row>
    <row r="31" spans="1:14" ht="12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707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4" ht="26.25" customHeight="1" thickBot="1">
      <c r="A32" s="704">
        <v>1100000</v>
      </c>
      <c r="B32" s="711" t="s">
        <v>1616</v>
      </c>
      <c r="C32" s="712" t="s">
        <v>338</v>
      </c>
      <c r="D32" s="713">
        <f>D99</f>
        <v>500</v>
      </c>
      <c r="E32" s="713"/>
      <c r="F32" s="713">
        <f>F99+F113+F134</f>
        <v>500</v>
      </c>
      <c r="G32" s="713">
        <f>G99+G113+G134</f>
        <v>200</v>
      </c>
      <c r="H32" s="713">
        <f>H99+H113+H134</f>
        <v>200</v>
      </c>
      <c r="I32" s="713">
        <f>I99+I113+I134</f>
        <v>500</v>
      </c>
      <c r="J32" s="713">
        <f>F32</f>
        <v>500</v>
      </c>
    </row>
    <row r="33" spans="1:10" ht="17.25" hidden="1" customHeight="1">
      <c r="A33" s="704">
        <v>1110000</v>
      </c>
      <c r="B33" s="714" t="s">
        <v>1617</v>
      </c>
      <c r="C33" s="712" t="s">
        <v>338</v>
      </c>
      <c r="D33" s="715">
        <v>0</v>
      </c>
      <c r="E33" s="715"/>
      <c r="F33" s="715">
        <v>0</v>
      </c>
      <c r="G33" s="715">
        <v>0</v>
      </c>
      <c r="H33" s="715">
        <v>0</v>
      </c>
      <c r="I33" s="715">
        <v>0</v>
      </c>
      <c r="J33" s="715">
        <v>0</v>
      </c>
    </row>
    <row r="34" spans="1:10" ht="17.25" hidden="1" customHeight="1">
      <c r="A34" s="716">
        <v>1110000</v>
      </c>
      <c r="B34" s="717" t="s">
        <v>768</v>
      </c>
      <c r="C34" s="718" t="s">
        <v>338</v>
      </c>
      <c r="D34" s="719">
        <v>0</v>
      </c>
      <c r="E34" s="719"/>
      <c r="F34" s="719">
        <v>0</v>
      </c>
      <c r="G34" s="719">
        <v>0</v>
      </c>
      <c r="H34" s="719">
        <v>0</v>
      </c>
      <c r="I34" s="719">
        <v>0</v>
      </c>
      <c r="J34" s="719">
        <v>0</v>
      </c>
    </row>
    <row r="35" spans="1:10" ht="9.75" hidden="1" customHeight="1">
      <c r="A35" s="720">
        <v>1111000</v>
      </c>
      <c r="B35" s="721" t="s">
        <v>643</v>
      </c>
      <c r="C35" s="722" t="s">
        <v>769</v>
      </c>
      <c r="D35" s="723"/>
      <c r="E35" s="723"/>
      <c r="F35" s="723"/>
      <c r="G35" s="723"/>
      <c r="H35" s="723"/>
      <c r="I35" s="723"/>
      <c r="J35" s="723"/>
    </row>
    <row r="36" spans="1:10" ht="12.75" hidden="1" customHeight="1">
      <c r="A36" s="724">
        <v>1112000</v>
      </c>
      <c r="B36" s="725" t="s">
        <v>255</v>
      </c>
      <c r="C36" s="726" t="s">
        <v>770</v>
      </c>
      <c r="D36" s="727"/>
      <c r="E36" s="727"/>
      <c r="F36" s="727"/>
      <c r="G36" s="727"/>
      <c r="H36" s="727"/>
      <c r="I36" s="727"/>
      <c r="J36" s="727"/>
    </row>
    <row r="37" spans="1:10" ht="14.25" hidden="1" customHeight="1">
      <c r="A37" s="724">
        <v>1113000</v>
      </c>
      <c r="B37" s="725" t="s">
        <v>771</v>
      </c>
      <c r="C37" s="726" t="s">
        <v>772</v>
      </c>
      <c r="D37" s="727"/>
      <c r="E37" s="727"/>
      <c r="F37" s="727"/>
      <c r="G37" s="727"/>
      <c r="H37" s="727"/>
      <c r="I37" s="727"/>
      <c r="J37" s="727"/>
    </row>
    <row r="38" spans="1:10" ht="10.5" hidden="1" customHeight="1">
      <c r="A38" s="724">
        <v>1114000</v>
      </c>
      <c r="B38" s="725" t="s">
        <v>377</v>
      </c>
      <c r="C38" s="726" t="s">
        <v>378</v>
      </c>
      <c r="D38" s="727"/>
      <c r="E38" s="727"/>
      <c r="F38" s="727"/>
      <c r="G38" s="727"/>
      <c r="H38" s="727"/>
      <c r="I38" s="727"/>
      <c r="J38" s="727"/>
    </row>
    <row r="39" spans="1:10" ht="13.5" hidden="1" customHeight="1">
      <c r="A39" s="724">
        <v>1115000</v>
      </c>
      <c r="B39" s="725" t="s">
        <v>591</v>
      </c>
      <c r="C39" s="726" t="s">
        <v>367</v>
      </c>
      <c r="D39" s="727"/>
      <c r="E39" s="727"/>
      <c r="F39" s="727"/>
      <c r="G39" s="727"/>
      <c r="H39" s="727"/>
      <c r="I39" s="727"/>
      <c r="J39" s="727"/>
    </row>
    <row r="40" spans="1:10" ht="6.75" hidden="1" customHeight="1">
      <c r="A40" s="724">
        <v>1116000</v>
      </c>
      <c r="B40" s="725" t="s">
        <v>981</v>
      </c>
      <c r="C40" s="726" t="s">
        <v>368</v>
      </c>
      <c r="D40" s="727"/>
      <c r="E40" s="727"/>
      <c r="F40" s="727"/>
      <c r="G40" s="727"/>
      <c r="H40" s="727"/>
      <c r="I40" s="727"/>
      <c r="J40" s="727"/>
    </row>
    <row r="41" spans="1:10" ht="11.25" hidden="1" customHeight="1">
      <c r="A41" s="728">
        <v>1117000</v>
      </c>
      <c r="B41" s="729" t="s">
        <v>18</v>
      </c>
      <c r="C41" s="730" t="s">
        <v>19</v>
      </c>
      <c r="D41" s="731"/>
      <c r="E41" s="731"/>
      <c r="F41" s="731"/>
      <c r="G41" s="731"/>
      <c r="H41" s="731"/>
      <c r="I41" s="731"/>
      <c r="J41" s="731"/>
    </row>
    <row r="42" spans="1:10" ht="12" hidden="1" customHeight="1">
      <c r="A42" s="732">
        <v>1120000</v>
      </c>
      <c r="B42" s="733" t="s">
        <v>20</v>
      </c>
      <c r="C42" s="712" t="s">
        <v>338</v>
      </c>
      <c r="D42" s="734">
        <v>0</v>
      </c>
      <c r="E42" s="734"/>
      <c r="F42" s="734">
        <v>0</v>
      </c>
      <c r="G42" s="734">
        <v>0</v>
      </c>
      <c r="H42" s="734">
        <v>0</v>
      </c>
      <c r="I42" s="734">
        <v>0</v>
      </c>
      <c r="J42" s="734">
        <v>0</v>
      </c>
    </row>
    <row r="43" spans="1:10" ht="13.5" hidden="1" customHeight="1">
      <c r="A43" s="716">
        <v>1121000</v>
      </c>
      <c r="B43" s="735" t="s">
        <v>21</v>
      </c>
      <c r="C43" s="736"/>
      <c r="D43" s="723">
        <v>0</v>
      </c>
      <c r="E43" s="723"/>
      <c r="F43" s="723">
        <v>0</v>
      </c>
      <c r="G43" s="723">
        <v>0</v>
      </c>
      <c r="H43" s="723">
        <v>0</v>
      </c>
      <c r="I43" s="723">
        <v>0</v>
      </c>
      <c r="J43" s="723">
        <v>0</v>
      </c>
    </row>
    <row r="44" spans="1:10" ht="10.5" hidden="1" customHeight="1">
      <c r="A44" s="724">
        <v>1121100</v>
      </c>
      <c r="B44" s="737" t="s">
        <v>359</v>
      </c>
      <c r="C44" s="726" t="s">
        <v>360</v>
      </c>
      <c r="D44" s="727"/>
      <c r="E44" s="727"/>
      <c r="F44" s="727"/>
      <c r="G44" s="727"/>
      <c r="H44" s="727"/>
      <c r="I44" s="727"/>
      <c r="J44" s="727"/>
    </row>
    <row r="45" spans="1:10" ht="9" hidden="1" customHeight="1">
      <c r="A45" s="724">
        <v>1121200</v>
      </c>
      <c r="B45" s="738" t="s">
        <v>1618</v>
      </c>
      <c r="C45" s="726" t="s">
        <v>362</v>
      </c>
      <c r="D45" s="727"/>
      <c r="E45" s="727"/>
      <c r="F45" s="727"/>
      <c r="G45" s="727"/>
      <c r="H45" s="727"/>
      <c r="I45" s="727"/>
      <c r="J45" s="727"/>
    </row>
    <row r="46" spans="1:10" ht="9.75" hidden="1" customHeight="1">
      <c r="A46" s="724">
        <v>1121300</v>
      </c>
      <c r="B46" s="737" t="s">
        <v>734</v>
      </c>
      <c r="C46" s="726" t="s">
        <v>363</v>
      </c>
      <c r="D46" s="727"/>
      <c r="E46" s="727"/>
      <c r="F46" s="727"/>
      <c r="G46" s="727"/>
      <c r="H46" s="727"/>
      <c r="I46" s="727"/>
      <c r="J46" s="727"/>
    </row>
    <row r="47" spans="1:10" ht="8.25" hidden="1" customHeight="1">
      <c r="A47" s="724">
        <v>1121400</v>
      </c>
      <c r="B47" s="737" t="s">
        <v>735</v>
      </c>
      <c r="C47" s="726" t="s">
        <v>364</v>
      </c>
      <c r="D47" s="727"/>
      <c r="E47" s="727"/>
      <c r="F47" s="727"/>
      <c r="G47" s="727"/>
      <c r="H47" s="727"/>
      <c r="I47" s="727"/>
      <c r="J47" s="727"/>
    </row>
    <row r="48" spans="1:10" ht="11.25" hidden="1" customHeight="1">
      <c r="A48" s="724">
        <v>1121500</v>
      </c>
      <c r="B48" s="737" t="s">
        <v>65</v>
      </c>
      <c r="C48" s="726" t="s">
        <v>365</v>
      </c>
      <c r="D48" s="723"/>
      <c r="E48" s="723"/>
      <c r="F48" s="723"/>
      <c r="G48" s="723"/>
      <c r="H48" s="723"/>
      <c r="I48" s="723"/>
      <c r="J48" s="723"/>
    </row>
    <row r="49" spans="1:10" ht="12.75" hidden="1" customHeight="1">
      <c r="A49" s="724">
        <v>1121600</v>
      </c>
      <c r="B49" s="737" t="s">
        <v>66</v>
      </c>
      <c r="C49" s="726" t="s">
        <v>366</v>
      </c>
      <c r="D49" s="727"/>
      <c r="E49" s="727"/>
      <c r="F49" s="727"/>
      <c r="G49" s="727"/>
      <c r="H49" s="727"/>
      <c r="I49" s="727"/>
      <c r="J49" s="727"/>
    </row>
    <row r="50" spans="1:10" ht="13.5" hidden="1" customHeight="1">
      <c r="A50" s="740">
        <v>1121700</v>
      </c>
      <c r="B50" s="741" t="s">
        <v>67</v>
      </c>
      <c r="C50" s="730" t="s">
        <v>731</v>
      </c>
      <c r="D50" s="731"/>
      <c r="E50" s="731"/>
      <c r="F50" s="731"/>
      <c r="G50" s="731"/>
      <c r="H50" s="731"/>
      <c r="I50" s="731"/>
      <c r="J50" s="731"/>
    </row>
    <row r="51" spans="1:10" ht="0.75" hidden="1" customHeight="1">
      <c r="A51" s="716">
        <v>1122000</v>
      </c>
      <c r="B51" s="742" t="s">
        <v>732</v>
      </c>
      <c r="C51" s="718" t="s">
        <v>338</v>
      </c>
      <c r="D51" s="743">
        <v>0</v>
      </c>
      <c r="E51" s="743"/>
      <c r="F51" s="743">
        <v>0</v>
      </c>
      <c r="G51" s="743">
        <v>0</v>
      </c>
      <c r="H51" s="743">
        <v>0</v>
      </c>
      <c r="I51" s="743">
        <v>0</v>
      </c>
      <c r="J51" s="743">
        <v>0</v>
      </c>
    </row>
    <row r="52" spans="1:10" ht="11.25" hidden="1" customHeight="1">
      <c r="A52" s="744">
        <v>1122100</v>
      </c>
      <c r="B52" s="737" t="s">
        <v>68</v>
      </c>
      <c r="C52" s="722" t="s">
        <v>733</v>
      </c>
      <c r="D52" s="727"/>
      <c r="E52" s="727"/>
      <c r="F52" s="727"/>
      <c r="G52" s="727"/>
      <c r="H52" s="727"/>
      <c r="I52" s="727"/>
      <c r="J52" s="727"/>
    </row>
    <row r="53" spans="1:10" ht="15" hidden="1" customHeight="1">
      <c r="A53" s="744">
        <v>1122200</v>
      </c>
      <c r="B53" s="737" t="s">
        <v>465</v>
      </c>
      <c r="C53" s="726" t="s">
        <v>978</v>
      </c>
      <c r="D53" s="727"/>
      <c r="E53" s="727"/>
      <c r="F53" s="727"/>
      <c r="G53" s="727"/>
      <c r="H53" s="727"/>
      <c r="I53" s="727"/>
      <c r="J53" s="727"/>
    </row>
    <row r="54" spans="1:10" ht="9" hidden="1" customHeight="1">
      <c r="A54" s="732">
        <v>1122300</v>
      </c>
      <c r="B54" s="741" t="s">
        <v>136</v>
      </c>
      <c r="C54" s="730" t="s">
        <v>979</v>
      </c>
      <c r="D54" s="731"/>
      <c r="E54" s="731"/>
      <c r="F54" s="731"/>
      <c r="G54" s="731"/>
      <c r="H54" s="731"/>
      <c r="I54" s="731"/>
      <c r="J54" s="731"/>
    </row>
    <row r="55" spans="1:10" ht="1.5" hidden="1" customHeight="1">
      <c r="A55" s="716">
        <v>1123000</v>
      </c>
      <c r="B55" s="742" t="s">
        <v>344</v>
      </c>
      <c r="C55" s="718" t="s">
        <v>338</v>
      </c>
      <c r="D55" s="743">
        <v>0</v>
      </c>
      <c r="E55" s="743"/>
      <c r="F55" s="743">
        <v>0</v>
      </c>
      <c r="G55" s="743">
        <v>0</v>
      </c>
      <c r="H55" s="743">
        <v>0</v>
      </c>
      <c r="I55" s="743">
        <v>0</v>
      </c>
      <c r="J55" s="743">
        <v>0</v>
      </c>
    </row>
    <row r="56" spans="1:10" ht="7.5" hidden="1" customHeight="1">
      <c r="A56" s="744">
        <v>1123100</v>
      </c>
      <c r="B56" s="737" t="s">
        <v>137</v>
      </c>
      <c r="C56" s="722" t="s">
        <v>345</v>
      </c>
      <c r="D56" s="727"/>
      <c r="E56" s="727"/>
      <c r="F56" s="727"/>
      <c r="G56" s="727"/>
      <c r="H56" s="727"/>
      <c r="I56" s="727"/>
      <c r="J56" s="727"/>
    </row>
    <row r="57" spans="1:10" ht="9.75" hidden="1" customHeight="1">
      <c r="A57" s="744">
        <v>1123200</v>
      </c>
      <c r="B57" s="737" t="s">
        <v>138</v>
      </c>
      <c r="C57" s="726" t="s">
        <v>346</v>
      </c>
      <c r="D57" s="727"/>
      <c r="E57" s="727"/>
      <c r="F57" s="727"/>
      <c r="G57" s="727"/>
      <c r="H57" s="727"/>
      <c r="I57" s="727"/>
      <c r="J57" s="727"/>
    </row>
    <row r="58" spans="1:10" ht="9.75" hidden="1" customHeight="1">
      <c r="A58" s="744">
        <v>1123300</v>
      </c>
      <c r="B58" s="737" t="s">
        <v>139</v>
      </c>
      <c r="C58" s="726" t="s">
        <v>347</v>
      </c>
      <c r="D58" s="727"/>
      <c r="E58" s="727"/>
      <c r="F58" s="727"/>
      <c r="G58" s="727"/>
      <c r="H58" s="727"/>
      <c r="I58" s="727"/>
      <c r="J58" s="727"/>
    </row>
    <row r="59" spans="1:10" ht="8.25" hidden="1" customHeight="1">
      <c r="A59" s="744">
        <v>1123400</v>
      </c>
      <c r="B59" s="737" t="s">
        <v>533</v>
      </c>
      <c r="C59" s="726" t="s">
        <v>348</v>
      </c>
      <c r="D59" s="727"/>
      <c r="E59" s="727"/>
      <c r="F59" s="727"/>
      <c r="G59" s="727"/>
      <c r="H59" s="727"/>
      <c r="I59" s="727"/>
      <c r="J59" s="727"/>
    </row>
    <row r="60" spans="1:10" ht="12.75" hidden="1" customHeight="1">
      <c r="A60" s="744">
        <v>1123500</v>
      </c>
      <c r="B60" s="745" t="s">
        <v>534</v>
      </c>
      <c r="C60" s="746">
        <v>423500</v>
      </c>
      <c r="D60" s="727"/>
      <c r="E60" s="727"/>
      <c r="F60" s="727"/>
      <c r="G60" s="727"/>
      <c r="H60" s="727"/>
      <c r="I60" s="727"/>
      <c r="J60" s="727"/>
    </row>
    <row r="61" spans="1:10" ht="11.25" hidden="1" customHeight="1">
      <c r="A61" s="744">
        <v>1123600</v>
      </c>
      <c r="B61" s="737" t="s">
        <v>174</v>
      </c>
      <c r="C61" s="726" t="s">
        <v>349</v>
      </c>
      <c r="D61" s="727"/>
      <c r="E61" s="727"/>
      <c r="F61" s="727"/>
      <c r="G61" s="727"/>
      <c r="H61" s="727"/>
      <c r="I61" s="727"/>
      <c r="J61" s="727"/>
    </row>
    <row r="62" spans="1:10" ht="17.25" hidden="1" customHeight="1">
      <c r="A62" s="744">
        <v>1123700</v>
      </c>
      <c r="B62" s="737" t="s">
        <v>175</v>
      </c>
      <c r="C62" s="726" t="s">
        <v>350</v>
      </c>
      <c r="D62" s="727"/>
      <c r="E62" s="727"/>
      <c r="F62" s="727"/>
      <c r="G62" s="727"/>
      <c r="H62" s="727"/>
      <c r="I62" s="727"/>
      <c r="J62" s="727"/>
    </row>
    <row r="63" spans="1:10" ht="12.75" hidden="1" customHeight="1">
      <c r="A63" s="732">
        <v>1123800</v>
      </c>
      <c r="B63" s="741" t="s">
        <v>176</v>
      </c>
      <c r="C63" s="730" t="s">
        <v>351</v>
      </c>
      <c r="D63" s="731"/>
      <c r="E63" s="731"/>
      <c r="F63" s="731"/>
      <c r="G63" s="731"/>
      <c r="H63" s="731"/>
      <c r="I63" s="731"/>
      <c r="J63" s="731"/>
    </row>
    <row r="64" spans="1:10" ht="12.75" hidden="1" customHeight="1">
      <c r="A64" s="716">
        <v>1124000</v>
      </c>
      <c r="B64" s="742" t="s">
        <v>198</v>
      </c>
      <c r="C64" s="718" t="s">
        <v>338</v>
      </c>
      <c r="D64" s="743">
        <v>0</v>
      </c>
      <c r="E64" s="743"/>
      <c r="F64" s="743">
        <v>0</v>
      </c>
      <c r="G64" s="743">
        <v>0</v>
      </c>
      <c r="H64" s="743">
        <v>0</v>
      </c>
      <c r="I64" s="743">
        <v>0</v>
      </c>
      <c r="J64" s="743">
        <v>0</v>
      </c>
    </row>
    <row r="65" spans="1:10" ht="9" hidden="1" customHeight="1">
      <c r="A65" s="732">
        <v>1124100</v>
      </c>
      <c r="B65" s="741" t="s">
        <v>177</v>
      </c>
      <c r="C65" s="730" t="s">
        <v>199</v>
      </c>
      <c r="D65" s="731"/>
      <c r="E65" s="731"/>
      <c r="F65" s="731"/>
      <c r="G65" s="731"/>
      <c r="H65" s="731"/>
      <c r="I65" s="731"/>
      <c r="J65" s="731"/>
    </row>
    <row r="66" spans="1:10" ht="0.75" hidden="1" customHeight="1">
      <c r="A66" s="716">
        <v>1125000</v>
      </c>
      <c r="B66" s="742" t="s">
        <v>878</v>
      </c>
      <c r="C66" s="718" t="s">
        <v>338</v>
      </c>
      <c r="D66" s="743">
        <v>0</v>
      </c>
      <c r="E66" s="743"/>
      <c r="F66" s="743">
        <v>0</v>
      </c>
      <c r="G66" s="743">
        <v>0</v>
      </c>
      <c r="H66" s="743">
        <v>0</v>
      </c>
      <c r="I66" s="743">
        <v>0</v>
      </c>
      <c r="J66" s="743">
        <v>0</v>
      </c>
    </row>
    <row r="67" spans="1:10" ht="21.75" hidden="1" customHeight="1">
      <c r="A67" s="744">
        <v>1125100</v>
      </c>
      <c r="B67" s="737" t="s">
        <v>178</v>
      </c>
      <c r="C67" s="722" t="s">
        <v>879</v>
      </c>
      <c r="D67" s="727"/>
      <c r="E67" s="727"/>
      <c r="F67" s="727"/>
      <c r="G67" s="727"/>
      <c r="H67" s="727"/>
      <c r="I67" s="727"/>
      <c r="J67" s="727"/>
    </row>
    <row r="68" spans="1:10" ht="9" hidden="1" customHeight="1">
      <c r="A68" s="732">
        <v>1125200</v>
      </c>
      <c r="B68" s="741" t="s">
        <v>669</v>
      </c>
      <c r="C68" s="730" t="s">
        <v>988</v>
      </c>
      <c r="D68" s="731"/>
      <c r="E68" s="731"/>
      <c r="F68" s="731"/>
      <c r="G68" s="731"/>
      <c r="H68" s="731"/>
      <c r="I68" s="731"/>
      <c r="J68" s="731"/>
    </row>
    <row r="69" spans="1:10" ht="9" hidden="1" customHeight="1">
      <c r="A69" s="716">
        <v>1126000</v>
      </c>
      <c r="B69" s="742" t="s">
        <v>989</v>
      </c>
      <c r="C69" s="718" t="s">
        <v>338</v>
      </c>
      <c r="D69" s="743">
        <v>0</v>
      </c>
      <c r="E69" s="743"/>
      <c r="F69" s="743">
        <v>0</v>
      </c>
      <c r="G69" s="743">
        <v>0</v>
      </c>
      <c r="H69" s="743">
        <v>0</v>
      </c>
      <c r="I69" s="743">
        <v>0</v>
      </c>
      <c r="J69" s="743">
        <v>0</v>
      </c>
    </row>
    <row r="70" spans="1:10" ht="11.25" hidden="1" customHeight="1">
      <c r="A70" s="716">
        <v>1126100</v>
      </c>
      <c r="B70" s="737" t="s">
        <v>941</v>
      </c>
      <c r="C70" s="722" t="s">
        <v>990</v>
      </c>
      <c r="D70" s="727"/>
      <c r="E70" s="727"/>
      <c r="F70" s="727"/>
      <c r="G70" s="727"/>
      <c r="H70" s="727"/>
      <c r="I70" s="727"/>
      <c r="J70" s="727"/>
    </row>
    <row r="71" spans="1:10" ht="5.25" hidden="1" customHeight="1">
      <c r="A71" s="716">
        <v>1126200</v>
      </c>
      <c r="B71" s="737" t="s">
        <v>942</v>
      </c>
      <c r="C71" s="726" t="s">
        <v>991</v>
      </c>
      <c r="D71" s="727"/>
      <c r="E71" s="727"/>
      <c r="F71" s="727"/>
      <c r="G71" s="727"/>
      <c r="H71" s="727"/>
      <c r="I71" s="727"/>
      <c r="J71" s="727"/>
    </row>
    <row r="72" spans="1:10" ht="12.75" hidden="1" customHeight="1">
      <c r="A72" s="716">
        <v>1126300</v>
      </c>
      <c r="B72" s="737" t="s">
        <v>369</v>
      </c>
      <c r="C72" s="726" t="s">
        <v>370</v>
      </c>
      <c r="D72" s="727"/>
      <c r="E72" s="727"/>
      <c r="F72" s="727"/>
      <c r="G72" s="727"/>
      <c r="H72" s="727"/>
      <c r="I72" s="727"/>
      <c r="J72" s="727"/>
    </row>
    <row r="73" spans="1:10" ht="12" hidden="1" customHeight="1">
      <c r="A73" s="724">
        <v>1126400</v>
      </c>
      <c r="B73" s="747" t="s">
        <v>943</v>
      </c>
      <c r="C73" s="726" t="s">
        <v>371</v>
      </c>
      <c r="D73" s="727"/>
      <c r="E73" s="727"/>
      <c r="F73" s="727"/>
      <c r="G73" s="727"/>
      <c r="H73" s="727"/>
      <c r="I73" s="727"/>
      <c r="J73" s="727"/>
    </row>
    <row r="74" spans="1:10" ht="9" hidden="1" customHeight="1">
      <c r="A74" s="728">
        <v>1126500</v>
      </c>
      <c r="B74" s="748" t="s">
        <v>901</v>
      </c>
      <c r="C74" s="726" t="s">
        <v>372</v>
      </c>
      <c r="D74" s="727"/>
      <c r="E74" s="727"/>
      <c r="F74" s="727"/>
      <c r="G74" s="727"/>
      <c r="H74" s="727"/>
      <c r="I74" s="727"/>
      <c r="J74" s="727"/>
    </row>
    <row r="75" spans="1:10" ht="9.75" hidden="1" customHeight="1">
      <c r="A75" s="724">
        <v>1126600</v>
      </c>
      <c r="B75" s="747" t="s">
        <v>214</v>
      </c>
      <c r="C75" s="726" t="s">
        <v>373</v>
      </c>
      <c r="D75" s="727"/>
      <c r="E75" s="727"/>
      <c r="F75" s="727"/>
      <c r="G75" s="727"/>
      <c r="H75" s="727"/>
      <c r="I75" s="727"/>
      <c r="J75" s="727"/>
    </row>
    <row r="76" spans="1:10" ht="12" hidden="1" customHeight="1">
      <c r="A76" s="724">
        <v>1126700</v>
      </c>
      <c r="B76" s="747" t="s">
        <v>215</v>
      </c>
      <c r="C76" s="726" t="s">
        <v>374</v>
      </c>
      <c r="D76" s="727"/>
      <c r="E76" s="727"/>
      <c r="F76" s="727"/>
      <c r="G76" s="727"/>
      <c r="H76" s="727"/>
      <c r="I76" s="727"/>
      <c r="J76" s="727"/>
    </row>
    <row r="77" spans="1:10" ht="7.5" hidden="1" customHeight="1">
      <c r="A77" s="740">
        <v>1126800</v>
      </c>
      <c r="B77" s="749" t="s">
        <v>458</v>
      </c>
      <c r="C77" s="730" t="s">
        <v>375</v>
      </c>
      <c r="D77" s="731"/>
      <c r="E77" s="731"/>
      <c r="F77" s="731"/>
      <c r="G77" s="731"/>
      <c r="H77" s="731"/>
      <c r="I77" s="731"/>
      <c r="J77" s="731"/>
    </row>
    <row r="78" spans="1:10" ht="15.75" hidden="1" customHeight="1">
      <c r="A78" s="750">
        <v>1130000</v>
      </c>
      <c r="B78" s="751" t="s">
        <v>274</v>
      </c>
      <c r="C78" s="718" t="s">
        <v>338</v>
      </c>
      <c r="D78" s="743">
        <v>0</v>
      </c>
      <c r="E78" s="743"/>
      <c r="F78" s="743">
        <v>0</v>
      </c>
      <c r="G78" s="743">
        <v>0</v>
      </c>
      <c r="H78" s="743">
        <v>0</v>
      </c>
      <c r="I78" s="743">
        <v>0</v>
      </c>
      <c r="J78" s="743">
        <v>0</v>
      </c>
    </row>
    <row r="79" spans="1:10" ht="13.5" hidden="1" customHeight="1">
      <c r="A79" s="750">
        <v>1130100</v>
      </c>
      <c r="B79" s="747" t="s">
        <v>459</v>
      </c>
      <c r="C79" s="722" t="s">
        <v>275</v>
      </c>
      <c r="D79" s="727"/>
      <c r="E79" s="727"/>
      <c r="F79" s="727"/>
      <c r="G79" s="727"/>
      <c r="H79" s="727"/>
      <c r="I79" s="727"/>
      <c r="J79" s="727"/>
    </row>
    <row r="80" spans="1:10" ht="12.75" hidden="1" customHeight="1">
      <c r="A80" s="750">
        <v>1130200</v>
      </c>
      <c r="B80" s="747" t="s">
        <v>460</v>
      </c>
      <c r="C80" s="726" t="s">
        <v>276</v>
      </c>
      <c r="D80" s="727"/>
      <c r="E80" s="727"/>
      <c r="F80" s="727"/>
      <c r="G80" s="727"/>
      <c r="H80" s="727"/>
      <c r="I80" s="727"/>
      <c r="J80" s="727"/>
    </row>
    <row r="81" spans="1:10" ht="8.25" hidden="1" customHeight="1">
      <c r="A81" s="750">
        <v>1130300</v>
      </c>
      <c r="B81" s="747" t="s">
        <v>461</v>
      </c>
      <c r="C81" s="726" t="s">
        <v>277</v>
      </c>
      <c r="D81" s="727"/>
      <c r="E81" s="727"/>
      <c r="F81" s="727"/>
      <c r="G81" s="727"/>
      <c r="H81" s="727"/>
      <c r="I81" s="727"/>
      <c r="J81" s="727"/>
    </row>
    <row r="82" spans="1:10" ht="10.5" hidden="1" customHeight="1">
      <c r="A82" s="750">
        <v>1130400</v>
      </c>
      <c r="B82" s="752" t="s">
        <v>462</v>
      </c>
      <c r="C82" s="753" t="s">
        <v>278</v>
      </c>
      <c r="D82" s="723"/>
      <c r="E82" s="723"/>
      <c r="F82" s="723"/>
      <c r="G82" s="723"/>
      <c r="H82" s="723"/>
      <c r="I82" s="723"/>
      <c r="J82" s="723"/>
    </row>
    <row r="83" spans="1:10" ht="7.5" hidden="1" customHeight="1">
      <c r="A83" s="724">
        <v>1131000</v>
      </c>
      <c r="B83" s="754" t="s">
        <v>279</v>
      </c>
      <c r="C83" s="755" t="s">
        <v>338</v>
      </c>
      <c r="D83" s="756"/>
      <c r="E83" s="756"/>
      <c r="F83" s="756"/>
      <c r="G83" s="756"/>
      <c r="H83" s="756"/>
      <c r="I83" s="756"/>
      <c r="J83" s="756"/>
    </row>
    <row r="84" spans="1:10" ht="7.5" hidden="1" customHeight="1">
      <c r="A84" s="724">
        <v>1131100</v>
      </c>
      <c r="B84" s="747" t="s">
        <v>565</v>
      </c>
      <c r="C84" s="722" t="s">
        <v>280</v>
      </c>
      <c r="D84" s="727"/>
      <c r="E84" s="727"/>
      <c r="F84" s="727"/>
      <c r="G84" s="727"/>
      <c r="H84" s="727"/>
      <c r="I84" s="727"/>
      <c r="J84" s="727"/>
    </row>
    <row r="85" spans="1:10" ht="5.25" hidden="1" customHeight="1">
      <c r="A85" s="724">
        <v>1131200</v>
      </c>
      <c r="B85" s="747" t="s">
        <v>566</v>
      </c>
      <c r="C85" s="726" t="s">
        <v>281</v>
      </c>
      <c r="D85" s="727"/>
      <c r="E85" s="727"/>
      <c r="F85" s="727"/>
      <c r="G85" s="727"/>
      <c r="H85" s="727"/>
      <c r="I85" s="727"/>
      <c r="J85" s="727"/>
    </row>
    <row r="86" spans="1:10" ht="12.75" hidden="1" customHeight="1">
      <c r="A86" s="724">
        <v>1131300</v>
      </c>
      <c r="B86" s="749" t="s">
        <v>567</v>
      </c>
      <c r="C86" s="730" t="s">
        <v>282</v>
      </c>
      <c r="D86" s="731"/>
      <c r="E86" s="731"/>
      <c r="F86" s="731"/>
      <c r="G86" s="731"/>
      <c r="H86" s="731"/>
      <c r="I86" s="731"/>
      <c r="J86" s="731"/>
    </row>
    <row r="87" spans="1:10" ht="14.25" hidden="1" customHeight="1">
      <c r="A87" s="757">
        <v>1140000</v>
      </c>
      <c r="B87" s="751" t="s">
        <v>283</v>
      </c>
      <c r="C87" s="718" t="s">
        <v>338</v>
      </c>
      <c r="D87" s="743">
        <v>0</v>
      </c>
      <c r="E87" s="743"/>
      <c r="F87" s="743">
        <v>0</v>
      </c>
      <c r="G87" s="743">
        <v>0</v>
      </c>
      <c r="H87" s="743">
        <v>0</v>
      </c>
      <c r="I87" s="743">
        <v>0</v>
      </c>
      <c r="J87" s="743">
        <v>0</v>
      </c>
    </row>
    <row r="88" spans="1:10" ht="6" hidden="1" customHeight="1">
      <c r="A88" s="757">
        <v>1141000</v>
      </c>
      <c r="B88" s="747" t="s">
        <v>284</v>
      </c>
      <c r="C88" s="722" t="s">
        <v>960</v>
      </c>
      <c r="D88" s="727"/>
      <c r="E88" s="727"/>
      <c r="F88" s="727"/>
      <c r="G88" s="727"/>
      <c r="H88" s="727"/>
      <c r="I88" s="727"/>
      <c r="J88" s="727"/>
    </row>
    <row r="89" spans="1:10" ht="12" hidden="1" customHeight="1">
      <c r="A89" s="757">
        <v>1142000</v>
      </c>
      <c r="B89" s="747" t="s">
        <v>38</v>
      </c>
      <c r="C89" s="726" t="s">
        <v>39</v>
      </c>
      <c r="D89" s="727"/>
      <c r="E89" s="727"/>
      <c r="F89" s="727"/>
      <c r="G89" s="727"/>
      <c r="H89" s="727"/>
      <c r="I89" s="727"/>
      <c r="J89" s="727"/>
    </row>
    <row r="90" spans="1:10" ht="6" hidden="1" customHeight="1">
      <c r="A90" s="757">
        <v>1143000</v>
      </c>
      <c r="B90" s="747" t="s">
        <v>40</v>
      </c>
      <c r="C90" s="726" t="s">
        <v>41</v>
      </c>
      <c r="D90" s="727"/>
      <c r="E90" s="727"/>
      <c r="F90" s="727"/>
      <c r="G90" s="727"/>
      <c r="H90" s="727"/>
      <c r="I90" s="727"/>
      <c r="J90" s="727"/>
    </row>
    <row r="91" spans="1:10" ht="9.75" hidden="1" customHeight="1">
      <c r="A91" s="757">
        <v>1144000</v>
      </c>
      <c r="B91" s="749" t="s">
        <v>42</v>
      </c>
      <c r="C91" s="730" t="s">
        <v>418</v>
      </c>
      <c r="D91" s="731"/>
      <c r="E91" s="731"/>
      <c r="F91" s="731"/>
      <c r="G91" s="731"/>
      <c r="H91" s="731"/>
      <c r="I91" s="731"/>
      <c r="J91" s="731"/>
    </row>
    <row r="92" spans="1:10" ht="3" hidden="1" customHeight="1">
      <c r="A92" s="757">
        <v>1150000</v>
      </c>
      <c r="B92" s="758" t="s">
        <v>694</v>
      </c>
      <c r="C92" s="718" t="s">
        <v>338</v>
      </c>
      <c r="D92" s="743">
        <v>0</v>
      </c>
      <c r="E92" s="743"/>
      <c r="F92" s="743">
        <v>0</v>
      </c>
      <c r="G92" s="743">
        <v>0</v>
      </c>
      <c r="H92" s="743">
        <v>0</v>
      </c>
      <c r="I92" s="743">
        <v>0</v>
      </c>
      <c r="J92" s="743">
        <v>0</v>
      </c>
    </row>
    <row r="93" spans="1:10" ht="13.5" hidden="1" customHeight="1">
      <c r="A93" s="759">
        <v>1151000</v>
      </c>
      <c r="B93" s="747" t="s">
        <v>773</v>
      </c>
      <c r="C93" s="722" t="s">
        <v>774</v>
      </c>
      <c r="D93" s="727"/>
      <c r="E93" s="727"/>
      <c r="F93" s="727"/>
      <c r="G93" s="727"/>
      <c r="H93" s="727"/>
      <c r="I93" s="727"/>
      <c r="J93" s="727"/>
    </row>
    <row r="94" spans="1:10" ht="18" hidden="1" customHeight="1">
      <c r="A94" s="759">
        <v>1152000</v>
      </c>
      <c r="B94" s="747" t="s">
        <v>1057</v>
      </c>
      <c r="C94" s="726" t="s">
        <v>775</v>
      </c>
      <c r="D94" s="727"/>
      <c r="E94" s="727"/>
      <c r="F94" s="727"/>
      <c r="G94" s="727"/>
      <c r="H94" s="727"/>
      <c r="I94" s="727"/>
      <c r="J94" s="727"/>
    </row>
    <row r="95" spans="1:10" ht="20.25" hidden="1" customHeight="1">
      <c r="A95" s="759">
        <v>1153000</v>
      </c>
      <c r="B95" s="747" t="s">
        <v>793</v>
      </c>
      <c r="C95" s="726" t="s">
        <v>776</v>
      </c>
      <c r="D95" s="727"/>
      <c r="E95" s="727"/>
      <c r="F95" s="727"/>
      <c r="G95" s="727"/>
      <c r="H95" s="727"/>
      <c r="I95" s="727"/>
      <c r="J95" s="727"/>
    </row>
    <row r="96" spans="1:10" ht="18.75" hidden="1" customHeight="1">
      <c r="A96" s="759">
        <v>1154000</v>
      </c>
      <c r="B96" s="747" t="s">
        <v>701</v>
      </c>
      <c r="C96" s="726" t="s">
        <v>777</v>
      </c>
      <c r="D96" s="727"/>
      <c r="E96" s="727"/>
      <c r="F96" s="727"/>
      <c r="G96" s="727"/>
      <c r="H96" s="727"/>
      <c r="I96" s="727"/>
      <c r="J96" s="727"/>
    </row>
    <row r="97" spans="1:10" ht="15.75" hidden="1" customHeight="1">
      <c r="A97" s="744">
        <v>1155000</v>
      </c>
      <c r="B97" s="760" t="s">
        <v>1619</v>
      </c>
      <c r="C97" s="726" t="s">
        <v>691</v>
      </c>
      <c r="D97" s="761"/>
      <c r="E97" s="761"/>
      <c r="F97" s="761"/>
      <c r="G97" s="761"/>
      <c r="H97" s="761"/>
      <c r="I97" s="761"/>
      <c r="J97" s="761"/>
    </row>
    <row r="98" spans="1:10" ht="27" hidden="1" customHeight="1">
      <c r="A98" s="732">
        <v>1156000</v>
      </c>
      <c r="B98" s="762" t="s">
        <v>1620</v>
      </c>
      <c r="C98" s="730" t="s">
        <v>781</v>
      </c>
      <c r="D98" s="763"/>
      <c r="E98" s="763"/>
      <c r="F98" s="763"/>
      <c r="G98" s="763"/>
      <c r="H98" s="763"/>
      <c r="I98" s="763"/>
      <c r="J98" s="763"/>
    </row>
    <row r="99" spans="1:10" ht="24.75" customHeight="1">
      <c r="A99" s="716">
        <v>1160000</v>
      </c>
      <c r="B99" s="764" t="s">
        <v>782</v>
      </c>
      <c r="C99" s="718" t="s">
        <v>338</v>
      </c>
      <c r="D99" s="765">
        <f>D103</f>
        <v>500</v>
      </c>
      <c r="E99" s="765"/>
      <c r="F99" s="765">
        <f>F103</f>
        <v>500</v>
      </c>
      <c r="G99" s="765">
        <f>G103</f>
        <v>200</v>
      </c>
      <c r="H99" s="765">
        <f>H103</f>
        <v>200</v>
      </c>
      <c r="I99" s="765">
        <f>I103</f>
        <v>500</v>
      </c>
      <c r="J99" s="765">
        <f>J103</f>
        <v>500</v>
      </c>
    </row>
    <row r="100" spans="1:10" ht="37.5" customHeight="1">
      <c r="A100" s="744">
        <v>1161000</v>
      </c>
      <c r="B100" s="766" t="s">
        <v>191</v>
      </c>
      <c r="C100" s="767" t="s">
        <v>338</v>
      </c>
      <c r="D100" s="761">
        <v>0</v>
      </c>
      <c r="E100" s="761"/>
      <c r="F100" s="761">
        <v>0</v>
      </c>
      <c r="G100" s="761">
        <v>0</v>
      </c>
      <c r="H100" s="761">
        <v>0</v>
      </c>
      <c r="I100" s="761">
        <v>0</v>
      </c>
      <c r="J100" s="761">
        <v>0</v>
      </c>
    </row>
    <row r="101" spans="1:10" ht="1.5" hidden="1" customHeight="1">
      <c r="A101" s="744">
        <v>1161100</v>
      </c>
      <c r="B101" s="725" t="s">
        <v>1621</v>
      </c>
      <c r="C101" s="746">
        <v>471100</v>
      </c>
      <c r="D101" s="761"/>
      <c r="E101" s="761"/>
      <c r="F101" s="761"/>
      <c r="G101" s="761"/>
      <c r="H101" s="761"/>
      <c r="I101" s="761"/>
      <c r="J101" s="761"/>
    </row>
    <row r="102" spans="1:10" ht="25.5">
      <c r="A102" s="744">
        <v>1161200</v>
      </c>
      <c r="B102" s="760" t="s">
        <v>1622</v>
      </c>
      <c r="C102" s="746">
        <v>471200</v>
      </c>
      <c r="D102" s="761"/>
      <c r="E102" s="761"/>
      <c r="F102" s="761"/>
      <c r="G102" s="761"/>
      <c r="H102" s="761"/>
      <c r="I102" s="761"/>
      <c r="J102" s="761"/>
    </row>
    <row r="103" spans="1:10" ht="25.5">
      <c r="A103" s="744">
        <v>1162000</v>
      </c>
      <c r="B103" s="766" t="s">
        <v>1080</v>
      </c>
      <c r="C103" s="767" t="s">
        <v>338</v>
      </c>
      <c r="D103" s="761">
        <f>D109</f>
        <v>500</v>
      </c>
      <c r="E103" s="761"/>
      <c r="F103" s="761">
        <f>F109+F112</f>
        <v>500</v>
      </c>
      <c r="G103" s="761">
        <f>G109+G112</f>
        <v>200</v>
      </c>
      <c r="H103" s="761">
        <f>H109+H112</f>
        <v>200</v>
      </c>
      <c r="I103" s="761">
        <f>I109+I112</f>
        <v>500</v>
      </c>
      <c r="J103" s="761">
        <f>J109+J112</f>
        <v>500</v>
      </c>
    </row>
    <row r="104" spans="1:10" ht="0.75" customHeight="1">
      <c r="A104" s="744">
        <v>1162100</v>
      </c>
      <c r="B104" s="760" t="s">
        <v>1623</v>
      </c>
      <c r="C104" s="726" t="s">
        <v>122</v>
      </c>
      <c r="D104" s="761"/>
      <c r="E104" s="761"/>
      <c r="F104" s="761"/>
      <c r="G104" s="761"/>
      <c r="H104" s="761"/>
      <c r="I104" s="761"/>
      <c r="J104" s="761"/>
    </row>
    <row r="105" spans="1:10" ht="15" hidden="1" customHeight="1">
      <c r="A105" s="744">
        <v>1162200</v>
      </c>
      <c r="B105" s="760" t="s">
        <v>1624</v>
      </c>
      <c r="C105" s="726" t="s">
        <v>23</v>
      </c>
      <c r="D105" s="761"/>
      <c r="E105" s="761"/>
      <c r="F105" s="761"/>
      <c r="G105" s="761"/>
      <c r="H105" s="761"/>
      <c r="I105" s="761"/>
      <c r="J105" s="761"/>
    </row>
    <row r="106" spans="1:10" ht="13.5" hidden="1" customHeight="1">
      <c r="A106" s="744">
        <v>1162300</v>
      </c>
      <c r="B106" s="760" t="s">
        <v>1625</v>
      </c>
      <c r="C106" s="726" t="s">
        <v>25</v>
      </c>
      <c r="D106" s="761"/>
      <c r="E106" s="761"/>
      <c r="F106" s="761"/>
      <c r="G106" s="761"/>
      <c r="H106" s="761"/>
      <c r="I106" s="761"/>
      <c r="J106" s="761"/>
    </row>
    <row r="107" spans="1:10" ht="11.25" hidden="1" customHeight="1">
      <c r="A107" s="744">
        <v>1162400</v>
      </c>
      <c r="B107" s="760" t="s">
        <v>1626</v>
      </c>
      <c r="C107" s="726" t="s">
        <v>795</v>
      </c>
      <c r="D107" s="761"/>
      <c r="E107" s="761"/>
      <c r="F107" s="761"/>
      <c r="G107" s="761"/>
      <c r="H107" s="761"/>
      <c r="I107" s="761"/>
      <c r="J107" s="761"/>
    </row>
    <row r="108" spans="1:10" ht="12.75" hidden="1" customHeight="1">
      <c r="A108" s="744">
        <v>1162500</v>
      </c>
      <c r="B108" s="760" t="s">
        <v>1627</v>
      </c>
      <c r="C108" s="726" t="s">
        <v>797</v>
      </c>
      <c r="D108" s="761"/>
      <c r="E108" s="761"/>
      <c r="F108" s="761"/>
      <c r="G108" s="761"/>
      <c r="H108" s="761"/>
      <c r="I108" s="761"/>
      <c r="J108" s="761"/>
    </row>
    <row r="109" spans="1:10" ht="24.75" customHeight="1">
      <c r="A109" s="744">
        <v>1162600</v>
      </c>
      <c r="B109" s="760" t="s">
        <v>1628</v>
      </c>
      <c r="C109" s="726" t="s">
        <v>489</v>
      </c>
      <c r="D109" s="1119">
        <v>500</v>
      </c>
      <c r="E109" s="1119">
        <v>0</v>
      </c>
      <c r="F109" s="761">
        <f>D109+E109</f>
        <v>500</v>
      </c>
      <c r="G109" s="1119">
        <v>200</v>
      </c>
      <c r="H109" s="1119">
        <v>200</v>
      </c>
      <c r="I109" s="1119">
        <v>500</v>
      </c>
      <c r="J109" s="761">
        <f>F109</f>
        <v>500</v>
      </c>
    </row>
    <row r="110" spans="1:10" ht="25.5">
      <c r="A110" s="744">
        <v>1162700</v>
      </c>
      <c r="B110" s="725" t="s">
        <v>1629</v>
      </c>
      <c r="C110" s="726" t="s">
        <v>491</v>
      </c>
      <c r="D110" s="761"/>
      <c r="E110" s="761"/>
      <c r="F110" s="739"/>
      <c r="G110" s="739"/>
      <c r="H110" s="739"/>
      <c r="I110" s="739"/>
      <c r="J110" s="739"/>
    </row>
    <row r="111" spans="1:10" ht="0.75" customHeight="1">
      <c r="A111" s="744">
        <v>1162800</v>
      </c>
      <c r="B111" s="760" t="s">
        <v>1630</v>
      </c>
      <c r="C111" s="726" t="s">
        <v>833</v>
      </c>
      <c r="D111" s="768"/>
      <c r="E111" s="768"/>
      <c r="F111" s="768"/>
      <c r="G111" s="768"/>
      <c r="H111" s="768"/>
      <c r="I111" s="768"/>
      <c r="J111" s="768"/>
    </row>
    <row r="112" spans="1:10" s="1129" customFormat="1" ht="13.5" hidden="1" thickBot="1">
      <c r="A112" s="1125">
        <v>1162900</v>
      </c>
      <c r="B112" s="1126" t="s">
        <v>15</v>
      </c>
      <c r="C112" s="1127" t="s">
        <v>835</v>
      </c>
      <c r="D112" s="1128"/>
      <c r="E112" s="1128"/>
      <c r="F112" s="770"/>
      <c r="G112" s="770"/>
      <c r="H112" s="770"/>
      <c r="I112" s="770"/>
      <c r="J112" s="770"/>
    </row>
    <row r="113" spans="1:10" hidden="1">
      <c r="A113" s="771">
        <v>1170000</v>
      </c>
      <c r="B113" s="772" t="s">
        <v>836</v>
      </c>
      <c r="C113" s="773" t="s">
        <v>338</v>
      </c>
      <c r="D113" s="774">
        <v>0</v>
      </c>
      <c r="E113" s="774">
        <v>0</v>
      </c>
      <c r="F113" s="774">
        <v>0</v>
      </c>
      <c r="G113" s="774">
        <v>0</v>
      </c>
      <c r="H113" s="774">
        <v>0</v>
      </c>
      <c r="I113" s="774">
        <v>0</v>
      </c>
      <c r="J113" s="774">
        <v>0</v>
      </c>
    </row>
    <row r="114" spans="1:10" ht="38.25" hidden="1">
      <c r="A114" s="775">
        <v>1171000</v>
      </c>
      <c r="B114" s="776" t="s">
        <v>200</v>
      </c>
      <c r="C114" s="718" t="s">
        <v>338</v>
      </c>
      <c r="D114" s="777">
        <v>0</v>
      </c>
      <c r="E114" s="777">
        <v>0</v>
      </c>
      <c r="F114" s="777">
        <v>0</v>
      </c>
      <c r="G114" s="777">
        <v>0</v>
      </c>
      <c r="H114" s="777">
        <v>0</v>
      </c>
      <c r="I114" s="777">
        <v>0</v>
      </c>
      <c r="J114" s="777">
        <v>0</v>
      </c>
    </row>
    <row r="115" spans="1:10" ht="1.5" hidden="1" customHeight="1">
      <c r="A115" s="775">
        <v>1171100</v>
      </c>
      <c r="B115" s="725" t="s">
        <v>1632</v>
      </c>
      <c r="C115" s="722" t="s">
        <v>457</v>
      </c>
      <c r="D115" s="768"/>
      <c r="E115" s="768"/>
      <c r="F115" s="768"/>
      <c r="G115" s="768"/>
      <c r="H115" s="768"/>
      <c r="I115" s="768"/>
      <c r="J115" s="768"/>
    </row>
    <row r="116" spans="1:10" ht="25.5" hidden="1">
      <c r="A116" s="775">
        <v>1171200</v>
      </c>
      <c r="B116" s="760" t="s">
        <v>1633</v>
      </c>
      <c r="C116" s="778" t="s">
        <v>332</v>
      </c>
      <c r="D116" s="768"/>
      <c r="E116" s="768"/>
      <c r="F116" s="768"/>
      <c r="G116" s="768"/>
      <c r="H116" s="768"/>
      <c r="I116" s="768"/>
      <c r="J116" s="768"/>
    </row>
    <row r="117" spans="1:10" ht="51" hidden="1">
      <c r="A117" s="744">
        <v>1172000</v>
      </c>
      <c r="B117" s="779" t="s">
        <v>974</v>
      </c>
      <c r="C117" s="755" t="s">
        <v>338</v>
      </c>
      <c r="D117" s="774">
        <v>0</v>
      </c>
      <c r="E117" s="774">
        <v>0</v>
      </c>
      <c r="F117" s="774">
        <v>0</v>
      </c>
      <c r="G117" s="774">
        <v>0</v>
      </c>
      <c r="H117" s="774">
        <v>0</v>
      </c>
      <c r="I117" s="774">
        <v>0</v>
      </c>
      <c r="J117" s="774">
        <v>0</v>
      </c>
    </row>
    <row r="118" spans="1:10" hidden="1">
      <c r="A118" s="744">
        <v>1172100</v>
      </c>
      <c r="B118" s="747" t="s">
        <v>1058</v>
      </c>
      <c r="C118" s="722" t="s">
        <v>975</v>
      </c>
      <c r="D118" s="768"/>
      <c r="E118" s="768"/>
      <c r="F118" s="768"/>
      <c r="G118" s="768"/>
      <c r="H118" s="768"/>
      <c r="I118" s="768"/>
      <c r="J118" s="768"/>
    </row>
    <row r="119" spans="1:10" hidden="1">
      <c r="A119" s="744">
        <v>1172200</v>
      </c>
      <c r="B119" s="747" t="s">
        <v>1059</v>
      </c>
      <c r="C119" s="780">
        <v>482200</v>
      </c>
      <c r="D119" s="768"/>
      <c r="E119" s="768"/>
      <c r="F119" s="768"/>
      <c r="G119" s="768"/>
      <c r="H119" s="768"/>
      <c r="I119" s="768"/>
      <c r="J119" s="768"/>
    </row>
    <row r="120" spans="1:10" hidden="1">
      <c r="A120" s="744">
        <v>1172300</v>
      </c>
      <c r="B120" s="760" t="s">
        <v>1634</v>
      </c>
      <c r="C120" s="726" t="s">
        <v>977</v>
      </c>
      <c r="D120" s="768"/>
      <c r="E120" s="768"/>
      <c r="F120" s="768"/>
      <c r="G120" s="768"/>
      <c r="H120" s="768"/>
      <c r="I120" s="768"/>
      <c r="J120" s="768"/>
    </row>
    <row r="121" spans="1:10" ht="25.5" hidden="1">
      <c r="A121" s="744">
        <v>1172400</v>
      </c>
      <c r="B121" s="781" t="s">
        <v>1635</v>
      </c>
      <c r="C121" s="726" t="s">
        <v>117</v>
      </c>
      <c r="D121" s="777"/>
      <c r="E121" s="777"/>
      <c r="F121" s="777"/>
      <c r="G121" s="777"/>
      <c r="H121" s="777"/>
      <c r="I121" s="777"/>
      <c r="J121" s="777"/>
    </row>
    <row r="122" spans="1:10" ht="1.5" hidden="1" customHeight="1">
      <c r="A122" s="744">
        <v>1173000</v>
      </c>
      <c r="B122" s="779" t="s">
        <v>118</v>
      </c>
      <c r="C122" s="755" t="s">
        <v>338</v>
      </c>
      <c r="D122" s="777">
        <v>0</v>
      </c>
      <c r="E122" s="777">
        <v>0</v>
      </c>
      <c r="F122" s="777">
        <v>0</v>
      </c>
      <c r="G122" s="777">
        <v>0</v>
      </c>
      <c r="H122" s="777">
        <v>0</v>
      </c>
      <c r="I122" s="777">
        <v>0</v>
      </c>
      <c r="J122" s="777">
        <v>0</v>
      </c>
    </row>
    <row r="123" spans="1:10" ht="25.5" hidden="1">
      <c r="A123" s="775">
        <v>1173100</v>
      </c>
      <c r="B123" s="782" t="s">
        <v>119</v>
      </c>
      <c r="C123" s="726" t="s">
        <v>1044</v>
      </c>
      <c r="D123" s="777"/>
      <c r="E123" s="777"/>
      <c r="F123" s="777"/>
      <c r="G123" s="777"/>
      <c r="H123" s="777"/>
      <c r="I123" s="777"/>
      <c r="J123" s="777"/>
    </row>
    <row r="124" spans="1:10" ht="38.25" hidden="1">
      <c r="A124" s="775">
        <v>1174000</v>
      </c>
      <c r="B124" s="779" t="s">
        <v>1045</v>
      </c>
      <c r="C124" s="755" t="s">
        <v>338</v>
      </c>
      <c r="D124" s="777">
        <v>0</v>
      </c>
      <c r="E124" s="777">
        <v>0</v>
      </c>
      <c r="F124" s="777">
        <v>0</v>
      </c>
      <c r="G124" s="777">
        <v>0</v>
      </c>
      <c r="H124" s="777">
        <v>0</v>
      </c>
      <c r="I124" s="777">
        <v>0</v>
      </c>
      <c r="J124" s="777">
        <v>0</v>
      </c>
    </row>
    <row r="125" spans="1:10" ht="25.5" hidden="1">
      <c r="A125" s="775">
        <v>1174100</v>
      </c>
      <c r="B125" s="782" t="s">
        <v>1060</v>
      </c>
      <c r="C125" s="726" t="s">
        <v>1046</v>
      </c>
      <c r="D125" s="777"/>
      <c r="E125" s="777"/>
      <c r="F125" s="777"/>
      <c r="G125" s="777"/>
      <c r="H125" s="777"/>
      <c r="I125" s="777"/>
      <c r="J125" s="777"/>
    </row>
    <row r="126" spans="1:10" ht="25.5" hidden="1">
      <c r="A126" s="775">
        <v>1174200</v>
      </c>
      <c r="B126" s="781" t="s">
        <v>1636</v>
      </c>
      <c r="C126" s="726" t="s">
        <v>425</v>
      </c>
      <c r="D126" s="777"/>
      <c r="E126" s="777"/>
      <c r="F126" s="777"/>
      <c r="G126" s="777"/>
      <c r="H126" s="777"/>
      <c r="I126" s="777"/>
      <c r="J126" s="777"/>
    </row>
    <row r="127" spans="1:10" ht="51" hidden="1">
      <c r="A127" s="775">
        <v>1175000</v>
      </c>
      <c r="B127" s="779" t="s">
        <v>535</v>
      </c>
      <c r="C127" s="755" t="s">
        <v>338</v>
      </c>
      <c r="D127" s="777">
        <v>0</v>
      </c>
      <c r="E127" s="777">
        <v>0</v>
      </c>
      <c r="F127" s="777">
        <v>0</v>
      </c>
      <c r="G127" s="777">
        <v>0</v>
      </c>
      <c r="H127" s="777">
        <v>0</v>
      </c>
      <c r="I127" s="777">
        <v>0</v>
      </c>
      <c r="J127" s="777">
        <v>0</v>
      </c>
    </row>
    <row r="128" spans="1:10" ht="38.25" hidden="1">
      <c r="A128" s="775">
        <v>1175100</v>
      </c>
      <c r="B128" s="781" t="s">
        <v>1637</v>
      </c>
      <c r="C128" s="726" t="s">
        <v>212</v>
      </c>
      <c r="D128" s="777"/>
      <c r="E128" s="777"/>
      <c r="F128" s="777"/>
      <c r="G128" s="777"/>
      <c r="H128" s="777"/>
      <c r="I128" s="777"/>
      <c r="J128" s="777"/>
    </row>
    <row r="129" spans="1:12" hidden="1">
      <c r="A129" s="775">
        <v>1176000</v>
      </c>
      <c r="B129" s="779" t="s">
        <v>213</v>
      </c>
      <c r="C129" s="755" t="s">
        <v>338</v>
      </c>
      <c r="D129" s="777">
        <v>0</v>
      </c>
      <c r="E129" s="777">
        <v>0</v>
      </c>
      <c r="F129" s="777">
        <v>0</v>
      </c>
      <c r="G129" s="777">
        <v>0</v>
      </c>
      <c r="H129" s="777">
        <v>0</v>
      </c>
      <c r="I129" s="777">
        <v>0</v>
      </c>
      <c r="J129" s="777">
        <v>0</v>
      </c>
    </row>
    <row r="130" spans="1:12" hidden="1">
      <c r="A130" s="775">
        <v>1176100</v>
      </c>
      <c r="B130" s="781" t="s">
        <v>1638</v>
      </c>
      <c r="C130" s="726" t="s">
        <v>8</v>
      </c>
      <c r="D130" s="777"/>
      <c r="E130" s="777"/>
      <c r="F130" s="777"/>
      <c r="G130" s="777"/>
      <c r="H130" s="777"/>
      <c r="I130" s="777"/>
      <c r="J130" s="777"/>
    </row>
    <row r="131" spans="1:12" hidden="1">
      <c r="A131" s="775">
        <v>1177000</v>
      </c>
      <c r="B131" s="779" t="s">
        <v>564</v>
      </c>
      <c r="C131" s="755" t="s">
        <v>338</v>
      </c>
      <c r="D131" s="777">
        <v>0</v>
      </c>
      <c r="E131" s="777">
        <v>0</v>
      </c>
      <c r="F131" s="777">
        <v>0</v>
      </c>
      <c r="G131" s="777">
        <v>0</v>
      </c>
      <c r="H131" s="777">
        <v>0</v>
      </c>
      <c r="I131" s="777">
        <v>0</v>
      </c>
      <c r="J131" s="777">
        <v>0</v>
      </c>
    </row>
    <row r="132" spans="1:12" ht="13.5" hidden="1" thickBot="1">
      <c r="A132" s="769">
        <v>1177100</v>
      </c>
      <c r="B132" s="783" t="s">
        <v>1639</v>
      </c>
      <c r="C132" s="730" t="s">
        <v>244</v>
      </c>
      <c r="D132" s="784"/>
      <c r="E132" s="784"/>
      <c r="F132" s="784"/>
      <c r="G132" s="784"/>
      <c r="H132" s="784"/>
      <c r="I132" s="784"/>
      <c r="J132" s="784"/>
    </row>
    <row r="133" spans="1:12" ht="13.5" hidden="1" thickBot="1">
      <c r="A133" s="785" t="s">
        <v>245</v>
      </c>
      <c r="B133" s="786" t="s">
        <v>246</v>
      </c>
      <c r="C133" s="787"/>
      <c r="D133" s="788"/>
      <c r="E133" s="788"/>
      <c r="F133" s="788"/>
      <c r="G133" s="788"/>
      <c r="H133" s="788"/>
      <c r="I133" s="788"/>
      <c r="J133" s="788"/>
    </row>
    <row r="134" spans="1:12" ht="26.25" hidden="1" thickBot="1">
      <c r="A134" s="789" t="s">
        <v>247</v>
      </c>
      <c r="B134" s="790" t="s">
        <v>618</v>
      </c>
      <c r="C134" s="791" t="s">
        <v>338</v>
      </c>
      <c r="D134" s="788">
        <v>0</v>
      </c>
      <c r="E134" s="788">
        <v>0</v>
      </c>
      <c r="F134" s="788">
        <v>0</v>
      </c>
      <c r="G134" s="788">
        <v>0</v>
      </c>
      <c r="H134" s="788">
        <v>0</v>
      </c>
      <c r="I134" s="788">
        <v>0</v>
      </c>
      <c r="J134" s="788">
        <v>0</v>
      </c>
    </row>
    <row r="135" spans="1:12" ht="1.5" hidden="1" customHeight="1" thickBot="1">
      <c r="A135" s="792"/>
      <c r="B135" s="793" t="s">
        <v>619</v>
      </c>
      <c r="C135" s="794"/>
      <c r="D135" s="795"/>
      <c r="E135" s="795"/>
      <c r="F135" s="795"/>
      <c r="G135" s="795"/>
      <c r="H135" s="795"/>
      <c r="I135" s="795"/>
      <c r="J135" s="795"/>
    </row>
    <row r="136" spans="1:12" hidden="1">
      <c r="A136" s="785" t="s">
        <v>245</v>
      </c>
      <c r="B136" s="786" t="s">
        <v>246</v>
      </c>
      <c r="C136" s="796"/>
      <c r="D136" s="797"/>
      <c r="E136" s="797"/>
      <c r="F136" s="797"/>
      <c r="G136" s="797"/>
      <c r="H136" s="797"/>
      <c r="I136" s="797"/>
      <c r="J136" s="797"/>
    </row>
    <row r="137" spans="1:12" hidden="1">
      <c r="A137" s="798" t="s">
        <v>620</v>
      </c>
      <c r="B137" s="799" t="s">
        <v>621</v>
      </c>
      <c r="C137" s="800" t="s">
        <v>338</v>
      </c>
      <c r="D137" s="801">
        <v>0</v>
      </c>
      <c r="E137" s="801">
        <v>0</v>
      </c>
      <c r="F137" s="801">
        <v>0</v>
      </c>
      <c r="G137" s="801">
        <v>0</v>
      </c>
      <c r="H137" s="801">
        <v>0</v>
      </c>
      <c r="I137" s="801">
        <v>0</v>
      </c>
      <c r="J137" s="801">
        <v>0</v>
      </c>
    </row>
    <row r="138" spans="1:12" hidden="1">
      <c r="A138" s="802" t="s">
        <v>622</v>
      </c>
      <c r="B138" s="781" t="s">
        <v>1640</v>
      </c>
      <c r="C138" s="803" t="s">
        <v>945</v>
      </c>
      <c r="D138" s="777"/>
      <c r="E138" s="777"/>
      <c r="F138" s="777"/>
      <c r="G138" s="777"/>
      <c r="H138" s="777"/>
      <c r="I138" s="777"/>
      <c r="J138" s="777"/>
    </row>
    <row r="139" spans="1:12" hidden="1">
      <c r="A139" s="802" t="s">
        <v>946</v>
      </c>
      <c r="B139" s="781" t="s">
        <v>1641</v>
      </c>
      <c r="C139" s="803" t="s">
        <v>923</v>
      </c>
      <c r="D139" s="777"/>
      <c r="E139" s="777"/>
      <c r="F139" s="777"/>
      <c r="G139" s="777"/>
      <c r="H139" s="777"/>
      <c r="I139" s="777"/>
      <c r="J139" s="777"/>
      <c r="L139" s="626" t="s">
        <v>84</v>
      </c>
    </row>
    <row r="140" spans="1:12" ht="1.5" hidden="1" customHeight="1">
      <c r="A140" s="802" t="s">
        <v>924</v>
      </c>
      <c r="B140" s="781" t="s">
        <v>1642</v>
      </c>
      <c r="C140" s="803" t="s">
        <v>926</v>
      </c>
      <c r="D140" s="777"/>
      <c r="E140" s="777"/>
      <c r="F140" s="777"/>
      <c r="G140" s="777"/>
      <c r="H140" s="777"/>
      <c r="I140" s="777"/>
      <c r="J140" s="777"/>
    </row>
    <row r="141" spans="1:12" hidden="1">
      <c r="A141" s="802" t="s">
        <v>927</v>
      </c>
      <c r="B141" s="781" t="s">
        <v>1643</v>
      </c>
      <c r="C141" s="803" t="s">
        <v>1055</v>
      </c>
      <c r="D141" s="777"/>
      <c r="E141" s="777"/>
      <c r="F141" s="777"/>
      <c r="G141" s="777"/>
      <c r="H141" s="777"/>
      <c r="I141" s="777"/>
      <c r="J141" s="777"/>
    </row>
    <row r="142" spans="1:12" hidden="1">
      <c r="A142" s="802" t="s">
        <v>127</v>
      </c>
      <c r="B142" s="782" t="s">
        <v>128</v>
      </c>
      <c r="C142" s="803" t="s">
        <v>129</v>
      </c>
      <c r="D142" s="777"/>
      <c r="E142" s="777"/>
      <c r="F142" s="777"/>
      <c r="G142" s="777"/>
      <c r="H142" s="777"/>
      <c r="I142" s="777"/>
      <c r="J142" s="777"/>
    </row>
    <row r="143" spans="1:12" hidden="1">
      <c r="A143" s="802" t="s">
        <v>130</v>
      </c>
      <c r="B143" s="781" t="s">
        <v>1644</v>
      </c>
      <c r="C143" s="803" t="s">
        <v>857</v>
      </c>
      <c r="D143" s="777"/>
      <c r="E143" s="777"/>
      <c r="F143" s="777"/>
      <c r="G143" s="777"/>
      <c r="H143" s="777"/>
      <c r="I143" s="777"/>
      <c r="J143" s="777"/>
    </row>
    <row r="144" spans="1:12" hidden="1">
      <c r="A144" s="802" t="s">
        <v>858</v>
      </c>
      <c r="B144" s="781" t="s">
        <v>1645</v>
      </c>
      <c r="C144" s="803" t="s">
        <v>860</v>
      </c>
      <c r="D144" s="777"/>
      <c r="E144" s="777"/>
      <c r="F144" s="777"/>
      <c r="G144" s="777"/>
      <c r="H144" s="777"/>
      <c r="I144" s="777"/>
      <c r="J144" s="777"/>
    </row>
    <row r="145" spans="1:10" hidden="1">
      <c r="A145" s="802" t="s">
        <v>625</v>
      </c>
      <c r="B145" s="781" t="s">
        <v>1646</v>
      </c>
      <c r="C145" s="803" t="s">
        <v>627</v>
      </c>
      <c r="D145" s="777"/>
      <c r="E145" s="777"/>
      <c r="F145" s="777"/>
      <c r="G145" s="777"/>
      <c r="H145" s="777"/>
      <c r="I145" s="777"/>
      <c r="J145" s="777"/>
    </row>
    <row r="146" spans="1:10" hidden="1">
      <c r="A146" s="802" t="s">
        <v>628</v>
      </c>
      <c r="B146" s="779" t="s">
        <v>629</v>
      </c>
      <c r="C146" s="804" t="s">
        <v>338</v>
      </c>
      <c r="D146" s="777">
        <v>0</v>
      </c>
      <c r="E146" s="777">
        <v>0</v>
      </c>
      <c r="F146" s="777">
        <v>0</v>
      </c>
      <c r="G146" s="777">
        <v>0</v>
      </c>
      <c r="H146" s="777">
        <v>0</v>
      </c>
      <c r="I146" s="777">
        <v>0</v>
      </c>
      <c r="J146" s="777">
        <v>0</v>
      </c>
    </row>
    <row r="147" spans="1:10" hidden="1">
      <c r="A147" s="802" t="s">
        <v>630</v>
      </c>
      <c r="B147" s="782" t="s">
        <v>631</v>
      </c>
      <c r="C147" s="803" t="s">
        <v>632</v>
      </c>
      <c r="D147" s="777"/>
      <c r="E147" s="777"/>
      <c r="F147" s="777"/>
      <c r="G147" s="777"/>
      <c r="H147" s="777"/>
      <c r="I147" s="777"/>
      <c r="J147" s="777"/>
    </row>
    <row r="148" spans="1:10" hidden="1">
      <c r="A148" s="802" t="s">
        <v>633</v>
      </c>
      <c r="B148" s="782" t="s">
        <v>634</v>
      </c>
      <c r="C148" s="803" t="s">
        <v>635</v>
      </c>
      <c r="D148" s="777"/>
      <c r="E148" s="777"/>
      <c r="F148" s="777"/>
      <c r="G148" s="777"/>
      <c r="H148" s="777"/>
      <c r="I148" s="777"/>
      <c r="J148" s="777"/>
    </row>
    <row r="149" spans="1:10" ht="25.5" hidden="1">
      <c r="A149" s="802" t="s">
        <v>636</v>
      </c>
      <c r="B149" s="781" t="s">
        <v>1647</v>
      </c>
      <c r="C149" s="803" t="s">
        <v>294</v>
      </c>
      <c r="D149" s="777"/>
      <c r="E149" s="777"/>
      <c r="F149" s="777"/>
      <c r="G149" s="777"/>
      <c r="H149" s="777"/>
      <c r="I149" s="777"/>
      <c r="J149" s="777"/>
    </row>
    <row r="150" spans="1:10" hidden="1">
      <c r="A150" s="802" t="s">
        <v>295</v>
      </c>
      <c r="B150" s="781" t="s">
        <v>1648</v>
      </c>
      <c r="C150" s="803" t="s">
        <v>297</v>
      </c>
      <c r="D150" s="777"/>
      <c r="E150" s="777"/>
      <c r="F150" s="777"/>
      <c r="G150" s="777"/>
      <c r="H150" s="777"/>
      <c r="I150" s="777"/>
      <c r="J150" s="777"/>
    </row>
    <row r="151" spans="1:10" hidden="1">
      <c r="A151" s="802" t="s">
        <v>298</v>
      </c>
      <c r="B151" s="779" t="s">
        <v>299</v>
      </c>
      <c r="C151" s="804" t="s">
        <v>338</v>
      </c>
      <c r="D151" s="777">
        <v>0</v>
      </c>
      <c r="E151" s="777">
        <v>0</v>
      </c>
      <c r="F151" s="777">
        <v>0</v>
      </c>
      <c r="G151" s="777">
        <v>0</v>
      </c>
      <c r="H151" s="777">
        <v>0</v>
      </c>
      <c r="I151" s="777">
        <v>0</v>
      </c>
      <c r="J151" s="777">
        <v>0</v>
      </c>
    </row>
    <row r="152" spans="1:10" hidden="1">
      <c r="A152" s="802" t="s">
        <v>300</v>
      </c>
      <c r="B152" s="782" t="s">
        <v>1061</v>
      </c>
      <c r="C152" s="803" t="s">
        <v>301</v>
      </c>
      <c r="D152" s="777"/>
      <c r="E152" s="777"/>
      <c r="F152" s="777"/>
      <c r="G152" s="777"/>
      <c r="H152" s="777"/>
      <c r="I152" s="777"/>
      <c r="J152" s="777"/>
    </row>
    <row r="153" spans="1:10" hidden="1">
      <c r="A153" s="805" t="s">
        <v>302</v>
      </c>
      <c r="B153" s="806" t="s">
        <v>303</v>
      </c>
      <c r="C153" s="804" t="s">
        <v>338</v>
      </c>
      <c r="D153" s="777">
        <v>0</v>
      </c>
      <c r="E153" s="777">
        <v>0</v>
      </c>
      <c r="F153" s="777">
        <v>0</v>
      </c>
      <c r="G153" s="777">
        <v>0</v>
      </c>
      <c r="H153" s="777">
        <v>0</v>
      </c>
      <c r="I153" s="777">
        <v>0</v>
      </c>
      <c r="J153" s="777">
        <v>0</v>
      </c>
    </row>
    <row r="154" spans="1:10" hidden="1">
      <c r="A154" s="802" t="s">
        <v>304</v>
      </c>
      <c r="B154" s="782" t="s">
        <v>1062</v>
      </c>
      <c r="C154" s="803" t="s">
        <v>305</v>
      </c>
      <c r="D154" s="777"/>
      <c r="E154" s="777"/>
      <c r="F154" s="777"/>
      <c r="G154" s="777"/>
      <c r="H154" s="777"/>
      <c r="I154" s="777"/>
      <c r="J154" s="777"/>
    </row>
    <row r="155" spans="1:10" hidden="1">
      <c r="A155" s="802" t="s">
        <v>306</v>
      </c>
      <c r="B155" s="782" t="s">
        <v>1063</v>
      </c>
      <c r="C155" s="803" t="s">
        <v>307</v>
      </c>
      <c r="D155" s="777"/>
      <c r="E155" s="777"/>
      <c r="F155" s="777"/>
      <c r="G155" s="777"/>
      <c r="H155" s="777"/>
      <c r="I155" s="777"/>
      <c r="J155" s="777"/>
    </row>
    <row r="156" spans="1:10" hidden="1">
      <c r="A156" s="802" t="s">
        <v>308</v>
      </c>
      <c r="B156" s="781" t="s">
        <v>1649</v>
      </c>
      <c r="C156" s="803" t="s">
        <v>310</v>
      </c>
      <c r="D156" s="777"/>
      <c r="E156" s="777"/>
      <c r="F156" s="777"/>
      <c r="G156" s="777"/>
      <c r="H156" s="777"/>
      <c r="I156" s="777"/>
      <c r="J156" s="777"/>
    </row>
    <row r="157" spans="1:10" ht="13.5" thickBot="1">
      <c r="A157" s="807">
        <v>1244000</v>
      </c>
      <c r="B157" s="808" t="s">
        <v>1650</v>
      </c>
      <c r="C157" s="809" t="s">
        <v>1089</v>
      </c>
      <c r="D157" s="1120"/>
      <c r="E157" s="1120"/>
      <c r="F157" s="1120"/>
      <c r="G157" s="1120"/>
      <c r="H157" s="1120"/>
      <c r="I157" s="1120"/>
      <c r="J157" s="1120"/>
    </row>
    <row r="158" spans="1:10" ht="26.25" thickBot="1">
      <c r="A158" s="810">
        <v>1000000</v>
      </c>
      <c r="B158" s="811" t="s">
        <v>1090</v>
      </c>
      <c r="C158" s="812" t="s">
        <v>338</v>
      </c>
      <c r="D158" s="1121">
        <f>D32</f>
        <v>500</v>
      </c>
      <c r="E158" s="1121">
        <v>0</v>
      </c>
      <c r="F158" s="1121">
        <f>D158</f>
        <v>500</v>
      </c>
      <c r="G158" s="1121">
        <f>G32</f>
        <v>200</v>
      </c>
      <c r="H158" s="1121">
        <f>H32</f>
        <v>200</v>
      </c>
      <c r="I158" s="1121">
        <f>I32</f>
        <v>500</v>
      </c>
      <c r="J158" s="1501">
        <f>F158</f>
        <v>500</v>
      </c>
    </row>
    <row r="159" spans="1:10" ht="11.25" customHeight="1">
      <c r="A159" s="813"/>
      <c r="B159" s="814"/>
      <c r="C159" s="815"/>
      <c r="D159" s="662"/>
      <c r="E159" s="662"/>
      <c r="F159" s="662"/>
      <c r="G159" s="662"/>
      <c r="H159" s="662"/>
      <c r="I159" s="662"/>
      <c r="J159" s="662"/>
    </row>
    <row r="160" spans="1:10" s="662" customFormat="1" ht="15.75" customHeight="1">
      <c r="A160" s="2422" t="s">
        <v>2264</v>
      </c>
      <c r="B160" s="2422"/>
      <c r="C160" s="2422"/>
      <c r="D160" s="2422"/>
      <c r="E160" s="2422"/>
      <c r="F160" s="2422"/>
      <c r="G160" s="2422"/>
      <c r="H160" s="2422"/>
      <c r="I160" s="2422"/>
      <c r="J160" s="2422"/>
    </row>
    <row r="161" spans="1:10" s="662" customFormat="1" ht="18.75" customHeight="1">
      <c r="A161" s="2422"/>
      <c r="B161" s="2422"/>
      <c r="C161" s="2422"/>
      <c r="D161" s="2422"/>
      <c r="E161" s="2422"/>
      <c r="F161" s="2422"/>
      <c r="G161" s="2422"/>
      <c r="H161" s="2422"/>
      <c r="I161" s="2422"/>
      <c r="J161" s="2422"/>
    </row>
    <row r="162" spans="1:10" ht="12.75" customHeight="1">
      <c r="A162" s="2476" t="s">
        <v>1070</v>
      </c>
      <c r="B162" s="2476"/>
      <c r="C162" s="2476"/>
      <c r="D162" s="2476"/>
      <c r="E162" s="2476"/>
      <c r="F162" s="2476"/>
      <c r="G162" s="2476"/>
      <c r="H162" s="2476"/>
      <c r="I162" s="2476"/>
      <c r="J162" s="2476"/>
    </row>
    <row r="163" spans="1:10" ht="12.75" customHeight="1">
      <c r="A163" s="816" t="s">
        <v>1651</v>
      </c>
      <c r="B163" s="816"/>
      <c r="C163" s="817"/>
      <c r="D163" s="816"/>
      <c r="E163" s="816"/>
      <c r="F163" s="816"/>
      <c r="G163" s="816" t="s">
        <v>1098</v>
      </c>
      <c r="H163" s="816"/>
      <c r="I163" s="816"/>
      <c r="J163" s="816"/>
    </row>
    <row r="164" spans="1:10" ht="12.75" customHeight="1">
      <c r="A164" s="818" t="s">
        <v>1652</v>
      </c>
      <c r="B164" s="818"/>
      <c r="C164" s="818"/>
      <c r="D164" s="662"/>
      <c r="E164" s="661" t="s">
        <v>289</v>
      </c>
      <c r="F164" s="662"/>
      <c r="G164" s="661" t="s">
        <v>290</v>
      </c>
      <c r="H164" s="662"/>
      <c r="I164" s="662"/>
      <c r="J164" s="818"/>
    </row>
    <row r="165" spans="1:10" ht="12.75" customHeight="1">
      <c r="A165" s="819" t="s">
        <v>1653</v>
      </c>
      <c r="B165" s="819"/>
      <c r="C165" s="818"/>
      <c r="D165" s="819"/>
      <c r="E165" s="819"/>
      <c r="F165" s="819"/>
      <c r="G165" s="819"/>
      <c r="H165" s="819"/>
      <c r="I165" s="819"/>
      <c r="J165" s="819"/>
    </row>
    <row r="166" spans="1:10" ht="14.25">
      <c r="A166" s="816" t="s">
        <v>2011</v>
      </c>
      <c r="B166" s="816"/>
      <c r="C166" s="817"/>
      <c r="D166" s="816"/>
      <c r="E166" s="816"/>
      <c r="F166" s="816"/>
      <c r="G166" s="816" t="s">
        <v>1102</v>
      </c>
      <c r="H166" s="816"/>
      <c r="I166" s="816"/>
      <c r="J166" s="816"/>
    </row>
    <row r="167" spans="1:10" ht="14.25">
      <c r="A167" s="818" t="s">
        <v>1655</v>
      </c>
      <c r="B167" s="817" t="s">
        <v>612</v>
      </c>
      <c r="C167" s="820"/>
      <c r="D167" s="662"/>
      <c r="E167" s="661" t="s">
        <v>289</v>
      </c>
      <c r="F167" s="662"/>
      <c r="G167" s="661" t="s">
        <v>290</v>
      </c>
      <c r="H167" s="662"/>
      <c r="I167" s="662"/>
      <c r="J167" s="818"/>
    </row>
    <row r="168" spans="1:10" ht="12.75" customHeight="1">
      <c r="A168" s="672"/>
      <c r="B168" s="663"/>
      <c r="C168" s="673"/>
      <c r="D168" s="662"/>
      <c r="E168" s="662"/>
      <c r="F168" s="662"/>
      <c r="G168" s="662"/>
      <c r="H168" s="662"/>
      <c r="I168" s="662"/>
      <c r="J168" s="662"/>
    </row>
    <row r="169" spans="1:10" ht="12.75" customHeight="1">
      <c r="A169" s="672"/>
      <c r="B169" s="663"/>
      <c r="C169" s="673"/>
      <c r="D169" s="662"/>
      <c r="E169" s="662"/>
      <c r="F169" s="662"/>
      <c r="G169" s="662"/>
      <c r="H169" s="662"/>
      <c r="I169" s="662"/>
      <c r="J169" s="662"/>
    </row>
    <row r="170" spans="1:10" ht="12.75" customHeight="1">
      <c r="A170" s="672"/>
      <c r="B170" s="663"/>
      <c r="C170" s="673"/>
      <c r="D170" s="662"/>
      <c r="E170" s="662"/>
      <c r="F170" s="662"/>
      <c r="G170" s="662"/>
      <c r="H170" s="662"/>
      <c r="I170" s="662"/>
      <c r="J170" s="662"/>
    </row>
    <row r="171" spans="1:10" ht="12.75" customHeight="1">
      <c r="A171" s="672"/>
      <c r="B171" s="663"/>
      <c r="C171" s="673"/>
      <c r="D171" s="662"/>
      <c r="E171" s="662"/>
      <c r="F171" s="662"/>
      <c r="G171" s="662"/>
      <c r="H171" s="662"/>
      <c r="I171" s="662"/>
      <c r="J171" s="662"/>
    </row>
  </sheetData>
  <mergeCells count="16">
    <mergeCell ref="B16:F17"/>
    <mergeCell ref="A13:J13"/>
    <mergeCell ref="A14:J14"/>
    <mergeCell ref="A15:J15"/>
    <mergeCell ref="F1:J1"/>
    <mergeCell ref="F3:J3"/>
    <mergeCell ref="A10:E10"/>
    <mergeCell ref="A11:E11"/>
    <mergeCell ref="A12:B12"/>
    <mergeCell ref="F23:J24"/>
    <mergeCell ref="F29:F30"/>
    <mergeCell ref="G29:J29"/>
    <mergeCell ref="A162:J162"/>
    <mergeCell ref="A160:J160"/>
    <mergeCell ref="A161:J161"/>
    <mergeCell ref="H27:J27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N165"/>
  <sheetViews>
    <sheetView topLeftCell="A4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10.85546875" style="626" customWidth="1"/>
    <col min="4" max="4" width="10.5703125" style="626" customWidth="1"/>
    <col min="5" max="5" width="8.7109375" style="626" customWidth="1"/>
    <col min="6" max="6" width="10.5703125" style="626" customWidth="1"/>
    <col min="7" max="7" width="13.140625" style="626" customWidth="1"/>
    <col min="8" max="9" width="11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453" t="s">
        <v>28</v>
      </c>
      <c r="G1" s="2453"/>
      <c r="H1" s="2453"/>
      <c r="I1" s="2453"/>
      <c r="J1" s="2453"/>
      <c r="K1" s="662"/>
      <c r="L1" s="662"/>
    </row>
    <row r="2" spans="1:12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454" t="s">
        <v>850</v>
      </c>
      <c r="G3" s="2454"/>
      <c r="H3" s="2454"/>
      <c r="I3" s="2454"/>
      <c r="J3" s="2454"/>
      <c r="K3" s="662"/>
      <c r="L3" s="662"/>
    </row>
    <row r="4" spans="1:12">
      <c r="A4" s="662"/>
      <c r="B4" s="663"/>
      <c r="C4" s="664"/>
      <c r="D4" s="662"/>
      <c r="E4" s="665"/>
      <c r="F4" s="667" t="s">
        <v>30</v>
      </c>
      <c r="G4" s="667"/>
      <c r="H4" s="662"/>
      <c r="I4" s="662"/>
      <c r="J4" s="662"/>
      <c r="K4" s="662"/>
      <c r="L4" s="662"/>
    </row>
    <row r="5" spans="1:12" ht="14.25">
      <c r="A5" s="662"/>
      <c r="B5" s="668" t="s">
        <v>31</v>
      </c>
      <c r="C5" s="664"/>
      <c r="D5" s="662"/>
      <c r="E5" s="665"/>
      <c r="F5" s="665"/>
      <c r="G5" s="669" t="s">
        <v>162</v>
      </c>
      <c r="H5" s="662"/>
      <c r="I5" s="662"/>
      <c r="J5" s="662"/>
      <c r="K5" s="662"/>
      <c r="L5" s="662"/>
    </row>
    <row r="6" spans="1:12">
      <c r="A6" s="667" t="s">
        <v>1767</v>
      </c>
      <c r="B6" s="663"/>
      <c r="C6" s="664"/>
      <c r="D6" s="662"/>
      <c r="E6" s="665" t="s">
        <v>163</v>
      </c>
      <c r="F6" s="667" t="s">
        <v>893</v>
      </c>
      <c r="G6" s="662"/>
      <c r="H6" s="662"/>
      <c r="I6" s="662"/>
      <c r="J6" s="672"/>
      <c r="K6" s="662"/>
      <c r="L6" s="662"/>
    </row>
    <row r="7" spans="1:12">
      <c r="A7" s="672"/>
      <c r="B7" s="821" t="s">
        <v>1656</v>
      </c>
      <c r="C7" s="692"/>
      <c r="D7" s="672"/>
      <c r="E7" s="694"/>
      <c r="F7" s="672"/>
      <c r="G7" s="672"/>
      <c r="H7" s="662"/>
      <c r="I7" s="662"/>
      <c r="J7" s="662"/>
      <c r="K7" s="672"/>
      <c r="L7" s="672"/>
    </row>
    <row r="8" spans="1:12" ht="14.25">
      <c r="A8" s="822" t="s">
        <v>1657</v>
      </c>
      <c r="B8" s="814"/>
      <c r="C8" s="823"/>
      <c r="D8" s="824"/>
      <c r="E8" s="825"/>
      <c r="F8" s="825"/>
      <c r="G8" s="672"/>
      <c r="H8" s="662"/>
      <c r="I8" s="662"/>
      <c r="J8" s="662"/>
      <c r="K8" s="662"/>
      <c r="L8" s="662"/>
    </row>
    <row r="9" spans="1:12">
      <c r="A9" s="662"/>
      <c r="B9" s="663"/>
      <c r="C9" s="664"/>
      <c r="D9" s="662"/>
      <c r="E9" s="665"/>
      <c r="F9" s="665"/>
      <c r="G9" s="662"/>
      <c r="H9" s="662"/>
      <c r="I9" s="662"/>
      <c r="J9" s="662"/>
      <c r="K9" s="662"/>
      <c r="L9" s="662"/>
    </row>
    <row r="10" spans="1:12">
      <c r="A10" s="2457" t="s">
        <v>1123</v>
      </c>
      <c r="B10" s="2457"/>
      <c r="C10" s="2457"/>
      <c r="D10" s="2457"/>
      <c r="E10" s="2457"/>
      <c r="F10" s="665"/>
      <c r="G10" s="674" t="s">
        <v>193</v>
      </c>
      <c r="H10" s="662"/>
      <c r="I10" s="662"/>
      <c r="J10" s="662"/>
      <c r="K10" s="662"/>
      <c r="L10" s="662"/>
    </row>
    <row r="11" spans="1:12">
      <c r="A11" s="2452" t="s">
        <v>861</v>
      </c>
      <c r="B11" s="2452"/>
      <c r="C11" s="2452"/>
      <c r="D11" s="2452"/>
      <c r="E11" s="2452"/>
      <c r="F11" s="665"/>
      <c r="G11" s="662"/>
      <c r="H11" s="662"/>
      <c r="I11" s="662"/>
      <c r="J11" s="662"/>
      <c r="K11" s="662"/>
      <c r="L11" s="662"/>
    </row>
    <row r="12" spans="1:12" s="841" customFormat="1">
      <c r="A12" s="2445" t="s">
        <v>2269</v>
      </c>
      <c r="B12" s="2446"/>
      <c r="C12" s="1460"/>
      <c r="F12" s="1461"/>
      <c r="G12" s="1461"/>
    </row>
    <row r="13" spans="1:12" ht="18">
      <c r="A13" s="2447" t="s">
        <v>779</v>
      </c>
      <c r="B13" s="2447"/>
      <c r="C13" s="2447"/>
      <c r="D13" s="2447"/>
      <c r="E13" s="2447"/>
      <c r="F13" s="2447"/>
      <c r="G13" s="2447"/>
      <c r="H13" s="2447"/>
      <c r="I13" s="2447"/>
      <c r="J13" s="2447"/>
      <c r="K13" s="662"/>
      <c r="L13" s="662"/>
    </row>
    <row r="14" spans="1:12" ht="14.25">
      <c r="A14" s="2448" t="s">
        <v>993</v>
      </c>
      <c r="B14" s="2449"/>
      <c r="C14" s="2449"/>
      <c r="D14" s="2449"/>
      <c r="E14" s="2449"/>
      <c r="F14" s="2449"/>
      <c r="G14" s="2449"/>
      <c r="H14" s="2449"/>
      <c r="I14" s="2449"/>
      <c r="J14" s="2449"/>
      <c r="K14" s="662"/>
      <c r="L14" s="662"/>
    </row>
    <row r="15" spans="1:12" ht="16.5">
      <c r="A15" s="2450" t="s">
        <v>1614</v>
      </c>
      <c r="B15" s="2450"/>
      <c r="C15" s="2450"/>
      <c r="D15" s="2450"/>
      <c r="E15" s="2450"/>
      <c r="F15" s="2450"/>
      <c r="G15" s="2450"/>
      <c r="H15" s="2450"/>
      <c r="I15" s="2450"/>
      <c r="J15" s="2450"/>
      <c r="K15" s="662"/>
      <c r="L15" s="662"/>
    </row>
    <row r="16" spans="1:12" s="672" customFormat="1" ht="12.75" customHeight="1">
      <c r="A16" s="882"/>
      <c r="B16" s="2451" t="s">
        <v>2119</v>
      </c>
      <c r="C16" s="2451"/>
      <c r="D16" s="2451"/>
      <c r="E16" s="2451"/>
      <c r="F16" s="2451"/>
      <c r="G16" s="887"/>
      <c r="H16" s="887"/>
      <c r="I16" s="887"/>
      <c r="J16" s="887"/>
    </row>
    <row r="17" spans="1:14" ht="14.25">
      <c r="A17" s="675"/>
      <c r="B17" s="2451"/>
      <c r="C17" s="2451"/>
      <c r="D17" s="2451"/>
      <c r="E17" s="2451"/>
      <c r="F17" s="2451"/>
      <c r="G17" s="675"/>
      <c r="H17" s="672"/>
      <c r="I17" s="672"/>
      <c r="J17" s="672"/>
      <c r="K17" s="672"/>
      <c r="L17" s="672"/>
    </row>
    <row r="18" spans="1:14">
      <c r="A18" s="677" t="s">
        <v>962</v>
      </c>
      <c r="B18" s="678"/>
      <c r="C18" s="678"/>
      <c r="D18" s="678"/>
      <c r="E18" s="672"/>
      <c r="F18" s="679" t="s">
        <v>312</v>
      </c>
      <c r="G18" s="672"/>
      <c r="H18" s="672"/>
      <c r="I18" s="672"/>
      <c r="J18" s="672"/>
      <c r="K18" s="672"/>
      <c r="L18" s="672"/>
    </row>
    <row r="19" spans="1:14">
      <c r="A19" s="677" t="s">
        <v>961</v>
      </c>
      <c r="B19" s="680"/>
      <c r="C19" s="680"/>
      <c r="D19" s="680"/>
      <c r="E19" s="680"/>
      <c r="F19" s="677" t="s">
        <v>313</v>
      </c>
      <c r="G19" s="650" t="s">
        <v>100</v>
      </c>
      <c r="H19" s="647" t="s">
        <v>679</v>
      </c>
      <c r="I19" s="648" t="s">
        <v>703</v>
      </c>
      <c r="J19" s="680"/>
      <c r="K19" s="680"/>
      <c r="L19" s="680"/>
    </row>
    <row r="20" spans="1:14">
      <c r="A20" s="677" t="s">
        <v>314</v>
      </c>
      <c r="B20" s="677"/>
      <c r="C20" s="677"/>
      <c r="D20" s="677"/>
      <c r="E20" s="677"/>
      <c r="F20" s="680"/>
      <c r="G20" s="677"/>
      <c r="H20" s="680"/>
      <c r="I20" s="677"/>
      <c r="J20" s="677"/>
      <c r="K20" s="677"/>
      <c r="L20" s="677"/>
    </row>
    <row r="21" spans="1:14">
      <c r="A21" s="677" t="s">
        <v>884</v>
      </c>
      <c r="B21" s="677"/>
      <c r="C21" s="677"/>
      <c r="D21" s="681"/>
      <c r="E21" s="681"/>
      <c r="F21" s="677" t="s">
        <v>692</v>
      </c>
      <c r="G21" s="677"/>
      <c r="H21" s="677"/>
      <c r="I21" s="677"/>
      <c r="J21" s="677"/>
      <c r="K21" s="677"/>
      <c r="L21" s="677"/>
    </row>
    <row r="22" spans="1:14" ht="24" customHeight="1">
      <c r="A22" s="677" t="s">
        <v>1615</v>
      </c>
      <c r="B22" s="680"/>
      <c r="C22" s="680"/>
      <c r="D22" s="680"/>
      <c r="E22" s="680"/>
      <c r="F22" s="677" t="s">
        <v>895</v>
      </c>
      <c r="G22" s="677"/>
      <c r="H22" s="677"/>
      <c r="I22" s="680"/>
      <c r="J22" s="682"/>
      <c r="K22" s="680"/>
      <c r="L22" s="680"/>
    </row>
    <row r="23" spans="1:14" ht="17.25" customHeight="1">
      <c r="A23" s="680" t="s">
        <v>192</v>
      </c>
      <c r="B23" s="682"/>
      <c r="C23" s="683"/>
      <c r="D23" s="680"/>
      <c r="E23" s="680"/>
      <c r="F23" s="2437" t="s">
        <v>900</v>
      </c>
      <c r="G23" s="2437"/>
      <c r="H23" s="2437"/>
      <c r="I23" s="2437"/>
      <c r="J23" s="2437"/>
      <c r="K23" s="680"/>
      <c r="L23" s="680"/>
    </row>
    <row r="24" spans="1:14" ht="13.5" thickBot="1">
      <c r="A24" s="679" t="s">
        <v>120</v>
      </c>
      <c r="B24" s="684"/>
      <c r="C24" s="685"/>
      <c r="D24" s="684"/>
      <c r="E24" s="680"/>
      <c r="F24" s="2437"/>
      <c r="G24" s="2437"/>
      <c r="H24" s="2437"/>
      <c r="I24" s="2437"/>
      <c r="J24" s="2437"/>
      <c r="K24" s="680"/>
      <c r="L24" s="680"/>
    </row>
    <row r="25" spans="1:14" ht="13.5" thickBot="1">
      <c r="A25" s="677" t="s">
        <v>110</v>
      </c>
      <c r="B25" s="680"/>
      <c r="C25" s="683"/>
      <c r="D25" s="682"/>
      <c r="E25" s="686"/>
      <c r="G25" s="687"/>
      <c r="H25" s="688"/>
      <c r="I25" s="689"/>
      <c r="K25" s="682"/>
      <c r="L25" s="682"/>
    </row>
    <row r="26" spans="1:14" ht="13.5" thickBot="1">
      <c r="A26" s="677" t="s">
        <v>397</v>
      </c>
      <c r="B26" s="680"/>
      <c r="C26" s="680"/>
      <c r="D26" s="684"/>
      <c r="E26" s="684"/>
      <c r="F26" s="684"/>
      <c r="G26" s="690" t="s">
        <v>398</v>
      </c>
      <c r="H26" s="680"/>
      <c r="I26" s="682"/>
      <c r="J26" s="682"/>
      <c r="K26" s="684"/>
      <c r="L26" s="684"/>
    </row>
    <row r="27" spans="1:14" ht="13.5" thickBot="1">
      <c r="A27" s="677" t="s">
        <v>399</v>
      </c>
      <c r="B27" s="691"/>
      <c r="C27" s="692"/>
      <c r="D27" s="683"/>
      <c r="E27" s="693"/>
      <c r="F27" s="694"/>
      <c r="G27" s="2560">
        <v>900272213027</v>
      </c>
      <c r="H27" s="2560"/>
      <c r="I27" s="2560"/>
      <c r="J27" s="2560"/>
      <c r="K27" s="672"/>
      <c r="L27" s="672"/>
    </row>
    <row r="28" spans="1:14" ht="4.5" customHeight="1" thickBot="1">
      <c r="G28" s="2561"/>
      <c r="H28" s="2561"/>
      <c r="I28" s="2561"/>
      <c r="J28" s="2561"/>
    </row>
    <row r="29" spans="1:14" ht="41.25" customHeight="1" thickBot="1">
      <c r="A29" s="695" t="s">
        <v>385</v>
      </c>
      <c r="B29" s="696" t="s">
        <v>400</v>
      </c>
      <c r="C29" s="697"/>
      <c r="D29" s="696" t="s">
        <v>401</v>
      </c>
      <c r="E29" s="698"/>
      <c r="F29" s="2438" t="s">
        <v>342</v>
      </c>
      <c r="G29" s="2440" t="s">
        <v>343</v>
      </c>
      <c r="H29" s="2441"/>
      <c r="I29" s="2441"/>
      <c r="J29" s="2442"/>
    </row>
    <row r="30" spans="1:14" ht="69.75" customHeight="1" thickBot="1">
      <c r="A30" s="699"/>
      <c r="B30" s="700" t="s">
        <v>329</v>
      </c>
      <c r="C30" s="701" t="s">
        <v>641</v>
      </c>
      <c r="D30" s="702" t="s">
        <v>761</v>
      </c>
      <c r="E30" s="70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  <c r="M30" s="688"/>
      <c r="N30" s="682"/>
    </row>
    <row r="31" spans="1:14" ht="12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707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4" ht="24.75" customHeight="1" thickBot="1">
      <c r="A32" s="704">
        <v>1100000</v>
      </c>
      <c r="B32" s="711" t="s">
        <v>1616</v>
      </c>
      <c r="C32" s="712" t="s">
        <v>338</v>
      </c>
      <c r="D32" s="987">
        <f>D99+D113+D134</f>
        <v>0</v>
      </c>
      <c r="E32" s="987">
        <f>E35</f>
        <v>0</v>
      </c>
      <c r="F32" s="987">
        <f>F35</f>
        <v>0</v>
      </c>
      <c r="G32" s="987">
        <f>G99+G113+G134</f>
        <v>0</v>
      </c>
      <c r="H32" s="987">
        <f>H99+H113+H134</f>
        <v>0</v>
      </c>
      <c r="I32" s="987">
        <f>I35</f>
        <v>0</v>
      </c>
      <c r="J32" s="987">
        <f>F32</f>
        <v>0</v>
      </c>
    </row>
    <row r="33" spans="1:10" ht="47.25" customHeight="1" thickBot="1">
      <c r="A33" s="704">
        <v>1110000</v>
      </c>
      <c r="B33" s="714" t="s">
        <v>1617</v>
      </c>
      <c r="C33" s="712" t="s">
        <v>338</v>
      </c>
      <c r="D33" s="988">
        <v>0</v>
      </c>
      <c r="E33" s="988"/>
      <c r="F33" s="988">
        <v>0</v>
      </c>
      <c r="G33" s="988">
        <v>0</v>
      </c>
      <c r="H33" s="988">
        <v>0</v>
      </c>
      <c r="I33" s="988">
        <v>0</v>
      </c>
      <c r="J33" s="988">
        <v>0</v>
      </c>
    </row>
    <row r="34" spans="1:10" ht="14.25">
      <c r="A34" s="716">
        <v>1110000</v>
      </c>
      <c r="B34" s="717" t="s">
        <v>768</v>
      </c>
      <c r="C34" s="718" t="s">
        <v>338</v>
      </c>
      <c r="D34" s="989">
        <v>0</v>
      </c>
      <c r="E34" s="989"/>
      <c r="F34" s="989">
        <v>0</v>
      </c>
      <c r="G34" s="989">
        <v>0</v>
      </c>
      <c r="H34" s="989">
        <v>0</v>
      </c>
      <c r="I34" s="989">
        <v>0</v>
      </c>
      <c r="J34" s="989">
        <v>0</v>
      </c>
    </row>
    <row r="35" spans="1:10" ht="25.5">
      <c r="A35" s="720">
        <v>1111000</v>
      </c>
      <c r="B35" s="721" t="s">
        <v>643</v>
      </c>
      <c r="C35" s="722" t="s">
        <v>769</v>
      </c>
      <c r="D35" s="1001"/>
      <c r="E35" s="1527">
        <v>0</v>
      </c>
      <c r="F35" s="1497">
        <f>D35+E35</f>
        <v>0</v>
      </c>
      <c r="G35" s="1497">
        <v>0</v>
      </c>
      <c r="H35" s="1497">
        <v>0</v>
      </c>
      <c r="I35" s="1497">
        <v>0</v>
      </c>
      <c r="J35" s="1497">
        <f>F35</f>
        <v>0</v>
      </c>
    </row>
    <row r="36" spans="1:10" ht="24.75" customHeight="1">
      <c r="A36" s="724">
        <v>1112000</v>
      </c>
      <c r="B36" s="725" t="s">
        <v>255</v>
      </c>
      <c r="C36" s="726" t="s">
        <v>770</v>
      </c>
      <c r="D36" s="996"/>
      <c r="E36" s="996"/>
      <c r="F36" s="996"/>
      <c r="G36" s="996"/>
      <c r="H36" s="996"/>
      <c r="I36" s="996"/>
      <c r="J36" s="996"/>
    </row>
    <row r="37" spans="1:10" ht="25.5" hidden="1">
      <c r="A37" s="724">
        <v>1113000</v>
      </c>
      <c r="B37" s="725" t="s">
        <v>771</v>
      </c>
      <c r="C37" s="726" t="s">
        <v>772</v>
      </c>
      <c r="D37" s="996"/>
      <c r="E37" s="996"/>
      <c r="F37" s="996"/>
      <c r="G37" s="996"/>
      <c r="H37" s="996"/>
      <c r="I37" s="996"/>
      <c r="J37" s="996"/>
    </row>
    <row r="38" spans="1:10" ht="38.25" hidden="1">
      <c r="A38" s="724">
        <v>1114000</v>
      </c>
      <c r="B38" s="725" t="s">
        <v>377</v>
      </c>
      <c r="C38" s="726" t="s">
        <v>378</v>
      </c>
      <c r="D38" s="996"/>
      <c r="E38" s="996"/>
      <c r="F38" s="996"/>
      <c r="G38" s="996"/>
      <c r="H38" s="996"/>
      <c r="I38" s="996"/>
      <c r="J38" s="996"/>
    </row>
    <row r="39" spans="1:10" hidden="1">
      <c r="A39" s="724">
        <v>1115000</v>
      </c>
      <c r="B39" s="725" t="s">
        <v>591</v>
      </c>
      <c r="C39" s="726" t="s">
        <v>367</v>
      </c>
      <c r="D39" s="996"/>
      <c r="E39" s="996"/>
      <c r="F39" s="996"/>
      <c r="G39" s="996"/>
      <c r="H39" s="996"/>
      <c r="I39" s="996"/>
      <c r="J39" s="996"/>
    </row>
    <row r="40" spans="1:10" ht="25.5" hidden="1">
      <c r="A40" s="724">
        <v>1116000</v>
      </c>
      <c r="B40" s="725" t="s">
        <v>981</v>
      </c>
      <c r="C40" s="726" t="s">
        <v>368</v>
      </c>
      <c r="D40" s="996"/>
      <c r="E40" s="996"/>
      <c r="F40" s="996"/>
      <c r="G40" s="996"/>
      <c r="H40" s="996"/>
      <c r="I40" s="996"/>
      <c r="J40" s="996"/>
    </row>
    <row r="41" spans="1:10" ht="39" hidden="1" thickBot="1">
      <c r="A41" s="728">
        <v>1117000</v>
      </c>
      <c r="B41" s="729" t="s">
        <v>18</v>
      </c>
      <c r="C41" s="730" t="s">
        <v>19</v>
      </c>
      <c r="D41" s="998"/>
      <c r="E41" s="998"/>
      <c r="F41" s="998"/>
      <c r="G41" s="998"/>
      <c r="H41" s="998"/>
      <c r="I41" s="998"/>
      <c r="J41" s="998"/>
    </row>
    <row r="42" spans="1:10" ht="29.25" hidden="1" thickBot="1">
      <c r="A42" s="732">
        <v>1120000</v>
      </c>
      <c r="B42" s="733" t="s">
        <v>20</v>
      </c>
      <c r="C42" s="712" t="s">
        <v>338</v>
      </c>
      <c r="D42" s="1130">
        <v>0</v>
      </c>
      <c r="E42" s="1130"/>
      <c r="F42" s="1130">
        <v>0</v>
      </c>
      <c r="G42" s="1130">
        <v>0</v>
      </c>
      <c r="H42" s="1130">
        <v>0</v>
      </c>
      <c r="I42" s="1130">
        <v>0</v>
      </c>
      <c r="J42" s="1130">
        <v>0</v>
      </c>
    </row>
    <row r="43" spans="1:10" ht="14.25" hidden="1">
      <c r="A43" s="716">
        <v>1121000</v>
      </c>
      <c r="B43" s="735" t="s">
        <v>21</v>
      </c>
      <c r="C43" s="736"/>
      <c r="D43" s="1001">
        <v>0</v>
      </c>
      <c r="E43" s="1001"/>
      <c r="F43" s="1001">
        <v>0</v>
      </c>
      <c r="G43" s="1001">
        <v>0</v>
      </c>
      <c r="H43" s="1001">
        <v>0</v>
      </c>
      <c r="I43" s="1001">
        <v>0</v>
      </c>
      <c r="J43" s="1001">
        <v>0</v>
      </c>
    </row>
    <row r="44" spans="1:10" ht="25.5" hidden="1">
      <c r="A44" s="724">
        <v>1121100</v>
      </c>
      <c r="B44" s="737" t="s">
        <v>359</v>
      </c>
      <c r="C44" s="726" t="s">
        <v>360</v>
      </c>
      <c r="D44" s="996"/>
      <c r="E44" s="996"/>
      <c r="F44" s="996"/>
      <c r="G44" s="996"/>
      <c r="H44" s="996"/>
      <c r="I44" s="996"/>
      <c r="J44" s="996"/>
    </row>
    <row r="45" spans="1:10" hidden="1">
      <c r="A45" s="724">
        <v>1121200</v>
      </c>
      <c r="B45" s="738" t="s">
        <v>1618</v>
      </c>
      <c r="C45" s="726" t="s">
        <v>362</v>
      </c>
      <c r="D45" s="996"/>
      <c r="E45" s="996"/>
      <c r="F45" s="996"/>
      <c r="G45" s="996"/>
      <c r="H45" s="996"/>
      <c r="I45" s="996"/>
      <c r="J45" s="996"/>
    </row>
    <row r="46" spans="1:10" hidden="1">
      <c r="A46" s="724">
        <v>1121300</v>
      </c>
      <c r="B46" s="737" t="s">
        <v>734</v>
      </c>
      <c r="C46" s="726" t="s">
        <v>363</v>
      </c>
      <c r="D46" s="996"/>
      <c r="E46" s="996"/>
      <c r="F46" s="996"/>
      <c r="G46" s="996"/>
      <c r="H46" s="996"/>
      <c r="I46" s="996"/>
      <c r="J46" s="996"/>
    </row>
    <row r="47" spans="1:10" hidden="1">
      <c r="A47" s="724">
        <v>1121400</v>
      </c>
      <c r="B47" s="737" t="s">
        <v>735</v>
      </c>
      <c r="C47" s="726" t="s">
        <v>364</v>
      </c>
      <c r="D47" s="996"/>
      <c r="E47" s="996"/>
      <c r="F47" s="996"/>
      <c r="G47" s="996"/>
      <c r="H47" s="996"/>
      <c r="I47" s="996"/>
      <c r="J47" s="996"/>
    </row>
    <row r="48" spans="1:10" hidden="1">
      <c r="A48" s="724">
        <v>1121500</v>
      </c>
      <c r="B48" s="737" t="s">
        <v>65</v>
      </c>
      <c r="C48" s="726" t="s">
        <v>365</v>
      </c>
      <c r="D48" s="1001"/>
      <c r="E48" s="1001"/>
      <c r="F48" s="1001"/>
      <c r="G48" s="1001"/>
      <c r="H48" s="1001"/>
      <c r="I48" s="1001"/>
      <c r="J48" s="1001"/>
    </row>
    <row r="49" spans="1:10" hidden="1">
      <c r="A49" s="724">
        <v>1121600</v>
      </c>
      <c r="B49" s="737" t="s">
        <v>66</v>
      </c>
      <c r="C49" s="726" t="s">
        <v>366</v>
      </c>
      <c r="D49" s="996"/>
      <c r="E49" s="996"/>
      <c r="F49" s="996"/>
      <c r="G49" s="996"/>
      <c r="H49" s="996"/>
      <c r="I49" s="996"/>
      <c r="J49" s="996"/>
    </row>
    <row r="50" spans="1:10" ht="9.75" hidden="1" customHeight="1" thickBot="1">
      <c r="A50" s="740">
        <v>1121700</v>
      </c>
      <c r="B50" s="741" t="s">
        <v>67</v>
      </c>
      <c r="C50" s="730" t="s">
        <v>731</v>
      </c>
      <c r="D50" s="998"/>
      <c r="E50" s="998"/>
      <c r="F50" s="998"/>
      <c r="G50" s="998"/>
      <c r="H50" s="998"/>
      <c r="I50" s="998"/>
      <c r="J50" s="998"/>
    </row>
    <row r="51" spans="1:10" ht="28.5" hidden="1">
      <c r="A51" s="716">
        <v>1122000</v>
      </c>
      <c r="B51" s="742" t="s">
        <v>732</v>
      </c>
      <c r="C51" s="718" t="s">
        <v>338</v>
      </c>
      <c r="D51" s="1000">
        <v>0</v>
      </c>
      <c r="E51" s="1000"/>
      <c r="F51" s="1000">
        <v>0</v>
      </c>
      <c r="G51" s="1000">
        <v>0</v>
      </c>
      <c r="H51" s="1000">
        <v>0</v>
      </c>
      <c r="I51" s="1000">
        <v>0</v>
      </c>
      <c r="J51" s="1000">
        <v>0</v>
      </c>
    </row>
    <row r="52" spans="1:10" hidden="1">
      <c r="A52" s="744">
        <v>1122100</v>
      </c>
      <c r="B52" s="737" t="s">
        <v>68</v>
      </c>
      <c r="C52" s="722" t="s">
        <v>733</v>
      </c>
      <c r="D52" s="996"/>
      <c r="E52" s="996"/>
      <c r="F52" s="996"/>
      <c r="G52" s="996"/>
      <c r="H52" s="996"/>
      <c r="I52" s="996"/>
      <c r="J52" s="996"/>
    </row>
    <row r="53" spans="1:10" hidden="1">
      <c r="A53" s="744">
        <v>1122200</v>
      </c>
      <c r="B53" s="737" t="s">
        <v>465</v>
      </c>
      <c r="C53" s="726" t="s">
        <v>978</v>
      </c>
      <c r="D53" s="996"/>
      <c r="E53" s="996"/>
      <c r="F53" s="996"/>
      <c r="G53" s="996"/>
      <c r="H53" s="996"/>
      <c r="I53" s="996"/>
      <c r="J53" s="996"/>
    </row>
    <row r="54" spans="1:10" ht="13.5" hidden="1" thickBot="1">
      <c r="A54" s="732">
        <v>1122300</v>
      </c>
      <c r="B54" s="741" t="s">
        <v>136</v>
      </c>
      <c r="C54" s="730" t="s">
        <v>979</v>
      </c>
      <c r="D54" s="998"/>
      <c r="E54" s="998"/>
      <c r="F54" s="998"/>
      <c r="G54" s="998"/>
      <c r="H54" s="998"/>
      <c r="I54" s="998"/>
      <c r="J54" s="998"/>
    </row>
    <row r="55" spans="1:10" ht="28.5" hidden="1">
      <c r="A55" s="716">
        <v>1123000</v>
      </c>
      <c r="B55" s="742" t="s">
        <v>344</v>
      </c>
      <c r="C55" s="718" t="s">
        <v>338</v>
      </c>
      <c r="D55" s="1000">
        <v>0</v>
      </c>
      <c r="E55" s="1000"/>
      <c r="F55" s="1000">
        <v>0</v>
      </c>
      <c r="G55" s="1000">
        <v>0</v>
      </c>
      <c r="H55" s="1000">
        <v>0</v>
      </c>
      <c r="I55" s="1000">
        <v>0</v>
      </c>
      <c r="J55" s="1000">
        <v>0</v>
      </c>
    </row>
    <row r="56" spans="1:10" hidden="1">
      <c r="A56" s="744">
        <v>1123100</v>
      </c>
      <c r="B56" s="737" t="s">
        <v>137</v>
      </c>
      <c r="C56" s="722" t="s">
        <v>345</v>
      </c>
      <c r="D56" s="996"/>
      <c r="E56" s="996"/>
      <c r="F56" s="996"/>
      <c r="G56" s="996"/>
      <c r="H56" s="996"/>
      <c r="I56" s="996"/>
      <c r="J56" s="996"/>
    </row>
    <row r="57" spans="1:10" hidden="1">
      <c r="A57" s="744">
        <v>1123200</v>
      </c>
      <c r="B57" s="737" t="s">
        <v>138</v>
      </c>
      <c r="C57" s="726" t="s">
        <v>346</v>
      </c>
      <c r="D57" s="996"/>
      <c r="E57" s="996"/>
      <c r="F57" s="996"/>
      <c r="G57" s="996"/>
      <c r="H57" s="996"/>
      <c r="I57" s="996"/>
      <c r="J57" s="996"/>
    </row>
    <row r="58" spans="1:10" ht="25.5" hidden="1">
      <c r="A58" s="744">
        <v>1123300</v>
      </c>
      <c r="B58" s="737" t="s">
        <v>139</v>
      </c>
      <c r="C58" s="726" t="s">
        <v>347</v>
      </c>
      <c r="D58" s="996"/>
      <c r="E58" s="996"/>
      <c r="F58" s="996"/>
      <c r="G58" s="996"/>
      <c r="H58" s="996"/>
      <c r="I58" s="996"/>
      <c r="J58" s="996"/>
    </row>
    <row r="59" spans="1:10" hidden="1">
      <c r="A59" s="744">
        <v>1123400</v>
      </c>
      <c r="B59" s="737" t="s">
        <v>533</v>
      </c>
      <c r="C59" s="726" t="s">
        <v>348</v>
      </c>
      <c r="D59" s="996"/>
      <c r="E59" s="996"/>
      <c r="F59" s="996"/>
      <c r="G59" s="996"/>
      <c r="H59" s="996"/>
      <c r="I59" s="996"/>
      <c r="J59" s="996"/>
    </row>
    <row r="60" spans="1:10" hidden="1">
      <c r="A60" s="744">
        <v>1123500</v>
      </c>
      <c r="B60" s="745" t="s">
        <v>534</v>
      </c>
      <c r="C60" s="746">
        <v>423500</v>
      </c>
      <c r="D60" s="996"/>
      <c r="E60" s="996"/>
      <c r="F60" s="996"/>
      <c r="G60" s="996"/>
      <c r="H60" s="996"/>
      <c r="I60" s="996"/>
      <c r="J60" s="996"/>
    </row>
    <row r="61" spans="1:10" ht="25.5" hidden="1">
      <c r="A61" s="744">
        <v>1123600</v>
      </c>
      <c r="B61" s="737" t="s">
        <v>174</v>
      </c>
      <c r="C61" s="726" t="s">
        <v>349</v>
      </c>
      <c r="D61" s="996"/>
      <c r="E61" s="996"/>
      <c r="F61" s="996"/>
      <c r="G61" s="996"/>
      <c r="H61" s="996"/>
      <c r="I61" s="996"/>
      <c r="J61" s="996"/>
    </row>
    <row r="62" spans="1:10" hidden="1">
      <c r="A62" s="744">
        <v>1123700</v>
      </c>
      <c r="B62" s="737" t="s">
        <v>175</v>
      </c>
      <c r="C62" s="726" t="s">
        <v>350</v>
      </c>
      <c r="D62" s="996"/>
      <c r="E62" s="996"/>
      <c r="F62" s="996"/>
      <c r="G62" s="996"/>
      <c r="H62" s="996"/>
      <c r="I62" s="996"/>
      <c r="J62" s="996"/>
    </row>
    <row r="63" spans="1:10" ht="13.5" hidden="1" thickBot="1">
      <c r="A63" s="732">
        <v>1123800</v>
      </c>
      <c r="B63" s="741" t="s">
        <v>176</v>
      </c>
      <c r="C63" s="730" t="s">
        <v>351</v>
      </c>
      <c r="D63" s="998"/>
      <c r="E63" s="998"/>
      <c r="F63" s="998"/>
      <c r="G63" s="998"/>
      <c r="H63" s="998"/>
      <c r="I63" s="998"/>
      <c r="J63" s="998"/>
    </row>
    <row r="64" spans="1:10" ht="28.5" hidden="1">
      <c r="A64" s="716">
        <v>1124000</v>
      </c>
      <c r="B64" s="742" t="s">
        <v>198</v>
      </c>
      <c r="C64" s="718" t="s">
        <v>338</v>
      </c>
      <c r="D64" s="1000">
        <v>0</v>
      </c>
      <c r="E64" s="1000"/>
      <c r="F64" s="1000">
        <v>0</v>
      </c>
      <c r="G64" s="1000">
        <v>0</v>
      </c>
      <c r="H64" s="1000">
        <v>0</v>
      </c>
      <c r="I64" s="1000">
        <v>0</v>
      </c>
      <c r="J64" s="1000">
        <v>0</v>
      </c>
    </row>
    <row r="65" spans="1:10" ht="13.5" hidden="1" thickBot="1">
      <c r="A65" s="732">
        <v>1124100</v>
      </c>
      <c r="B65" s="741" t="s">
        <v>177</v>
      </c>
      <c r="C65" s="730" t="s">
        <v>199</v>
      </c>
      <c r="D65" s="998"/>
      <c r="E65" s="998"/>
      <c r="F65" s="998"/>
      <c r="G65" s="998"/>
      <c r="H65" s="998"/>
      <c r="I65" s="998"/>
      <c r="J65" s="998"/>
    </row>
    <row r="66" spans="1:10" ht="28.5" hidden="1">
      <c r="A66" s="716">
        <v>1125000</v>
      </c>
      <c r="B66" s="742" t="s">
        <v>878</v>
      </c>
      <c r="C66" s="718" t="s">
        <v>338</v>
      </c>
      <c r="D66" s="1000">
        <v>0</v>
      </c>
      <c r="E66" s="1000"/>
      <c r="F66" s="1000">
        <v>0</v>
      </c>
      <c r="G66" s="1000">
        <v>0</v>
      </c>
      <c r="H66" s="1000">
        <v>0</v>
      </c>
      <c r="I66" s="1000">
        <v>0</v>
      </c>
      <c r="J66" s="1000">
        <v>0</v>
      </c>
    </row>
    <row r="67" spans="1:10" ht="25.5" hidden="1">
      <c r="A67" s="744">
        <v>1125100</v>
      </c>
      <c r="B67" s="737" t="s">
        <v>178</v>
      </c>
      <c r="C67" s="722" t="s">
        <v>879</v>
      </c>
      <c r="D67" s="996"/>
      <c r="E67" s="996"/>
      <c r="F67" s="996"/>
      <c r="G67" s="996"/>
      <c r="H67" s="996"/>
      <c r="I67" s="996"/>
      <c r="J67" s="996"/>
    </row>
    <row r="68" spans="1:10" ht="26.25" hidden="1" thickBot="1">
      <c r="A68" s="732">
        <v>1125200</v>
      </c>
      <c r="B68" s="741" t="s">
        <v>669</v>
      </c>
      <c r="C68" s="730" t="s">
        <v>988</v>
      </c>
      <c r="D68" s="998"/>
      <c r="E68" s="998"/>
      <c r="F68" s="998"/>
      <c r="G68" s="998"/>
      <c r="H68" s="998"/>
      <c r="I68" s="998"/>
      <c r="J68" s="998"/>
    </row>
    <row r="69" spans="1:10" ht="14.25" hidden="1">
      <c r="A69" s="716">
        <v>1126000</v>
      </c>
      <c r="B69" s="742" t="s">
        <v>989</v>
      </c>
      <c r="C69" s="718" t="s">
        <v>338</v>
      </c>
      <c r="D69" s="1000">
        <v>0</v>
      </c>
      <c r="E69" s="1000"/>
      <c r="F69" s="1000">
        <v>0</v>
      </c>
      <c r="G69" s="1000">
        <v>0</v>
      </c>
      <c r="H69" s="1000">
        <v>0</v>
      </c>
      <c r="I69" s="1000">
        <v>0</v>
      </c>
      <c r="J69" s="1000">
        <v>0</v>
      </c>
    </row>
    <row r="70" spans="1:10" hidden="1">
      <c r="A70" s="716">
        <v>1126100</v>
      </c>
      <c r="B70" s="737" t="s">
        <v>941</v>
      </c>
      <c r="C70" s="722" t="s">
        <v>990</v>
      </c>
      <c r="D70" s="996"/>
      <c r="E70" s="996"/>
      <c r="F70" s="996"/>
      <c r="G70" s="996"/>
      <c r="H70" s="996"/>
      <c r="I70" s="996"/>
      <c r="J70" s="996"/>
    </row>
    <row r="71" spans="1:10" hidden="1">
      <c r="A71" s="716">
        <v>1126200</v>
      </c>
      <c r="B71" s="737" t="s">
        <v>942</v>
      </c>
      <c r="C71" s="726" t="s">
        <v>991</v>
      </c>
      <c r="D71" s="996"/>
      <c r="E71" s="996"/>
      <c r="F71" s="996"/>
      <c r="G71" s="996"/>
      <c r="H71" s="996"/>
      <c r="I71" s="996"/>
      <c r="J71" s="996"/>
    </row>
    <row r="72" spans="1:10" hidden="1">
      <c r="A72" s="716">
        <v>1126300</v>
      </c>
      <c r="B72" s="737" t="s">
        <v>369</v>
      </c>
      <c r="C72" s="726" t="s">
        <v>370</v>
      </c>
      <c r="D72" s="996"/>
      <c r="E72" s="996"/>
      <c r="F72" s="996"/>
      <c r="G72" s="996"/>
      <c r="H72" s="996"/>
      <c r="I72" s="996"/>
      <c r="J72" s="996"/>
    </row>
    <row r="73" spans="1:10" hidden="1">
      <c r="A73" s="724">
        <v>1126400</v>
      </c>
      <c r="B73" s="747" t="s">
        <v>943</v>
      </c>
      <c r="C73" s="726" t="s">
        <v>371</v>
      </c>
      <c r="D73" s="996"/>
      <c r="E73" s="996"/>
      <c r="F73" s="996"/>
      <c r="G73" s="996"/>
      <c r="H73" s="996"/>
      <c r="I73" s="996"/>
      <c r="J73" s="996"/>
    </row>
    <row r="74" spans="1:10" ht="25.5" hidden="1">
      <c r="A74" s="728">
        <v>1126500</v>
      </c>
      <c r="B74" s="748" t="s">
        <v>901</v>
      </c>
      <c r="C74" s="726" t="s">
        <v>372</v>
      </c>
      <c r="D74" s="996"/>
      <c r="E74" s="996"/>
      <c r="F74" s="996"/>
      <c r="G74" s="996"/>
      <c r="H74" s="996"/>
      <c r="I74" s="996"/>
      <c r="J74" s="996"/>
    </row>
    <row r="75" spans="1:10" hidden="1">
      <c r="A75" s="724">
        <v>1126600</v>
      </c>
      <c r="B75" s="747" t="s">
        <v>214</v>
      </c>
      <c r="C75" s="726" t="s">
        <v>373</v>
      </c>
      <c r="D75" s="996"/>
      <c r="E75" s="996"/>
      <c r="F75" s="996"/>
      <c r="G75" s="996"/>
      <c r="H75" s="996"/>
      <c r="I75" s="996"/>
      <c r="J75" s="996"/>
    </row>
    <row r="76" spans="1:10" hidden="1">
      <c r="A76" s="724">
        <v>1126700</v>
      </c>
      <c r="B76" s="747" t="s">
        <v>215</v>
      </c>
      <c r="C76" s="726" t="s">
        <v>374</v>
      </c>
      <c r="D76" s="996"/>
      <c r="E76" s="996"/>
      <c r="F76" s="996"/>
      <c r="G76" s="996"/>
      <c r="H76" s="996"/>
      <c r="I76" s="996"/>
      <c r="J76" s="996"/>
    </row>
    <row r="77" spans="1:10" ht="13.5" hidden="1" thickBot="1">
      <c r="A77" s="740">
        <v>1126800</v>
      </c>
      <c r="B77" s="749" t="s">
        <v>458</v>
      </c>
      <c r="C77" s="730" t="s">
        <v>375</v>
      </c>
      <c r="D77" s="998"/>
      <c r="E77" s="998"/>
      <c r="F77" s="998"/>
      <c r="G77" s="998"/>
      <c r="H77" s="998"/>
      <c r="I77" s="998"/>
      <c r="J77" s="998"/>
    </row>
    <row r="78" spans="1:10" ht="0.75" hidden="1" customHeight="1">
      <c r="A78" s="750">
        <v>1130000</v>
      </c>
      <c r="B78" s="751" t="s">
        <v>274</v>
      </c>
      <c r="C78" s="718" t="s">
        <v>338</v>
      </c>
      <c r="D78" s="1000">
        <v>0</v>
      </c>
      <c r="E78" s="1000"/>
      <c r="F78" s="1000">
        <v>0</v>
      </c>
      <c r="G78" s="1000">
        <v>0</v>
      </c>
      <c r="H78" s="1000">
        <v>0</v>
      </c>
      <c r="I78" s="1000">
        <v>0</v>
      </c>
      <c r="J78" s="1000">
        <v>0</v>
      </c>
    </row>
    <row r="79" spans="1:10" hidden="1">
      <c r="A79" s="750">
        <v>1130100</v>
      </c>
      <c r="B79" s="747" t="s">
        <v>459</v>
      </c>
      <c r="C79" s="722" t="s">
        <v>275</v>
      </c>
      <c r="D79" s="996"/>
      <c r="E79" s="996"/>
      <c r="F79" s="996"/>
      <c r="G79" s="996"/>
      <c r="H79" s="996"/>
      <c r="I79" s="996"/>
      <c r="J79" s="996"/>
    </row>
    <row r="80" spans="1:10" hidden="1">
      <c r="A80" s="750">
        <v>1130200</v>
      </c>
      <c r="B80" s="747" t="s">
        <v>460</v>
      </c>
      <c r="C80" s="726" t="s">
        <v>276</v>
      </c>
      <c r="D80" s="996"/>
      <c r="E80" s="996"/>
      <c r="F80" s="996"/>
      <c r="G80" s="996"/>
      <c r="H80" s="996"/>
      <c r="I80" s="996"/>
      <c r="J80" s="996"/>
    </row>
    <row r="81" spans="1:10" hidden="1">
      <c r="A81" s="750">
        <v>1130300</v>
      </c>
      <c r="B81" s="747" t="s">
        <v>461</v>
      </c>
      <c r="C81" s="726" t="s">
        <v>277</v>
      </c>
      <c r="D81" s="996"/>
      <c r="E81" s="996"/>
      <c r="F81" s="996"/>
      <c r="G81" s="996"/>
      <c r="H81" s="996"/>
      <c r="I81" s="996"/>
      <c r="J81" s="996"/>
    </row>
    <row r="82" spans="1:10" hidden="1">
      <c r="A82" s="750">
        <v>1130400</v>
      </c>
      <c r="B82" s="752" t="s">
        <v>462</v>
      </c>
      <c r="C82" s="753" t="s">
        <v>278</v>
      </c>
      <c r="D82" s="1001"/>
      <c r="E82" s="1001"/>
      <c r="F82" s="1001"/>
      <c r="G82" s="1001"/>
      <c r="H82" s="1001"/>
      <c r="I82" s="1001"/>
      <c r="J82" s="1001"/>
    </row>
    <row r="83" spans="1:10" ht="14.25" hidden="1">
      <c r="A83" s="724">
        <v>1131000</v>
      </c>
      <c r="B83" s="754" t="s">
        <v>279</v>
      </c>
      <c r="C83" s="755" t="s">
        <v>338</v>
      </c>
      <c r="D83" s="1003"/>
      <c r="E83" s="1003"/>
      <c r="F83" s="1003"/>
      <c r="G83" s="1003"/>
      <c r="H83" s="1003"/>
      <c r="I83" s="1003"/>
      <c r="J83" s="1003"/>
    </row>
    <row r="84" spans="1:10" ht="25.5" hidden="1">
      <c r="A84" s="724">
        <v>1131100</v>
      </c>
      <c r="B84" s="747" t="s">
        <v>565</v>
      </c>
      <c r="C84" s="722" t="s">
        <v>280</v>
      </c>
      <c r="D84" s="996"/>
      <c r="E84" s="996"/>
      <c r="F84" s="996"/>
      <c r="G84" s="996"/>
      <c r="H84" s="996"/>
      <c r="I84" s="996"/>
      <c r="J84" s="996"/>
    </row>
    <row r="85" spans="1:10" hidden="1">
      <c r="A85" s="724">
        <v>1131200</v>
      </c>
      <c r="B85" s="747" t="s">
        <v>566</v>
      </c>
      <c r="C85" s="726" t="s">
        <v>281</v>
      </c>
      <c r="D85" s="996"/>
      <c r="E85" s="996"/>
      <c r="F85" s="996"/>
      <c r="G85" s="996"/>
      <c r="H85" s="996"/>
      <c r="I85" s="996"/>
      <c r="J85" s="996"/>
    </row>
    <row r="86" spans="1:10" ht="13.5" hidden="1" thickBot="1">
      <c r="A86" s="724">
        <v>1131300</v>
      </c>
      <c r="B86" s="749" t="s">
        <v>567</v>
      </c>
      <c r="C86" s="730" t="s">
        <v>282</v>
      </c>
      <c r="D86" s="998"/>
      <c r="E86" s="998"/>
      <c r="F86" s="998"/>
      <c r="G86" s="998"/>
      <c r="H86" s="998"/>
      <c r="I86" s="998"/>
      <c r="J86" s="998"/>
    </row>
    <row r="87" spans="1:10" ht="14.25" hidden="1">
      <c r="A87" s="757">
        <v>1140000</v>
      </c>
      <c r="B87" s="751" t="s">
        <v>283</v>
      </c>
      <c r="C87" s="718" t="s">
        <v>338</v>
      </c>
      <c r="D87" s="1000">
        <v>0</v>
      </c>
      <c r="E87" s="1000"/>
      <c r="F87" s="1000">
        <v>0</v>
      </c>
      <c r="G87" s="1000">
        <v>0</v>
      </c>
      <c r="H87" s="1000">
        <v>0</v>
      </c>
      <c r="I87" s="1000">
        <v>0</v>
      </c>
      <c r="J87" s="1000">
        <v>0</v>
      </c>
    </row>
    <row r="88" spans="1:10" ht="25.5" hidden="1">
      <c r="A88" s="757">
        <v>1141000</v>
      </c>
      <c r="B88" s="747" t="s">
        <v>284</v>
      </c>
      <c r="C88" s="722" t="s">
        <v>960</v>
      </c>
      <c r="D88" s="996"/>
      <c r="E88" s="996"/>
      <c r="F88" s="996"/>
      <c r="G88" s="996"/>
      <c r="H88" s="996"/>
      <c r="I88" s="996"/>
      <c r="J88" s="996"/>
    </row>
    <row r="89" spans="1:10" ht="25.5" hidden="1">
      <c r="A89" s="757">
        <v>1142000</v>
      </c>
      <c r="B89" s="747" t="s">
        <v>38</v>
      </c>
      <c r="C89" s="726" t="s">
        <v>39</v>
      </c>
      <c r="D89" s="996"/>
      <c r="E89" s="996"/>
      <c r="F89" s="996"/>
      <c r="G89" s="996"/>
      <c r="H89" s="996"/>
      <c r="I89" s="996"/>
      <c r="J89" s="996"/>
    </row>
    <row r="90" spans="1:10" ht="25.5" hidden="1">
      <c r="A90" s="757">
        <v>1143000</v>
      </c>
      <c r="B90" s="747" t="s">
        <v>40</v>
      </c>
      <c r="C90" s="726" t="s">
        <v>41</v>
      </c>
      <c r="D90" s="996"/>
      <c r="E90" s="996"/>
      <c r="F90" s="996"/>
      <c r="G90" s="996"/>
      <c r="H90" s="996"/>
      <c r="I90" s="996"/>
      <c r="J90" s="996"/>
    </row>
    <row r="91" spans="1:10" ht="26.25" hidden="1" thickBot="1">
      <c r="A91" s="757">
        <v>1144000</v>
      </c>
      <c r="B91" s="749" t="s">
        <v>42</v>
      </c>
      <c r="C91" s="730" t="s">
        <v>418</v>
      </c>
      <c r="D91" s="998"/>
      <c r="E91" s="998"/>
      <c r="F91" s="998"/>
      <c r="G91" s="998"/>
      <c r="H91" s="998"/>
      <c r="I91" s="998"/>
      <c r="J91" s="998"/>
    </row>
    <row r="92" spans="1:10" ht="14.25" hidden="1">
      <c r="A92" s="757">
        <v>1150000</v>
      </c>
      <c r="B92" s="758" t="s">
        <v>694</v>
      </c>
      <c r="C92" s="718" t="s">
        <v>338</v>
      </c>
      <c r="D92" s="1000">
        <v>0</v>
      </c>
      <c r="E92" s="1000"/>
      <c r="F92" s="1000">
        <v>0</v>
      </c>
      <c r="G92" s="1000">
        <v>0</v>
      </c>
      <c r="H92" s="1000">
        <v>0</v>
      </c>
      <c r="I92" s="1000">
        <v>0</v>
      </c>
      <c r="J92" s="1000">
        <v>0</v>
      </c>
    </row>
    <row r="93" spans="1:10" ht="25.5" hidden="1">
      <c r="A93" s="759">
        <v>1151000</v>
      </c>
      <c r="B93" s="747" t="s">
        <v>773</v>
      </c>
      <c r="C93" s="722" t="s">
        <v>774</v>
      </c>
      <c r="D93" s="996"/>
      <c r="E93" s="996"/>
      <c r="F93" s="996"/>
      <c r="G93" s="996"/>
      <c r="H93" s="996"/>
      <c r="I93" s="996"/>
      <c r="J93" s="996"/>
    </row>
    <row r="94" spans="1:10" ht="25.5" hidden="1">
      <c r="A94" s="759">
        <v>1152000</v>
      </c>
      <c r="B94" s="747" t="s">
        <v>1057</v>
      </c>
      <c r="C94" s="726" t="s">
        <v>775</v>
      </c>
      <c r="D94" s="996"/>
      <c r="E94" s="996"/>
      <c r="F94" s="996"/>
      <c r="G94" s="996"/>
      <c r="H94" s="996"/>
      <c r="I94" s="996"/>
      <c r="J94" s="996"/>
    </row>
    <row r="95" spans="1:10" ht="25.5" hidden="1">
      <c r="A95" s="759">
        <v>1153000</v>
      </c>
      <c r="B95" s="747" t="s">
        <v>793</v>
      </c>
      <c r="C95" s="726" t="s">
        <v>776</v>
      </c>
      <c r="D95" s="996"/>
      <c r="E95" s="996"/>
      <c r="F95" s="996"/>
      <c r="G95" s="996"/>
      <c r="H95" s="996"/>
      <c r="I95" s="996"/>
      <c r="J95" s="996"/>
    </row>
    <row r="96" spans="1:10" ht="25.5" hidden="1">
      <c r="A96" s="759">
        <v>1154000</v>
      </c>
      <c r="B96" s="747" t="s">
        <v>701</v>
      </c>
      <c r="C96" s="726" t="s">
        <v>777</v>
      </c>
      <c r="D96" s="996"/>
      <c r="E96" s="996"/>
      <c r="F96" s="996"/>
      <c r="G96" s="996"/>
      <c r="H96" s="996"/>
      <c r="I96" s="996"/>
      <c r="J96" s="996"/>
    </row>
    <row r="97" spans="1:10" ht="25.5" hidden="1">
      <c r="A97" s="744">
        <v>1155000</v>
      </c>
      <c r="B97" s="760" t="s">
        <v>1619</v>
      </c>
      <c r="C97" s="726" t="s">
        <v>691</v>
      </c>
      <c r="D97" s="991"/>
      <c r="E97" s="991"/>
      <c r="F97" s="991"/>
      <c r="G97" s="991"/>
      <c r="H97" s="991"/>
      <c r="I97" s="991"/>
      <c r="J97" s="991"/>
    </row>
    <row r="98" spans="1:10" ht="26.25" hidden="1" thickBot="1">
      <c r="A98" s="732">
        <v>1156000</v>
      </c>
      <c r="B98" s="762" t="s">
        <v>1620</v>
      </c>
      <c r="C98" s="730" t="s">
        <v>781</v>
      </c>
      <c r="D98" s="992"/>
      <c r="E98" s="992"/>
      <c r="F98" s="992"/>
      <c r="G98" s="992"/>
      <c r="H98" s="992"/>
      <c r="I98" s="992"/>
      <c r="J98" s="992"/>
    </row>
    <row r="99" spans="1:10" hidden="1">
      <c r="A99" s="716">
        <v>1160000</v>
      </c>
      <c r="B99" s="764" t="s">
        <v>782</v>
      </c>
      <c r="C99" s="718" t="s">
        <v>338</v>
      </c>
      <c r="D99" s="994">
        <f>D103</f>
        <v>0</v>
      </c>
      <c r="E99" s="994"/>
      <c r="F99" s="994">
        <f>F103</f>
        <v>0</v>
      </c>
      <c r="G99" s="994">
        <f>G103</f>
        <v>0</v>
      </c>
      <c r="H99" s="994">
        <f>H103</f>
        <v>0</v>
      </c>
      <c r="I99" s="994">
        <f>I103</f>
        <v>0</v>
      </c>
      <c r="J99" s="994">
        <f>J103</f>
        <v>0</v>
      </c>
    </row>
    <row r="100" spans="1:10" ht="51" hidden="1">
      <c r="A100" s="744">
        <v>1161000</v>
      </c>
      <c r="B100" s="766" t="s">
        <v>191</v>
      </c>
      <c r="C100" s="767" t="s">
        <v>338</v>
      </c>
      <c r="D100" s="991">
        <v>0</v>
      </c>
      <c r="E100" s="991"/>
      <c r="F100" s="991">
        <v>0</v>
      </c>
      <c r="G100" s="991">
        <v>0</v>
      </c>
      <c r="H100" s="991">
        <v>0</v>
      </c>
      <c r="I100" s="991">
        <v>0</v>
      </c>
      <c r="J100" s="991">
        <v>0</v>
      </c>
    </row>
    <row r="101" spans="1:10" ht="25.5" hidden="1">
      <c r="A101" s="744">
        <v>1161100</v>
      </c>
      <c r="B101" s="725" t="s">
        <v>1621</v>
      </c>
      <c r="C101" s="746">
        <v>471100</v>
      </c>
      <c r="D101" s="991"/>
      <c r="E101" s="991"/>
      <c r="F101" s="991"/>
      <c r="G101" s="991"/>
      <c r="H101" s="991"/>
      <c r="I101" s="991"/>
      <c r="J101" s="991"/>
    </row>
    <row r="102" spans="1:10" ht="25.5" hidden="1">
      <c r="A102" s="744">
        <v>1161200</v>
      </c>
      <c r="B102" s="760" t="s">
        <v>1622</v>
      </c>
      <c r="C102" s="746">
        <v>471200</v>
      </c>
      <c r="D102" s="991"/>
      <c r="E102" s="991"/>
      <c r="F102" s="991"/>
      <c r="G102" s="991"/>
      <c r="H102" s="991"/>
      <c r="I102" s="991"/>
      <c r="J102" s="991"/>
    </row>
    <row r="103" spans="1:10" ht="25.5" hidden="1">
      <c r="A103" s="744">
        <v>1162000</v>
      </c>
      <c r="B103" s="766" t="s">
        <v>1080</v>
      </c>
      <c r="C103" s="767" t="s">
        <v>338</v>
      </c>
      <c r="D103" s="991">
        <f>D109+D112</f>
        <v>0</v>
      </c>
      <c r="E103" s="991"/>
      <c r="F103" s="991">
        <f>F109+F112</f>
        <v>0</v>
      </c>
      <c r="G103" s="991">
        <f>G109+G112</f>
        <v>0</v>
      </c>
      <c r="H103" s="991">
        <f>H109+H112</f>
        <v>0</v>
      </c>
      <c r="I103" s="991">
        <f>I109+I112</f>
        <v>0</v>
      </c>
      <c r="J103" s="991">
        <f>J109+J112</f>
        <v>0</v>
      </c>
    </row>
    <row r="104" spans="1:10" ht="25.5" hidden="1">
      <c r="A104" s="744">
        <v>1162100</v>
      </c>
      <c r="B104" s="760" t="s">
        <v>1623</v>
      </c>
      <c r="C104" s="726" t="s">
        <v>122</v>
      </c>
      <c r="D104" s="991"/>
      <c r="E104" s="991"/>
      <c r="F104" s="991"/>
      <c r="G104" s="991"/>
      <c r="H104" s="991"/>
      <c r="I104" s="991"/>
      <c r="J104" s="991"/>
    </row>
    <row r="105" spans="1:10" hidden="1">
      <c r="A105" s="744">
        <v>1162200</v>
      </c>
      <c r="B105" s="760" t="s">
        <v>1624</v>
      </c>
      <c r="C105" s="726" t="s">
        <v>23</v>
      </c>
      <c r="D105" s="991"/>
      <c r="E105" s="991"/>
      <c r="F105" s="991"/>
      <c r="G105" s="991"/>
      <c r="H105" s="991"/>
      <c r="I105" s="991"/>
      <c r="J105" s="991"/>
    </row>
    <row r="106" spans="1:10" ht="25.5" hidden="1">
      <c r="A106" s="744">
        <v>1162300</v>
      </c>
      <c r="B106" s="760" t="s">
        <v>1625</v>
      </c>
      <c r="C106" s="726" t="s">
        <v>25</v>
      </c>
      <c r="D106" s="991"/>
      <c r="E106" s="991"/>
      <c r="F106" s="991"/>
      <c r="G106" s="991"/>
      <c r="H106" s="991"/>
      <c r="I106" s="991"/>
      <c r="J106" s="991"/>
    </row>
    <row r="107" spans="1:10" hidden="1">
      <c r="A107" s="744">
        <v>1162400</v>
      </c>
      <c r="B107" s="760" t="s">
        <v>1626</v>
      </c>
      <c r="C107" s="726" t="s">
        <v>795</v>
      </c>
      <c r="D107" s="991"/>
      <c r="E107" s="991"/>
      <c r="F107" s="991"/>
      <c r="G107" s="991"/>
      <c r="H107" s="991"/>
      <c r="I107" s="991"/>
      <c r="J107" s="991"/>
    </row>
    <row r="108" spans="1:10" ht="25.5" hidden="1">
      <c r="A108" s="744">
        <v>1162500</v>
      </c>
      <c r="B108" s="760" t="s">
        <v>1627</v>
      </c>
      <c r="C108" s="726" t="s">
        <v>797</v>
      </c>
      <c r="D108" s="991"/>
      <c r="E108" s="991"/>
      <c r="F108" s="991"/>
      <c r="G108" s="991"/>
      <c r="H108" s="991"/>
      <c r="I108" s="991"/>
      <c r="J108" s="991"/>
    </row>
    <row r="109" spans="1:10" hidden="1">
      <c r="A109" s="744">
        <v>1162600</v>
      </c>
      <c r="B109" s="760" t="s">
        <v>1628</v>
      </c>
      <c r="C109" s="726" t="s">
        <v>489</v>
      </c>
      <c r="D109" s="1006">
        <v>0</v>
      </c>
      <c r="E109" s="991"/>
      <c r="F109" s="1006">
        <v>0</v>
      </c>
      <c r="G109" s="1006">
        <v>0</v>
      </c>
      <c r="H109" s="1006">
        <v>0</v>
      </c>
      <c r="I109" s="1006">
        <v>0</v>
      </c>
      <c r="J109" s="1006">
        <f>F109</f>
        <v>0</v>
      </c>
    </row>
    <row r="110" spans="1:10" ht="25.5" hidden="1">
      <c r="A110" s="744">
        <v>1162700</v>
      </c>
      <c r="B110" s="725" t="s">
        <v>1629</v>
      </c>
      <c r="C110" s="726" t="s">
        <v>491</v>
      </c>
      <c r="D110" s="990"/>
      <c r="E110" s="991"/>
      <c r="F110" s="990"/>
      <c r="G110" s="990"/>
      <c r="H110" s="990"/>
      <c r="I110" s="990"/>
      <c r="J110" s="990"/>
    </row>
    <row r="111" spans="1:10" hidden="1">
      <c r="A111" s="744">
        <v>1162800</v>
      </c>
      <c r="B111" s="1508" t="s">
        <v>1630</v>
      </c>
      <c r="C111" s="726" t="s">
        <v>833</v>
      </c>
      <c r="D111" s="1006"/>
      <c r="E111" s="1006"/>
      <c r="F111" s="1006"/>
      <c r="G111" s="1006"/>
      <c r="H111" s="1006"/>
      <c r="I111" s="1006"/>
      <c r="J111" s="1006"/>
    </row>
    <row r="112" spans="1:10" s="1129" customFormat="1" ht="10.5" hidden="1" customHeight="1" thickBot="1">
      <c r="A112" s="1125">
        <v>1162900</v>
      </c>
      <c r="B112" s="1126" t="s">
        <v>15</v>
      </c>
      <c r="C112" s="1127" t="s">
        <v>835</v>
      </c>
      <c r="D112" s="1004">
        <v>0</v>
      </c>
      <c r="E112" s="1004">
        <v>0</v>
      </c>
      <c r="F112" s="992">
        <f>D112+E112</f>
        <v>0</v>
      </c>
      <c r="G112" s="992">
        <v>0</v>
      </c>
      <c r="H112" s="992">
        <v>0</v>
      </c>
      <c r="I112" s="992">
        <v>0</v>
      </c>
      <c r="J112" s="992">
        <f>F112</f>
        <v>0</v>
      </c>
    </row>
    <row r="113" spans="1:10" hidden="1">
      <c r="A113" s="771">
        <v>1170000</v>
      </c>
      <c r="B113" s="772" t="s">
        <v>836</v>
      </c>
      <c r="C113" s="773" t="s">
        <v>338</v>
      </c>
      <c r="D113" s="1010">
        <v>0</v>
      </c>
      <c r="E113" s="1010">
        <v>0</v>
      </c>
      <c r="F113" s="1010">
        <v>0</v>
      </c>
      <c r="G113" s="1010">
        <v>0</v>
      </c>
      <c r="H113" s="1010">
        <v>0</v>
      </c>
      <c r="I113" s="1010">
        <v>0</v>
      </c>
      <c r="J113" s="1010">
        <v>0</v>
      </c>
    </row>
    <row r="114" spans="1:10" ht="38.25" hidden="1">
      <c r="A114" s="775">
        <v>1171000</v>
      </c>
      <c r="B114" s="776" t="s">
        <v>200</v>
      </c>
      <c r="C114" s="718" t="s">
        <v>338</v>
      </c>
      <c r="D114" s="1012">
        <v>0</v>
      </c>
      <c r="E114" s="1012">
        <v>0</v>
      </c>
      <c r="F114" s="1012">
        <v>0</v>
      </c>
      <c r="G114" s="1012">
        <v>0</v>
      </c>
      <c r="H114" s="1012">
        <v>0</v>
      </c>
      <c r="I114" s="1012">
        <v>0</v>
      </c>
      <c r="J114" s="1012">
        <v>0</v>
      </c>
    </row>
    <row r="115" spans="1:10" ht="38.25" hidden="1">
      <c r="A115" s="775">
        <v>1171100</v>
      </c>
      <c r="B115" s="725" t="s">
        <v>1632</v>
      </c>
      <c r="C115" s="722" t="s">
        <v>457</v>
      </c>
      <c r="D115" s="1006"/>
      <c r="E115" s="1006"/>
      <c r="F115" s="1006"/>
      <c r="G115" s="1006"/>
      <c r="H115" s="1006"/>
      <c r="I115" s="1006"/>
      <c r="J115" s="1006"/>
    </row>
    <row r="116" spans="1:10" ht="25.5" hidden="1">
      <c r="A116" s="775">
        <v>1171200</v>
      </c>
      <c r="B116" s="760" t="s">
        <v>1633</v>
      </c>
      <c r="C116" s="778" t="s">
        <v>332</v>
      </c>
      <c r="D116" s="1006"/>
      <c r="E116" s="1006"/>
      <c r="F116" s="1006"/>
      <c r="G116" s="1006"/>
      <c r="H116" s="1006"/>
      <c r="I116" s="1006"/>
      <c r="J116" s="1006"/>
    </row>
    <row r="117" spans="1:10" ht="51" hidden="1">
      <c r="A117" s="744">
        <v>1172000</v>
      </c>
      <c r="B117" s="779" t="s">
        <v>974</v>
      </c>
      <c r="C117" s="755" t="s">
        <v>338</v>
      </c>
      <c r="D117" s="1010">
        <v>0</v>
      </c>
      <c r="E117" s="1010">
        <v>0</v>
      </c>
      <c r="F117" s="1010">
        <v>0</v>
      </c>
      <c r="G117" s="1010">
        <v>0</v>
      </c>
      <c r="H117" s="1010">
        <v>0</v>
      </c>
      <c r="I117" s="1010">
        <v>0</v>
      </c>
      <c r="J117" s="1010">
        <v>0</v>
      </c>
    </row>
    <row r="118" spans="1:10" hidden="1">
      <c r="A118" s="744">
        <v>1172100</v>
      </c>
      <c r="B118" s="747" t="s">
        <v>1058</v>
      </c>
      <c r="C118" s="722" t="s">
        <v>975</v>
      </c>
      <c r="D118" s="1006"/>
      <c r="E118" s="1006"/>
      <c r="F118" s="1006"/>
      <c r="G118" s="1006"/>
      <c r="H118" s="1006"/>
      <c r="I118" s="1006"/>
      <c r="J118" s="1006"/>
    </row>
    <row r="119" spans="1:10" hidden="1">
      <c r="A119" s="744">
        <v>1172200</v>
      </c>
      <c r="B119" s="747" t="s">
        <v>1059</v>
      </c>
      <c r="C119" s="780">
        <v>482200</v>
      </c>
      <c r="D119" s="1006"/>
      <c r="E119" s="1006"/>
      <c r="F119" s="1006"/>
      <c r="G119" s="1006"/>
      <c r="H119" s="1006"/>
      <c r="I119" s="1006"/>
      <c r="J119" s="1006"/>
    </row>
    <row r="120" spans="1:10" hidden="1">
      <c r="A120" s="744">
        <v>1172300</v>
      </c>
      <c r="B120" s="760" t="s">
        <v>1634</v>
      </c>
      <c r="C120" s="726" t="s">
        <v>977</v>
      </c>
      <c r="D120" s="1006"/>
      <c r="E120" s="1006"/>
      <c r="F120" s="1006"/>
      <c r="G120" s="1006"/>
      <c r="H120" s="1006"/>
      <c r="I120" s="1006"/>
      <c r="J120" s="1006"/>
    </row>
    <row r="121" spans="1:10" ht="25.5" hidden="1">
      <c r="A121" s="744">
        <v>1172400</v>
      </c>
      <c r="B121" s="781" t="s">
        <v>1635</v>
      </c>
      <c r="C121" s="726" t="s">
        <v>117</v>
      </c>
      <c r="D121" s="1012"/>
      <c r="E121" s="1012"/>
      <c r="F121" s="1012"/>
      <c r="G121" s="1012"/>
      <c r="H121" s="1012"/>
      <c r="I121" s="1012"/>
      <c r="J121" s="1012"/>
    </row>
    <row r="122" spans="1:10" ht="25.5" hidden="1">
      <c r="A122" s="744">
        <v>1173000</v>
      </c>
      <c r="B122" s="779" t="s">
        <v>118</v>
      </c>
      <c r="C122" s="755" t="s">
        <v>338</v>
      </c>
      <c r="D122" s="1012">
        <v>0</v>
      </c>
      <c r="E122" s="1012">
        <v>0</v>
      </c>
      <c r="F122" s="1012">
        <v>0</v>
      </c>
      <c r="G122" s="1012">
        <v>0</v>
      </c>
      <c r="H122" s="1012">
        <v>0</v>
      </c>
      <c r="I122" s="1012">
        <v>0</v>
      </c>
      <c r="J122" s="1012">
        <v>0</v>
      </c>
    </row>
    <row r="123" spans="1:10" ht="25.5" hidden="1">
      <c r="A123" s="775">
        <v>1173100</v>
      </c>
      <c r="B123" s="782" t="s">
        <v>119</v>
      </c>
      <c r="C123" s="726" t="s">
        <v>1044</v>
      </c>
      <c r="D123" s="1012"/>
      <c r="E123" s="1012"/>
      <c r="F123" s="1012"/>
      <c r="G123" s="1012"/>
      <c r="H123" s="1012"/>
      <c r="I123" s="1012"/>
      <c r="J123" s="1012"/>
    </row>
    <row r="124" spans="1:10" ht="38.25" hidden="1">
      <c r="A124" s="775">
        <v>1174000</v>
      </c>
      <c r="B124" s="779" t="s">
        <v>1045</v>
      </c>
      <c r="C124" s="755" t="s">
        <v>338</v>
      </c>
      <c r="D124" s="1012">
        <v>0</v>
      </c>
      <c r="E124" s="1012">
        <v>0</v>
      </c>
      <c r="F124" s="1012">
        <v>0</v>
      </c>
      <c r="G124" s="1012">
        <v>0</v>
      </c>
      <c r="H124" s="1012">
        <v>0</v>
      </c>
      <c r="I124" s="1012">
        <v>0</v>
      </c>
      <c r="J124" s="1012">
        <v>0</v>
      </c>
    </row>
    <row r="125" spans="1:10" ht="25.5" hidden="1">
      <c r="A125" s="775">
        <v>1174100</v>
      </c>
      <c r="B125" s="782" t="s">
        <v>1060</v>
      </c>
      <c r="C125" s="726" t="s">
        <v>1046</v>
      </c>
      <c r="D125" s="1012"/>
      <c r="E125" s="1012"/>
      <c r="F125" s="1012"/>
      <c r="G125" s="1012"/>
      <c r="H125" s="1012"/>
      <c r="I125" s="1012"/>
      <c r="J125" s="1012"/>
    </row>
    <row r="126" spans="1:10" ht="25.5" hidden="1">
      <c r="A126" s="775">
        <v>1174200</v>
      </c>
      <c r="B126" s="781" t="s">
        <v>1636</v>
      </c>
      <c r="C126" s="726" t="s">
        <v>425</v>
      </c>
      <c r="D126" s="1012"/>
      <c r="E126" s="1012"/>
      <c r="F126" s="1012"/>
      <c r="G126" s="1012"/>
      <c r="H126" s="1012"/>
      <c r="I126" s="1012"/>
      <c r="J126" s="1012"/>
    </row>
    <row r="127" spans="1:10" ht="51" hidden="1">
      <c r="A127" s="775">
        <v>1175000</v>
      </c>
      <c r="B127" s="779" t="s">
        <v>535</v>
      </c>
      <c r="C127" s="755" t="s">
        <v>338</v>
      </c>
      <c r="D127" s="1012">
        <v>0</v>
      </c>
      <c r="E127" s="1012">
        <v>0</v>
      </c>
      <c r="F127" s="1012">
        <v>0</v>
      </c>
      <c r="G127" s="1012">
        <v>0</v>
      </c>
      <c r="H127" s="1012">
        <v>0</v>
      </c>
      <c r="I127" s="1012">
        <v>0</v>
      </c>
      <c r="J127" s="1012">
        <v>0</v>
      </c>
    </row>
    <row r="128" spans="1:10" ht="38.25">
      <c r="A128" s="775">
        <v>1175100</v>
      </c>
      <c r="B128" s="781" t="s">
        <v>1637</v>
      </c>
      <c r="C128" s="726" t="s">
        <v>212</v>
      </c>
      <c r="D128" s="1012"/>
      <c r="E128" s="1012"/>
      <c r="F128" s="1012"/>
      <c r="G128" s="1012"/>
      <c r="H128" s="1012"/>
      <c r="I128" s="1012"/>
      <c r="J128" s="1012"/>
    </row>
    <row r="129" spans="1:12" hidden="1">
      <c r="A129" s="775">
        <v>1176000</v>
      </c>
      <c r="B129" s="779" t="s">
        <v>213</v>
      </c>
      <c r="C129" s="755" t="s">
        <v>338</v>
      </c>
      <c r="D129" s="1012">
        <v>0</v>
      </c>
      <c r="E129" s="1012">
        <v>0</v>
      </c>
      <c r="F129" s="1012">
        <v>0</v>
      </c>
      <c r="G129" s="1012">
        <v>0</v>
      </c>
      <c r="H129" s="1012">
        <v>0</v>
      </c>
      <c r="I129" s="1012">
        <v>0</v>
      </c>
      <c r="J129" s="1012">
        <v>0</v>
      </c>
    </row>
    <row r="130" spans="1:12" ht="1.5" hidden="1" customHeight="1">
      <c r="A130" s="775">
        <v>1176100</v>
      </c>
      <c r="B130" s="781" t="s">
        <v>1638</v>
      </c>
      <c r="C130" s="726" t="s">
        <v>8</v>
      </c>
      <c r="D130" s="1012"/>
      <c r="E130" s="1012"/>
      <c r="F130" s="1012"/>
      <c r="G130" s="1012"/>
      <c r="H130" s="1012"/>
      <c r="I130" s="1012"/>
      <c r="J130" s="1012"/>
    </row>
    <row r="131" spans="1:12" hidden="1">
      <c r="A131" s="775">
        <v>1177000</v>
      </c>
      <c r="B131" s="779" t="s">
        <v>564</v>
      </c>
      <c r="C131" s="755" t="s">
        <v>338</v>
      </c>
      <c r="D131" s="1012">
        <v>0</v>
      </c>
      <c r="E131" s="1012">
        <v>0</v>
      </c>
      <c r="F131" s="1012">
        <v>0</v>
      </c>
      <c r="G131" s="1012">
        <v>0</v>
      </c>
      <c r="H131" s="1012">
        <v>0</v>
      </c>
      <c r="I131" s="1012">
        <v>0</v>
      </c>
      <c r="J131" s="1012">
        <v>0</v>
      </c>
    </row>
    <row r="132" spans="1:12" ht="13.5" hidden="1" thickBot="1">
      <c r="A132" s="769">
        <v>1177100</v>
      </c>
      <c r="B132" s="783" t="s">
        <v>1639</v>
      </c>
      <c r="C132" s="730" t="s">
        <v>244</v>
      </c>
      <c r="D132" s="1014"/>
      <c r="E132" s="1014"/>
      <c r="F132" s="1014"/>
      <c r="G132" s="1014"/>
      <c r="H132" s="1014"/>
      <c r="I132" s="1014"/>
      <c r="J132" s="1014"/>
    </row>
    <row r="133" spans="1:12" ht="13.5" hidden="1" thickBot="1">
      <c r="A133" s="785" t="s">
        <v>245</v>
      </c>
      <c r="B133" s="786" t="s">
        <v>246</v>
      </c>
      <c r="C133" s="787"/>
      <c r="D133" s="1016"/>
      <c r="E133" s="1016"/>
      <c r="F133" s="1016"/>
      <c r="G133" s="1016"/>
      <c r="H133" s="1016"/>
      <c r="I133" s="1016"/>
      <c r="J133" s="1016"/>
    </row>
    <row r="134" spans="1:12" ht="26.25" hidden="1" thickBot="1">
      <c r="A134" s="789" t="s">
        <v>247</v>
      </c>
      <c r="B134" s="790" t="s">
        <v>618</v>
      </c>
      <c r="C134" s="791" t="s">
        <v>338</v>
      </c>
      <c r="D134" s="1016">
        <v>0</v>
      </c>
      <c r="E134" s="1016">
        <v>0</v>
      </c>
      <c r="F134" s="1016">
        <v>0</v>
      </c>
      <c r="G134" s="1016">
        <v>0</v>
      </c>
      <c r="H134" s="1016">
        <v>0</v>
      </c>
      <c r="I134" s="1016">
        <v>0</v>
      </c>
      <c r="J134" s="1016">
        <v>0</v>
      </c>
    </row>
    <row r="135" spans="1:12" ht="13.5" hidden="1" thickBot="1">
      <c r="A135" s="792"/>
      <c r="B135" s="793" t="s">
        <v>619</v>
      </c>
      <c r="C135" s="794"/>
      <c r="D135" s="1018"/>
      <c r="E135" s="1018"/>
      <c r="F135" s="1018"/>
      <c r="G135" s="1018"/>
      <c r="H135" s="1018"/>
      <c r="I135" s="1018"/>
      <c r="J135" s="1018"/>
    </row>
    <row r="136" spans="1:12" hidden="1">
      <c r="A136" s="785" t="s">
        <v>245</v>
      </c>
      <c r="B136" s="786" t="s">
        <v>246</v>
      </c>
      <c r="C136" s="796"/>
      <c r="D136" s="1019"/>
      <c r="E136" s="1019"/>
      <c r="F136" s="1019"/>
      <c r="G136" s="1019"/>
      <c r="H136" s="1019"/>
      <c r="I136" s="1019"/>
      <c r="J136" s="1019"/>
    </row>
    <row r="137" spans="1:12" hidden="1">
      <c r="A137" s="798" t="s">
        <v>620</v>
      </c>
      <c r="B137" s="799" t="s">
        <v>621</v>
      </c>
      <c r="C137" s="800" t="s">
        <v>338</v>
      </c>
      <c r="D137" s="1020">
        <v>0</v>
      </c>
      <c r="E137" s="1020">
        <v>0</v>
      </c>
      <c r="F137" s="1020">
        <v>0</v>
      </c>
      <c r="G137" s="1020">
        <v>0</v>
      </c>
      <c r="H137" s="1020">
        <v>0</v>
      </c>
      <c r="I137" s="1020">
        <v>0</v>
      </c>
      <c r="J137" s="1020">
        <v>0</v>
      </c>
    </row>
    <row r="138" spans="1:12" hidden="1">
      <c r="A138" s="802" t="s">
        <v>622</v>
      </c>
      <c r="B138" s="781" t="s">
        <v>1640</v>
      </c>
      <c r="C138" s="803" t="s">
        <v>945</v>
      </c>
      <c r="D138" s="1012"/>
      <c r="E138" s="1012"/>
      <c r="F138" s="1012"/>
      <c r="G138" s="1012"/>
      <c r="H138" s="1012"/>
      <c r="I138" s="1012"/>
      <c r="J138" s="1012"/>
    </row>
    <row r="139" spans="1:12" hidden="1">
      <c r="A139" s="802" t="s">
        <v>946</v>
      </c>
      <c r="B139" s="781" t="s">
        <v>1641</v>
      </c>
      <c r="C139" s="803" t="s">
        <v>923</v>
      </c>
      <c r="D139" s="1012"/>
      <c r="E139" s="1012"/>
      <c r="F139" s="1012"/>
      <c r="G139" s="1012"/>
      <c r="H139" s="1012"/>
      <c r="I139" s="1012"/>
      <c r="J139" s="1012"/>
      <c r="L139" s="626" t="s">
        <v>84</v>
      </c>
    </row>
    <row r="140" spans="1:12" ht="25.5" hidden="1">
      <c r="A140" s="802" t="s">
        <v>924</v>
      </c>
      <c r="B140" s="781" t="s">
        <v>1642</v>
      </c>
      <c r="C140" s="803" t="s">
        <v>926</v>
      </c>
      <c r="D140" s="1012"/>
      <c r="E140" s="1012"/>
      <c r="F140" s="1012"/>
      <c r="G140" s="1012"/>
      <c r="H140" s="1012"/>
      <c r="I140" s="1012"/>
      <c r="J140" s="1012"/>
    </row>
    <row r="141" spans="1:12" hidden="1">
      <c r="A141" s="802" t="s">
        <v>927</v>
      </c>
      <c r="B141" s="781" t="s">
        <v>1643</v>
      </c>
      <c r="C141" s="803" t="s">
        <v>1055</v>
      </c>
      <c r="D141" s="1012"/>
      <c r="E141" s="1012"/>
      <c r="F141" s="1012"/>
      <c r="G141" s="1012"/>
      <c r="H141" s="1012"/>
      <c r="I141" s="1012"/>
      <c r="J141" s="1012"/>
    </row>
    <row r="142" spans="1:12" hidden="1">
      <c r="A142" s="802" t="s">
        <v>127</v>
      </c>
      <c r="B142" s="782" t="s">
        <v>128</v>
      </c>
      <c r="C142" s="803" t="s">
        <v>129</v>
      </c>
      <c r="D142" s="1012"/>
      <c r="E142" s="1012"/>
      <c r="F142" s="1012"/>
      <c r="G142" s="1012"/>
      <c r="H142" s="1012"/>
      <c r="I142" s="1012"/>
      <c r="J142" s="1012"/>
    </row>
    <row r="143" spans="1:12" hidden="1">
      <c r="A143" s="802" t="s">
        <v>130</v>
      </c>
      <c r="B143" s="781" t="s">
        <v>1644</v>
      </c>
      <c r="C143" s="803" t="s">
        <v>857</v>
      </c>
      <c r="D143" s="1012"/>
      <c r="E143" s="1012"/>
      <c r="F143" s="1012"/>
      <c r="G143" s="1012"/>
      <c r="H143" s="1012"/>
      <c r="I143" s="1012"/>
      <c r="J143" s="1012"/>
    </row>
    <row r="144" spans="1:12" hidden="1">
      <c r="A144" s="802" t="s">
        <v>858</v>
      </c>
      <c r="B144" s="781" t="s">
        <v>1645</v>
      </c>
      <c r="C144" s="803" t="s">
        <v>860</v>
      </c>
      <c r="D144" s="1012"/>
      <c r="E144" s="1012"/>
      <c r="F144" s="1012"/>
      <c r="G144" s="1012"/>
      <c r="H144" s="1012"/>
      <c r="I144" s="1012"/>
      <c r="J144" s="1012"/>
    </row>
    <row r="145" spans="1:10" hidden="1">
      <c r="A145" s="802" t="s">
        <v>625</v>
      </c>
      <c r="B145" s="781" t="s">
        <v>1646</v>
      </c>
      <c r="C145" s="803" t="s">
        <v>627</v>
      </c>
      <c r="D145" s="1012"/>
      <c r="E145" s="1012"/>
      <c r="F145" s="1012"/>
      <c r="G145" s="1012"/>
      <c r="H145" s="1012"/>
      <c r="I145" s="1012"/>
      <c r="J145" s="1012"/>
    </row>
    <row r="146" spans="1:10" hidden="1">
      <c r="A146" s="802" t="s">
        <v>628</v>
      </c>
      <c r="B146" s="779" t="s">
        <v>629</v>
      </c>
      <c r="C146" s="804" t="s">
        <v>338</v>
      </c>
      <c r="D146" s="1012">
        <v>0</v>
      </c>
      <c r="E146" s="1012">
        <v>0</v>
      </c>
      <c r="F146" s="1012">
        <v>0</v>
      </c>
      <c r="G146" s="1012">
        <v>0</v>
      </c>
      <c r="H146" s="1012">
        <v>0</v>
      </c>
      <c r="I146" s="1012">
        <v>0</v>
      </c>
      <c r="J146" s="1012">
        <v>0</v>
      </c>
    </row>
    <row r="147" spans="1:10" hidden="1">
      <c r="A147" s="802" t="s">
        <v>630</v>
      </c>
      <c r="B147" s="782" t="s">
        <v>631</v>
      </c>
      <c r="C147" s="803" t="s">
        <v>632</v>
      </c>
      <c r="D147" s="1012"/>
      <c r="E147" s="1012"/>
      <c r="F147" s="1012"/>
      <c r="G147" s="1012"/>
      <c r="H147" s="1012"/>
      <c r="I147" s="1012"/>
      <c r="J147" s="1012"/>
    </row>
    <row r="148" spans="1:10" hidden="1">
      <c r="A148" s="802" t="s">
        <v>633</v>
      </c>
      <c r="B148" s="782" t="s">
        <v>634</v>
      </c>
      <c r="C148" s="803" t="s">
        <v>635</v>
      </c>
      <c r="D148" s="1012"/>
      <c r="E148" s="1012"/>
      <c r="F148" s="1012"/>
      <c r="G148" s="1012"/>
      <c r="H148" s="1012"/>
      <c r="I148" s="1012"/>
      <c r="J148" s="1012"/>
    </row>
    <row r="149" spans="1:10" ht="25.5" hidden="1">
      <c r="A149" s="802" t="s">
        <v>636</v>
      </c>
      <c r="B149" s="781" t="s">
        <v>1647</v>
      </c>
      <c r="C149" s="803" t="s">
        <v>294</v>
      </c>
      <c r="D149" s="1012"/>
      <c r="E149" s="1012"/>
      <c r="F149" s="1012"/>
      <c r="G149" s="1012"/>
      <c r="H149" s="1012"/>
      <c r="I149" s="1012"/>
      <c r="J149" s="1012"/>
    </row>
    <row r="150" spans="1:10" hidden="1">
      <c r="A150" s="802" t="s">
        <v>295</v>
      </c>
      <c r="B150" s="781" t="s">
        <v>1648</v>
      </c>
      <c r="C150" s="803" t="s">
        <v>297</v>
      </c>
      <c r="D150" s="1012"/>
      <c r="E150" s="1012"/>
      <c r="F150" s="1012"/>
      <c r="G150" s="1012"/>
      <c r="H150" s="1012"/>
      <c r="I150" s="1012"/>
      <c r="J150" s="1012"/>
    </row>
    <row r="151" spans="1:10" hidden="1">
      <c r="A151" s="802" t="s">
        <v>298</v>
      </c>
      <c r="B151" s="779" t="s">
        <v>299</v>
      </c>
      <c r="C151" s="804" t="s">
        <v>338</v>
      </c>
      <c r="D151" s="1012">
        <v>0</v>
      </c>
      <c r="E151" s="1012">
        <v>0</v>
      </c>
      <c r="F151" s="1012">
        <v>0</v>
      </c>
      <c r="G151" s="1012">
        <v>0</v>
      </c>
      <c r="H151" s="1012">
        <v>0</v>
      </c>
      <c r="I151" s="1012">
        <v>0</v>
      </c>
      <c r="J151" s="1012">
        <v>0</v>
      </c>
    </row>
    <row r="152" spans="1:10" hidden="1">
      <c r="A152" s="802" t="s">
        <v>300</v>
      </c>
      <c r="B152" s="782" t="s">
        <v>1061</v>
      </c>
      <c r="C152" s="803" t="s">
        <v>301</v>
      </c>
      <c r="D152" s="1012"/>
      <c r="E152" s="1012"/>
      <c r="F152" s="1012"/>
      <c r="G152" s="1012"/>
      <c r="H152" s="1012"/>
      <c r="I152" s="1012"/>
      <c r="J152" s="1012"/>
    </row>
    <row r="153" spans="1:10" hidden="1">
      <c r="A153" s="805" t="s">
        <v>302</v>
      </c>
      <c r="B153" s="806" t="s">
        <v>303</v>
      </c>
      <c r="C153" s="804" t="s">
        <v>338</v>
      </c>
      <c r="D153" s="1012">
        <v>0</v>
      </c>
      <c r="E153" s="1012">
        <v>0</v>
      </c>
      <c r="F153" s="1012">
        <v>0</v>
      </c>
      <c r="G153" s="1012">
        <v>0</v>
      </c>
      <c r="H153" s="1012">
        <v>0</v>
      </c>
      <c r="I153" s="1012">
        <v>0</v>
      </c>
      <c r="J153" s="1012">
        <v>0</v>
      </c>
    </row>
    <row r="154" spans="1:10" hidden="1">
      <c r="A154" s="802" t="s">
        <v>304</v>
      </c>
      <c r="B154" s="782" t="s">
        <v>1062</v>
      </c>
      <c r="C154" s="803" t="s">
        <v>305</v>
      </c>
      <c r="D154" s="1012"/>
      <c r="E154" s="1012"/>
      <c r="F154" s="1012"/>
      <c r="G154" s="1012"/>
      <c r="H154" s="1012"/>
      <c r="I154" s="1012"/>
      <c r="J154" s="1012"/>
    </row>
    <row r="155" spans="1:10">
      <c r="A155" s="802" t="s">
        <v>306</v>
      </c>
      <c r="B155" s="782" t="s">
        <v>1063</v>
      </c>
      <c r="C155" s="803" t="s">
        <v>307</v>
      </c>
      <c r="D155" s="1012"/>
      <c r="E155" s="1012"/>
      <c r="F155" s="1012"/>
      <c r="G155" s="1012"/>
      <c r="H155" s="1012"/>
      <c r="I155" s="1012"/>
      <c r="J155" s="1012"/>
    </row>
    <row r="156" spans="1:10">
      <c r="A156" s="802" t="s">
        <v>308</v>
      </c>
      <c r="B156" s="781" t="s">
        <v>1649</v>
      </c>
      <c r="C156" s="803" t="s">
        <v>310</v>
      </c>
      <c r="D156" s="1012"/>
      <c r="E156" s="1012"/>
      <c r="F156" s="1012"/>
      <c r="G156" s="1012"/>
      <c r="H156" s="1012"/>
      <c r="I156" s="1012"/>
      <c r="J156" s="1012"/>
    </row>
    <row r="157" spans="1:10" ht="15" customHeight="1" thickBot="1">
      <c r="A157" s="807">
        <v>1244000</v>
      </c>
      <c r="B157" s="808" t="s">
        <v>1650</v>
      </c>
      <c r="C157" s="809" t="s">
        <v>1089</v>
      </c>
      <c r="D157" s="1022"/>
      <c r="E157" s="1022"/>
      <c r="F157" s="1022"/>
      <c r="G157" s="1022"/>
      <c r="H157" s="1022"/>
      <c r="I157" s="1022"/>
      <c r="J157" s="1022"/>
    </row>
    <row r="158" spans="1:10" ht="26.25" thickBot="1">
      <c r="A158" s="810">
        <v>1000000</v>
      </c>
      <c r="B158" s="811" t="s">
        <v>1090</v>
      </c>
      <c r="C158" s="812" t="s">
        <v>338</v>
      </c>
      <c r="D158" s="1023">
        <f t="shared" ref="D158:J158" si="0">D32</f>
        <v>0</v>
      </c>
      <c r="E158" s="1023">
        <f t="shared" si="0"/>
        <v>0</v>
      </c>
      <c r="F158" s="1023">
        <f t="shared" si="0"/>
        <v>0</v>
      </c>
      <c r="G158" s="1023">
        <f t="shared" si="0"/>
        <v>0</v>
      </c>
      <c r="H158" s="1023">
        <f t="shared" si="0"/>
        <v>0</v>
      </c>
      <c r="I158" s="1023">
        <f t="shared" si="0"/>
        <v>0</v>
      </c>
      <c r="J158" s="1504">
        <f t="shared" si="0"/>
        <v>0</v>
      </c>
    </row>
    <row r="159" spans="1:10">
      <c r="A159" s="813"/>
      <c r="B159" s="814"/>
      <c r="C159" s="815"/>
      <c r="D159" s="662"/>
      <c r="E159" s="662"/>
      <c r="F159" s="662"/>
      <c r="G159" s="662"/>
      <c r="H159" s="662"/>
      <c r="I159" s="662"/>
      <c r="J159" s="662"/>
    </row>
    <row r="160" spans="1:10" s="662" customFormat="1">
      <c r="A160" s="2422" t="s">
        <v>1768</v>
      </c>
      <c r="B160" s="2422"/>
      <c r="C160" s="2422"/>
      <c r="D160" s="2422"/>
      <c r="E160" s="2422"/>
      <c r="F160" s="2422"/>
      <c r="G160" s="2422"/>
      <c r="H160" s="2422"/>
      <c r="I160" s="2422"/>
      <c r="J160" s="2422"/>
    </row>
    <row r="161" spans="1:10">
      <c r="A161" s="2436" t="s">
        <v>1070</v>
      </c>
      <c r="B161" s="2436"/>
      <c r="C161" s="2436"/>
      <c r="D161" s="2436"/>
      <c r="E161" s="2436"/>
      <c r="F161" s="2436"/>
      <c r="G161" s="2436"/>
      <c r="H161" s="2436"/>
      <c r="I161" s="2436"/>
      <c r="J161" s="2436"/>
    </row>
    <row r="162" spans="1:10" ht="14.25">
      <c r="A162" s="816" t="s">
        <v>1651</v>
      </c>
      <c r="B162" s="816"/>
      <c r="C162" s="817"/>
      <c r="D162" s="816"/>
      <c r="E162" s="816"/>
      <c r="F162" s="816"/>
      <c r="G162" s="816" t="s">
        <v>1098</v>
      </c>
      <c r="H162" s="816"/>
      <c r="I162" s="816"/>
      <c r="J162" s="816"/>
    </row>
    <row r="163" spans="1:10" ht="14.25">
      <c r="A163" s="818" t="s">
        <v>1652</v>
      </c>
      <c r="B163" s="818"/>
      <c r="C163" s="818"/>
      <c r="D163" s="662"/>
      <c r="E163" s="661" t="s">
        <v>289</v>
      </c>
      <c r="F163" s="662"/>
      <c r="G163" s="661" t="s">
        <v>290</v>
      </c>
      <c r="H163" s="662"/>
      <c r="I163" s="662"/>
      <c r="J163" s="818"/>
    </row>
    <row r="164" spans="1:10" ht="14.25">
      <c r="A164" s="819" t="s">
        <v>1653</v>
      </c>
      <c r="B164" s="819"/>
      <c r="C164" s="818"/>
      <c r="D164" s="819"/>
      <c r="E164" s="819"/>
      <c r="F164" s="819"/>
      <c r="G164" s="819"/>
      <c r="H164" s="819"/>
      <c r="I164" s="819"/>
      <c r="J164" s="819"/>
    </row>
    <row r="165" spans="1:10" ht="14.25">
      <c r="A165" s="816" t="s">
        <v>1654</v>
      </c>
      <c r="B165" s="816"/>
      <c r="C165" s="817"/>
      <c r="D165" s="816"/>
      <c r="E165" s="816"/>
      <c r="F165" s="816"/>
      <c r="G165" s="816" t="s">
        <v>1102</v>
      </c>
      <c r="H165" s="816"/>
      <c r="I165" s="816"/>
      <c r="J165" s="816"/>
    </row>
  </sheetData>
  <mergeCells count="15">
    <mergeCell ref="A13:J13"/>
    <mergeCell ref="G27:J28"/>
    <mergeCell ref="F1:J1"/>
    <mergeCell ref="F3:J3"/>
    <mergeCell ref="A10:E10"/>
    <mergeCell ref="A11:E11"/>
    <mergeCell ref="A12:B12"/>
    <mergeCell ref="A160:J160"/>
    <mergeCell ref="A161:J161"/>
    <mergeCell ref="A14:J14"/>
    <mergeCell ref="A15:J15"/>
    <mergeCell ref="B16:F17"/>
    <mergeCell ref="F23:J24"/>
    <mergeCell ref="F29:F30"/>
    <mergeCell ref="G29:J29"/>
  </mergeCells>
  <pageMargins left="0.7" right="0.7" top="0.75" bottom="0.75" header="0.3" footer="0.3"/>
  <pageSetup paperSize="9" orientation="portrait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N170"/>
  <sheetViews>
    <sheetView topLeftCell="A77" workbookViewId="0">
      <selection activeCell="A160" sqref="A160:XFD160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5703125" style="626" customWidth="1"/>
    <col min="5" max="5" width="8.7109375" style="626" customWidth="1"/>
    <col min="6" max="6" width="10.5703125" style="626" customWidth="1"/>
    <col min="7" max="7" width="13.140625" style="626" customWidth="1"/>
    <col min="8" max="9" width="11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62"/>
      <c r="B1" s="663"/>
      <c r="C1" s="664"/>
      <c r="D1" s="662"/>
      <c r="E1" s="665"/>
      <c r="F1" s="2453" t="s">
        <v>28</v>
      </c>
      <c r="G1" s="2453"/>
      <c r="H1" s="2453"/>
      <c r="I1" s="2453"/>
      <c r="J1" s="2453"/>
      <c r="K1" s="662"/>
      <c r="L1" s="662"/>
    </row>
    <row r="2" spans="1:12" ht="0.75" customHeight="1">
      <c r="A2" s="662"/>
      <c r="B2" s="663"/>
      <c r="C2" s="664"/>
      <c r="D2" s="662"/>
      <c r="E2" s="665"/>
      <c r="F2" s="666"/>
      <c r="G2" s="666"/>
      <c r="H2" s="666"/>
      <c r="I2" s="666"/>
      <c r="J2" s="666"/>
      <c r="K2" s="662"/>
      <c r="L2" s="662"/>
    </row>
    <row r="3" spans="1:12">
      <c r="A3" s="662"/>
      <c r="B3" s="663"/>
      <c r="C3" s="664"/>
      <c r="D3" s="662"/>
      <c r="E3" s="665"/>
      <c r="F3" s="2454" t="s">
        <v>850</v>
      </c>
      <c r="G3" s="2454"/>
      <c r="H3" s="2454"/>
      <c r="I3" s="2454"/>
      <c r="J3" s="2454"/>
      <c r="K3" s="662"/>
      <c r="L3" s="662"/>
    </row>
    <row r="4" spans="1:12">
      <c r="A4" s="662"/>
      <c r="B4" s="663"/>
      <c r="C4" s="664"/>
      <c r="D4" s="662"/>
      <c r="E4" s="665"/>
      <c r="F4" s="667" t="s">
        <v>30</v>
      </c>
      <c r="G4" s="667"/>
      <c r="H4" s="662"/>
      <c r="I4" s="662"/>
      <c r="J4" s="662"/>
      <c r="K4" s="662"/>
      <c r="L4" s="662"/>
    </row>
    <row r="5" spans="1:12" ht="14.25">
      <c r="A5" s="662"/>
      <c r="B5" s="1995" t="s">
        <v>31</v>
      </c>
      <c r="C5" s="664"/>
      <c r="D5" s="662"/>
      <c r="E5" s="665"/>
      <c r="F5" s="665"/>
      <c r="G5" s="669" t="s">
        <v>162</v>
      </c>
      <c r="H5" s="662"/>
      <c r="I5" s="662"/>
      <c r="J5" s="662"/>
      <c r="K5" s="662"/>
      <c r="L5" s="662"/>
    </row>
    <row r="6" spans="1:12">
      <c r="A6" s="667" t="s">
        <v>2272</v>
      </c>
      <c r="B6" s="663"/>
      <c r="C6" s="664"/>
      <c r="D6" s="662"/>
      <c r="E6" s="665" t="s">
        <v>163</v>
      </c>
      <c r="F6" s="667" t="s">
        <v>893</v>
      </c>
      <c r="G6" s="662"/>
      <c r="H6" s="662"/>
      <c r="I6" s="662"/>
      <c r="J6" s="672"/>
      <c r="K6" s="662"/>
      <c r="L6" s="662"/>
    </row>
    <row r="7" spans="1:12">
      <c r="A7" s="672"/>
      <c r="B7" s="821" t="s">
        <v>1656</v>
      </c>
      <c r="C7" s="692"/>
      <c r="D7" s="672"/>
      <c r="E7" s="694"/>
      <c r="F7" s="672"/>
      <c r="G7" s="672"/>
      <c r="H7" s="662"/>
      <c r="I7" s="662"/>
      <c r="J7" s="662"/>
      <c r="K7" s="672"/>
      <c r="L7" s="672"/>
    </row>
    <row r="8" spans="1:12" ht="14.25">
      <c r="A8" s="822" t="s">
        <v>1657</v>
      </c>
      <c r="B8" s="814"/>
      <c r="C8" s="823"/>
      <c r="D8" s="824"/>
      <c r="E8" s="825"/>
      <c r="F8" s="825"/>
      <c r="G8" s="672"/>
      <c r="H8" s="662"/>
      <c r="I8" s="662"/>
      <c r="J8" s="662"/>
      <c r="K8" s="662"/>
      <c r="L8" s="662"/>
    </row>
    <row r="9" spans="1:12">
      <c r="A9" s="662"/>
      <c r="B9" s="663"/>
      <c r="C9" s="664"/>
      <c r="D9" s="662"/>
      <c r="E9" s="665"/>
      <c r="F9" s="665"/>
      <c r="G9" s="662"/>
      <c r="H9" s="662"/>
      <c r="I9" s="662"/>
      <c r="J9" s="662"/>
      <c r="K9" s="662"/>
      <c r="L9" s="662"/>
    </row>
    <row r="10" spans="1:12" ht="14.25" customHeight="1">
      <c r="A10" s="2457" t="s">
        <v>1123</v>
      </c>
      <c r="B10" s="2457"/>
      <c r="C10" s="2457"/>
      <c r="D10" s="2457"/>
      <c r="E10" s="2457"/>
      <c r="F10" s="665"/>
      <c r="G10" s="674" t="s">
        <v>193</v>
      </c>
      <c r="H10" s="662"/>
      <c r="I10" s="662"/>
      <c r="J10" s="662"/>
      <c r="K10" s="662"/>
      <c r="L10" s="662"/>
    </row>
    <row r="11" spans="1:12" ht="27" customHeight="1">
      <c r="A11" s="2452" t="s">
        <v>861</v>
      </c>
      <c r="B11" s="2452"/>
      <c r="C11" s="2452"/>
      <c r="D11" s="2452"/>
      <c r="E11" s="2452"/>
      <c r="F11" s="665"/>
      <c r="G11" s="662"/>
      <c r="H11" s="662"/>
      <c r="I11" s="662"/>
      <c r="J11" s="662"/>
      <c r="K11" s="662"/>
      <c r="L11" s="662"/>
    </row>
    <row r="12" spans="1:12" s="841" customFormat="1">
      <c r="A12" s="2445" t="s">
        <v>2269</v>
      </c>
      <c r="B12" s="2446"/>
      <c r="C12" s="1460"/>
      <c r="F12" s="1461"/>
      <c r="G12" s="1461"/>
    </row>
    <row r="13" spans="1:12" ht="15.75">
      <c r="A13" s="2471" t="s">
        <v>779</v>
      </c>
      <c r="B13" s="2471"/>
      <c r="C13" s="2471"/>
      <c r="D13" s="2471"/>
      <c r="E13" s="2471"/>
      <c r="F13" s="2471"/>
      <c r="G13" s="2471"/>
      <c r="H13" s="2471"/>
      <c r="I13" s="2471"/>
      <c r="J13" s="2471"/>
      <c r="K13" s="662"/>
      <c r="L13" s="662"/>
    </row>
    <row r="14" spans="1:12" ht="14.25">
      <c r="A14" s="2477" t="s">
        <v>993</v>
      </c>
      <c r="B14" s="2470"/>
      <c r="C14" s="2470"/>
      <c r="D14" s="2470"/>
      <c r="E14" s="2470"/>
      <c r="F14" s="2470"/>
      <c r="G14" s="2470"/>
      <c r="H14" s="2470"/>
      <c r="I14" s="2470"/>
      <c r="J14" s="2470"/>
      <c r="K14" s="662"/>
      <c r="L14" s="662"/>
    </row>
    <row r="15" spans="1:12" ht="16.5">
      <c r="A15" s="2478" t="s">
        <v>2206</v>
      </c>
      <c r="B15" s="2478"/>
      <c r="C15" s="2478"/>
      <c r="D15" s="2478"/>
      <c r="E15" s="2478"/>
      <c r="F15" s="2478"/>
      <c r="G15" s="2478"/>
      <c r="H15" s="2478"/>
      <c r="I15" s="2478"/>
      <c r="J15" s="2478"/>
      <c r="K15" s="662"/>
      <c r="L15" s="662"/>
    </row>
    <row r="16" spans="1:12" s="672" customFormat="1" ht="21.75" customHeight="1">
      <c r="A16" s="882"/>
      <c r="B16" s="2467" t="s">
        <v>2202</v>
      </c>
      <c r="C16" s="2467"/>
      <c r="D16" s="2467"/>
      <c r="E16" s="2467"/>
      <c r="F16" s="2467"/>
      <c r="G16" s="2014"/>
      <c r="H16" s="2014"/>
      <c r="I16" s="2014"/>
      <c r="J16" s="2014"/>
    </row>
    <row r="17" spans="1:14" ht="14.25">
      <c r="A17" s="1282"/>
      <c r="B17" s="2467"/>
      <c r="C17" s="2467"/>
      <c r="D17" s="2467"/>
      <c r="E17" s="2467"/>
      <c r="F17" s="2467"/>
      <c r="G17" s="1282"/>
      <c r="H17" s="672"/>
      <c r="I17" s="672"/>
      <c r="J17" s="672"/>
      <c r="K17" s="672"/>
      <c r="L17" s="672"/>
    </row>
    <row r="18" spans="1:14">
      <c r="A18" s="677" t="s">
        <v>962</v>
      </c>
      <c r="B18" s="678"/>
      <c r="C18" s="678"/>
      <c r="D18" s="678"/>
      <c r="E18" s="672"/>
      <c r="F18" s="679" t="s">
        <v>312</v>
      </c>
      <c r="G18" s="672"/>
      <c r="H18" s="672"/>
      <c r="I18" s="672"/>
      <c r="J18" s="672"/>
      <c r="K18" s="672"/>
      <c r="L18" s="672"/>
    </row>
    <row r="19" spans="1:14">
      <c r="A19" s="677" t="s">
        <v>961</v>
      </c>
      <c r="B19" s="680"/>
      <c r="C19" s="680"/>
      <c r="D19" s="680"/>
      <c r="E19" s="680"/>
      <c r="F19" s="677" t="s">
        <v>313</v>
      </c>
      <c r="G19" s="650" t="s">
        <v>100</v>
      </c>
      <c r="H19" s="647" t="s">
        <v>57</v>
      </c>
      <c r="I19" s="648" t="s">
        <v>703</v>
      </c>
      <c r="J19" s="680"/>
      <c r="K19" s="680"/>
      <c r="L19" s="680"/>
    </row>
    <row r="20" spans="1:14">
      <c r="A20" s="677" t="s">
        <v>314</v>
      </c>
      <c r="B20" s="677"/>
      <c r="C20" s="677"/>
      <c r="D20" s="677"/>
      <c r="E20" s="677"/>
      <c r="F20" s="680"/>
      <c r="G20" s="677"/>
      <c r="H20" s="680"/>
      <c r="I20" s="677"/>
      <c r="J20" s="677"/>
      <c r="K20" s="677"/>
      <c r="L20" s="677"/>
    </row>
    <row r="21" spans="1:14">
      <c r="A21" s="677" t="s">
        <v>884</v>
      </c>
      <c r="B21" s="677"/>
      <c r="C21" s="677"/>
      <c r="D21" s="681"/>
      <c r="E21" s="681"/>
      <c r="F21" s="677" t="s">
        <v>692</v>
      </c>
      <c r="G21" s="677"/>
      <c r="H21" s="677"/>
      <c r="I21" s="677"/>
      <c r="J21" s="677"/>
      <c r="K21" s="677"/>
      <c r="L21" s="677"/>
    </row>
    <row r="22" spans="1:14" ht="24" customHeight="1">
      <c r="A22" s="677" t="s">
        <v>1615</v>
      </c>
      <c r="B22" s="680"/>
      <c r="C22" s="680"/>
      <c r="D22" s="680"/>
      <c r="E22" s="680"/>
      <c r="F22" s="677" t="s">
        <v>895</v>
      </c>
      <c r="G22" s="677"/>
      <c r="H22" s="677"/>
      <c r="I22" s="680"/>
      <c r="J22" s="682"/>
      <c r="K22" s="680"/>
      <c r="L22" s="680"/>
    </row>
    <row r="23" spans="1:14" ht="17.25" customHeight="1">
      <c r="A23" s="680" t="s">
        <v>192</v>
      </c>
      <c r="B23" s="682"/>
      <c r="C23" s="683"/>
      <c r="D23" s="680"/>
      <c r="E23" s="680"/>
      <c r="F23" s="2437" t="s">
        <v>900</v>
      </c>
      <c r="G23" s="2437"/>
      <c r="H23" s="2437"/>
      <c r="I23" s="2437"/>
      <c r="J23" s="2437"/>
      <c r="K23" s="680"/>
      <c r="L23" s="680"/>
    </row>
    <row r="24" spans="1:14" ht="13.5" thickBot="1">
      <c r="A24" s="679" t="s">
        <v>120</v>
      </c>
      <c r="B24" s="684"/>
      <c r="C24" s="685"/>
      <c r="D24" s="684"/>
      <c r="E24" s="680"/>
      <c r="F24" s="2437"/>
      <c r="G24" s="2437"/>
      <c r="H24" s="2437"/>
      <c r="I24" s="2437"/>
      <c r="J24" s="2437"/>
      <c r="K24" s="680"/>
      <c r="L24" s="680"/>
    </row>
    <row r="25" spans="1:14" ht="13.5" thickBot="1">
      <c r="A25" s="677" t="s">
        <v>110</v>
      </c>
      <c r="B25" s="680"/>
      <c r="C25" s="683"/>
      <c r="D25" s="682"/>
      <c r="E25" s="686"/>
      <c r="G25" s="687"/>
      <c r="H25" s="688"/>
      <c r="I25" s="689"/>
      <c r="K25" s="682"/>
      <c r="L25" s="682"/>
    </row>
    <row r="26" spans="1:14" ht="13.5" thickBot="1">
      <c r="A26" s="677" t="s">
        <v>397</v>
      </c>
      <c r="B26" s="680"/>
      <c r="C26" s="680"/>
      <c r="D26" s="684"/>
      <c r="E26" s="684"/>
      <c r="F26" s="684"/>
      <c r="G26" s="690" t="s">
        <v>398</v>
      </c>
      <c r="H26" s="680"/>
      <c r="I26" s="682"/>
      <c r="J26" s="682"/>
      <c r="K26" s="684"/>
      <c r="L26" s="684"/>
    </row>
    <row r="27" spans="1:14" ht="13.5" thickBot="1">
      <c r="A27" s="677" t="s">
        <v>399</v>
      </c>
      <c r="B27" s="691"/>
      <c r="C27" s="692"/>
      <c r="D27" s="683"/>
      <c r="E27" s="693"/>
      <c r="F27" s="694"/>
      <c r="G27" s="672"/>
      <c r="H27" s="672"/>
      <c r="I27" s="672"/>
      <c r="J27" s="672"/>
      <c r="K27" s="672"/>
      <c r="L27" s="672"/>
    </row>
    <row r="28" spans="1:14" ht="4.5" customHeight="1" thickBot="1"/>
    <row r="29" spans="1:14" ht="41.25" customHeight="1" thickBot="1">
      <c r="A29" s="695" t="s">
        <v>385</v>
      </c>
      <c r="B29" s="696" t="s">
        <v>400</v>
      </c>
      <c r="C29" s="697"/>
      <c r="D29" s="696" t="s">
        <v>401</v>
      </c>
      <c r="E29" s="698"/>
      <c r="F29" s="2438" t="s">
        <v>342</v>
      </c>
      <c r="G29" s="2440" t="s">
        <v>343</v>
      </c>
      <c r="H29" s="2441"/>
      <c r="I29" s="2441"/>
      <c r="J29" s="2442"/>
    </row>
    <row r="30" spans="1:14" ht="69.75" customHeight="1" thickBot="1">
      <c r="A30" s="699"/>
      <c r="B30" s="700" t="s">
        <v>329</v>
      </c>
      <c r="C30" s="701" t="s">
        <v>641</v>
      </c>
      <c r="D30" s="702" t="s">
        <v>761</v>
      </c>
      <c r="E30" s="70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  <c r="M30" s="688"/>
      <c r="N30" s="682"/>
    </row>
    <row r="31" spans="1:14" ht="13.5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707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4" ht="27.75" customHeight="1" thickBot="1">
      <c r="A32" s="704">
        <v>1100000</v>
      </c>
      <c r="B32" s="711" t="s">
        <v>1616</v>
      </c>
      <c r="C32" s="712" t="s">
        <v>338</v>
      </c>
      <c r="D32" s="987">
        <f>D99+D113+D134+D43</f>
        <v>4000</v>
      </c>
      <c r="E32" s="987">
        <f>E76</f>
        <v>0</v>
      </c>
      <c r="F32" s="987">
        <f>F99+F113+F134+F42</f>
        <v>4000</v>
      </c>
      <c r="G32" s="987">
        <f>G99+G113+G134+G43</f>
        <v>700</v>
      </c>
      <c r="H32" s="987">
        <f>H99+H113+H134+H43</f>
        <v>1000</v>
      </c>
      <c r="I32" s="987">
        <f>I99+I113+I134+I43</f>
        <v>1800</v>
      </c>
      <c r="J32" s="987">
        <f>F32</f>
        <v>4000</v>
      </c>
    </row>
    <row r="33" spans="1:10" ht="0.75" hidden="1" customHeight="1" thickBot="1">
      <c r="A33" s="704">
        <v>1110000</v>
      </c>
      <c r="B33" s="714" t="s">
        <v>1617</v>
      </c>
      <c r="C33" s="712" t="s">
        <v>338</v>
      </c>
      <c r="D33" s="988">
        <v>0</v>
      </c>
      <c r="E33" s="988"/>
      <c r="F33" s="988">
        <v>0</v>
      </c>
      <c r="G33" s="988">
        <v>0</v>
      </c>
      <c r="H33" s="988">
        <v>0</v>
      </c>
      <c r="I33" s="988">
        <v>0</v>
      </c>
      <c r="J33" s="988">
        <v>0</v>
      </c>
    </row>
    <row r="34" spans="1:10" ht="15" hidden="1" thickBot="1">
      <c r="A34" s="716">
        <v>1110000</v>
      </c>
      <c r="B34" s="717" t="s">
        <v>768</v>
      </c>
      <c r="C34" s="718" t="s">
        <v>338</v>
      </c>
      <c r="D34" s="989">
        <v>0</v>
      </c>
      <c r="E34" s="989"/>
      <c r="F34" s="989">
        <v>0</v>
      </c>
      <c r="G34" s="989">
        <v>0</v>
      </c>
      <c r="H34" s="989">
        <v>0</v>
      </c>
      <c r="I34" s="989">
        <v>0</v>
      </c>
      <c r="J34" s="989">
        <v>0</v>
      </c>
    </row>
    <row r="35" spans="1:10" ht="5.25" hidden="1" customHeight="1" thickBot="1">
      <c r="A35" s="720">
        <v>1111000</v>
      </c>
      <c r="B35" s="721" t="s">
        <v>643</v>
      </c>
      <c r="C35" s="722" t="s">
        <v>769</v>
      </c>
      <c r="D35" s="1001"/>
      <c r="E35" s="1001"/>
      <c r="F35" s="1001"/>
      <c r="G35" s="1001"/>
      <c r="H35" s="1001"/>
      <c r="I35" s="1001"/>
      <c r="J35" s="1001"/>
    </row>
    <row r="36" spans="1:10" ht="26.25" hidden="1" thickBot="1">
      <c r="A36" s="724">
        <v>1112000</v>
      </c>
      <c r="B36" s="725" t="s">
        <v>255</v>
      </c>
      <c r="C36" s="726" t="s">
        <v>770</v>
      </c>
      <c r="D36" s="996"/>
      <c r="E36" s="996"/>
      <c r="F36" s="996"/>
      <c r="G36" s="996"/>
      <c r="H36" s="996"/>
      <c r="I36" s="996"/>
      <c r="J36" s="996"/>
    </row>
    <row r="37" spans="1:10" ht="26.25" hidden="1" thickBot="1">
      <c r="A37" s="724">
        <v>1113000</v>
      </c>
      <c r="B37" s="725" t="s">
        <v>771</v>
      </c>
      <c r="C37" s="726" t="s">
        <v>772</v>
      </c>
      <c r="D37" s="996"/>
      <c r="E37" s="996"/>
      <c r="F37" s="996"/>
      <c r="G37" s="996"/>
      <c r="H37" s="996"/>
      <c r="I37" s="996"/>
      <c r="J37" s="996"/>
    </row>
    <row r="38" spans="1:10" ht="39" hidden="1" thickBot="1">
      <c r="A38" s="724">
        <v>1114000</v>
      </c>
      <c r="B38" s="725" t="s">
        <v>377</v>
      </c>
      <c r="C38" s="726" t="s">
        <v>378</v>
      </c>
      <c r="D38" s="996"/>
      <c r="E38" s="996"/>
      <c r="F38" s="996"/>
      <c r="G38" s="996"/>
      <c r="H38" s="996"/>
      <c r="I38" s="996"/>
      <c r="J38" s="996"/>
    </row>
    <row r="39" spans="1:10" ht="13.5" hidden="1" thickBot="1">
      <c r="A39" s="724">
        <v>1115000</v>
      </c>
      <c r="B39" s="725" t="s">
        <v>591</v>
      </c>
      <c r="C39" s="726" t="s">
        <v>367</v>
      </c>
      <c r="D39" s="996"/>
      <c r="E39" s="996"/>
      <c r="F39" s="996"/>
      <c r="G39" s="996"/>
      <c r="H39" s="996"/>
      <c r="I39" s="996"/>
      <c r="J39" s="996"/>
    </row>
    <row r="40" spans="1:10" ht="26.25" hidden="1" thickBot="1">
      <c r="A40" s="724">
        <v>1116000</v>
      </c>
      <c r="B40" s="725" t="s">
        <v>981</v>
      </c>
      <c r="C40" s="726" t="s">
        <v>368</v>
      </c>
      <c r="D40" s="996"/>
      <c r="E40" s="996"/>
      <c r="F40" s="996"/>
      <c r="G40" s="996"/>
      <c r="H40" s="996"/>
      <c r="I40" s="996"/>
      <c r="J40" s="996"/>
    </row>
    <row r="41" spans="1:10" ht="39" hidden="1" thickBot="1">
      <c r="A41" s="728">
        <v>1117000</v>
      </c>
      <c r="B41" s="729" t="s">
        <v>18</v>
      </c>
      <c r="C41" s="730" t="s">
        <v>19</v>
      </c>
      <c r="D41" s="998"/>
      <c r="E41" s="998"/>
      <c r="F41" s="998"/>
      <c r="G41" s="998"/>
      <c r="H41" s="998"/>
      <c r="I41" s="998"/>
      <c r="J41" s="998"/>
    </row>
    <row r="42" spans="1:10" ht="21" customHeight="1" thickBot="1">
      <c r="A42" s="732">
        <v>1120000</v>
      </c>
      <c r="B42" s="733" t="s">
        <v>20</v>
      </c>
      <c r="C42" s="712" t="s">
        <v>338</v>
      </c>
      <c r="D42" s="1130">
        <v>0</v>
      </c>
      <c r="E42" s="1130"/>
      <c r="F42" s="1130">
        <f>F43</f>
        <v>4000</v>
      </c>
      <c r="G42" s="1130">
        <f>G43</f>
        <v>700</v>
      </c>
      <c r="H42" s="1130">
        <f>H43</f>
        <v>1000</v>
      </c>
      <c r="I42" s="1130">
        <f>I43</f>
        <v>1800</v>
      </c>
      <c r="J42" s="1130">
        <f>J43</f>
        <v>4000</v>
      </c>
    </row>
    <row r="43" spans="1:10" ht="26.25" customHeight="1">
      <c r="A43" s="716">
        <v>1121000</v>
      </c>
      <c r="B43" s="735" t="s">
        <v>21</v>
      </c>
      <c r="C43" s="736"/>
      <c r="D43" s="1001">
        <f>D76+D77</f>
        <v>4000</v>
      </c>
      <c r="E43" s="1001"/>
      <c r="F43" s="1001">
        <f>F76+F77</f>
        <v>4000</v>
      </c>
      <c r="G43" s="1001">
        <f>G76+G77</f>
        <v>700</v>
      </c>
      <c r="H43" s="1001">
        <f>H76+H77</f>
        <v>1000</v>
      </c>
      <c r="I43" s="1001">
        <f>I76+I77</f>
        <v>1800</v>
      </c>
      <c r="J43" s="1001">
        <f>J76+J77</f>
        <v>4000</v>
      </c>
    </row>
    <row r="44" spans="1:10" ht="25.5" hidden="1">
      <c r="A44" s="724">
        <v>1121100</v>
      </c>
      <c r="B44" s="737" t="s">
        <v>359</v>
      </c>
      <c r="C44" s="726" t="s">
        <v>360</v>
      </c>
      <c r="D44" s="996"/>
      <c r="E44" s="996"/>
      <c r="F44" s="996"/>
      <c r="G44" s="996"/>
      <c r="H44" s="996"/>
      <c r="I44" s="996"/>
      <c r="J44" s="996"/>
    </row>
    <row r="45" spans="1:10" hidden="1">
      <c r="A45" s="724">
        <v>1121200</v>
      </c>
      <c r="B45" s="738" t="s">
        <v>1618</v>
      </c>
      <c r="C45" s="726" t="s">
        <v>362</v>
      </c>
      <c r="D45" s="996"/>
      <c r="E45" s="996"/>
      <c r="F45" s="996"/>
      <c r="G45" s="996"/>
      <c r="H45" s="996"/>
      <c r="I45" s="996"/>
      <c r="J45" s="996"/>
    </row>
    <row r="46" spans="1:10" hidden="1">
      <c r="A46" s="724">
        <v>1121300</v>
      </c>
      <c r="B46" s="737" t="s">
        <v>734</v>
      </c>
      <c r="C46" s="726" t="s">
        <v>363</v>
      </c>
      <c r="D46" s="996"/>
      <c r="E46" s="996"/>
      <c r="F46" s="996"/>
      <c r="G46" s="996"/>
      <c r="H46" s="996"/>
      <c r="I46" s="996"/>
      <c r="J46" s="996"/>
    </row>
    <row r="47" spans="1:10" hidden="1">
      <c r="A47" s="724">
        <v>1121400</v>
      </c>
      <c r="B47" s="737" t="s">
        <v>735</v>
      </c>
      <c r="C47" s="726" t="s">
        <v>364</v>
      </c>
      <c r="D47" s="996"/>
      <c r="E47" s="996"/>
      <c r="F47" s="996"/>
      <c r="G47" s="996"/>
      <c r="H47" s="996"/>
      <c r="I47" s="996"/>
      <c r="J47" s="996"/>
    </row>
    <row r="48" spans="1:10" hidden="1">
      <c r="A48" s="724">
        <v>1121500</v>
      </c>
      <c r="B48" s="737" t="s">
        <v>65</v>
      </c>
      <c r="C48" s="726" t="s">
        <v>365</v>
      </c>
      <c r="D48" s="1001"/>
      <c r="E48" s="1001"/>
      <c r="F48" s="1001"/>
      <c r="G48" s="1001"/>
      <c r="H48" s="1001"/>
      <c r="I48" s="1001"/>
      <c r="J48" s="1001"/>
    </row>
    <row r="49" spans="1:10" hidden="1">
      <c r="A49" s="724">
        <v>1121600</v>
      </c>
      <c r="B49" s="737" t="s">
        <v>66</v>
      </c>
      <c r="C49" s="726" t="s">
        <v>366</v>
      </c>
      <c r="D49" s="996"/>
      <c r="E49" s="996"/>
      <c r="F49" s="996"/>
      <c r="G49" s="996"/>
      <c r="H49" s="996"/>
      <c r="I49" s="996"/>
      <c r="J49" s="996"/>
    </row>
    <row r="50" spans="1:10" ht="13.5" hidden="1" thickBot="1">
      <c r="A50" s="740">
        <v>1121700</v>
      </c>
      <c r="B50" s="741" t="s">
        <v>67</v>
      </c>
      <c r="C50" s="730" t="s">
        <v>731</v>
      </c>
      <c r="D50" s="998"/>
      <c r="E50" s="998"/>
      <c r="F50" s="998"/>
      <c r="G50" s="998"/>
      <c r="H50" s="998"/>
      <c r="I50" s="998"/>
      <c r="J50" s="998"/>
    </row>
    <row r="51" spans="1:10" ht="28.5" hidden="1">
      <c r="A51" s="716">
        <v>1122000</v>
      </c>
      <c r="B51" s="742" t="s">
        <v>732</v>
      </c>
      <c r="C51" s="718" t="s">
        <v>338</v>
      </c>
      <c r="D51" s="1000">
        <v>0</v>
      </c>
      <c r="E51" s="1000"/>
      <c r="F51" s="1000">
        <v>0</v>
      </c>
      <c r="G51" s="1000">
        <v>0</v>
      </c>
      <c r="H51" s="1000">
        <v>0</v>
      </c>
      <c r="I51" s="1000">
        <v>0</v>
      </c>
      <c r="J51" s="1000">
        <v>0</v>
      </c>
    </row>
    <row r="52" spans="1:10" hidden="1">
      <c r="A52" s="744">
        <v>1122100</v>
      </c>
      <c r="B52" s="737" t="s">
        <v>68</v>
      </c>
      <c r="C52" s="722" t="s">
        <v>733</v>
      </c>
      <c r="D52" s="996"/>
      <c r="E52" s="996"/>
      <c r="F52" s="996"/>
      <c r="G52" s="996"/>
      <c r="H52" s="996"/>
      <c r="I52" s="996"/>
      <c r="J52" s="996"/>
    </row>
    <row r="53" spans="1:10" hidden="1">
      <c r="A53" s="744">
        <v>1122200</v>
      </c>
      <c r="B53" s="737" t="s">
        <v>465</v>
      </c>
      <c r="C53" s="726" t="s">
        <v>978</v>
      </c>
      <c r="D53" s="996"/>
      <c r="E53" s="996"/>
      <c r="F53" s="996"/>
      <c r="G53" s="996"/>
      <c r="H53" s="996"/>
      <c r="I53" s="996"/>
      <c r="J53" s="996"/>
    </row>
    <row r="54" spans="1:10" ht="13.5" hidden="1" thickBot="1">
      <c r="A54" s="732">
        <v>1122300</v>
      </c>
      <c r="B54" s="741" t="s">
        <v>136</v>
      </c>
      <c r="C54" s="730" t="s">
        <v>979</v>
      </c>
      <c r="D54" s="998"/>
      <c r="E54" s="998"/>
      <c r="F54" s="998"/>
      <c r="G54" s="998"/>
      <c r="H54" s="998"/>
      <c r="I54" s="998"/>
      <c r="J54" s="998"/>
    </row>
    <row r="55" spans="1:10" ht="28.5" hidden="1">
      <c r="A55" s="716">
        <v>1123000</v>
      </c>
      <c r="B55" s="742" t="s">
        <v>344</v>
      </c>
      <c r="C55" s="718" t="s">
        <v>338</v>
      </c>
      <c r="D55" s="1000">
        <v>0</v>
      </c>
      <c r="E55" s="1000"/>
      <c r="F55" s="1000">
        <v>0</v>
      </c>
      <c r="G55" s="1000">
        <v>0</v>
      </c>
      <c r="H55" s="1000">
        <v>0</v>
      </c>
      <c r="I55" s="1000">
        <v>0</v>
      </c>
      <c r="J55" s="1000">
        <v>0</v>
      </c>
    </row>
    <row r="56" spans="1:10" hidden="1">
      <c r="A56" s="744">
        <v>1123100</v>
      </c>
      <c r="B56" s="737" t="s">
        <v>137</v>
      </c>
      <c r="C56" s="722" t="s">
        <v>345</v>
      </c>
      <c r="D56" s="996"/>
      <c r="E56" s="996"/>
      <c r="F56" s="996"/>
      <c r="G56" s="996"/>
      <c r="H56" s="996"/>
      <c r="I56" s="996"/>
      <c r="J56" s="996"/>
    </row>
    <row r="57" spans="1:10" hidden="1">
      <c r="A57" s="744">
        <v>1123200</v>
      </c>
      <c r="B57" s="737" t="s">
        <v>138</v>
      </c>
      <c r="C57" s="726" t="s">
        <v>346</v>
      </c>
      <c r="D57" s="996"/>
      <c r="E57" s="996"/>
      <c r="F57" s="996"/>
      <c r="G57" s="996"/>
      <c r="H57" s="996"/>
      <c r="I57" s="996"/>
      <c r="J57" s="996"/>
    </row>
    <row r="58" spans="1:10" ht="25.5" hidden="1">
      <c r="A58" s="744">
        <v>1123300</v>
      </c>
      <c r="B58" s="737" t="s">
        <v>139</v>
      </c>
      <c r="C58" s="726" t="s">
        <v>347</v>
      </c>
      <c r="D58" s="996"/>
      <c r="E58" s="996"/>
      <c r="F58" s="996"/>
      <c r="G58" s="996"/>
      <c r="H58" s="996"/>
      <c r="I58" s="996"/>
      <c r="J58" s="996"/>
    </row>
    <row r="59" spans="1:10" hidden="1">
      <c r="A59" s="744">
        <v>1123400</v>
      </c>
      <c r="B59" s="737" t="s">
        <v>533</v>
      </c>
      <c r="C59" s="726" t="s">
        <v>348</v>
      </c>
      <c r="D59" s="996"/>
      <c r="E59" s="996"/>
      <c r="F59" s="996"/>
      <c r="G59" s="996"/>
      <c r="H59" s="996"/>
      <c r="I59" s="996"/>
      <c r="J59" s="996"/>
    </row>
    <row r="60" spans="1:10" hidden="1">
      <c r="A60" s="744">
        <v>1123500</v>
      </c>
      <c r="B60" s="745" t="s">
        <v>534</v>
      </c>
      <c r="C60" s="746">
        <v>423500</v>
      </c>
      <c r="D60" s="996"/>
      <c r="E60" s="996"/>
      <c r="F60" s="996"/>
      <c r="G60" s="996"/>
      <c r="H60" s="996"/>
      <c r="I60" s="996"/>
      <c r="J60" s="996"/>
    </row>
    <row r="61" spans="1:10" ht="25.5" hidden="1">
      <c r="A61" s="744">
        <v>1123600</v>
      </c>
      <c r="B61" s="737" t="s">
        <v>174</v>
      </c>
      <c r="C61" s="726" t="s">
        <v>349</v>
      </c>
      <c r="D61" s="996"/>
      <c r="E61" s="996"/>
      <c r="F61" s="996"/>
      <c r="G61" s="996"/>
      <c r="H61" s="996"/>
      <c r="I61" s="996"/>
      <c r="J61" s="996"/>
    </row>
    <row r="62" spans="1:10" hidden="1">
      <c r="A62" s="744">
        <v>1123700</v>
      </c>
      <c r="B62" s="737" t="s">
        <v>175</v>
      </c>
      <c r="C62" s="726" t="s">
        <v>350</v>
      </c>
      <c r="D62" s="996"/>
      <c r="E62" s="996"/>
      <c r="F62" s="996"/>
      <c r="G62" s="996"/>
      <c r="H62" s="996"/>
      <c r="I62" s="996"/>
      <c r="J62" s="996"/>
    </row>
    <row r="63" spans="1:10" ht="13.5" hidden="1" thickBot="1">
      <c r="A63" s="732">
        <v>1123800</v>
      </c>
      <c r="B63" s="741" t="s">
        <v>176</v>
      </c>
      <c r="C63" s="730" t="s">
        <v>351</v>
      </c>
      <c r="D63" s="998"/>
      <c r="E63" s="998"/>
      <c r="F63" s="998"/>
      <c r="G63" s="998"/>
      <c r="H63" s="998"/>
      <c r="I63" s="998"/>
      <c r="J63" s="998"/>
    </row>
    <row r="64" spans="1:10" ht="28.5" hidden="1">
      <c r="A64" s="716">
        <v>1124000</v>
      </c>
      <c r="B64" s="742" t="s">
        <v>198</v>
      </c>
      <c r="C64" s="718" t="s">
        <v>338</v>
      </c>
      <c r="D64" s="1000">
        <v>0</v>
      </c>
      <c r="E64" s="1000"/>
      <c r="F64" s="1000">
        <v>0</v>
      </c>
      <c r="G64" s="1000">
        <v>0</v>
      </c>
      <c r="H64" s="1000">
        <v>0</v>
      </c>
      <c r="I64" s="1000">
        <v>0</v>
      </c>
      <c r="J64" s="1000">
        <v>0</v>
      </c>
    </row>
    <row r="65" spans="1:10" ht="13.5" hidden="1" thickBot="1">
      <c r="A65" s="732">
        <v>1124100</v>
      </c>
      <c r="B65" s="741" t="s">
        <v>177</v>
      </c>
      <c r="C65" s="730" t="s">
        <v>199</v>
      </c>
      <c r="D65" s="998"/>
      <c r="E65" s="998"/>
      <c r="F65" s="998"/>
      <c r="G65" s="998"/>
      <c r="H65" s="998"/>
      <c r="I65" s="998"/>
      <c r="J65" s="998"/>
    </row>
    <row r="66" spans="1:10" ht="28.5" hidden="1">
      <c r="A66" s="716">
        <v>1125000</v>
      </c>
      <c r="B66" s="742" t="s">
        <v>878</v>
      </c>
      <c r="C66" s="718" t="s">
        <v>338</v>
      </c>
      <c r="D66" s="1000">
        <v>0</v>
      </c>
      <c r="E66" s="1000"/>
      <c r="F66" s="1000">
        <v>0</v>
      </c>
      <c r="G66" s="1000">
        <v>0</v>
      </c>
      <c r="H66" s="1000">
        <v>0</v>
      </c>
      <c r="I66" s="1000">
        <v>0</v>
      </c>
      <c r="J66" s="1000">
        <v>0</v>
      </c>
    </row>
    <row r="67" spans="1:10" ht="25.5" hidden="1">
      <c r="A67" s="744">
        <v>1125100</v>
      </c>
      <c r="B67" s="737" t="s">
        <v>178</v>
      </c>
      <c r="C67" s="722" t="s">
        <v>879</v>
      </c>
      <c r="D67" s="996"/>
      <c r="E67" s="996"/>
      <c r="F67" s="996"/>
      <c r="G67" s="996"/>
      <c r="H67" s="996"/>
      <c r="I67" s="996"/>
      <c r="J67" s="996"/>
    </row>
    <row r="68" spans="1:10" ht="26.25" hidden="1" thickBot="1">
      <c r="A68" s="732">
        <v>1125200</v>
      </c>
      <c r="B68" s="741" t="s">
        <v>669</v>
      </c>
      <c r="C68" s="730" t="s">
        <v>988</v>
      </c>
      <c r="D68" s="998"/>
      <c r="E68" s="998"/>
      <c r="F68" s="998"/>
      <c r="G68" s="998"/>
      <c r="H68" s="998"/>
      <c r="I68" s="998"/>
      <c r="J68" s="998"/>
    </row>
    <row r="69" spans="1:10" ht="14.25" hidden="1">
      <c r="A69" s="716">
        <v>1126000</v>
      </c>
      <c r="B69" s="742" t="s">
        <v>989</v>
      </c>
      <c r="C69" s="718" t="s">
        <v>338</v>
      </c>
      <c r="D69" s="1000">
        <v>0</v>
      </c>
      <c r="E69" s="1000"/>
      <c r="F69" s="1000">
        <v>0</v>
      </c>
      <c r="G69" s="1000">
        <v>0</v>
      </c>
      <c r="H69" s="1000">
        <v>0</v>
      </c>
      <c r="I69" s="1000">
        <v>0</v>
      </c>
      <c r="J69" s="1000">
        <v>0</v>
      </c>
    </row>
    <row r="70" spans="1:10" hidden="1">
      <c r="A70" s="716">
        <v>1126100</v>
      </c>
      <c r="B70" s="737" t="s">
        <v>941</v>
      </c>
      <c r="C70" s="722" t="s">
        <v>990</v>
      </c>
      <c r="D70" s="996"/>
      <c r="E70" s="996"/>
      <c r="F70" s="996"/>
      <c r="G70" s="996"/>
      <c r="H70" s="996"/>
      <c r="I70" s="996"/>
      <c r="J70" s="996"/>
    </row>
    <row r="71" spans="1:10" hidden="1">
      <c r="A71" s="716">
        <v>1126200</v>
      </c>
      <c r="B71" s="737" t="s">
        <v>942</v>
      </c>
      <c r="C71" s="726" t="s">
        <v>991</v>
      </c>
      <c r="D71" s="996"/>
      <c r="E71" s="996"/>
      <c r="F71" s="996"/>
      <c r="G71" s="996"/>
      <c r="H71" s="996"/>
      <c r="I71" s="996"/>
      <c r="J71" s="996"/>
    </row>
    <row r="72" spans="1:10" hidden="1">
      <c r="A72" s="716">
        <v>1126300</v>
      </c>
      <c r="B72" s="737" t="s">
        <v>369</v>
      </c>
      <c r="C72" s="726" t="s">
        <v>370</v>
      </c>
      <c r="D72" s="996"/>
      <c r="E72" s="996"/>
      <c r="F72" s="996"/>
      <c r="G72" s="996"/>
      <c r="H72" s="996"/>
      <c r="I72" s="996"/>
      <c r="J72" s="996"/>
    </row>
    <row r="73" spans="1:10" hidden="1">
      <c r="A73" s="724">
        <v>1126400</v>
      </c>
      <c r="B73" s="747" t="s">
        <v>943</v>
      </c>
      <c r="C73" s="726" t="s">
        <v>371</v>
      </c>
      <c r="D73" s="996"/>
      <c r="E73" s="996"/>
      <c r="F73" s="996"/>
      <c r="G73" s="996"/>
      <c r="H73" s="996"/>
      <c r="I73" s="996"/>
      <c r="J73" s="996"/>
    </row>
    <row r="74" spans="1:10" ht="15" customHeight="1">
      <c r="A74" s="728">
        <v>1126500</v>
      </c>
      <c r="B74" s="748" t="s">
        <v>901</v>
      </c>
      <c r="C74" s="726" t="s">
        <v>372</v>
      </c>
      <c r="D74" s="996"/>
      <c r="E74" s="996"/>
      <c r="F74" s="996"/>
      <c r="G74" s="996"/>
      <c r="H74" s="996"/>
      <c r="I74" s="996"/>
      <c r="J74" s="996"/>
    </row>
    <row r="75" spans="1:10">
      <c r="A75" s="724">
        <v>1126600</v>
      </c>
      <c r="B75" s="747" t="s">
        <v>214</v>
      </c>
      <c r="C75" s="726" t="s">
        <v>373</v>
      </c>
      <c r="D75" s="996"/>
      <c r="E75" s="996"/>
      <c r="F75" s="996"/>
      <c r="G75" s="996"/>
      <c r="H75" s="996"/>
      <c r="I75" s="996"/>
      <c r="J75" s="996"/>
    </row>
    <row r="76" spans="1:10" ht="24" customHeight="1">
      <c r="A76" s="724">
        <v>1126700</v>
      </c>
      <c r="B76" s="747" t="s">
        <v>215</v>
      </c>
      <c r="C76" s="726" t="s">
        <v>374</v>
      </c>
      <c r="D76" s="991">
        <v>1000</v>
      </c>
      <c r="E76" s="995">
        <v>0</v>
      </c>
      <c r="F76" s="991">
        <f>D76+E76</f>
        <v>1000</v>
      </c>
      <c r="G76" s="991">
        <v>200</v>
      </c>
      <c r="H76" s="991">
        <v>500</v>
      </c>
      <c r="I76" s="991">
        <v>800</v>
      </c>
      <c r="J76" s="991">
        <f>F76</f>
        <v>1000</v>
      </c>
    </row>
    <row r="77" spans="1:10" ht="24.75" customHeight="1" thickBot="1">
      <c r="A77" s="740">
        <v>1126800</v>
      </c>
      <c r="B77" s="749" t="s">
        <v>458</v>
      </c>
      <c r="C77" s="730" t="s">
        <v>375</v>
      </c>
      <c r="D77" s="992">
        <v>3000</v>
      </c>
      <c r="E77" s="992"/>
      <c r="F77" s="992">
        <f>D77+E77</f>
        <v>3000</v>
      </c>
      <c r="G77" s="992">
        <v>500</v>
      </c>
      <c r="H77" s="992">
        <v>500</v>
      </c>
      <c r="I77" s="992">
        <v>1000</v>
      </c>
      <c r="J77" s="992">
        <f>F77</f>
        <v>3000</v>
      </c>
    </row>
    <row r="78" spans="1:10" ht="14.25" hidden="1">
      <c r="A78" s="750">
        <v>1130000</v>
      </c>
      <c r="B78" s="751" t="s">
        <v>274</v>
      </c>
      <c r="C78" s="718" t="s">
        <v>338</v>
      </c>
      <c r="D78" s="1000">
        <v>0</v>
      </c>
      <c r="E78" s="1000"/>
      <c r="F78" s="1000">
        <v>0</v>
      </c>
      <c r="G78" s="1000">
        <v>0</v>
      </c>
      <c r="H78" s="1000">
        <v>0</v>
      </c>
      <c r="I78" s="1000">
        <v>0</v>
      </c>
      <c r="J78" s="1000">
        <v>0</v>
      </c>
    </row>
    <row r="79" spans="1:10" hidden="1">
      <c r="A79" s="750">
        <v>1130100</v>
      </c>
      <c r="B79" s="747" t="s">
        <v>459</v>
      </c>
      <c r="C79" s="722" t="s">
        <v>275</v>
      </c>
      <c r="D79" s="996"/>
      <c r="E79" s="996"/>
      <c r="F79" s="996"/>
      <c r="G79" s="996"/>
      <c r="H79" s="996"/>
      <c r="I79" s="996"/>
      <c r="J79" s="996"/>
    </row>
    <row r="80" spans="1:10" hidden="1">
      <c r="A80" s="750">
        <v>1130200</v>
      </c>
      <c r="B80" s="747" t="s">
        <v>460</v>
      </c>
      <c r="C80" s="726" t="s">
        <v>276</v>
      </c>
      <c r="D80" s="996"/>
      <c r="E80" s="996"/>
      <c r="F80" s="996"/>
      <c r="G80" s="996"/>
      <c r="H80" s="996"/>
      <c r="I80" s="996"/>
      <c r="J80" s="996"/>
    </row>
    <row r="81" spans="1:10" hidden="1">
      <c r="A81" s="750">
        <v>1130300</v>
      </c>
      <c r="B81" s="747" t="s">
        <v>461</v>
      </c>
      <c r="C81" s="726" t="s">
        <v>277</v>
      </c>
      <c r="D81" s="996"/>
      <c r="E81" s="996"/>
      <c r="F81" s="996"/>
      <c r="G81" s="996"/>
      <c r="H81" s="996"/>
      <c r="I81" s="996"/>
      <c r="J81" s="996"/>
    </row>
    <row r="82" spans="1:10" hidden="1">
      <c r="A82" s="750">
        <v>1130400</v>
      </c>
      <c r="B82" s="752" t="s">
        <v>462</v>
      </c>
      <c r="C82" s="753" t="s">
        <v>278</v>
      </c>
      <c r="D82" s="1001"/>
      <c r="E82" s="1001"/>
      <c r="F82" s="1001"/>
      <c r="G82" s="1001"/>
      <c r="H82" s="1001"/>
      <c r="I82" s="1001"/>
      <c r="J82" s="1001"/>
    </row>
    <row r="83" spans="1:10" ht="14.25" hidden="1">
      <c r="A83" s="724">
        <v>1131000</v>
      </c>
      <c r="B83" s="754" t="s">
        <v>279</v>
      </c>
      <c r="C83" s="755" t="s">
        <v>338</v>
      </c>
      <c r="D83" s="1003"/>
      <c r="E83" s="1003"/>
      <c r="F83" s="1003"/>
      <c r="G83" s="1003"/>
      <c r="H83" s="1003"/>
      <c r="I83" s="1003"/>
      <c r="J83" s="1003"/>
    </row>
    <row r="84" spans="1:10" ht="25.5" hidden="1">
      <c r="A84" s="724">
        <v>1131100</v>
      </c>
      <c r="B84" s="747" t="s">
        <v>565</v>
      </c>
      <c r="C84" s="722" t="s">
        <v>280</v>
      </c>
      <c r="D84" s="996"/>
      <c r="E84" s="996"/>
      <c r="F84" s="996"/>
      <c r="G84" s="996"/>
      <c r="H84" s="996"/>
      <c r="I84" s="996"/>
      <c r="J84" s="996"/>
    </row>
    <row r="85" spans="1:10" hidden="1">
      <c r="A85" s="724">
        <v>1131200</v>
      </c>
      <c r="B85" s="747" t="s">
        <v>566</v>
      </c>
      <c r="C85" s="726" t="s">
        <v>281</v>
      </c>
      <c r="D85" s="996"/>
      <c r="E85" s="996"/>
      <c r="F85" s="996"/>
      <c r="G85" s="996"/>
      <c r="H85" s="996"/>
      <c r="I85" s="996"/>
      <c r="J85" s="996"/>
    </row>
    <row r="86" spans="1:10" ht="13.5" hidden="1" thickBot="1">
      <c r="A86" s="724">
        <v>1131300</v>
      </c>
      <c r="B86" s="749" t="s">
        <v>567</v>
      </c>
      <c r="C86" s="730" t="s">
        <v>282</v>
      </c>
      <c r="D86" s="998"/>
      <c r="E86" s="998"/>
      <c r="F86" s="998"/>
      <c r="G86" s="998"/>
      <c r="H86" s="998"/>
      <c r="I86" s="998"/>
      <c r="J86" s="998"/>
    </row>
    <row r="87" spans="1:10" ht="14.25" hidden="1">
      <c r="A87" s="757">
        <v>1140000</v>
      </c>
      <c r="B87" s="751" t="s">
        <v>283</v>
      </c>
      <c r="C87" s="718" t="s">
        <v>338</v>
      </c>
      <c r="D87" s="1000">
        <v>0</v>
      </c>
      <c r="E87" s="1000"/>
      <c r="F87" s="1000">
        <v>0</v>
      </c>
      <c r="G87" s="1000">
        <v>0</v>
      </c>
      <c r="H87" s="1000">
        <v>0</v>
      </c>
      <c r="I87" s="1000">
        <v>0</v>
      </c>
      <c r="J87" s="1000">
        <v>0</v>
      </c>
    </row>
    <row r="88" spans="1:10" ht="25.5" hidden="1">
      <c r="A88" s="757">
        <v>1141000</v>
      </c>
      <c r="B88" s="747" t="s">
        <v>284</v>
      </c>
      <c r="C88" s="722" t="s">
        <v>960</v>
      </c>
      <c r="D88" s="996"/>
      <c r="E88" s="996"/>
      <c r="F88" s="996"/>
      <c r="G88" s="996"/>
      <c r="H88" s="996"/>
      <c r="I88" s="996"/>
      <c r="J88" s="996"/>
    </row>
    <row r="89" spans="1:10" ht="25.5" hidden="1">
      <c r="A89" s="757">
        <v>1142000</v>
      </c>
      <c r="B89" s="747" t="s">
        <v>38</v>
      </c>
      <c r="C89" s="726" t="s">
        <v>39</v>
      </c>
      <c r="D89" s="996"/>
      <c r="E89" s="996"/>
      <c r="F89" s="996"/>
      <c r="G89" s="996"/>
      <c r="H89" s="996"/>
      <c r="I89" s="996"/>
      <c r="J89" s="996"/>
    </row>
    <row r="90" spans="1:10" ht="25.5" hidden="1">
      <c r="A90" s="757">
        <v>1143000</v>
      </c>
      <c r="B90" s="747" t="s">
        <v>40</v>
      </c>
      <c r="C90" s="726" t="s">
        <v>41</v>
      </c>
      <c r="D90" s="996"/>
      <c r="E90" s="996"/>
      <c r="F90" s="996"/>
      <c r="G90" s="996"/>
      <c r="H90" s="996"/>
      <c r="I90" s="996"/>
      <c r="J90" s="996"/>
    </row>
    <row r="91" spans="1:10" ht="26.25" hidden="1" thickBot="1">
      <c r="A91" s="757">
        <v>1144000</v>
      </c>
      <c r="B91" s="749" t="s">
        <v>42</v>
      </c>
      <c r="C91" s="730" t="s">
        <v>418</v>
      </c>
      <c r="D91" s="998"/>
      <c r="E91" s="998"/>
      <c r="F91" s="998"/>
      <c r="G91" s="998"/>
      <c r="H91" s="998"/>
      <c r="I91" s="998"/>
      <c r="J91" s="998"/>
    </row>
    <row r="92" spans="1:10" ht="14.25" hidden="1">
      <c r="A92" s="757">
        <v>1150000</v>
      </c>
      <c r="B92" s="758" t="s">
        <v>694</v>
      </c>
      <c r="C92" s="718" t="s">
        <v>338</v>
      </c>
      <c r="D92" s="1000">
        <v>0</v>
      </c>
      <c r="E92" s="1000"/>
      <c r="F92" s="1000">
        <v>0</v>
      </c>
      <c r="G92" s="1000">
        <v>0</v>
      </c>
      <c r="H92" s="1000">
        <v>0</v>
      </c>
      <c r="I92" s="1000">
        <v>0</v>
      </c>
      <c r="J92" s="1000">
        <v>0</v>
      </c>
    </row>
    <row r="93" spans="1:10" ht="25.5" hidden="1">
      <c r="A93" s="759">
        <v>1151000</v>
      </c>
      <c r="B93" s="747" t="s">
        <v>773</v>
      </c>
      <c r="C93" s="722" t="s">
        <v>774</v>
      </c>
      <c r="D93" s="996"/>
      <c r="E93" s="996"/>
      <c r="F93" s="996"/>
      <c r="G93" s="996"/>
      <c r="H93" s="996"/>
      <c r="I93" s="996"/>
      <c r="J93" s="996"/>
    </row>
    <row r="94" spans="1:10" ht="25.5" hidden="1">
      <c r="A94" s="759">
        <v>1152000</v>
      </c>
      <c r="B94" s="747" t="s">
        <v>1057</v>
      </c>
      <c r="C94" s="726" t="s">
        <v>775</v>
      </c>
      <c r="D94" s="996"/>
      <c r="E94" s="996"/>
      <c r="F94" s="996"/>
      <c r="G94" s="996"/>
      <c r="H94" s="996"/>
      <c r="I94" s="996"/>
      <c r="J94" s="996"/>
    </row>
    <row r="95" spans="1:10" ht="25.5" hidden="1">
      <c r="A95" s="759">
        <v>1153000</v>
      </c>
      <c r="B95" s="747" t="s">
        <v>793</v>
      </c>
      <c r="C95" s="726" t="s">
        <v>776</v>
      </c>
      <c r="D95" s="996"/>
      <c r="E95" s="996"/>
      <c r="F95" s="996"/>
      <c r="G95" s="996"/>
      <c r="H95" s="996"/>
      <c r="I95" s="996"/>
      <c r="J95" s="996"/>
    </row>
    <row r="96" spans="1:10" ht="25.5" hidden="1">
      <c r="A96" s="759">
        <v>1154000</v>
      </c>
      <c r="B96" s="747" t="s">
        <v>701</v>
      </c>
      <c r="C96" s="726" t="s">
        <v>777</v>
      </c>
      <c r="D96" s="996"/>
      <c r="E96" s="996"/>
      <c r="F96" s="996"/>
      <c r="G96" s="996"/>
      <c r="H96" s="996"/>
      <c r="I96" s="996"/>
      <c r="J96" s="996"/>
    </row>
    <row r="97" spans="1:10" ht="25.5" hidden="1">
      <c r="A97" s="744">
        <v>1155000</v>
      </c>
      <c r="B97" s="760" t="s">
        <v>1619</v>
      </c>
      <c r="C97" s="726" t="s">
        <v>691</v>
      </c>
      <c r="D97" s="991"/>
      <c r="E97" s="991"/>
      <c r="F97" s="991"/>
      <c r="G97" s="991"/>
      <c r="H97" s="991"/>
      <c r="I97" s="991"/>
      <c r="J97" s="991"/>
    </row>
    <row r="98" spans="1:10" ht="26.25" thickBot="1">
      <c r="A98" s="732">
        <v>1156000</v>
      </c>
      <c r="B98" s="762" t="s">
        <v>1620</v>
      </c>
      <c r="C98" s="730" t="s">
        <v>781</v>
      </c>
      <c r="D98" s="992"/>
      <c r="E98" s="992"/>
      <c r="F98" s="992"/>
      <c r="G98" s="992"/>
      <c r="H98" s="992"/>
      <c r="I98" s="992"/>
      <c r="J98" s="992"/>
    </row>
    <row r="99" spans="1:10" ht="24" customHeight="1">
      <c r="A99" s="716">
        <v>1160000</v>
      </c>
      <c r="B99" s="764" t="s">
        <v>782</v>
      </c>
      <c r="C99" s="718" t="s">
        <v>338</v>
      </c>
      <c r="D99" s="994">
        <f>D103</f>
        <v>0</v>
      </c>
      <c r="E99" s="994"/>
      <c r="F99" s="994">
        <f>F103</f>
        <v>0</v>
      </c>
      <c r="G99" s="994">
        <f>G103</f>
        <v>0</v>
      </c>
      <c r="H99" s="994">
        <f>H103</f>
        <v>0</v>
      </c>
      <c r="I99" s="994">
        <f>I103</f>
        <v>0</v>
      </c>
      <c r="J99" s="994">
        <f>J103</f>
        <v>0</v>
      </c>
    </row>
    <row r="100" spans="1:10" ht="19.5" customHeight="1">
      <c r="A100" s="744">
        <v>1161000</v>
      </c>
      <c r="B100" s="766" t="s">
        <v>191</v>
      </c>
      <c r="C100" s="767" t="s">
        <v>338</v>
      </c>
      <c r="D100" s="991">
        <v>0</v>
      </c>
      <c r="E100" s="991"/>
      <c r="F100" s="991">
        <v>0</v>
      </c>
      <c r="G100" s="991">
        <v>0</v>
      </c>
      <c r="H100" s="991">
        <v>0</v>
      </c>
      <c r="I100" s="991">
        <v>0</v>
      </c>
      <c r="J100" s="991">
        <v>0</v>
      </c>
    </row>
    <row r="101" spans="1:10" ht="25.5" hidden="1">
      <c r="A101" s="744">
        <v>1161100</v>
      </c>
      <c r="B101" s="725" t="s">
        <v>1621</v>
      </c>
      <c r="C101" s="746">
        <v>471100</v>
      </c>
      <c r="D101" s="991"/>
      <c r="E101" s="991"/>
      <c r="F101" s="991"/>
      <c r="G101" s="991"/>
      <c r="H101" s="991"/>
      <c r="I101" s="991"/>
      <c r="J101" s="991"/>
    </row>
    <row r="102" spans="1:10" ht="25.5" hidden="1">
      <c r="A102" s="744">
        <v>1161200</v>
      </c>
      <c r="B102" s="760" t="s">
        <v>1622</v>
      </c>
      <c r="C102" s="746">
        <v>471200</v>
      </c>
      <c r="D102" s="991"/>
      <c r="E102" s="991"/>
      <c r="F102" s="991"/>
      <c r="G102" s="991"/>
      <c r="H102" s="991"/>
      <c r="I102" s="991"/>
      <c r="J102" s="991"/>
    </row>
    <row r="103" spans="1:10" ht="25.5">
      <c r="A103" s="744">
        <v>1162000</v>
      </c>
      <c r="B103" s="766" t="s">
        <v>1080</v>
      </c>
      <c r="C103" s="767" t="s">
        <v>338</v>
      </c>
      <c r="D103" s="991">
        <f>D109+D112</f>
        <v>0</v>
      </c>
      <c r="E103" s="991"/>
      <c r="F103" s="991">
        <f>F109+F112</f>
        <v>0</v>
      </c>
      <c r="G103" s="991">
        <f>G109+G112</f>
        <v>0</v>
      </c>
      <c r="H103" s="991">
        <f>H109+H112</f>
        <v>0</v>
      </c>
      <c r="I103" s="991">
        <f>I109+I112</f>
        <v>0</v>
      </c>
      <c r="J103" s="991">
        <f>J109+J112</f>
        <v>0</v>
      </c>
    </row>
    <row r="104" spans="1:10" ht="0.75" customHeight="1">
      <c r="A104" s="744">
        <v>1162100</v>
      </c>
      <c r="B104" s="760" t="s">
        <v>1623</v>
      </c>
      <c r="C104" s="726" t="s">
        <v>122</v>
      </c>
      <c r="D104" s="991"/>
      <c r="E104" s="991"/>
      <c r="F104" s="991"/>
      <c r="G104" s="991"/>
      <c r="H104" s="991"/>
      <c r="I104" s="991"/>
      <c r="J104" s="991"/>
    </row>
    <row r="105" spans="1:10" ht="15" hidden="1" customHeight="1">
      <c r="A105" s="744">
        <v>1162200</v>
      </c>
      <c r="B105" s="760" t="s">
        <v>1624</v>
      </c>
      <c r="C105" s="726" t="s">
        <v>23</v>
      </c>
      <c r="D105" s="991"/>
      <c r="E105" s="991"/>
      <c r="F105" s="991"/>
      <c r="G105" s="991"/>
      <c r="H105" s="991"/>
      <c r="I105" s="991"/>
      <c r="J105" s="991"/>
    </row>
    <row r="106" spans="1:10" ht="13.5" hidden="1" customHeight="1">
      <c r="A106" s="744">
        <v>1162300</v>
      </c>
      <c r="B106" s="760" t="s">
        <v>1625</v>
      </c>
      <c r="C106" s="726" t="s">
        <v>25</v>
      </c>
      <c r="D106" s="991"/>
      <c r="E106" s="991"/>
      <c r="F106" s="991"/>
      <c r="G106" s="991"/>
      <c r="H106" s="991"/>
      <c r="I106" s="991"/>
      <c r="J106" s="991"/>
    </row>
    <row r="107" spans="1:10" ht="11.25" hidden="1" customHeight="1">
      <c r="A107" s="744">
        <v>1162400</v>
      </c>
      <c r="B107" s="760" t="s">
        <v>1626</v>
      </c>
      <c r="C107" s="726" t="s">
        <v>795</v>
      </c>
      <c r="D107" s="991"/>
      <c r="E107" s="991"/>
      <c r="F107" s="991"/>
      <c r="G107" s="991"/>
      <c r="H107" s="991"/>
      <c r="I107" s="991"/>
      <c r="J107" s="991"/>
    </row>
    <row r="108" spans="1:10" ht="12.75" hidden="1" customHeight="1">
      <c r="A108" s="744">
        <v>1162500</v>
      </c>
      <c r="B108" s="760" t="s">
        <v>1627</v>
      </c>
      <c r="C108" s="726" t="s">
        <v>797</v>
      </c>
      <c r="D108" s="991"/>
      <c r="E108" s="991"/>
      <c r="F108" s="991"/>
      <c r="G108" s="991"/>
      <c r="H108" s="991"/>
      <c r="I108" s="991"/>
      <c r="J108" s="991"/>
    </row>
    <row r="109" spans="1:10">
      <c r="A109" s="744">
        <v>1162600</v>
      </c>
      <c r="B109" s="760" t="s">
        <v>1628</v>
      </c>
      <c r="C109" s="726" t="s">
        <v>489</v>
      </c>
      <c r="D109" s="1006">
        <v>0</v>
      </c>
      <c r="E109" s="991"/>
      <c r="F109" s="1006">
        <v>0</v>
      </c>
      <c r="G109" s="1006">
        <v>0</v>
      </c>
      <c r="H109" s="1006">
        <v>0</v>
      </c>
      <c r="I109" s="1006">
        <v>0</v>
      </c>
      <c r="J109" s="1006">
        <f>F109</f>
        <v>0</v>
      </c>
    </row>
    <row r="110" spans="1:10" ht="16.5" customHeight="1">
      <c r="A110" s="744">
        <v>1162700</v>
      </c>
      <c r="B110" s="725" t="s">
        <v>1629</v>
      </c>
      <c r="C110" s="726" t="s">
        <v>491</v>
      </c>
      <c r="D110" s="990"/>
      <c r="E110" s="991"/>
      <c r="F110" s="990"/>
      <c r="G110" s="990"/>
      <c r="H110" s="990"/>
      <c r="I110" s="990"/>
      <c r="J110" s="990"/>
    </row>
    <row r="111" spans="1:10" ht="21" hidden="1" customHeight="1">
      <c r="A111" s="744">
        <v>1162800</v>
      </c>
      <c r="B111" s="1508" t="s">
        <v>1630</v>
      </c>
      <c r="C111" s="726" t="s">
        <v>833</v>
      </c>
      <c r="D111" s="1006"/>
      <c r="E111" s="1006"/>
      <c r="F111" s="1006"/>
      <c r="G111" s="1006"/>
      <c r="H111" s="1006"/>
      <c r="I111" s="1006"/>
      <c r="J111" s="1006"/>
    </row>
    <row r="112" spans="1:10" s="1129" customFormat="1" ht="26.25" customHeight="1" thickBot="1">
      <c r="A112" s="1125">
        <v>1162900</v>
      </c>
      <c r="B112" s="1126" t="s">
        <v>15</v>
      </c>
      <c r="C112" s="730" t="s">
        <v>835</v>
      </c>
      <c r="D112" s="1004">
        <v>0</v>
      </c>
      <c r="E112" s="1004">
        <v>0</v>
      </c>
      <c r="F112" s="992">
        <f>D112+E112</f>
        <v>0</v>
      </c>
      <c r="G112" s="992">
        <v>0</v>
      </c>
      <c r="H112" s="992">
        <v>0</v>
      </c>
      <c r="I112" s="992">
        <v>0</v>
      </c>
      <c r="J112" s="992">
        <f>F112</f>
        <v>0</v>
      </c>
    </row>
    <row r="113" spans="1:10">
      <c r="A113" s="771">
        <v>1170000</v>
      </c>
      <c r="B113" s="772" t="s">
        <v>836</v>
      </c>
      <c r="C113" s="773" t="s">
        <v>338</v>
      </c>
      <c r="D113" s="1010">
        <v>0</v>
      </c>
      <c r="E113" s="1010">
        <v>0</v>
      </c>
      <c r="F113" s="1010">
        <v>0</v>
      </c>
      <c r="G113" s="1010">
        <v>0</v>
      </c>
      <c r="H113" s="1010">
        <v>0</v>
      </c>
      <c r="I113" s="1010">
        <v>0</v>
      </c>
      <c r="J113" s="1010">
        <v>0</v>
      </c>
    </row>
    <row r="114" spans="1:10" ht="17.25" customHeight="1">
      <c r="A114" s="775">
        <v>1171000</v>
      </c>
      <c r="B114" s="776" t="s">
        <v>200</v>
      </c>
      <c r="C114" s="718" t="s">
        <v>338</v>
      </c>
      <c r="D114" s="1012">
        <v>0</v>
      </c>
      <c r="E114" s="1012">
        <v>0</v>
      </c>
      <c r="F114" s="1012">
        <v>0</v>
      </c>
      <c r="G114" s="1012">
        <v>0</v>
      </c>
      <c r="H114" s="1012">
        <v>0</v>
      </c>
      <c r="I114" s="1012">
        <v>0</v>
      </c>
      <c r="J114" s="1012">
        <v>0</v>
      </c>
    </row>
    <row r="115" spans="1:10" ht="1.5" hidden="1" customHeight="1">
      <c r="A115" s="775">
        <v>1171100</v>
      </c>
      <c r="B115" s="725" t="s">
        <v>1632</v>
      </c>
      <c r="C115" s="722" t="s">
        <v>457</v>
      </c>
      <c r="D115" s="1006"/>
      <c r="E115" s="1006"/>
      <c r="F115" s="1006"/>
      <c r="G115" s="1006"/>
      <c r="H115" s="1006"/>
      <c r="I115" s="1006"/>
      <c r="J115" s="1006"/>
    </row>
    <row r="116" spans="1:10" ht="25.5" hidden="1">
      <c r="A116" s="775">
        <v>1171200</v>
      </c>
      <c r="B116" s="760" t="s">
        <v>1633</v>
      </c>
      <c r="C116" s="778" t="s">
        <v>332</v>
      </c>
      <c r="D116" s="1006"/>
      <c r="E116" s="1006"/>
      <c r="F116" s="1006"/>
      <c r="G116" s="1006"/>
      <c r="H116" s="1006"/>
      <c r="I116" s="1006"/>
      <c r="J116" s="1006"/>
    </row>
    <row r="117" spans="1:10" ht="51" hidden="1">
      <c r="A117" s="744">
        <v>1172000</v>
      </c>
      <c r="B117" s="779" t="s">
        <v>974</v>
      </c>
      <c r="C117" s="755" t="s">
        <v>338</v>
      </c>
      <c r="D117" s="1010">
        <v>0</v>
      </c>
      <c r="E117" s="1010">
        <v>0</v>
      </c>
      <c r="F117" s="1010">
        <v>0</v>
      </c>
      <c r="G117" s="1010">
        <v>0</v>
      </c>
      <c r="H117" s="1010">
        <v>0</v>
      </c>
      <c r="I117" s="1010">
        <v>0</v>
      </c>
      <c r="J117" s="1010">
        <v>0</v>
      </c>
    </row>
    <row r="118" spans="1:10" hidden="1">
      <c r="A118" s="744">
        <v>1172100</v>
      </c>
      <c r="B118" s="747" t="s">
        <v>1058</v>
      </c>
      <c r="C118" s="722" t="s">
        <v>975</v>
      </c>
      <c r="D118" s="1006"/>
      <c r="E118" s="1006"/>
      <c r="F118" s="1006"/>
      <c r="G118" s="1006"/>
      <c r="H118" s="1006"/>
      <c r="I118" s="1006"/>
      <c r="J118" s="1006"/>
    </row>
    <row r="119" spans="1:10" hidden="1">
      <c r="A119" s="744">
        <v>1172200</v>
      </c>
      <c r="B119" s="747" t="s">
        <v>1059</v>
      </c>
      <c r="C119" s="780">
        <v>482200</v>
      </c>
      <c r="D119" s="1006"/>
      <c r="E119" s="1006"/>
      <c r="F119" s="1006"/>
      <c r="G119" s="1006"/>
      <c r="H119" s="1006"/>
      <c r="I119" s="1006"/>
      <c r="J119" s="1006"/>
    </row>
    <row r="120" spans="1:10" hidden="1">
      <c r="A120" s="744">
        <v>1172300</v>
      </c>
      <c r="B120" s="760" t="s">
        <v>1634</v>
      </c>
      <c r="C120" s="726" t="s">
        <v>977</v>
      </c>
      <c r="D120" s="1006"/>
      <c r="E120" s="1006"/>
      <c r="F120" s="1006"/>
      <c r="G120" s="1006"/>
      <c r="H120" s="1006"/>
      <c r="I120" s="1006"/>
      <c r="J120" s="1006"/>
    </row>
    <row r="121" spans="1:10" ht="25.5" hidden="1">
      <c r="A121" s="744">
        <v>1172400</v>
      </c>
      <c r="B121" s="781" t="s">
        <v>1635</v>
      </c>
      <c r="C121" s="726" t="s">
        <v>117</v>
      </c>
      <c r="D121" s="1012"/>
      <c r="E121" s="1012"/>
      <c r="F121" s="1012"/>
      <c r="G121" s="1012"/>
      <c r="H121" s="1012"/>
      <c r="I121" s="1012"/>
      <c r="J121" s="1012"/>
    </row>
    <row r="122" spans="1:10" ht="1.5" hidden="1" customHeight="1">
      <c r="A122" s="744">
        <v>1173000</v>
      </c>
      <c r="B122" s="779" t="s">
        <v>118</v>
      </c>
      <c r="C122" s="755" t="s">
        <v>338</v>
      </c>
      <c r="D122" s="1012">
        <v>0</v>
      </c>
      <c r="E122" s="1012">
        <v>0</v>
      </c>
      <c r="F122" s="1012">
        <v>0</v>
      </c>
      <c r="G122" s="1012">
        <v>0</v>
      </c>
      <c r="H122" s="1012">
        <v>0</v>
      </c>
      <c r="I122" s="1012">
        <v>0</v>
      </c>
      <c r="J122" s="1012">
        <v>0</v>
      </c>
    </row>
    <row r="123" spans="1:10" ht="25.5" hidden="1">
      <c r="A123" s="775">
        <v>1173100</v>
      </c>
      <c r="B123" s="782" t="s">
        <v>119</v>
      </c>
      <c r="C123" s="726" t="s">
        <v>1044</v>
      </c>
      <c r="D123" s="1012"/>
      <c r="E123" s="1012"/>
      <c r="F123" s="1012"/>
      <c r="G123" s="1012"/>
      <c r="H123" s="1012"/>
      <c r="I123" s="1012"/>
      <c r="J123" s="1012"/>
    </row>
    <row r="124" spans="1:10" ht="38.25" hidden="1">
      <c r="A124" s="775">
        <v>1174000</v>
      </c>
      <c r="B124" s="779" t="s">
        <v>1045</v>
      </c>
      <c r="C124" s="755" t="s">
        <v>338</v>
      </c>
      <c r="D124" s="1012">
        <v>0</v>
      </c>
      <c r="E124" s="1012">
        <v>0</v>
      </c>
      <c r="F124" s="1012">
        <v>0</v>
      </c>
      <c r="G124" s="1012">
        <v>0</v>
      </c>
      <c r="H124" s="1012">
        <v>0</v>
      </c>
      <c r="I124" s="1012">
        <v>0</v>
      </c>
      <c r="J124" s="1012">
        <v>0</v>
      </c>
    </row>
    <row r="125" spans="1:10" ht="25.5" hidden="1">
      <c r="A125" s="775">
        <v>1174100</v>
      </c>
      <c r="B125" s="782" t="s">
        <v>1060</v>
      </c>
      <c r="C125" s="726" t="s">
        <v>1046</v>
      </c>
      <c r="D125" s="1012"/>
      <c r="E125" s="1012"/>
      <c r="F125" s="1012"/>
      <c r="G125" s="1012"/>
      <c r="H125" s="1012"/>
      <c r="I125" s="1012"/>
      <c r="J125" s="1012"/>
    </row>
    <row r="126" spans="1:10" ht="25.5" hidden="1">
      <c r="A126" s="775">
        <v>1174200</v>
      </c>
      <c r="B126" s="781" t="s">
        <v>1636</v>
      </c>
      <c r="C126" s="726" t="s">
        <v>425</v>
      </c>
      <c r="D126" s="1012"/>
      <c r="E126" s="1012"/>
      <c r="F126" s="1012"/>
      <c r="G126" s="1012"/>
      <c r="H126" s="1012"/>
      <c r="I126" s="1012"/>
      <c r="J126" s="1012"/>
    </row>
    <row r="127" spans="1:10" ht="51" hidden="1">
      <c r="A127" s="775">
        <v>1175000</v>
      </c>
      <c r="B127" s="779" t="s">
        <v>535</v>
      </c>
      <c r="C127" s="755" t="s">
        <v>338</v>
      </c>
      <c r="D127" s="1012">
        <v>0</v>
      </c>
      <c r="E127" s="1012">
        <v>0</v>
      </c>
      <c r="F127" s="1012">
        <v>0</v>
      </c>
      <c r="G127" s="1012">
        <v>0</v>
      </c>
      <c r="H127" s="1012">
        <v>0</v>
      </c>
      <c r="I127" s="1012">
        <v>0</v>
      </c>
      <c r="J127" s="1012">
        <v>0</v>
      </c>
    </row>
    <row r="128" spans="1:10" ht="38.25" hidden="1">
      <c r="A128" s="775">
        <v>1175100</v>
      </c>
      <c r="B128" s="781" t="s">
        <v>1637</v>
      </c>
      <c r="C128" s="726" t="s">
        <v>212</v>
      </c>
      <c r="D128" s="1012"/>
      <c r="E128" s="1012"/>
      <c r="F128" s="1012"/>
      <c r="G128" s="1012"/>
      <c r="H128" s="1012"/>
      <c r="I128" s="1012"/>
      <c r="J128" s="1012"/>
    </row>
    <row r="129" spans="1:12" hidden="1">
      <c r="A129" s="775">
        <v>1176000</v>
      </c>
      <c r="B129" s="779" t="s">
        <v>213</v>
      </c>
      <c r="C129" s="755" t="s">
        <v>338</v>
      </c>
      <c r="D129" s="1012">
        <v>0</v>
      </c>
      <c r="E129" s="1012">
        <v>0</v>
      </c>
      <c r="F129" s="1012">
        <v>0</v>
      </c>
      <c r="G129" s="1012">
        <v>0</v>
      </c>
      <c r="H129" s="1012">
        <v>0</v>
      </c>
      <c r="I129" s="1012">
        <v>0</v>
      </c>
      <c r="J129" s="1012">
        <v>0</v>
      </c>
    </row>
    <row r="130" spans="1:12" hidden="1">
      <c r="A130" s="775">
        <v>1176100</v>
      </c>
      <c r="B130" s="781" t="s">
        <v>1638</v>
      </c>
      <c r="C130" s="726" t="s">
        <v>8</v>
      </c>
      <c r="D130" s="1012"/>
      <c r="E130" s="1012"/>
      <c r="F130" s="1012"/>
      <c r="G130" s="1012"/>
      <c r="H130" s="1012"/>
      <c r="I130" s="1012"/>
      <c r="J130" s="1012"/>
    </row>
    <row r="131" spans="1:12" hidden="1">
      <c r="A131" s="775">
        <v>1177000</v>
      </c>
      <c r="B131" s="779" t="s">
        <v>564</v>
      </c>
      <c r="C131" s="755" t="s">
        <v>338</v>
      </c>
      <c r="D131" s="1012">
        <v>0</v>
      </c>
      <c r="E131" s="1012">
        <v>0</v>
      </c>
      <c r="F131" s="1012">
        <v>0</v>
      </c>
      <c r="G131" s="1012">
        <v>0</v>
      </c>
      <c r="H131" s="1012">
        <v>0</v>
      </c>
      <c r="I131" s="1012">
        <v>0</v>
      </c>
      <c r="J131" s="1012">
        <v>0</v>
      </c>
    </row>
    <row r="132" spans="1:12" ht="13.5" hidden="1" thickBot="1">
      <c r="A132" s="769">
        <v>1177100</v>
      </c>
      <c r="B132" s="783" t="s">
        <v>1639</v>
      </c>
      <c r="C132" s="730" t="s">
        <v>244</v>
      </c>
      <c r="D132" s="1014"/>
      <c r="E132" s="1014"/>
      <c r="F132" s="1014"/>
      <c r="G132" s="1014"/>
      <c r="H132" s="1014"/>
      <c r="I132" s="1014"/>
      <c r="J132" s="1014"/>
    </row>
    <row r="133" spans="1:12" ht="13.5" hidden="1" thickBot="1">
      <c r="A133" s="785" t="s">
        <v>245</v>
      </c>
      <c r="B133" s="786" t="s">
        <v>246</v>
      </c>
      <c r="C133" s="787"/>
      <c r="D133" s="1016"/>
      <c r="E133" s="1016"/>
      <c r="F133" s="1016"/>
      <c r="G133" s="1016"/>
      <c r="H133" s="1016"/>
      <c r="I133" s="1016"/>
      <c r="J133" s="1016"/>
    </row>
    <row r="134" spans="1:12" ht="0.75" hidden="1" customHeight="1" thickBot="1">
      <c r="A134" s="789" t="s">
        <v>247</v>
      </c>
      <c r="B134" s="790" t="s">
        <v>618</v>
      </c>
      <c r="C134" s="791" t="s">
        <v>338</v>
      </c>
      <c r="D134" s="1016">
        <v>0</v>
      </c>
      <c r="E134" s="1016">
        <v>0</v>
      </c>
      <c r="F134" s="1016">
        <v>0</v>
      </c>
      <c r="G134" s="1016">
        <v>0</v>
      </c>
      <c r="H134" s="1016">
        <v>0</v>
      </c>
      <c r="I134" s="1016">
        <v>0</v>
      </c>
      <c r="J134" s="1016">
        <v>0</v>
      </c>
    </row>
    <row r="135" spans="1:12" ht="13.5" hidden="1" thickBot="1">
      <c r="A135" s="792"/>
      <c r="B135" s="793" t="s">
        <v>619</v>
      </c>
      <c r="C135" s="794"/>
      <c r="D135" s="1018"/>
      <c r="E135" s="1018"/>
      <c r="F135" s="1018"/>
      <c r="G135" s="1018"/>
      <c r="H135" s="1018"/>
      <c r="I135" s="1018"/>
      <c r="J135" s="1018"/>
    </row>
    <row r="136" spans="1:12" hidden="1">
      <c r="A136" s="785" t="s">
        <v>245</v>
      </c>
      <c r="B136" s="786" t="s">
        <v>246</v>
      </c>
      <c r="C136" s="796"/>
      <c r="D136" s="1019"/>
      <c r="E136" s="1019"/>
      <c r="F136" s="1019"/>
      <c r="G136" s="1019"/>
      <c r="H136" s="1019"/>
      <c r="I136" s="1019"/>
      <c r="J136" s="1019"/>
    </row>
    <row r="137" spans="1:12" hidden="1">
      <c r="A137" s="798" t="s">
        <v>620</v>
      </c>
      <c r="B137" s="799" t="s">
        <v>621</v>
      </c>
      <c r="C137" s="800" t="s">
        <v>338</v>
      </c>
      <c r="D137" s="1020">
        <v>0</v>
      </c>
      <c r="E137" s="1020">
        <v>0</v>
      </c>
      <c r="F137" s="1020">
        <v>0</v>
      </c>
      <c r="G137" s="1020">
        <v>0</v>
      </c>
      <c r="H137" s="1020">
        <v>0</v>
      </c>
      <c r="I137" s="1020">
        <v>0</v>
      </c>
      <c r="J137" s="1020">
        <v>0</v>
      </c>
    </row>
    <row r="138" spans="1:12" hidden="1">
      <c r="A138" s="802" t="s">
        <v>622</v>
      </c>
      <c r="B138" s="781" t="s">
        <v>1640</v>
      </c>
      <c r="C138" s="803" t="s">
        <v>945</v>
      </c>
      <c r="D138" s="1012"/>
      <c r="E138" s="1012"/>
      <c r="F138" s="1012"/>
      <c r="G138" s="1012"/>
      <c r="H138" s="1012"/>
      <c r="I138" s="1012"/>
      <c r="J138" s="1012"/>
    </row>
    <row r="139" spans="1:12" hidden="1">
      <c r="A139" s="802" t="s">
        <v>946</v>
      </c>
      <c r="B139" s="781" t="s">
        <v>1641</v>
      </c>
      <c r="C139" s="803" t="s">
        <v>923</v>
      </c>
      <c r="D139" s="1012"/>
      <c r="E139" s="1012"/>
      <c r="F139" s="1012"/>
      <c r="G139" s="1012"/>
      <c r="H139" s="1012"/>
      <c r="I139" s="1012"/>
      <c r="J139" s="1012"/>
      <c r="L139" s="626" t="s">
        <v>84</v>
      </c>
    </row>
    <row r="140" spans="1:12" ht="25.5" hidden="1">
      <c r="A140" s="802" t="s">
        <v>924</v>
      </c>
      <c r="B140" s="781" t="s">
        <v>1642</v>
      </c>
      <c r="C140" s="803" t="s">
        <v>926</v>
      </c>
      <c r="D140" s="1012"/>
      <c r="E140" s="1012"/>
      <c r="F140" s="1012"/>
      <c r="G140" s="1012"/>
      <c r="H140" s="1012"/>
      <c r="I140" s="1012"/>
      <c r="J140" s="1012"/>
    </row>
    <row r="141" spans="1:12" hidden="1">
      <c r="A141" s="802" t="s">
        <v>927</v>
      </c>
      <c r="B141" s="781" t="s">
        <v>1643</v>
      </c>
      <c r="C141" s="803" t="s">
        <v>1055</v>
      </c>
      <c r="D141" s="1012"/>
      <c r="E141" s="1012"/>
      <c r="F141" s="1012"/>
      <c r="G141" s="1012"/>
      <c r="H141" s="1012"/>
      <c r="I141" s="1012"/>
      <c r="J141" s="1012"/>
    </row>
    <row r="142" spans="1:12" hidden="1">
      <c r="A142" s="802" t="s">
        <v>127</v>
      </c>
      <c r="B142" s="782" t="s">
        <v>128</v>
      </c>
      <c r="C142" s="803" t="s">
        <v>129</v>
      </c>
      <c r="D142" s="1012"/>
      <c r="E142" s="1012"/>
      <c r="F142" s="1012"/>
      <c r="G142" s="1012"/>
      <c r="H142" s="1012"/>
      <c r="I142" s="1012"/>
      <c r="J142" s="1012"/>
    </row>
    <row r="143" spans="1:12" hidden="1">
      <c r="A143" s="802" t="s">
        <v>130</v>
      </c>
      <c r="B143" s="781" t="s">
        <v>1644</v>
      </c>
      <c r="C143" s="803" t="s">
        <v>857</v>
      </c>
      <c r="D143" s="1012"/>
      <c r="E143" s="1012"/>
      <c r="F143" s="1012"/>
      <c r="G143" s="1012"/>
      <c r="H143" s="1012"/>
      <c r="I143" s="1012"/>
      <c r="J143" s="1012"/>
    </row>
    <row r="144" spans="1:12" hidden="1">
      <c r="A144" s="802" t="s">
        <v>858</v>
      </c>
      <c r="B144" s="781" t="s">
        <v>1645</v>
      </c>
      <c r="C144" s="803" t="s">
        <v>860</v>
      </c>
      <c r="D144" s="1012"/>
      <c r="E144" s="1012"/>
      <c r="F144" s="1012"/>
      <c r="G144" s="1012"/>
      <c r="H144" s="1012"/>
      <c r="I144" s="1012"/>
      <c r="J144" s="1012"/>
    </row>
    <row r="145" spans="1:10" hidden="1">
      <c r="A145" s="802" t="s">
        <v>625</v>
      </c>
      <c r="B145" s="781" t="s">
        <v>1646</v>
      </c>
      <c r="C145" s="803" t="s">
        <v>627</v>
      </c>
      <c r="D145" s="1012"/>
      <c r="E145" s="1012"/>
      <c r="F145" s="1012"/>
      <c r="G145" s="1012"/>
      <c r="H145" s="1012"/>
      <c r="I145" s="1012"/>
      <c r="J145" s="1012"/>
    </row>
    <row r="146" spans="1:10" hidden="1">
      <c r="A146" s="802" t="s">
        <v>628</v>
      </c>
      <c r="B146" s="779" t="s">
        <v>629</v>
      </c>
      <c r="C146" s="804" t="s">
        <v>338</v>
      </c>
      <c r="D146" s="1012">
        <v>0</v>
      </c>
      <c r="E146" s="1012">
        <v>0</v>
      </c>
      <c r="F146" s="1012">
        <v>0</v>
      </c>
      <c r="G146" s="1012">
        <v>0</v>
      </c>
      <c r="H146" s="1012">
        <v>0</v>
      </c>
      <c r="I146" s="1012">
        <v>0</v>
      </c>
      <c r="J146" s="1012">
        <v>0</v>
      </c>
    </row>
    <row r="147" spans="1:10" hidden="1">
      <c r="A147" s="802" t="s">
        <v>630</v>
      </c>
      <c r="B147" s="782" t="s">
        <v>631</v>
      </c>
      <c r="C147" s="803" t="s">
        <v>632</v>
      </c>
      <c r="D147" s="1012"/>
      <c r="E147" s="1012"/>
      <c r="F147" s="1012"/>
      <c r="G147" s="1012"/>
      <c r="H147" s="1012"/>
      <c r="I147" s="1012"/>
      <c r="J147" s="1012"/>
    </row>
    <row r="148" spans="1:10" hidden="1">
      <c r="A148" s="802" t="s">
        <v>633</v>
      </c>
      <c r="B148" s="782" t="s">
        <v>634</v>
      </c>
      <c r="C148" s="803" t="s">
        <v>635</v>
      </c>
      <c r="D148" s="1012"/>
      <c r="E148" s="1012"/>
      <c r="F148" s="1012"/>
      <c r="G148" s="1012"/>
      <c r="H148" s="1012"/>
      <c r="I148" s="1012"/>
      <c r="J148" s="1012"/>
    </row>
    <row r="149" spans="1:10" ht="25.5" hidden="1">
      <c r="A149" s="802" t="s">
        <v>636</v>
      </c>
      <c r="B149" s="781" t="s">
        <v>1647</v>
      </c>
      <c r="C149" s="803" t="s">
        <v>294</v>
      </c>
      <c r="D149" s="1012"/>
      <c r="E149" s="1012"/>
      <c r="F149" s="1012"/>
      <c r="G149" s="1012"/>
      <c r="H149" s="1012"/>
      <c r="I149" s="1012"/>
      <c r="J149" s="1012"/>
    </row>
    <row r="150" spans="1:10" hidden="1">
      <c r="A150" s="802" t="s">
        <v>295</v>
      </c>
      <c r="B150" s="781" t="s">
        <v>1648</v>
      </c>
      <c r="C150" s="803" t="s">
        <v>297</v>
      </c>
      <c r="D150" s="1012"/>
      <c r="E150" s="1012"/>
      <c r="F150" s="1012"/>
      <c r="G150" s="1012"/>
      <c r="H150" s="1012"/>
      <c r="I150" s="1012"/>
      <c r="J150" s="1012"/>
    </row>
    <row r="151" spans="1:10" hidden="1">
      <c r="A151" s="802" t="s">
        <v>298</v>
      </c>
      <c r="B151" s="779" t="s">
        <v>299</v>
      </c>
      <c r="C151" s="804" t="s">
        <v>338</v>
      </c>
      <c r="D151" s="1012">
        <v>0</v>
      </c>
      <c r="E151" s="1012">
        <v>0</v>
      </c>
      <c r="F151" s="1012">
        <v>0</v>
      </c>
      <c r="G151" s="1012">
        <v>0</v>
      </c>
      <c r="H151" s="1012">
        <v>0</v>
      </c>
      <c r="I151" s="1012">
        <v>0</v>
      </c>
      <c r="J151" s="1012">
        <v>0</v>
      </c>
    </row>
    <row r="152" spans="1:10" hidden="1">
      <c r="A152" s="802" t="s">
        <v>300</v>
      </c>
      <c r="B152" s="782" t="s">
        <v>1061</v>
      </c>
      <c r="C152" s="803" t="s">
        <v>301</v>
      </c>
      <c r="D152" s="1012"/>
      <c r="E152" s="1012"/>
      <c r="F152" s="1012"/>
      <c r="G152" s="1012"/>
      <c r="H152" s="1012"/>
      <c r="I152" s="1012"/>
      <c r="J152" s="1012"/>
    </row>
    <row r="153" spans="1:10" hidden="1">
      <c r="A153" s="805" t="s">
        <v>302</v>
      </c>
      <c r="B153" s="806" t="s">
        <v>303</v>
      </c>
      <c r="C153" s="804" t="s">
        <v>338</v>
      </c>
      <c r="D153" s="1012">
        <v>0</v>
      </c>
      <c r="E153" s="1012">
        <v>0</v>
      </c>
      <c r="F153" s="1012">
        <v>0</v>
      </c>
      <c r="G153" s="1012">
        <v>0</v>
      </c>
      <c r="H153" s="1012">
        <v>0</v>
      </c>
      <c r="I153" s="1012">
        <v>0</v>
      </c>
      <c r="J153" s="1012">
        <v>0</v>
      </c>
    </row>
    <row r="154" spans="1:10" hidden="1">
      <c r="A154" s="802" t="s">
        <v>304</v>
      </c>
      <c r="B154" s="782" t="s">
        <v>1062</v>
      </c>
      <c r="C154" s="803" t="s">
        <v>305</v>
      </c>
      <c r="D154" s="1012"/>
      <c r="E154" s="1012"/>
      <c r="F154" s="1012"/>
      <c r="G154" s="1012"/>
      <c r="H154" s="1012"/>
      <c r="I154" s="1012"/>
      <c r="J154" s="1012"/>
    </row>
    <row r="155" spans="1:10" hidden="1">
      <c r="A155" s="802" t="s">
        <v>306</v>
      </c>
      <c r="B155" s="782" t="s">
        <v>1063</v>
      </c>
      <c r="C155" s="803" t="s">
        <v>307</v>
      </c>
      <c r="D155" s="1012"/>
      <c r="E155" s="1012"/>
      <c r="F155" s="1012"/>
      <c r="G155" s="1012"/>
      <c r="H155" s="1012"/>
      <c r="I155" s="1012"/>
      <c r="J155" s="1012"/>
    </row>
    <row r="156" spans="1:10">
      <c r="A156" s="802" t="s">
        <v>308</v>
      </c>
      <c r="B156" s="781" t="s">
        <v>1649</v>
      </c>
      <c r="C156" s="803" t="s">
        <v>310</v>
      </c>
      <c r="D156" s="1012"/>
      <c r="E156" s="1012"/>
      <c r="F156" s="1012"/>
      <c r="G156" s="1012"/>
      <c r="H156" s="1012"/>
      <c r="I156" s="1012"/>
      <c r="J156" s="1012"/>
    </row>
    <row r="157" spans="1:10" ht="13.5" thickBot="1">
      <c r="A157" s="807">
        <v>1244000</v>
      </c>
      <c r="B157" s="808" t="s">
        <v>1650</v>
      </c>
      <c r="C157" s="809" t="s">
        <v>1089</v>
      </c>
      <c r="D157" s="1022"/>
      <c r="E157" s="1022"/>
      <c r="F157" s="1022"/>
      <c r="G157" s="1022"/>
      <c r="H157" s="1022"/>
      <c r="I157" s="1022"/>
      <c r="J157" s="1022"/>
    </row>
    <row r="158" spans="1:10" ht="21.75" customHeight="1" thickBot="1">
      <c r="A158" s="810">
        <v>1000000</v>
      </c>
      <c r="B158" s="811" t="s">
        <v>1090</v>
      </c>
      <c r="C158" s="812" t="s">
        <v>338</v>
      </c>
      <c r="D158" s="1023">
        <f t="shared" ref="D158:J158" si="0">D32</f>
        <v>4000</v>
      </c>
      <c r="E158" s="1023">
        <f t="shared" si="0"/>
        <v>0</v>
      </c>
      <c r="F158" s="1023">
        <f t="shared" si="0"/>
        <v>4000</v>
      </c>
      <c r="G158" s="1023">
        <f t="shared" si="0"/>
        <v>700</v>
      </c>
      <c r="H158" s="1023">
        <f t="shared" si="0"/>
        <v>1000</v>
      </c>
      <c r="I158" s="1023">
        <f t="shared" si="0"/>
        <v>1800</v>
      </c>
      <c r="J158" s="1504">
        <f t="shared" si="0"/>
        <v>4000</v>
      </c>
    </row>
    <row r="159" spans="1:10" ht="11.25" customHeight="1">
      <c r="A159" s="813"/>
      <c r="B159" s="814"/>
      <c r="C159" s="815"/>
      <c r="D159" s="662"/>
      <c r="E159" s="662"/>
      <c r="F159" s="662"/>
      <c r="G159" s="662"/>
      <c r="H159" s="662"/>
      <c r="I159" s="662"/>
      <c r="J159" s="662"/>
    </row>
    <row r="160" spans="1:10" s="662" customFormat="1" ht="15.75" customHeight="1">
      <c r="A160" s="2422" t="s">
        <v>2264</v>
      </c>
      <c r="B160" s="2422"/>
      <c r="C160" s="2422"/>
      <c r="D160" s="2422"/>
      <c r="E160" s="2422"/>
      <c r="F160" s="2422"/>
      <c r="G160" s="2422"/>
      <c r="H160" s="2422"/>
      <c r="I160" s="2422"/>
      <c r="J160" s="2422"/>
    </row>
    <row r="161" spans="1:10" ht="12.75" customHeight="1">
      <c r="A161" s="2436" t="s">
        <v>1070</v>
      </c>
      <c r="B161" s="2436"/>
      <c r="C161" s="2436"/>
      <c r="D161" s="2436"/>
      <c r="E161" s="2436"/>
      <c r="F161" s="2436"/>
      <c r="G161" s="2436"/>
      <c r="H161" s="2436"/>
      <c r="I161" s="2436"/>
      <c r="J161" s="2436"/>
    </row>
    <row r="162" spans="1:10" ht="12.75" customHeight="1">
      <c r="A162" s="816" t="s">
        <v>1651</v>
      </c>
      <c r="B162" s="816"/>
      <c r="C162" s="817"/>
      <c r="D162" s="816"/>
      <c r="E162" s="816"/>
      <c r="F162" s="816"/>
      <c r="G162" s="816" t="s">
        <v>1098</v>
      </c>
      <c r="H162" s="816"/>
      <c r="I162" s="816"/>
      <c r="J162" s="816"/>
    </row>
    <row r="163" spans="1:10" ht="12.75" customHeight="1">
      <c r="A163" s="818" t="s">
        <v>1652</v>
      </c>
      <c r="B163" s="818"/>
      <c r="C163" s="818"/>
      <c r="D163" s="662"/>
      <c r="E163" s="661" t="s">
        <v>289</v>
      </c>
      <c r="F163" s="662"/>
      <c r="G163" s="661" t="s">
        <v>290</v>
      </c>
      <c r="H163" s="662"/>
      <c r="I163" s="662"/>
      <c r="J163" s="818"/>
    </row>
    <row r="164" spans="1:10" ht="12.75" customHeight="1">
      <c r="A164" s="819"/>
      <c r="B164" s="819"/>
      <c r="C164" s="818"/>
      <c r="D164" s="819"/>
      <c r="E164" s="819"/>
      <c r="F164" s="819"/>
      <c r="G164" s="819"/>
      <c r="H164" s="819"/>
      <c r="I164" s="819"/>
      <c r="J164" s="819"/>
    </row>
    <row r="165" spans="1:10" ht="14.25">
      <c r="A165" s="816" t="s">
        <v>2011</v>
      </c>
      <c r="B165" s="816"/>
      <c r="C165" s="817"/>
      <c r="D165" s="816"/>
      <c r="E165" s="816"/>
      <c r="F165" s="816"/>
      <c r="G165" s="816" t="s">
        <v>1102</v>
      </c>
      <c r="H165" s="816"/>
      <c r="I165" s="816"/>
      <c r="J165" s="816"/>
    </row>
    <row r="166" spans="1:10" ht="14.25">
      <c r="A166" s="818" t="s">
        <v>1655</v>
      </c>
      <c r="B166" s="817" t="s">
        <v>612</v>
      </c>
      <c r="C166" s="820"/>
      <c r="D166" s="662"/>
      <c r="E166" s="661" t="s">
        <v>289</v>
      </c>
      <c r="F166" s="662"/>
      <c r="G166" s="661" t="s">
        <v>290</v>
      </c>
      <c r="H166" s="662"/>
      <c r="I166" s="662"/>
      <c r="J166" s="818"/>
    </row>
    <row r="167" spans="1:10" ht="12.75" customHeight="1">
      <c r="A167" s="672"/>
      <c r="B167" s="663"/>
      <c r="C167" s="673"/>
      <c r="D167" s="662"/>
      <c r="E167" s="662"/>
      <c r="F167" s="662"/>
      <c r="G167" s="662"/>
      <c r="H167" s="662"/>
      <c r="I167" s="662"/>
      <c r="J167" s="662"/>
    </row>
    <row r="168" spans="1:10" ht="12.75" customHeight="1">
      <c r="A168" s="672"/>
      <c r="B168" s="663"/>
      <c r="C168" s="673"/>
      <c r="D168" s="662"/>
      <c r="E168" s="662"/>
      <c r="F168" s="662"/>
      <c r="G168" s="662"/>
      <c r="H168" s="662"/>
      <c r="I168" s="662"/>
      <c r="J168" s="662"/>
    </row>
    <row r="169" spans="1:10" ht="12.75" customHeight="1">
      <c r="A169" s="672"/>
      <c r="B169" s="663"/>
      <c r="C169" s="673"/>
      <c r="D169" s="662"/>
      <c r="E169" s="662"/>
      <c r="F169" s="662"/>
      <c r="G169" s="662"/>
      <c r="H169" s="662"/>
      <c r="I169" s="662"/>
      <c r="J169" s="662"/>
    </row>
    <row r="170" spans="1:10" ht="12.75" customHeight="1">
      <c r="A170" s="672"/>
      <c r="B170" s="663"/>
      <c r="C170" s="673"/>
      <c r="D170" s="662"/>
      <c r="E170" s="662"/>
      <c r="F170" s="662"/>
      <c r="G170" s="662"/>
      <c r="H170" s="662"/>
      <c r="I170" s="662"/>
      <c r="J170" s="662"/>
    </row>
  </sheetData>
  <mergeCells count="14">
    <mergeCell ref="F29:F30"/>
    <mergeCell ref="G29:J29"/>
    <mergeCell ref="A161:J161"/>
    <mergeCell ref="A160:J160"/>
    <mergeCell ref="A14:J14"/>
    <mergeCell ref="B16:F17"/>
    <mergeCell ref="A12:B12"/>
    <mergeCell ref="A15:J15"/>
    <mergeCell ref="F23:J24"/>
    <mergeCell ref="F1:J1"/>
    <mergeCell ref="F3:J3"/>
    <mergeCell ref="A10:E10"/>
    <mergeCell ref="A11:E11"/>
    <mergeCell ref="A13:J13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N171"/>
  <sheetViews>
    <sheetView topLeftCell="A20" workbookViewId="0">
      <selection activeCell="K40" sqref="K40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5703125" style="1" customWidth="1"/>
    <col min="5" max="5" width="8.140625" style="1" customWidth="1"/>
    <col min="6" max="6" width="10.5703125" style="1" customWidth="1"/>
    <col min="7" max="7" width="9.42578125" style="1" customWidth="1"/>
    <col min="8" max="8" width="13.85546875" style="1" customWidth="1"/>
    <col min="9" max="9" width="11" style="1" customWidth="1"/>
    <col min="10" max="10" width="13" style="1" customWidth="1"/>
    <col min="11" max="11" width="9.140625" style="1"/>
    <col min="12" max="12" width="15.140625" style="1" customWidth="1"/>
    <col min="13" max="16384" width="9.140625" style="1"/>
  </cols>
  <sheetData>
    <row r="1" spans="1:12">
      <c r="A1" s="163"/>
      <c r="B1" s="5"/>
      <c r="C1" s="293"/>
      <c r="D1" s="163"/>
      <c r="E1" s="179"/>
      <c r="F1" s="2562" t="s">
        <v>28</v>
      </c>
      <c r="G1" s="2562"/>
      <c r="H1" s="2562"/>
      <c r="I1" s="2562"/>
      <c r="J1" s="2562"/>
      <c r="K1" s="163"/>
      <c r="L1" s="163"/>
    </row>
    <row r="2" spans="1:12" ht="0.75" customHeight="1">
      <c r="A2" s="163"/>
      <c r="B2" s="5"/>
      <c r="C2" s="293"/>
      <c r="D2" s="163"/>
      <c r="E2" s="179"/>
      <c r="F2" s="294"/>
      <c r="G2" s="294"/>
      <c r="H2" s="294"/>
      <c r="I2" s="294"/>
      <c r="J2" s="294"/>
      <c r="K2" s="163"/>
      <c r="L2" s="163"/>
    </row>
    <row r="3" spans="1:12">
      <c r="A3" s="163"/>
      <c r="B3" s="5"/>
      <c r="C3" s="293"/>
      <c r="D3" s="163"/>
      <c r="E3" s="179"/>
      <c r="F3" s="2524" t="s">
        <v>850</v>
      </c>
      <c r="G3" s="2524"/>
      <c r="H3" s="2524"/>
      <c r="I3" s="2524"/>
      <c r="J3" s="2524"/>
      <c r="K3" s="163"/>
      <c r="L3" s="163"/>
    </row>
    <row r="4" spans="1:12">
      <c r="A4" s="163"/>
      <c r="B4" s="5"/>
      <c r="C4" s="293"/>
      <c r="D4" s="163"/>
      <c r="E4" s="179"/>
      <c r="F4" s="201" t="s">
        <v>30</v>
      </c>
      <c r="G4" s="201"/>
      <c r="H4" s="163"/>
      <c r="I4" s="163"/>
      <c r="J4" s="163"/>
      <c r="K4" s="163"/>
      <c r="L4" s="163"/>
    </row>
    <row r="5" spans="1:12" ht="14.25">
      <c r="A5" s="163"/>
      <c r="B5" s="295" t="s">
        <v>31</v>
      </c>
      <c r="C5" s="293"/>
      <c r="D5" s="163"/>
      <c r="E5" s="179"/>
      <c r="F5" s="179"/>
      <c r="G5" s="200" t="s">
        <v>162</v>
      </c>
      <c r="H5" s="163"/>
      <c r="I5" s="163"/>
      <c r="J5" s="163"/>
      <c r="K5" s="163"/>
      <c r="L5" s="163"/>
    </row>
    <row r="6" spans="1:12">
      <c r="A6" s="356" t="s">
        <v>1124</v>
      </c>
      <c r="B6" s="5"/>
      <c r="C6" s="293"/>
      <c r="D6" s="163"/>
      <c r="E6" s="179" t="s">
        <v>163</v>
      </c>
      <c r="F6" s="201" t="s">
        <v>893</v>
      </c>
      <c r="G6" s="163"/>
      <c r="H6" s="163"/>
      <c r="I6" s="163"/>
      <c r="J6" s="28"/>
      <c r="K6" s="163"/>
      <c r="L6" s="163"/>
    </row>
    <row r="7" spans="1:12">
      <c r="A7" s="28"/>
      <c r="B7" s="296" t="s">
        <v>851</v>
      </c>
      <c r="C7" s="53"/>
      <c r="D7" s="28"/>
      <c r="E7" s="55"/>
      <c r="F7" s="28"/>
      <c r="G7" s="28"/>
      <c r="H7" s="163"/>
      <c r="I7" s="163"/>
      <c r="J7" s="163"/>
      <c r="K7" s="28"/>
      <c r="L7" s="28"/>
    </row>
    <row r="8" spans="1:12" ht="14.25">
      <c r="A8" s="297" t="s">
        <v>852</v>
      </c>
      <c r="B8" s="6"/>
      <c r="C8" s="298"/>
      <c r="D8" s="182"/>
      <c r="E8" s="33"/>
      <c r="F8" s="33"/>
      <c r="G8" s="28"/>
      <c r="H8" s="163"/>
      <c r="I8" s="163"/>
      <c r="J8" s="163"/>
      <c r="K8" s="163"/>
      <c r="L8" s="163"/>
    </row>
    <row r="9" spans="1:12">
      <c r="A9" s="163"/>
      <c r="B9" s="5"/>
      <c r="C9" s="293"/>
      <c r="D9" s="163"/>
      <c r="E9" s="179"/>
      <c r="F9" s="179"/>
      <c r="G9" s="163"/>
      <c r="H9" s="163"/>
      <c r="I9" s="163"/>
      <c r="J9" s="163"/>
      <c r="K9" s="163"/>
      <c r="L9" s="163"/>
    </row>
    <row r="10" spans="1:12">
      <c r="A10" s="2563" t="s">
        <v>1125</v>
      </c>
      <c r="B10" s="2563"/>
      <c r="C10" s="2563"/>
      <c r="D10" s="2563"/>
      <c r="E10" s="2563"/>
      <c r="F10" s="179"/>
      <c r="G10" s="299" t="s">
        <v>193</v>
      </c>
      <c r="H10" s="163"/>
      <c r="I10" s="163"/>
      <c r="J10" s="163"/>
      <c r="K10" s="163"/>
      <c r="L10" s="163"/>
    </row>
    <row r="11" spans="1:12">
      <c r="A11" s="2532" t="s">
        <v>861</v>
      </c>
      <c r="B11" s="2532"/>
      <c r="C11" s="2532"/>
      <c r="D11" s="2532"/>
      <c r="E11" s="2532"/>
      <c r="F11" s="179"/>
      <c r="G11" s="163"/>
      <c r="H11" s="163"/>
      <c r="I11" s="163"/>
      <c r="J11" s="163"/>
      <c r="K11" s="163"/>
      <c r="L11" s="163"/>
    </row>
    <row r="12" spans="1:12" s="163" customFormat="1" ht="17.25" customHeight="1">
      <c r="A12" s="2531" t="s">
        <v>1166</v>
      </c>
      <c r="B12" s="2532"/>
      <c r="C12" s="171"/>
      <c r="F12" s="179"/>
      <c r="G12" s="179"/>
    </row>
    <row r="13" spans="1:12" ht="18">
      <c r="A13" s="2493" t="s">
        <v>779</v>
      </c>
      <c r="B13" s="2493"/>
      <c r="C13" s="2493"/>
      <c r="D13" s="2493"/>
      <c r="E13" s="2493"/>
      <c r="F13" s="2493"/>
      <c r="G13" s="2493"/>
      <c r="H13" s="2493"/>
      <c r="I13" s="2493"/>
      <c r="J13" s="2493"/>
      <c r="K13" s="163"/>
      <c r="L13" s="163"/>
    </row>
    <row r="14" spans="1:12" ht="14.25">
      <c r="A14" s="2520" t="s">
        <v>993</v>
      </c>
      <c r="B14" s="2494"/>
      <c r="C14" s="2494"/>
      <c r="D14" s="2494"/>
      <c r="E14" s="2494"/>
      <c r="F14" s="2494"/>
      <c r="G14" s="2494"/>
      <c r="H14" s="2494"/>
      <c r="I14" s="2494"/>
      <c r="J14" s="2494"/>
      <c r="K14" s="163"/>
      <c r="L14" s="163"/>
    </row>
    <row r="15" spans="1:12" ht="16.5">
      <c r="A15" s="2564" t="s">
        <v>994</v>
      </c>
      <c r="B15" s="2564"/>
      <c r="C15" s="2564"/>
      <c r="D15" s="2564"/>
      <c r="E15" s="2564"/>
      <c r="F15" s="2564"/>
      <c r="G15" s="2564"/>
      <c r="H15" s="2564"/>
      <c r="I15" s="2564"/>
      <c r="J15" s="2564"/>
      <c r="K15" s="163"/>
      <c r="L15" s="163"/>
    </row>
    <row r="16" spans="1:12" ht="14.25">
      <c r="A16" s="2494" t="s">
        <v>1104</v>
      </c>
      <c r="B16" s="2494"/>
      <c r="C16" s="2494"/>
      <c r="D16" s="2494"/>
      <c r="E16" s="2494"/>
      <c r="F16" s="2494"/>
      <c r="G16" s="2494"/>
      <c r="H16" s="2494"/>
      <c r="I16" s="2494"/>
      <c r="J16" s="2494"/>
      <c r="K16" s="28"/>
      <c r="L16" s="28"/>
    </row>
    <row r="17" spans="1:14" ht="14.25">
      <c r="A17" s="35"/>
      <c r="B17" s="35"/>
      <c r="C17" s="35"/>
      <c r="D17" s="35"/>
      <c r="E17" s="35"/>
      <c r="F17" s="37"/>
      <c r="G17" s="35"/>
      <c r="H17" s="28"/>
      <c r="I17" s="28"/>
      <c r="J17" s="28"/>
      <c r="K17" s="28"/>
      <c r="L17" s="28"/>
    </row>
    <row r="18" spans="1:14">
      <c r="A18" s="38" t="s">
        <v>962</v>
      </c>
      <c r="B18" s="39"/>
      <c r="C18" s="39"/>
      <c r="D18" s="39"/>
      <c r="E18" s="28"/>
      <c r="F18" s="40" t="s">
        <v>312</v>
      </c>
      <c r="G18" s="28"/>
      <c r="H18" s="28"/>
      <c r="I18" s="28"/>
      <c r="J18" s="28"/>
      <c r="K18" s="28"/>
      <c r="L18" s="28"/>
    </row>
    <row r="19" spans="1:14">
      <c r="A19" s="38" t="s">
        <v>961</v>
      </c>
      <c r="B19" s="41"/>
      <c r="C19" s="41"/>
      <c r="D19" s="41"/>
      <c r="E19" s="41"/>
      <c r="F19" s="38" t="s">
        <v>313</v>
      </c>
      <c r="G19" s="8" t="s">
        <v>100</v>
      </c>
      <c r="H19" s="10" t="s">
        <v>827</v>
      </c>
      <c r="I19" s="11" t="s">
        <v>703</v>
      </c>
      <c r="J19" s="41"/>
      <c r="K19" s="41"/>
      <c r="L19" s="41"/>
    </row>
    <row r="20" spans="1:14">
      <c r="A20" s="38" t="s">
        <v>314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884</v>
      </c>
      <c r="B21" s="38"/>
      <c r="C21" s="38"/>
      <c r="D21" s="42"/>
      <c r="E21" s="42"/>
      <c r="F21" s="38" t="s">
        <v>828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219</v>
      </c>
      <c r="B22" s="41"/>
      <c r="C22" s="41"/>
      <c r="D22" s="41"/>
      <c r="E22" s="41"/>
      <c r="F22" s="38" t="s">
        <v>895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192</v>
      </c>
      <c r="B23" s="43"/>
      <c r="C23" s="44"/>
      <c r="D23" s="41"/>
      <c r="E23" s="41"/>
      <c r="F23" s="2518" t="s">
        <v>900</v>
      </c>
      <c r="G23" s="2518"/>
      <c r="H23" s="2518"/>
      <c r="I23" s="2518"/>
      <c r="J23" s="2518"/>
      <c r="K23" s="41"/>
      <c r="L23" s="41"/>
    </row>
    <row r="24" spans="1:14" ht="13.5" thickBot="1">
      <c r="A24" s="40" t="s">
        <v>120</v>
      </c>
      <c r="B24" s="45"/>
      <c r="C24" s="46"/>
      <c r="D24" s="45"/>
      <c r="E24" s="41"/>
      <c r="F24" s="2518"/>
      <c r="G24" s="2518"/>
      <c r="H24" s="2518"/>
      <c r="I24" s="2518"/>
      <c r="J24" s="2518"/>
      <c r="K24" s="41"/>
      <c r="L24" s="41"/>
    </row>
    <row r="25" spans="1:14" ht="13.5" thickBot="1">
      <c r="A25" s="38" t="s">
        <v>110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397</v>
      </c>
      <c r="B26" s="41"/>
      <c r="C26" s="41"/>
      <c r="D26" s="45"/>
      <c r="E26" s="45"/>
      <c r="F26" s="45"/>
      <c r="G26" s="300" t="s">
        <v>398</v>
      </c>
      <c r="H26" s="41"/>
      <c r="I26" s="43"/>
      <c r="J26" s="43"/>
      <c r="K26" s="45"/>
      <c r="L26" s="45"/>
    </row>
    <row r="27" spans="1:14" ht="13.5" thickBot="1">
      <c r="A27" s="38" t="s">
        <v>399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1.25" customHeight="1" thickBot="1">
      <c r="A29" s="56" t="s">
        <v>385</v>
      </c>
      <c r="B29" s="2" t="s">
        <v>400</v>
      </c>
      <c r="C29" s="57"/>
      <c r="D29" s="2" t="s">
        <v>401</v>
      </c>
      <c r="E29" s="3"/>
      <c r="F29" s="2495" t="s">
        <v>342</v>
      </c>
      <c r="G29" s="2497" t="s">
        <v>343</v>
      </c>
      <c r="H29" s="2566"/>
      <c r="I29" s="2566"/>
      <c r="J29" s="2567"/>
    </row>
    <row r="30" spans="1:14" ht="69.75" customHeight="1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565"/>
      <c r="G30" s="15" t="s">
        <v>930</v>
      </c>
      <c r="H30" s="15" t="s">
        <v>931</v>
      </c>
      <c r="I30" s="15" t="s">
        <v>932</v>
      </c>
      <c r="J30" s="15" t="s">
        <v>933</v>
      </c>
      <c r="M30" s="49"/>
      <c r="N30" s="43"/>
    </row>
    <row r="31" spans="1:14" ht="13.5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4" ht="52.5" thickBot="1">
      <c r="A32" s="61">
        <v>1100000</v>
      </c>
      <c r="B32" s="68" t="s">
        <v>1028</v>
      </c>
      <c r="C32" s="69" t="s">
        <v>338</v>
      </c>
      <c r="D32" s="304">
        <v>0</v>
      </c>
      <c r="E32" s="304">
        <f>E35+E41+E77</f>
        <v>0</v>
      </c>
      <c r="F32" s="304">
        <f>F63+F67+F73+F76+F77+F35+F41</f>
        <v>0</v>
      </c>
      <c r="G32" s="304">
        <f>G99+G113+G134</f>
        <v>0</v>
      </c>
      <c r="H32" s="304">
        <f>H77</f>
        <v>0</v>
      </c>
      <c r="I32" s="304">
        <f>I63+I67+I73+I76+I77</f>
        <v>0</v>
      </c>
      <c r="J32" s="304">
        <f>F32</f>
        <v>0</v>
      </c>
    </row>
    <row r="33" spans="1:10" ht="77.25" thickBot="1">
      <c r="A33" s="61">
        <v>1110000</v>
      </c>
      <c r="B33" s="70" t="s">
        <v>767</v>
      </c>
      <c r="C33" s="69" t="s">
        <v>338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>
      <c r="A34" s="72">
        <v>1110000</v>
      </c>
      <c r="B34" s="73" t="s">
        <v>768</v>
      </c>
      <c r="C34" s="74" t="s">
        <v>338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25.5">
      <c r="A35" s="12">
        <v>1111000</v>
      </c>
      <c r="B35" s="76" t="s">
        <v>643</v>
      </c>
      <c r="C35" s="283" t="s">
        <v>769</v>
      </c>
      <c r="D35" s="307"/>
      <c r="E35" s="307">
        <v>0</v>
      </c>
      <c r="F35" s="307">
        <f>D35+E35</f>
        <v>0</v>
      </c>
      <c r="G35" s="307"/>
      <c r="H35" s="307">
        <v>0</v>
      </c>
      <c r="I35" s="307">
        <v>0</v>
      </c>
      <c r="J35" s="307">
        <f>F35</f>
        <v>0</v>
      </c>
    </row>
    <row r="36" spans="1:10" ht="25.5" hidden="1">
      <c r="A36" s="80">
        <v>1112000</v>
      </c>
      <c r="B36" s="14" t="s">
        <v>255</v>
      </c>
      <c r="C36" s="284" t="s">
        <v>770</v>
      </c>
      <c r="D36" s="310"/>
      <c r="E36" s="310"/>
      <c r="F36" s="310"/>
      <c r="G36" s="310"/>
      <c r="H36" s="310"/>
      <c r="I36" s="310"/>
      <c r="J36" s="310"/>
    </row>
    <row r="37" spans="1:10" ht="25.5" hidden="1">
      <c r="A37" s="80">
        <v>1113000</v>
      </c>
      <c r="B37" s="14" t="s">
        <v>771</v>
      </c>
      <c r="C37" s="284" t="s">
        <v>772</v>
      </c>
      <c r="D37" s="310"/>
      <c r="E37" s="310"/>
      <c r="F37" s="310"/>
      <c r="G37" s="310"/>
      <c r="H37" s="310"/>
      <c r="I37" s="310"/>
      <c r="J37" s="310"/>
    </row>
    <row r="38" spans="1:10" ht="38.25" hidden="1">
      <c r="A38" s="80">
        <v>1114000</v>
      </c>
      <c r="B38" s="14" t="s">
        <v>377</v>
      </c>
      <c r="C38" s="284" t="s">
        <v>378</v>
      </c>
      <c r="D38" s="310"/>
      <c r="E38" s="310"/>
      <c r="F38" s="310"/>
      <c r="G38" s="310"/>
      <c r="H38" s="310"/>
      <c r="I38" s="310"/>
      <c r="J38" s="310"/>
    </row>
    <row r="39" spans="1:10" hidden="1">
      <c r="A39" s="80">
        <v>1115000</v>
      </c>
      <c r="B39" s="14" t="s">
        <v>591</v>
      </c>
      <c r="C39" s="284" t="s">
        <v>367</v>
      </c>
      <c r="D39" s="310"/>
      <c r="E39" s="310"/>
      <c r="F39" s="310"/>
      <c r="G39" s="310"/>
      <c r="H39" s="310"/>
      <c r="I39" s="310"/>
      <c r="J39" s="310"/>
    </row>
    <row r="40" spans="1:10" ht="25.5">
      <c r="A40" s="80">
        <v>1116000</v>
      </c>
      <c r="B40" s="14" t="s">
        <v>981</v>
      </c>
      <c r="C40" s="284" t="s">
        <v>368</v>
      </c>
      <c r="D40" s="310"/>
      <c r="E40" s="310"/>
      <c r="F40" s="310"/>
      <c r="G40" s="310"/>
      <c r="H40" s="310"/>
      <c r="I40" s="310"/>
      <c r="J40" s="310"/>
    </row>
    <row r="41" spans="1:10" ht="39" thickBot="1">
      <c r="A41" s="84">
        <v>1117000</v>
      </c>
      <c r="B41" s="85" t="s">
        <v>18</v>
      </c>
      <c r="C41" s="285" t="s">
        <v>19</v>
      </c>
      <c r="D41" s="311"/>
      <c r="E41" s="311">
        <v>0</v>
      </c>
      <c r="F41" s="311">
        <f>D41+E41</f>
        <v>0</v>
      </c>
      <c r="G41" s="311"/>
      <c r="H41" s="311">
        <v>0</v>
      </c>
      <c r="I41" s="311">
        <v>0</v>
      </c>
      <c r="J41" s="311">
        <f>F41</f>
        <v>0</v>
      </c>
    </row>
    <row r="42" spans="1:10" ht="28.5" hidden="1" customHeight="1" thickBot="1">
      <c r="A42" s="88">
        <v>1120000</v>
      </c>
      <c r="B42" s="89" t="s">
        <v>20</v>
      </c>
      <c r="C42" s="69" t="s">
        <v>338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4.25" hidden="1">
      <c r="A43" s="72">
        <v>1121000</v>
      </c>
      <c r="B43" s="91" t="s">
        <v>21</v>
      </c>
      <c r="C43" s="286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25.5" hidden="1">
      <c r="A44" s="80">
        <v>1121100</v>
      </c>
      <c r="B44" s="93" t="s">
        <v>359</v>
      </c>
      <c r="C44" s="284" t="s">
        <v>360</v>
      </c>
      <c r="D44" s="310"/>
      <c r="E44" s="310"/>
      <c r="F44" s="310"/>
      <c r="G44" s="310"/>
      <c r="H44" s="310"/>
      <c r="I44" s="310"/>
      <c r="J44" s="310"/>
    </row>
    <row r="45" spans="1:10" hidden="1">
      <c r="A45" s="80">
        <v>1121200</v>
      </c>
      <c r="B45" s="94" t="s">
        <v>361</v>
      </c>
      <c r="C45" s="284" t="s">
        <v>362</v>
      </c>
      <c r="D45" s="310"/>
      <c r="E45" s="310"/>
      <c r="F45" s="310"/>
      <c r="G45" s="310"/>
      <c r="H45" s="310"/>
      <c r="I45" s="310"/>
      <c r="J45" s="310"/>
    </row>
    <row r="46" spans="1:10" hidden="1">
      <c r="A46" s="80">
        <v>1121300</v>
      </c>
      <c r="B46" s="93" t="s">
        <v>734</v>
      </c>
      <c r="C46" s="284" t="s">
        <v>363</v>
      </c>
      <c r="D46" s="310"/>
      <c r="E46" s="310"/>
      <c r="F46" s="310"/>
      <c r="G46" s="310"/>
      <c r="H46" s="310"/>
      <c r="I46" s="310"/>
      <c r="J46" s="310"/>
    </row>
    <row r="47" spans="1:10" hidden="1">
      <c r="A47" s="80">
        <v>1121400</v>
      </c>
      <c r="B47" s="93" t="s">
        <v>735</v>
      </c>
      <c r="C47" s="284" t="s">
        <v>364</v>
      </c>
      <c r="D47" s="310"/>
      <c r="E47" s="310"/>
      <c r="F47" s="310"/>
      <c r="G47" s="310"/>
      <c r="H47" s="310"/>
      <c r="I47" s="310"/>
      <c r="J47" s="310"/>
    </row>
    <row r="48" spans="1:10" hidden="1">
      <c r="A48" s="80">
        <v>1121500</v>
      </c>
      <c r="B48" s="93" t="s">
        <v>65</v>
      </c>
      <c r="C48" s="284" t="s">
        <v>365</v>
      </c>
      <c r="D48" s="307"/>
      <c r="E48" s="307"/>
      <c r="F48" s="307"/>
      <c r="G48" s="307"/>
      <c r="H48" s="307"/>
      <c r="I48" s="307"/>
      <c r="J48" s="307"/>
    </row>
    <row r="49" spans="1:10" hidden="1">
      <c r="A49" s="80">
        <v>1121600</v>
      </c>
      <c r="B49" s="93" t="s">
        <v>66</v>
      </c>
      <c r="C49" s="284" t="s">
        <v>366</v>
      </c>
      <c r="D49" s="310"/>
      <c r="E49" s="310"/>
      <c r="F49" s="310"/>
      <c r="G49" s="310"/>
      <c r="H49" s="310"/>
      <c r="I49" s="310"/>
      <c r="J49" s="310"/>
    </row>
    <row r="50" spans="1:10" ht="13.5" hidden="1" thickBot="1">
      <c r="A50" s="95">
        <v>1121700</v>
      </c>
      <c r="B50" s="96" t="s">
        <v>67</v>
      </c>
      <c r="C50" s="285" t="s">
        <v>731</v>
      </c>
      <c r="D50" s="311"/>
      <c r="E50" s="311"/>
      <c r="F50" s="311"/>
      <c r="G50" s="311"/>
      <c r="H50" s="311"/>
      <c r="I50" s="311"/>
      <c r="J50" s="311"/>
    </row>
    <row r="51" spans="1:10" ht="28.5" hidden="1">
      <c r="A51" s="72">
        <v>1122000</v>
      </c>
      <c r="B51" s="97" t="s">
        <v>732</v>
      </c>
      <c r="C51" s="74" t="s">
        <v>338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idden="1">
      <c r="A52" s="98">
        <v>1122100</v>
      </c>
      <c r="B52" s="93" t="s">
        <v>68</v>
      </c>
      <c r="C52" s="283" t="s">
        <v>733</v>
      </c>
      <c r="D52" s="310"/>
      <c r="E52" s="310"/>
      <c r="F52" s="310"/>
      <c r="G52" s="310"/>
      <c r="H52" s="310"/>
      <c r="I52" s="310"/>
      <c r="J52" s="310"/>
    </row>
    <row r="53" spans="1:10" hidden="1">
      <c r="A53" s="98">
        <v>1122200</v>
      </c>
      <c r="B53" s="93" t="s">
        <v>465</v>
      </c>
      <c r="C53" s="284" t="s">
        <v>978</v>
      </c>
      <c r="D53" s="310"/>
      <c r="E53" s="310"/>
      <c r="F53" s="310"/>
      <c r="G53" s="310"/>
      <c r="H53" s="310"/>
      <c r="I53" s="310"/>
      <c r="J53" s="310"/>
    </row>
    <row r="54" spans="1:10" ht="13.5" hidden="1" thickBot="1">
      <c r="A54" s="88">
        <v>1122300</v>
      </c>
      <c r="B54" s="96" t="s">
        <v>136</v>
      </c>
      <c r="C54" s="285" t="s">
        <v>979</v>
      </c>
      <c r="D54" s="311"/>
      <c r="E54" s="311"/>
      <c r="F54" s="311"/>
      <c r="G54" s="311"/>
      <c r="H54" s="311"/>
      <c r="I54" s="311"/>
      <c r="J54" s="311"/>
    </row>
    <row r="55" spans="1:10" ht="28.5" hidden="1">
      <c r="A55" s="72">
        <v>1123000</v>
      </c>
      <c r="B55" s="97" t="s">
        <v>344</v>
      </c>
      <c r="C55" s="74" t="s">
        <v>338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idden="1">
      <c r="A56" s="98">
        <v>1123100</v>
      </c>
      <c r="B56" s="93" t="s">
        <v>137</v>
      </c>
      <c r="C56" s="283" t="s">
        <v>345</v>
      </c>
      <c r="D56" s="310"/>
      <c r="E56" s="310"/>
      <c r="F56" s="310"/>
      <c r="G56" s="310"/>
      <c r="H56" s="310"/>
      <c r="I56" s="310"/>
      <c r="J56" s="310"/>
    </row>
    <row r="57" spans="1:10" hidden="1">
      <c r="A57" s="98">
        <v>1123200</v>
      </c>
      <c r="B57" s="93" t="s">
        <v>138</v>
      </c>
      <c r="C57" s="284" t="s">
        <v>346</v>
      </c>
      <c r="D57" s="310"/>
      <c r="E57" s="310"/>
      <c r="F57" s="310"/>
      <c r="G57" s="310"/>
      <c r="H57" s="310"/>
      <c r="I57" s="310"/>
      <c r="J57" s="310"/>
    </row>
    <row r="58" spans="1:10" ht="25.5" hidden="1">
      <c r="A58" s="98">
        <v>1123300</v>
      </c>
      <c r="B58" s="93" t="s">
        <v>139</v>
      </c>
      <c r="C58" s="284" t="s">
        <v>347</v>
      </c>
      <c r="D58" s="310"/>
      <c r="E58" s="310"/>
      <c r="F58" s="310"/>
      <c r="G58" s="310"/>
      <c r="H58" s="310"/>
      <c r="I58" s="310"/>
      <c r="J58" s="310"/>
    </row>
    <row r="59" spans="1:10" hidden="1">
      <c r="A59" s="98">
        <v>1123400</v>
      </c>
      <c r="B59" s="93" t="s">
        <v>533</v>
      </c>
      <c r="C59" s="284" t="s">
        <v>348</v>
      </c>
      <c r="D59" s="310"/>
      <c r="E59" s="310"/>
      <c r="F59" s="310"/>
      <c r="G59" s="310"/>
      <c r="H59" s="310"/>
      <c r="I59" s="310"/>
      <c r="J59" s="310"/>
    </row>
    <row r="60" spans="1:10" hidden="1">
      <c r="A60" s="98">
        <v>1123500</v>
      </c>
      <c r="B60" s="101" t="s">
        <v>534</v>
      </c>
      <c r="C60" s="287">
        <v>423500</v>
      </c>
      <c r="D60" s="310"/>
      <c r="E60" s="310"/>
      <c r="F60" s="310"/>
      <c r="G60" s="310"/>
      <c r="H60" s="310"/>
      <c r="I60" s="310"/>
      <c r="J60" s="310"/>
    </row>
    <row r="61" spans="1:10" ht="25.5" hidden="1">
      <c r="A61" s="98">
        <v>1123600</v>
      </c>
      <c r="B61" s="93" t="s">
        <v>174</v>
      </c>
      <c r="C61" s="284" t="s">
        <v>349</v>
      </c>
      <c r="D61" s="310"/>
      <c r="E61" s="310"/>
      <c r="F61" s="310"/>
      <c r="G61" s="310"/>
      <c r="H61" s="310"/>
      <c r="I61" s="310"/>
      <c r="J61" s="310"/>
    </row>
    <row r="62" spans="1:10" hidden="1">
      <c r="A62" s="98">
        <v>1123700</v>
      </c>
      <c r="B62" s="93" t="s">
        <v>175</v>
      </c>
      <c r="C62" s="284" t="s">
        <v>350</v>
      </c>
      <c r="D62" s="310"/>
      <c r="E62" s="310"/>
      <c r="F62" s="310"/>
      <c r="G62" s="310"/>
      <c r="H62" s="310"/>
      <c r="I62" s="310"/>
      <c r="J62" s="310"/>
    </row>
    <row r="63" spans="1:10" ht="13.5" hidden="1" thickBot="1">
      <c r="A63" s="88">
        <v>1123800</v>
      </c>
      <c r="B63" s="96" t="s">
        <v>176</v>
      </c>
      <c r="C63" s="285" t="s">
        <v>351</v>
      </c>
      <c r="D63" s="311">
        <v>0</v>
      </c>
      <c r="E63" s="311"/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28.5" hidden="1">
      <c r="A64" s="72">
        <v>1124000</v>
      </c>
      <c r="B64" s="97" t="s">
        <v>198</v>
      </c>
      <c r="C64" s="74" t="s">
        <v>338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177</v>
      </c>
      <c r="C65" s="285" t="s">
        <v>199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878</v>
      </c>
      <c r="C66" s="74" t="s">
        <v>338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178</v>
      </c>
      <c r="C67" s="283" t="s">
        <v>879</v>
      </c>
      <c r="D67" s="310">
        <v>0</v>
      </c>
      <c r="E67" s="310">
        <v>0</v>
      </c>
      <c r="F67" s="310">
        <f>D67+E67</f>
        <v>0</v>
      </c>
      <c r="G67" s="310"/>
      <c r="H67" s="310"/>
      <c r="I67" s="310">
        <v>0</v>
      </c>
      <c r="J67" s="310">
        <f>F67</f>
        <v>0</v>
      </c>
    </row>
    <row r="68" spans="1:10" ht="26.25" hidden="1" thickBot="1">
      <c r="A68" s="88">
        <v>1125200</v>
      </c>
      <c r="B68" s="96" t="s">
        <v>669</v>
      </c>
      <c r="C68" s="285" t="s">
        <v>988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989</v>
      </c>
      <c r="C69" s="74" t="s">
        <v>338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941</v>
      </c>
      <c r="C70" s="283" t="s">
        <v>990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942</v>
      </c>
      <c r="C71" s="284" t="s">
        <v>991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369</v>
      </c>
      <c r="C72" s="284" t="s">
        <v>370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943</v>
      </c>
      <c r="C73" s="284" t="s">
        <v>371</v>
      </c>
      <c r="D73" s="310">
        <v>0</v>
      </c>
      <c r="E73" s="310"/>
      <c r="F73" s="310">
        <f>D73+E73</f>
        <v>0</v>
      </c>
      <c r="G73" s="310"/>
      <c r="H73" s="310"/>
      <c r="I73" s="310">
        <v>0</v>
      </c>
      <c r="J73" s="310">
        <f>F73</f>
        <v>0</v>
      </c>
    </row>
    <row r="74" spans="1:10" ht="25.5" hidden="1">
      <c r="A74" s="84">
        <v>1126500</v>
      </c>
      <c r="B74" s="104" t="s">
        <v>901</v>
      </c>
      <c r="C74" s="284" t="s">
        <v>372</v>
      </c>
      <c r="D74" s="310"/>
      <c r="E74" s="310"/>
      <c r="F74" s="310"/>
      <c r="G74" s="310"/>
      <c r="H74" s="310"/>
      <c r="I74" s="310"/>
      <c r="J74" s="310"/>
    </row>
    <row r="75" spans="1:10">
      <c r="A75" s="80">
        <v>1126600</v>
      </c>
      <c r="B75" s="103" t="s">
        <v>214</v>
      </c>
      <c r="C75" s="284" t="s">
        <v>373</v>
      </c>
      <c r="D75" s="310"/>
      <c r="E75" s="310"/>
      <c r="F75" s="310"/>
      <c r="G75" s="310"/>
      <c r="H75" s="310"/>
      <c r="I75" s="310"/>
      <c r="J75" s="310"/>
    </row>
    <row r="76" spans="1:10">
      <c r="A76" s="80">
        <v>1126700</v>
      </c>
      <c r="B76" s="103" t="s">
        <v>215</v>
      </c>
      <c r="C76" s="284" t="s">
        <v>374</v>
      </c>
      <c r="D76" s="310">
        <v>0</v>
      </c>
      <c r="E76" s="310"/>
      <c r="F76" s="310">
        <f>D76+E76</f>
        <v>0</v>
      </c>
      <c r="G76" s="310"/>
      <c r="H76" s="310"/>
      <c r="I76" s="310">
        <v>0</v>
      </c>
      <c r="J76" s="310">
        <f>F76</f>
        <v>0</v>
      </c>
    </row>
    <row r="77" spans="1:10" ht="13.5" thickBot="1">
      <c r="A77" s="95">
        <v>1126800</v>
      </c>
      <c r="B77" s="105" t="s">
        <v>458</v>
      </c>
      <c r="C77" s="285" t="s">
        <v>375</v>
      </c>
      <c r="D77" s="311">
        <v>0</v>
      </c>
      <c r="E77" s="311">
        <v>0</v>
      </c>
      <c r="F77" s="311">
        <v>0</v>
      </c>
      <c r="G77" s="311"/>
      <c r="H77" s="311">
        <v>0</v>
      </c>
      <c r="I77" s="311">
        <v>0</v>
      </c>
      <c r="J77" s="311">
        <f>F77</f>
        <v>0</v>
      </c>
    </row>
    <row r="78" spans="1:10" ht="14.25">
      <c r="A78" s="106">
        <v>1130000</v>
      </c>
      <c r="B78" s="107" t="s">
        <v>274</v>
      </c>
      <c r="C78" s="74" t="s">
        <v>338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>
      <c r="A79" s="106">
        <v>1130100</v>
      </c>
      <c r="B79" s="103" t="s">
        <v>459</v>
      </c>
      <c r="C79" s="283" t="s">
        <v>275</v>
      </c>
      <c r="D79" s="310"/>
      <c r="E79" s="310"/>
      <c r="F79" s="310"/>
      <c r="G79" s="310"/>
      <c r="H79" s="310"/>
      <c r="I79" s="310"/>
      <c r="J79" s="310"/>
    </row>
    <row r="80" spans="1:10" ht="0.75" customHeight="1">
      <c r="A80" s="106">
        <v>1130200</v>
      </c>
      <c r="B80" s="103" t="s">
        <v>460</v>
      </c>
      <c r="C80" s="284" t="s">
        <v>276</v>
      </c>
      <c r="D80" s="310"/>
      <c r="E80" s="310"/>
      <c r="F80" s="310"/>
      <c r="G80" s="310"/>
      <c r="H80" s="310"/>
      <c r="I80" s="310"/>
      <c r="J80" s="310"/>
    </row>
    <row r="81" spans="1:10" hidden="1">
      <c r="A81" s="106">
        <v>1130300</v>
      </c>
      <c r="B81" s="103" t="s">
        <v>461</v>
      </c>
      <c r="C81" s="284" t="s">
        <v>277</v>
      </c>
      <c r="D81" s="310"/>
      <c r="E81" s="310"/>
      <c r="F81" s="310"/>
      <c r="G81" s="310"/>
      <c r="H81" s="310"/>
      <c r="I81" s="310"/>
      <c r="J81" s="310"/>
    </row>
    <row r="82" spans="1:10" hidden="1">
      <c r="A82" s="106">
        <v>1130400</v>
      </c>
      <c r="B82" s="108" t="s">
        <v>462</v>
      </c>
      <c r="C82" s="288" t="s">
        <v>278</v>
      </c>
      <c r="D82" s="307"/>
      <c r="E82" s="307"/>
      <c r="F82" s="307"/>
      <c r="G82" s="307"/>
      <c r="H82" s="307"/>
      <c r="I82" s="307"/>
      <c r="J82" s="307"/>
    </row>
    <row r="83" spans="1:10" ht="14.25" hidden="1">
      <c r="A83" s="80">
        <v>1131000</v>
      </c>
      <c r="B83" s="110" t="s">
        <v>279</v>
      </c>
      <c r="C83" s="111" t="s">
        <v>338</v>
      </c>
      <c r="D83" s="313"/>
      <c r="E83" s="313"/>
      <c r="F83" s="313"/>
      <c r="G83" s="313"/>
      <c r="H83" s="313"/>
      <c r="I83" s="313"/>
      <c r="J83" s="313"/>
    </row>
    <row r="84" spans="1:10" ht="25.5" hidden="1">
      <c r="A84" s="80">
        <v>1131100</v>
      </c>
      <c r="B84" s="103" t="s">
        <v>565</v>
      </c>
      <c r="C84" s="283" t="s">
        <v>280</v>
      </c>
      <c r="D84" s="310"/>
      <c r="E84" s="310"/>
      <c r="F84" s="310"/>
      <c r="G84" s="310"/>
      <c r="H84" s="310"/>
      <c r="I84" s="310"/>
      <c r="J84" s="310"/>
    </row>
    <row r="85" spans="1:10" hidden="1">
      <c r="A85" s="80">
        <v>1131200</v>
      </c>
      <c r="B85" s="103" t="s">
        <v>566</v>
      </c>
      <c r="C85" s="284" t="s">
        <v>281</v>
      </c>
      <c r="D85" s="310"/>
      <c r="E85" s="310"/>
      <c r="F85" s="310"/>
      <c r="G85" s="310"/>
      <c r="H85" s="310"/>
      <c r="I85" s="310"/>
      <c r="J85" s="310"/>
    </row>
    <row r="86" spans="1:10" ht="13.5" hidden="1" thickBot="1">
      <c r="A86" s="80">
        <v>1131300</v>
      </c>
      <c r="B86" s="105" t="s">
        <v>567</v>
      </c>
      <c r="C86" s="285" t="s">
        <v>282</v>
      </c>
      <c r="D86" s="311"/>
      <c r="E86" s="311"/>
      <c r="F86" s="311"/>
      <c r="G86" s="311"/>
      <c r="H86" s="311"/>
      <c r="I86" s="311"/>
      <c r="J86" s="311"/>
    </row>
    <row r="87" spans="1:10" ht="14.25" hidden="1">
      <c r="A87" s="113">
        <v>1140000</v>
      </c>
      <c r="B87" s="107" t="s">
        <v>283</v>
      </c>
      <c r="C87" s="74" t="s">
        <v>338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25.5" hidden="1">
      <c r="A88" s="113">
        <v>1141000</v>
      </c>
      <c r="B88" s="103" t="s">
        <v>284</v>
      </c>
      <c r="C88" s="283" t="s">
        <v>960</v>
      </c>
      <c r="D88" s="310"/>
      <c r="E88" s="310"/>
      <c r="F88" s="310"/>
      <c r="G88" s="310"/>
      <c r="H88" s="310"/>
      <c r="I88" s="310"/>
      <c r="J88" s="310"/>
    </row>
    <row r="89" spans="1:10" ht="25.5" hidden="1">
      <c r="A89" s="113">
        <v>1142000</v>
      </c>
      <c r="B89" s="103" t="s">
        <v>38</v>
      </c>
      <c r="C89" s="284" t="s">
        <v>39</v>
      </c>
      <c r="D89" s="310"/>
      <c r="E89" s="310"/>
      <c r="F89" s="310"/>
      <c r="G89" s="310"/>
      <c r="H89" s="310"/>
      <c r="I89" s="310"/>
      <c r="J89" s="310"/>
    </row>
    <row r="90" spans="1:10" ht="25.5" hidden="1">
      <c r="A90" s="113">
        <v>1143000</v>
      </c>
      <c r="B90" s="103" t="s">
        <v>40</v>
      </c>
      <c r="C90" s="284" t="s">
        <v>41</v>
      </c>
      <c r="D90" s="310"/>
      <c r="E90" s="310"/>
      <c r="F90" s="310"/>
      <c r="G90" s="310"/>
      <c r="H90" s="310"/>
      <c r="I90" s="310"/>
      <c r="J90" s="310"/>
    </row>
    <row r="91" spans="1:10" ht="26.25" hidden="1" thickBot="1">
      <c r="A91" s="113">
        <v>1144000</v>
      </c>
      <c r="B91" s="105" t="s">
        <v>42</v>
      </c>
      <c r="C91" s="285" t="s">
        <v>418</v>
      </c>
      <c r="D91" s="311"/>
      <c r="E91" s="311"/>
      <c r="F91" s="311"/>
      <c r="G91" s="311"/>
      <c r="H91" s="311"/>
      <c r="I91" s="311"/>
      <c r="J91" s="311"/>
    </row>
    <row r="92" spans="1:10" ht="14.25" hidden="1">
      <c r="A92" s="113">
        <v>1150000</v>
      </c>
      <c r="B92" s="114" t="s">
        <v>694</v>
      </c>
      <c r="C92" s="74" t="s">
        <v>338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ht="25.5" hidden="1">
      <c r="A93" s="115">
        <v>1151000</v>
      </c>
      <c r="B93" s="103" t="s">
        <v>773</v>
      </c>
      <c r="C93" s="283" t="s">
        <v>774</v>
      </c>
      <c r="D93" s="310"/>
      <c r="E93" s="310"/>
      <c r="F93" s="310"/>
      <c r="G93" s="310"/>
      <c r="H93" s="310"/>
      <c r="I93" s="310"/>
      <c r="J93" s="310"/>
    </row>
    <row r="94" spans="1:10" ht="25.5" hidden="1">
      <c r="A94" s="115">
        <v>1152000</v>
      </c>
      <c r="B94" s="103" t="s">
        <v>1057</v>
      </c>
      <c r="C94" s="284" t="s">
        <v>775</v>
      </c>
      <c r="D94" s="310"/>
      <c r="E94" s="310"/>
      <c r="F94" s="310"/>
      <c r="G94" s="310"/>
      <c r="H94" s="310"/>
      <c r="I94" s="310"/>
      <c r="J94" s="310"/>
    </row>
    <row r="95" spans="1:10" ht="25.5" hidden="1">
      <c r="A95" s="115">
        <v>1153000</v>
      </c>
      <c r="B95" s="103" t="s">
        <v>793</v>
      </c>
      <c r="C95" s="284" t="s">
        <v>776</v>
      </c>
      <c r="D95" s="310"/>
      <c r="E95" s="310"/>
      <c r="F95" s="310"/>
      <c r="G95" s="310"/>
      <c r="H95" s="310"/>
      <c r="I95" s="310"/>
      <c r="J95" s="310"/>
    </row>
    <row r="96" spans="1:10" ht="25.5" hidden="1">
      <c r="A96" s="115">
        <v>1154000</v>
      </c>
      <c r="B96" s="103" t="s">
        <v>701</v>
      </c>
      <c r="C96" s="284" t="s">
        <v>777</v>
      </c>
      <c r="D96" s="310"/>
      <c r="E96" s="310"/>
      <c r="F96" s="310"/>
      <c r="G96" s="310"/>
      <c r="H96" s="310"/>
      <c r="I96" s="310"/>
      <c r="J96" s="310"/>
    </row>
    <row r="97" spans="1:10" ht="25.5" hidden="1">
      <c r="A97" s="98">
        <v>1155000</v>
      </c>
      <c r="B97" s="116" t="s">
        <v>690</v>
      </c>
      <c r="C97" s="284" t="s">
        <v>691</v>
      </c>
      <c r="D97" s="316"/>
      <c r="E97" s="316"/>
      <c r="F97" s="316"/>
      <c r="G97" s="316"/>
      <c r="H97" s="316"/>
      <c r="I97" s="316"/>
      <c r="J97" s="316"/>
    </row>
    <row r="98" spans="1:10" ht="26.25" hidden="1" thickBot="1">
      <c r="A98" s="88">
        <v>1156000</v>
      </c>
      <c r="B98" s="118" t="s">
        <v>780</v>
      </c>
      <c r="C98" s="285" t="s">
        <v>781</v>
      </c>
      <c r="D98" s="319"/>
      <c r="E98" s="319"/>
      <c r="F98" s="319"/>
      <c r="G98" s="319"/>
      <c r="H98" s="319"/>
      <c r="I98" s="319"/>
      <c r="J98" s="319"/>
    </row>
    <row r="99" spans="1:10" hidden="1">
      <c r="A99" s="72">
        <v>1160000</v>
      </c>
      <c r="B99" s="120" t="s">
        <v>782</v>
      </c>
      <c r="C99" s="74" t="s">
        <v>338</v>
      </c>
      <c r="D99" s="325">
        <f>D103</f>
        <v>0</v>
      </c>
      <c r="E99" s="325"/>
      <c r="F99" s="325">
        <f>F103</f>
        <v>0</v>
      </c>
      <c r="G99" s="325">
        <f>G103</f>
        <v>0</v>
      </c>
      <c r="H99" s="325">
        <f>H103</f>
        <v>0</v>
      </c>
      <c r="I99" s="325">
        <f>I103</f>
        <v>0</v>
      </c>
      <c r="J99" s="325">
        <f>J103</f>
        <v>0</v>
      </c>
    </row>
    <row r="100" spans="1:10" ht="38.25" hidden="1">
      <c r="A100" s="98">
        <v>1161000</v>
      </c>
      <c r="B100" s="122" t="s">
        <v>191</v>
      </c>
      <c r="C100" s="123" t="s">
        <v>338</v>
      </c>
      <c r="D100" s="316">
        <v>0</v>
      </c>
      <c r="E100" s="316"/>
      <c r="F100" s="316">
        <v>0</v>
      </c>
      <c r="G100" s="316">
        <v>0</v>
      </c>
      <c r="H100" s="316">
        <v>0</v>
      </c>
      <c r="I100" s="316">
        <v>0</v>
      </c>
      <c r="J100" s="316">
        <v>0</v>
      </c>
    </row>
    <row r="101" spans="1:10" ht="25.5" hidden="1">
      <c r="A101" s="98">
        <v>1161100</v>
      </c>
      <c r="B101" s="14" t="s">
        <v>670</v>
      </c>
      <c r="C101" s="287">
        <v>471100</v>
      </c>
      <c r="D101" s="316"/>
      <c r="E101" s="316"/>
      <c r="F101" s="316"/>
      <c r="G101" s="316"/>
      <c r="H101" s="316"/>
      <c r="I101" s="316"/>
      <c r="J101" s="316"/>
    </row>
    <row r="102" spans="1:10" ht="25.5" hidden="1">
      <c r="A102" s="98">
        <v>1161200</v>
      </c>
      <c r="B102" s="116" t="s">
        <v>671</v>
      </c>
      <c r="C102" s="287">
        <v>471200</v>
      </c>
      <c r="D102" s="316"/>
      <c r="E102" s="316"/>
      <c r="F102" s="316"/>
      <c r="G102" s="316"/>
      <c r="H102" s="316"/>
      <c r="I102" s="316"/>
      <c r="J102" s="316"/>
    </row>
    <row r="103" spans="1:10" ht="25.5" hidden="1">
      <c r="A103" s="98">
        <v>1162000</v>
      </c>
      <c r="B103" s="122" t="s">
        <v>1080</v>
      </c>
      <c r="C103" s="123" t="s">
        <v>338</v>
      </c>
      <c r="D103" s="316">
        <f>D109+D112</f>
        <v>0</v>
      </c>
      <c r="E103" s="316"/>
      <c r="F103" s="316">
        <f>F109+F112</f>
        <v>0</v>
      </c>
      <c r="G103" s="316">
        <f>G109+G112</f>
        <v>0</v>
      </c>
      <c r="H103" s="316">
        <f>H109+H112</f>
        <v>0</v>
      </c>
      <c r="I103" s="316">
        <f>I109+I112</f>
        <v>0</v>
      </c>
      <c r="J103" s="316">
        <f>J109+J112</f>
        <v>0</v>
      </c>
    </row>
    <row r="104" spans="1:10" ht="25.5" hidden="1">
      <c r="A104" s="98">
        <v>1162100</v>
      </c>
      <c r="B104" s="116" t="s">
        <v>1081</v>
      </c>
      <c r="C104" s="284" t="s">
        <v>122</v>
      </c>
      <c r="D104" s="316"/>
      <c r="E104" s="316"/>
      <c r="F104" s="316"/>
      <c r="G104" s="316"/>
      <c r="H104" s="316"/>
      <c r="I104" s="316"/>
      <c r="J104" s="316"/>
    </row>
    <row r="105" spans="1:10" hidden="1">
      <c r="A105" s="98">
        <v>1162200</v>
      </c>
      <c r="B105" s="116" t="s">
        <v>123</v>
      </c>
      <c r="C105" s="284" t="s">
        <v>23</v>
      </c>
      <c r="D105" s="316"/>
      <c r="E105" s="316"/>
      <c r="F105" s="316"/>
      <c r="G105" s="316"/>
      <c r="H105" s="316"/>
      <c r="I105" s="316"/>
      <c r="J105" s="316"/>
    </row>
    <row r="106" spans="1:10" ht="25.5" hidden="1">
      <c r="A106" s="98">
        <v>1162300</v>
      </c>
      <c r="B106" s="116" t="s">
        <v>24</v>
      </c>
      <c r="C106" s="284" t="s">
        <v>25</v>
      </c>
      <c r="D106" s="316"/>
      <c r="E106" s="316"/>
      <c r="F106" s="316"/>
      <c r="G106" s="316"/>
      <c r="H106" s="316"/>
      <c r="I106" s="316"/>
      <c r="J106" s="316"/>
    </row>
    <row r="107" spans="1:10" hidden="1">
      <c r="A107" s="98">
        <v>1162400</v>
      </c>
      <c r="B107" s="116" t="s">
        <v>794</v>
      </c>
      <c r="C107" s="284" t="s">
        <v>795</v>
      </c>
      <c r="D107" s="316"/>
      <c r="E107" s="316"/>
      <c r="F107" s="316"/>
      <c r="G107" s="316"/>
      <c r="H107" s="316"/>
      <c r="I107" s="316"/>
      <c r="J107" s="316"/>
    </row>
    <row r="108" spans="1:10" ht="25.5" hidden="1">
      <c r="A108" s="98">
        <v>1162500</v>
      </c>
      <c r="B108" s="116" t="s">
        <v>796</v>
      </c>
      <c r="C108" s="284" t="s">
        <v>797</v>
      </c>
      <c r="D108" s="316"/>
      <c r="E108" s="316"/>
      <c r="F108" s="316"/>
      <c r="G108" s="316"/>
      <c r="H108" s="316"/>
      <c r="I108" s="316"/>
      <c r="J108" s="316"/>
    </row>
    <row r="109" spans="1:10" hidden="1">
      <c r="A109" s="98">
        <v>1162600</v>
      </c>
      <c r="B109" s="116" t="s">
        <v>488</v>
      </c>
      <c r="C109" s="284" t="s">
        <v>489</v>
      </c>
      <c r="D109" s="317">
        <v>0</v>
      </c>
      <c r="E109" s="316"/>
      <c r="F109" s="317">
        <v>0</v>
      </c>
      <c r="G109" s="317">
        <v>0</v>
      </c>
      <c r="H109" s="317">
        <v>0</v>
      </c>
      <c r="I109" s="317">
        <v>0</v>
      </c>
      <c r="J109" s="317">
        <f>F109</f>
        <v>0</v>
      </c>
    </row>
    <row r="110" spans="1:10" ht="25.5" hidden="1">
      <c r="A110" s="98">
        <v>1162700</v>
      </c>
      <c r="B110" s="14" t="s">
        <v>490</v>
      </c>
      <c r="C110" s="284" t="s">
        <v>491</v>
      </c>
      <c r="D110" s="337"/>
      <c r="E110" s="316"/>
      <c r="F110" s="337"/>
      <c r="G110" s="337"/>
      <c r="H110" s="337"/>
      <c r="I110" s="337"/>
      <c r="J110" s="337"/>
    </row>
    <row r="111" spans="1:10" hidden="1">
      <c r="A111" s="98">
        <v>1162800</v>
      </c>
      <c r="B111" s="116" t="s">
        <v>832</v>
      </c>
      <c r="C111" s="284" t="s">
        <v>833</v>
      </c>
      <c r="D111" s="317"/>
      <c r="E111" s="317"/>
      <c r="F111" s="317"/>
      <c r="G111" s="317"/>
      <c r="H111" s="317"/>
      <c r="I111" s="317"/>
      <c r="J111" s="317"/>
    </row>
    <row r="112" spans="1:10" s="7" customFormat="1" ht="13.5" thickBot="1">
      <c r="A112" s="254">
        <v>1162900</v>
      </c>
      <c r="B112" s="255" t="s">
        <v>15</v>
      </c>
      <c r="C112" s="301" t="s">
        <v>835</v>
      </c>
      <c r="D112" s="320">
        <v>0</v>
      </c>
      <c r="E112" s="338"/>
      <c r="F112" s="320">
        <v>0</v>
      </c>
      <c r="G112" s="320">
        <v>0</v>
      </c>
      <c r="H112" s="320">
        <v>0</v>
      </c>
      <c r="I112" s="320">
        <v>0</v>
      </c>
      <c r="J112" s="320">
        <v>0</v>
      </c>
    </row>
    <row r="113" spans="1:10">
      <c r="A113" s="125">
        <v>1170000</v>
      </c>
      <c r="B113" s="126" t="s">
        <v>836</v>
      </c>
      <c r="C113" s="127" t="s">
        <v>338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26">
        <v>0</v>
      </c>
    </row>
    <row r="114" spans="1:10" ht="25.5" hidden="1">
      <c r="A114" s="117">
        <v>1171000</v>
      </c>
      <c r="B114" s="129" t="s">
        <v>200</v>
      </c>
      <c r="C114" s="74" t="s">
        <v>338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27">
        <v>0</v>
      </c>
    </row>
    <row r="115" spans="1:10" ht="38.25" hidden="1">
      <c r="A115" s="117">
        <v>1171100</v>
      </c>
      <c r="B115" s="14" t="s">
        <v>456</v>
      </c>
      <c r="C115" s="283" t="s">
        <v>457</v>
      </c>
      <c r="D115" s="317"/>
      <c r="E115" s="317"/>
      <c r="F115" s="317"/>
      <c r="G115" s="317"/>
      <c r="H115" s="317"/>
      <c r="I115" s="317"/>
      <c r="J115" s="317"/>
    </row>
    <row r="116" spans="1:10" ht="25.5" hidden="1">
      <c r="A116" s="117">
        <v>1171200</v>
      </c>
      <c r="B116" s="116" t="s">
        <v>331</v>
      </c>
      <c r="C116" s="289" t="s">
        <v>332</v>
      </c>
      <c r="D116" s="317"/>
      <c r="E116" s="317"/>
      <c r="F116" s="317"/>
      <c r="G116" s="317"/>
      <c r="H116" s="317"/>
      <c r="I116" s="317"/>
      <c r="J116" s="317"/>
    </row>
    <row r="117" spans="1:10" ht="38.25" hidden="1">
      <c r="A117" s="98">
        <v>1172000</v>
      </c>
      <c r="B117" s="132" t="s">
        <v>974</v>
      </c>
      <c r="C117" s="111" t="s">
        <v>338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idden="1">
      <c r="A118" s="98">
        <v>1172100</v>
      </c>
      <c r="B118" s="103" t="s">
        <v>1058</v>
      </c>
      <c r="C118" s="283" t="s">
        <v>975</v>
      </c>
      <c r="D118" s="317"/>
      <c r="E118" s="317"/>
      <c r="F118" s="317"/>
      <c r="G118" s="317"/>
      <c r="H118" s="317"/>
      <c r="I118" s="317"/>
      <c r="J118" s="317"/>
    </row>
    <row r="119" spans="1:10" hidden="1">
      <c r="A119" s="98">
        <v>1172200</v>
      </c>
      <c r="B119" s="103" t="s">
        <v>1059</v>
      </c>
      <c r="C119" s="290">
        <v>482200</v>
      </c>
      <c r="D119" s="317"/>
      <c r="E119" s="317"/>
      <c r="F119" s="317"/>
      <c r="G119" s="317"/>
      <c r="H119" s="317"/>
      <c r="I119" s="317"/>
      <c r="J119" s="317"/>
    </row>
    <row r="120" spans="1:10" hidden="1">
      <c r="A120" s="98">
        <v>1172300</v>
      </c>
      <c r="B120" s="116" t="s">
        <v>976</v>
      </c>
      <c r="C120" s="284" t="s">
        <v>977</v>
      </c>
      <c r="D120" s="317"/>
      <c r="E120" s="317"/>
      <c r="F120" s="317"/>
      <c r="G120" s="317"/>
      <c r="H120" s="317"/>
      <c r="I120" s="317"/>
      <c r="J120" s="317"/>
    </row>
    <row r="121" spans="1:10" ht="25.5" hidden="1">
      <c r="A121" s="98">
        <v>1172400</v>
      </c>
      <c r="B121" s="134" t="s">
        <v>116</v>
      </c>
      <c r="C121" s="284" t="s">
        <v>117</v>
      </c>
      <c r="D121" s="327"/>
      <c r="E121" s="327"/>
      <c r="F121" s="327"/>
      <c r="G121" s="327"/>
      <c r="H121" s="327"/>
      <c r="I121" s="327"/>
      <c r="J121" s="327"/>
    </row>
    <row r="122" spans="1:10" ht="25.5" hidden="1">
      <c r="A122" s="98">
        <v>1173000</v>
      </c>
      <c r="B122" s="132" t="s">
        <v>118</v>
      </c>
      <c r="C122" s="111" t="s">
        <v>338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5.5" hidden="1">
      <c r="A123" s="117">
        <v>1173100</v>
      </c>
      <c r="B123" s="135" t="s">
        <v>119</v>
      </c>
      <c r="C123" s="284" t="s">
        <v>1044</v>
      </c>
      <c r="D123" s="327"/>
      <c r="E123" s="327"/>
      <c r="F123" s="327"/>
      <c r="G123" s="327"/>
      <c r="H123" s="327"/>
      <c r="I123" s="327"/>
      <c r="J123" s="327"/>
    </row>
    <row r="124" spans="1:10" ht="38.25" hidden="1">
      <c r="A124" s="117">
        <v>1174000</v>
      </c>
      <c r="B124" s="132" t="s">
        <v>1045</v>
      </c>
      <c r="C124" s="111" t="s">
        <v>338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5.5" hidden="1">
      <c r="A125" s="117">
        <v>1174100</v>
      </c>
      <c r="B125" s="135" t="s">
        <v>1060</v>
      </c>
      <c r="C125" s="284" t="s">
        <v>1046</v>
      </c>
      <c r="D125" s="327"/>
      <c r="E125" s="327"/>
      <c r="F125" s="327"/>
      <c r="G125" s="327"/>
      <c r="H125" s="327"/>
      <c r="I125" s="327"/>
      <c r="J125" s="327"/>
    </row>
    <row r="126" spans="1:10" ht="25.5" hidden="1">
      <c r="A126" s="117">
        <v>1174200</v>
      </c>
      <c r="B126" s="134" t="s">
        <v>424</v>
      </c>
      <c r="C126" s="284" t="s">
        <v>425</v>
      </c>
      <c r="D126" s="327"/>
      <c r="E126" s="327"/>
      <c r="F126" s="327"/>
      <c r="G126" s="327"/>
      <c r="H126" s="327"/>
      <c r="I126" s="327"/>
      <c r="J126" s="327"/>
    </row>
    <row r="127" spans="1:10" ht="38.25" hidden="1">
      <c r="A127" s="117">
        <v>1175000</v>
      </c>
      <c r="B127" s="132" t="s">
        <v>535</v>
      </c>
      <c r="C127" s="111" t="s">
        <v>338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8.25" hidden="1">
      <c r="A128" s="117">
        <v>1175100</v>
      </c>
      <c r="B128" s="134" t="s">
        <v>211</v>
      </c>
      <c r="C128" s="284" t="s">
        <v>212</v>
      </c>
      <c r="D128" s="327"/>
      <c r="E128" s="327"/>
      <c r="F128" s="327"/>
      <c r="G128" s="327"/>
      <c r="H128" s="327"/>
      <c r="I128" s="327"/>
      <c r="J128" s="327"/>
    </row>
    <row r="129" spans="1:12" hidden="1">
      <c r="A129" s="117">
        <v>1176000</v>
      </c>
      <c r="B129" s="132" t="s">
        <v>213</v>
      </c>
      <c r="C129" s="111" t="s">
        <v>338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idden="1">
      <c r="A130" s="117">
        <v>1176100</v>
      </c>
      <c r="B130" s="134" t="s">
        <v>7</v>
      </c>
      <c r="C130" s="284" t="s">
        <v>8</v>
      </c>
      <c r="D130" s="327"/>
      <c r="E130" s="327"/>
      <c r="F130" s="327"/>
      <c r="G130" s="327"/>
      <c r="H130" s="327"/>
      <c r="I130" s="327"/>
      <c r="J130" s="327"/>
    </row>
    <row r="131" spans="1:12" hidden="1">
      <c r="A131" s="117">
        <v>1177000</v>
      </c>
      <c r="B131" s="132" t="s">
        <v>564</v>
      </c>
      <c r="C131" s="111" t="s">
        <v>338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680</v>
      </c>
      <c r="C132" s="285" t="s">
        <v>244</v>
      </c>
      <c r="D132" s="328"/>
      <c r="E132" s="328"/>
      <c r="F132" s="328"/>
      <c r="G132" s="328"/>
      <c r="H132" s="328"/>
      <c r="I132" s="328"/>
      <c r="J132" s="328"/>
    </row>
    <row r="133" spans="1:12" ht="13.5" thickBot="1">
      <c r="A133" s="138" t="s">
        <v>245</v>
      </c>
      <c r="B133" s="139" t="s">
        <v>246</v>
      </c>
      <c r="C133" s="302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247</v>
      </c>
      <c r="B134" s="143" t="s">
        <v>618</v>
      </c>
      <c r="C134" s="144" t="s">
        <v>338</v>
      </c>
      <c r="D134" s="331">
        <v>0</v>
      </c>
      <c r="E134" s="331">
        <f>E148</f>
        <v>0</v>
      </c>
      <c r="F134" s="331">
        <f>F148</f>
        <v>0</v>
      </c>
      <c r="G134" s="331">
        <v>0</v>
      </c>
      <c r="H134" s="331">
        <f>H148</f>
        <v>0</v>
      </c>
      <c r="I134" s="331">
        <f>I148</f>
        <v>0</v>
      </c>
      <c r="J134" s="331">
        <f>J148</f>
        <v>0</v>
      </c>
    </row>
    <row r="135" spans="1:12" ht="13.5" thickBot="1">
      <c r="A135" s="145"/>
      <c r="B135" s="146" t="s">
        <v>619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>
      <c r="A136" s="138" t="s">
        <v>245</v>
      </c>
      <c r="B136" s="139" t="s">
        <v>246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1.25" customHeight="1">
      <c r="A137" s="149" t="s">
        <v>620</v>
      </c>
      <c r="B137" s="150" t="s">
        <v>621</v>
      </c>
      <c r="C137" s="151" t="s">
        <v>338</v>
      </c>
      <c r="D137" s="334">
        <v>0</v>
      </c>
      <c r="E137" s="334">
        <v>0</v>
      </c>
      <c r="F137" s="334">
        <v>0</v>
      </c>
      <c r="G137" s="334">
        <v>0</v>
      </c>
      <c r="H137" s="334">
        <v>0</v>
      </c>
      <c r="I137" s="334">
        <v>0</v>
      </c>
      <c r="J137" s="334">
        <v>0</v>
      </c>
    </row>
    <row r="138" spans="1:12" hidden="1">
      <c r="A138" s="152" t="s">
        <v>622</v>
      </c>
      <c r="B138" s="134" t="s">
        <v>944</v>
      </c>
      <c r="C138" s="292" t="s">
        <v>945</v>
      </c>
      <c r="D138" s="327"/>
      <c r="E138" s="327"/>
      <c r="F138" s="327"/>
      <c r="G138" s="327"/>
      <c r="H138" s="327"/>
      <c r="I138" s="327"/>
      <c r="J138" s="327"/>
    </row>
    <row r="139" spans="1:12" hidden="1">
      <c r="A139" s="152" t="s">
        <v>946</v>
      </c>
      <c r="B139" s="134" t="s">
        <v>922</v>
      </c>
      <c r="C139" s="292" t="s">
        <v>923</v>
      </c>
      <c r="D139" s="327"/>
      <c r="E139" s="327"/>
      <c r="F139" s="327"/>
      <c r="G139" s="327"/>
      <c r="H139" s="327"/>
      <c r="I139" s="327"/>
      <c r="J139" s="327"/>
      <c r="L139" s="1" t="s">
        <v>84</v>
      </c>
    </row>
    <row r="140" spans="1:12" ht="25.5" hidden="1">
      <c r="A140" s="152" t="s">
        <v>924</v>
      </c>
      <c r="B140" s="134" t="s">
        <v>925</v>
      </c>
      <c r="C140" s="292" t="s">
        <v>926</v>
      </c>
      <c r="D140" s="327"/>
      <c r="E140" s="327"/>
      <c r="F140" s="327"/>
      <c r="G140" s="327"/>
      <c r="H140" s="327"/>
      <c r="I140" s="327"/>
      <c r="J140" s="327"/>
    </row>
    <row r="141" spans="1:12" hidden="1">
      <c r="A141" s="152" t="s">
        <v>927</v>
      </c>
      <c r="B141" s="134" t="s">
        <v>1054</v>
      </c>
      <c r="C141" s="292" t="s">
        <v>1055</v>
      </c>
      <c r="D141" s="327"/>
      <c r="E141" s="327"/>
      <c r="F141" s="327"/>
      <c r="G141" s="327"/>
      <c r="H141" s="327"/>
      <c r="I141" s="327"/>
      <c r="J141" s="327"/>
    </row>
    <row r="142" spans="1:12" hidden="1">
      <c r="A142" s="152" t="s">
        <v>127</v>
      </c>
      <c r="B142" s="135" t="s">
        <v>128</v>
      </c>
      <c r="C142" s="292" t="s">
        <v>129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130</v>
      </c>
      <c r="B143" s="134" t="s">
        <v>913</v>
      </c>
      <c r="C143" s="292" t="s">
        <v>857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858</v>
      </c>
      <c r="B144" s="134" t="s">
        <v>859</v>
      </c>
      <c r="C144" s="292" t="s">
        <v>860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625</v>
      </c>
      <c r="B145" s="134" t="s">
        <v>626</v>
      </c>
      <c r="C145" s="292" t="s">
        <v>627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628</v>
      </c>
      <c r="B146" s="132" t="s">
        <v>629</v>
      </c>
      <c r="C146" s="13" t="s">
        <v>338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630</v>
      </c>
      <c r="B147" s="135" t="s">
        <v>631</v>
      </c>
      <c r="C147" s="292" t="s">
        <v>632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633</v>
      </c>
      <c r="B148" s="135" t="s">
        <v>634</v>
      </c>
      <c r="C148" s="292" t="s">
        <v>635</v>
      </c>
      <c r="D148" s="327">
        <v>0</v>
      </c>
      <c r="E148" s="327">
        <v>0</v>
      </c>
      <c r="F148" s="327">
        <f>D148+E148</f>
        <v>0</v>
      </c>
      <c r="G148" s="327"/>
      <c r="H148" s="327">
        <v>0</v>
      </c>
      <c r="I148" s="327">
        <v>0</v>
      </c>
      <c r="J148" s="327">
        <f>F148</f>
        <v>0</v>
      </c>
    </row>
    <row r="149" spans="1:10" ht="25.5" hidden="1">
      <c r="A149" s="152" t="s">
        <v>636</v>
      </c>
      <c r="B149" s="134" t="s">
        <v>293</v>
      </c>
      <c r="C149" s="292" t="s">
        <v>294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295</v>
      </c>
      <c r="B150" s="134" t="s">
        <v>296</v>
      </c>
      <c r="C150" s="292" t="s">
        <v>297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298</v>
      </c>
      <c r="B151" s="132" t="s">
        <v>299</v>
      </c>
      <c r="C151" s="13" t="s">
        <v>338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300</v>
      </c>
      <c r="B152" s="135" t="s">
        <v>1061</v>
      </c>
      <c r="C152" s="292" t="s">
        <v>301</v>
      </c>
      <c r="D152" s="327"/>
      <c r="E152" s="327"/>
      <c r="F152" s="327"/>
      <c r="G152" s="327"/>
      <c r="H152" s="327"/>
      <c r="I152" s="327"/>
      <c r="J152" s="327"/>
    </row>
    <row r="153" spans="1:10" hidden="1">
      <c r="A153" s="154" t="s">
        <v>302</v>
      </c>
      <c r="B153" s="155" t="s">
        <v>303</v>
      </c>
      <c r="C153" s="13" t="s">
        <v>338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idden="1">
      <c r="A154" s="152" t="s">
        <v>304</v>
      </c>
      <c r="B154" s="135" t="s">
        <v>1062</v>
      </c>
      <c r="C154" s="292" t="s">
        <v>305</v>
      </c>
      <c r="D154" s="327"/>
      <c r="E154" s="327"/>
      <c r="F154" s="327"/>
      <c r="G154" s="327"/>
      <c r="H154" s="327"/>
      <c r="I154" s="327"/>
      <c r="J154" s="327"/>
    </row>
    <row r="155" spans="1:10" hidden="1">
      <c r="A155" s="152" t="s">
        <v>306</v>
      </c>
      <c r="B155" s="135" t="s">
        <v>1063</v>
      </c>
      <c r="C155" s="292" t="s">
        <v>307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308</v>
      </c>
      <c r="B156" s="134" t="s">
        <v>309</v>
      </c>
      <c r="C156" s="292" t="s">
        <v>310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311</v>
      </c>
      <c r="C157" s="303" t="s">
        <v>1089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1090</v>
      </c>
      <c r="C158" s="161" t="s">
        <v>338</v>
      </c>
      <c r="D158" s="335">
        <f>D32</f>
        <v>0</v>
      </c>
      <c r="E158" s="335">
        <f>E32+E134</f>
        <v>0</v>
      </c>
      <c r="F158" s="335">
        <f>F32+F148</f>
        <v>0</v>
      </c>
      <c r="G158" s="335">
        <f>G32</f>
        <v>0</v>
      </c>
      <c r="H158" s="335">
        <f>H32+H148</f>
        <v>0</v>
      </c>
      <c r="I158" s="335">
        <f>I32+I148</f>
        <v>0</v>
      </c>
      <c r="J158" s="335">
        <f>J32+J148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492"/>
      <c r="B160" s="2492"/>
      <c r="C160" s="2492"/>
      <c r="D160" s="2492"/>
      <c r="E160" s="2492"/>
      <c r="F160" s="2492"/>
      <c r="G160" s="2492"/>
      <c r="H160" s="2492"/>
      <c r="I160" s="2492"/>
      <c r="J160" s="2492"/>
    </row>
    <row r="161" spans="1:10" ht="12.75" customHeight="1">
      <c r="A161" s="2486" t="s">
        <v>1228</v>
      </c>
      <c r="B161" s="2486"/>
      <c r="C161" s="2486"/>
      <c r="D161" s="2486"/>
      <c r="E161" s="2486"/>
      <c r="F161" s="2486"/>
      <c r="G161" s="2486"/>
      <c r="H161" s="2486"/>
      <c r="I161" s="2486"/>
      <c r="J161" s="2486"/>
    </row>
    <row r="162" spans="1:10" ht="12.75" customHeight="1">
      <c r="A162" s="2534" t="s">
        <v>1070</v>
      </c>
      <c r="B162" s="2534"/>
      <c r="C162" s="2534"/>
      <c r="D162" s="2534"/>
      <c r="E162" s="2534"/>
      <c r="F162" s="2534"/>
      <c r="G162" s="2534"/>
      <c r="H162" s="2534"/>
      <c r="I162" s="2534"/>
      <c r="J162" s="2534"/>
    </row>
    <row r="163" spans="1:10" ht="12.75" customHeight="1">
      <c r="A163" s="164" t="s">
        <v>589</v>
      </c>
      <c r="B163" s="164"/>
      <c r="C163" s="165"/>
      <c r="D163" s="164"/>
      <c r="E163" s="164"/>
      <c r="F163" s="164"/>
      <c r="G163" s="164" t="s">
        <v>1098</v>
      </c>
      <c r="H163" s="164"/>
      <c r="I163" s="164"/>
      <c r="J163" s="164"/>
    </row>
    <row r="164" spans="1:10" ht="12.75" customHeight="1">
      <c r="A164" s="166" t="s">
        <v>288</v>
      </c>
      <c r="B164" s="166"/>
      <c r="C164" s="166"/>
      <c r="D164" s="163"/>
      <c r="E164" s="167" t="s">
        <v>289</v>
      </c>
      <c r="F164" s="163"/>
      <c r="G164" s="167" t="s">
        <v>290</v>
      </c>
      <c r="H164" s="163"/>
      <c r="I164" s="163"/>
      <c r="J164" s="166"/>
    </row>
    <row r="165" spans="1:10" ht="12.75" customHeight="1">
      <c r="A165" s="168" t="s">
        <v>291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292</v>
      </c>
      <c r="B166" s="164"/>
      <c r="C166" s="165"/>
      <c r="D166" s="164"/>
      <c r="E166" s="164"/>
      <c r="F166" s="164"/>
      <c r="G166" s="164" t="s">
        <v>1102</v>
      </c>
      <c r="H166" s="164"/>
      <c r="I166" s="164"/>
      <c r="J166" s="164"/>
    </row>
    <row r="167" spans="1:10" ht="12.75" customHeight="1">
      <c r="A167" s="166" t="s">
        <v>854</v>
      </c>
      <c r="B167" s="165" t="s">
        <v>612</v>
      </c>
      <c r="C167" s="170"/>
      <c r="D167" s="163"/>
      <c r="E167" s="167" t="s">
        <v>289</v>
      </c>
      <c r="F167" s="163"/>
      <c r="G167" s="167" t="s">
        <v>290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5"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  <mergeCell ref="F1:J1"/>
    <mergeCell ref="F3:J3"/>
    <mergeCell ref="A10:E10"/>
    <mergeCell ref="A11:E11"/>
    <mergeCell ref="A13:J13"/>
    <mergeCell ref="A12:B12"/>
  </mergeCells>
  <phoneticPr fontId="5" type="noConversion"/>
  <pageMargins left="0.17" right="0.17" top="0.18" bottom="0.18" header="0.17" footer="0.17"/>
  <pageSetup orientation="landscape" horizontalDpi="4294967294" verticalDpi="4294967294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M88"/>
  <sheetViews>
    <sheetView topLeftCell="A5" workbookViewId="0">
      <selection activeCell="E40" sqref="E40"/>
    </sheetView>
  </sheetViews>
  <sheetFormatPr defaultColWidth="9.140625" defaultRowHeight="12.75"/>
  <cols>
    <col min="2" max="2" width="91" customWidth="1"/>
    <col min="3" max="3" width="7.7109375" customWidth="1"/>
  </cols>
  <sheetData>
    <row r="1" spans="2:6" hidden="1"/>
    <row r="2" spans="2:6" hidden="1"/>
    <row r="3" spans="2:6" hidden="1"/>
    <row r="4" spans="2:6" ht="17.25" hidden="1">
      <c r="B4" s="366"/>
    </row>
    <row r="5" spans="2:6" ht="18">
      <c r="B5" s="367"/>
      <c r="C5" s="2381"/>
      <c r="D5" s="2381"/>
      <c r="E5" s="2381"/>
      <c r="F5" s="2381"/>
    </row>
    <row r="6" spans="2:6" ht="18" hidden="1">
      <c r="B6" s="367"/>
    </row>
    <row r="7" spans="2:6" ht="16.5" hidden="1" customHeight="1">
      <c r="B7" s="366"/>
    </row>
    <row r="8" spans="2:6" ht="17.25" hidden="1">
      <c r="B8" s="366"/>
    </row>
    <row r="9" spans="2:6" ht="14.25" hidden="1">
      <c r="B9" s="368"/>
    </row>
    <row r="10" spans="2:6" ht="20.25">
      <c r="B10" s="383" t="s">
        <v>2191</v>
      </c>
    </row>
    <row r="11" spans="2:6" ht="22.5">
      <c r="B11" s="384" t="s">
        <v>1126</v>
      </c>
    </row>
    <row r="12" spans="2:6" ht="12" customHeight="1">
      <c r="B12" s="385"/>
    </row>
    <row r="13" spans="2:6" ht="20.25" hidden="1">
      <c r="B13" s="384"/>
    </row>
    <row r="14" spans="2:6" ht="20.25" hidden="1">
      <c r="B14" s="384"/>
    </row>
    <row r="15" spans="2:6" ht="21">
      <c r="B15" s="386" t="s">
        <v>1600</v>
      </c>
    </row>
    <row r="16" spans="2:6" ht="13.5">
      <c r="B16" s="385"/>
    </row>
    <row r="17" spans="2:13" ht="13.5">
      <c r="B17" s="387"/>
    </row>
    <row r="18" spans="2:13" ht="20.25" hidden="1">
      <c r="B18" s="384"/>
    </row>
    <row r="19" spans="2:13" ht="20.25" hidden="1">
      <c r="B19" s="384"/>
    </row>
    <row r="20" spans="2:13" ht="20.25">
      <c r="B20" s="384"/>
    </row>
    <row r="21" spans="2:13" s="401" customFormat="1" ht="22.5">
      <c r="B21" s="1966" t="s">
        <v>2248</v>
      </c>
      <c r="C21"/>
      <c r="D21"/>
      <c r="E21"/>
      <c r="F21"/>
      <c r="G21"/>
      <c r="H21"/>
      <c r="I21"/>
      <c r="J21"/>
      <c r="K21"/>
      <c r="L21"/>
      <c r="M21"/>
    </row>
    <row r="22" spans="2:13" s="401" customFormat="1" ht="20.25">
      <c r="B22" s="1967"/>
      <c r="C22"/>
      <c r="D22"/>
      <c r="E22"/>
      <c r="F22"/>
      <c r="G22"/>
      <c r="H22"/>
      <c r="I22"/>
      <c r="J22"/>
      <c r="K22"/>
      <c r="L22"/>
      <c r="M22"/>
    </row>
    <row r="23" spans="2:13" s="401" customFormat="1" ht="20.25">
      <c r="B23" s="1967"/>
      <c r="C23"/>
      <c r="D23"/>
      <c r="E23"/>
      <c r="F23"/>
      <c r="G23"/>
      <c r="H23"/>
      <c r="I23"/>
      <c r="J23"/>
      <c r="K23"/>
      <c r="L23"/>
      <c r="M23"/>
    </row>
    <row r="24" spans="2:13" s="401" customFormat="1" ht="20.25">
      <c r="B24" s="1967"/>
      <c r="C24"/>
      <c r="D24"/>
      <c r="E24"/>
      <c r="F24"/>
      <c r="G24"/>
      <c r="H24"/>
      <c r="I24"/>
      <c r="J24"/>
      <c r="K24"/>
      <c r="L24"/>
      <c r="M24"/>
    </row>
    <row r="25" spans="2:13" s="401" customFormat="1" ht="20.25">
      <c r="B25" s="1968" t="s">
        <v>1127</v>
      </c>
      <c r="C25"/>
      <c r="D25"/>
      <c r="E25"/>
      <c r="F25"/>
      <c r="G25"/>
      <c r="H25"/>
      <c r="I25"/>
      <c r="J25"/>
      <c r="K25"/>
      <c r="L25"/>
      <c r="M25"/>
    </row>
    <row r="26" spans="2:13" s="401" customFormat="1" ht="13.5">
      <c r="B26" s="1969"/>
      <c r="C26"/>
      <c r="D26"/>
      <c r="E26"/>
      <c r="F26"/>
      <c r="G26"/>
      <c r="H26"/>
      <c r="I26"/>
      <c r="J26"/>
      <c r="K26"/>
      <c r="L26"/>
      <c r="M26"/>
    </row>
    <row r="27" spans="2:13" s="401" customFormat="1" ht="20.25">
      <c r="B27" s="1506" t="s">
        <v>2257</v>
      </c>
      <c r="C27"/>
      <c r="D27"/>
      <c r="E27"/>
      <c r="F27"/>
      <c r="G27"/>
      <c r="H27"/>
      <c r="I27"/>
      <c r="J27"/>
      <c r="K27"/>
      <c r="L27"/>
      <c r="M27"/>
    </row>
    <row r="28" spans="2:13" s="401" customFormat="1" ht="19.5">
      <c r="B28" s="1506"/>
      <c r="C28"/>
      <c r="D28"/>
      <c r="E28"/>
      <c r="F28"/>
      <c r="G28"/>
      <c r="H28"/>
      <c r="I28"/>
      <c r="J28"/>
      <c r="K28"/>
      <c r="L28"/>
      <c r="M28"/>
    </row>
    <row r="29" spans="2:13" s="401" customFormat="1" ht="15">
      <c r="B29" s="1969" t="s">
        <v>561</v>
      </c>
      <c r="C29"/>
      <c r="D29"/>
      <c r="E29"/>
      <c r="F29"/>
      <c r="G29"/>
      <c r="H29"/>
      <c r="I29"/>
      <c r="J29"/>
      <c r="K29"/>
      <c r="L29"/>
      <c r="M29"/>
    </row>
    <row r="30" spans="2:13" s="401" customFormat="1" ht="12" customHeight="1">
      <c r="B30" s="1970"/>
      <c r="C30"/>
      <c r="D30"/>
      <c r="E30"/>
      <c r="F30"/>
      <c r="G30"/>
      <c r="H30"/>
      <c r="I30"/>
      <c r="J30"/>
      <c r="K30"/>
      <c r="L30"/>
      <c r="M30"/>
    </row>
    <row r="31" spans="2:13" s="401" customFormat="1" ht="20.25" hidden="1">
      <c r="B31" s="1970"/>
      <c r="C31"/>
      <c r="D31"/>
      <c r="E31"/>
      <c r="F31"/>
      <c r="G31"/>
      <c r="H31"/>
      <c r="I31"/>
      <c r="J31"/>
      <c r="K31"/>
      <c r="L31"/>
      <c r="M31"/>
    </row>
    <row r="32" spans="2:13" s="401" customFormat="1" ht="20.25" hidden="1">
      <c r="B32" s="1970"/>
      <c r="C32"/>
      <c r="D32"/>
      <c r="E32"/>
      <c r="F32"/>
      <c r="G32"/>
      <c r="H32"/>
      <c r="I32"/>
      <c r="J32"/>
      <c r="K32"/>
      <c r="L32"/>
      <c r="M32"/>
    </row>
    <row r="33" spans="2:13" s="401" customFormat="1" ht="20.25" hidden="1">
      <c r="B33" s="1970"/>
      <c r="C33"/>
      <c r="D33"/>
      <c r="E33"/>
      <c r="F33"/>
      <c r="G33"/>
      <c r="H33"/>
      <c r="I33"/>
      <c r="J33"/>
      <c r="K33"/>
      <c r="L33"/>
      <c r="M33"/>
    </row>
    <row r="34" spans="2:13" s="401" customFormat="1" ht="42.75" customHeight="1">
      <c r="B34" s="1971" t="s">
        <v>1601</v>
      </c>
      <c r="C34"/>
      <c r="D34"/>
      <c r="E34"/>
      <c r="F34"/>
      <c r="G34"/>
      <c r="H34"/>
      <c r="I34"/>
      <c r="J34"/>
      <c r="K34"/>
      <c r="L34"/>
      <c r="M34"/>
    </row>
    <row r="35" spans="2:13" s="401" customFormat="1" ht="20.25" customHeight="1">
      <c r="B35" s="1972" t="s">
        <v>1714</v>
      </c>
      <c r="C35"/>
      <c r="D35"/>
      <c r="E35"/>
      <c r="F35"/>
      <c r="G35"/>
      <c r="H35"/>
      <c r="I35"/>
      <c r="J35"/>
      <c r="K35"/>
      <c r="L35"/>
      <c r="M35"/>
    </row>
    <row r="36" spans="2:13" s="401" customFormat="1" ht="13.5">
      <c r="B36" s="1972"/>
      <c r="C36"/>
      <c r="D36"/>
      <c r="E36"/>
      <c r="F36"/>
      <c r="G36"/>
      <c r="H36"/>
      <c r="I36"/>
      <c r="J36"/>
      <c r="K36"/>
      <c r="L36"/>
      <c r="M36"/>
    </row>
    <row r="37" spans="2:13" s="401" customFormat="1" ht="1.5" customHeight="1">
      <c r="B37" s="1970"/>
      <c r="C37"/>
      <c r="D37"/>
      <c r="E37"/>
      <c r="F37"/>
      <c r="G37"/>
      <c r="H37"/>
      <c r="I37"/>
      <c r="J37"/>
      <c r="K37"/>
      <c r="L37"/>
      <c r="M37"/>
    </row>
    <row r="38" spans="2:13" s="401" customFormat="1" ht="20.25" hidden="1">
      <c r="B38" s="1970"/>
      <c r="C38"/>
      <c r="D38"/>
      <c r="E38"/>
      <c r="F38"/>
      <c r="G38"/>
      <c r="H38"/>
      <c r="I38"/>
      <c r="J38"/>
      <c r="K38"/>
      <c r="L38"/>
      <c r="M38"/>
    </row>
    <row r="39" spans="2:13" s="401" customFormat="1" ht="20.25">
      <c r="B39" s="1970"/>
      <c r="C39"/>
      <c r="D39"/>
      <c r="E39"/>
      <c r="F39"/>
      <c r="G39"/>
      <c r="H39"/>
      <c r="I39"/>
      <c r="J39"/>
      <c r="K39"/>
      <c r="L39"/>
      <c r="M39"/>
    </row>
    <row r="40" spans="2:13" s="401" customFormat="1" ht="20.25">
      <c r="B40" s="1970" t="s">
        <v>2299</v>
      </c>
      <c r="C40"/>
      <c r="D40"/>
      <c r="E40"/>
      <c r="F40"/>
      <c r="G40"/>
      <c r="H40"/>
      <c r="I40"/>
      <c r="J40"/>
      <c r="K40"/>
      <c r="L40"/>
      <c r="M40"/>
    </row>
    <row r="41" spans="2:13" s="401" customFormat="1" ht="20.25">
      <c r="B41" s="1970"/>
      <c r="C41"/>
      <c r="D41"/>
      <c r="E41"/>
      <c r="F41"/>
      <c r="G41"/>
      <c r="H41"/>
      <c r="I41"/>
      <c r="J41"/>
      <c r="K41"/>
      <c r="L41"/>
      <c r="M41"/>
    </row>
    <row r="42" spans="2:13" s="401" customFormat="1" ht="20.25">
      <c r="B42" s="1970"/>
      <c r="C42"/>
      <c r="D42"/>
      <c r="E42"/>
      <c r="F42"/>
      <c r="G42"/>
      <c r="H42"/>
      <c r="I42"/>
      <c r="J42"/>
      <c r="K42"/>
      <c r="L42"/>
      <c r="M42"/>
    </row>
    <row r="43" spans="2:13" s="401" customFormat="1" ht="22.5">
      <c r="B43" s="1973" t="s">
        <v>1754</v>
      </c>
      <c r="C43"/>
      <c r="D43"/>
      <c r="E43"/>
      <c r="F43"/>
      <c r="G43"/>
      <c r="H43"/>
      <c r="I43"/>
      <c r="J43"/>
      <c r="K43"/>
      <c r="L43"/>
      <c r="M43"/>
    </row>
    <row r="44" spans="2:13" s="401" customFormat="1">
      <c r="B44" s="1974"/>
      <c r="C44"/>
      <c r="D44"/>
      <c r="E44"/>
      <c r="F44"/>
      <c r="G44"/>
      <c r="H44"/>
      <c r="I44"/>
      <c r="J44"/>
      <c r="K44"/>
      <c r="L44"/>
      <c r="M44"/>
    </row>
    <row r="45" spans="2:13" s="401" customFormat="1">
      <c r="B45" s="1974"/>
      <c r="C45"/>
      <c r="D45"/>
      <c r="E45"/>
      <c r="F45"/>
      <c r="G45"/>
      <c r="H45"/>
      <c r="I45"/>
      <c r="J45"/>
      <c r="K45"/>
      <c r="L45"/>
      <c r="M45"/>
    </row>
    <row r="46" spans="2:13" s="401" customFormat="1">
      <c r="B46" s="1974"/>
      <c r="C46"/>
      <c r="D46"/>
      <c r="E46"/>
      <c r="F46"/>
      <c r="G46"/>
      <c r="H46"/>
      <c r="I46"/>
      <c r="J46"/>
      <c r="K46"/>
      <c r="L46"/>
      <c r="M46"/>
    </row>
    <row r="47" spans="2:13" s="401" customFormat="1">
      <c r="B47" s="1974"/>
      <c r="C47"/>
      <c r="D47"/>
      <c r="E47"/>
      <c r="F47"/>
      <c r="G47"/>
      <c r="H47"/>
      <c r="I47"/>
      <c r="J47"/>
      <c r="K47"/>
      <c r="L47"/>
      <c r="M47"/>
    </row>
    <row r="48" spans="2:13" s="401" customFormat="1" ht="17.25">
      <c r="B48" s="1975"/>
      <c r="C48"/>
      <c r="D48"/>
      <c r="E48"/>
      <c r="F48"/>
      <c r="G48"/>
      <c r="H48"/>
      <c r="I48"/>
      <c r="J48"/>
      <c r="K48"/>
      <c r="L48"/>
      <c r="M48"/>
    </row>
    <row r="49" spans="2:2" ht="19.5">
      <c r="B49" s="1507"/>
    </row>
    <row r="50" spans="2:2" ht="18">
      <c r="B50" s="389"/>
    </row>
    <row r="51" spans="2:2" ht="17.25">
      <c r="B51" s="388"/>
    </row>
    <row r="52" spans="2:2" ht="17.25">
      <c r="B52" s="388"/>
    </row>
    <row r="53" spans="2:2" ht="14.25">
      <c r="B53" s="390"/>
    </row>
    <row r="54" spans="2:2" ht="20.25">
      <c r="B54" s="384"/>
    </row>
    <row r="55" spans="2:2" ht="20.25">
      <c r="B55" s="384"/>
    </row>
    <row r="56" spans="2:2" ht="13.5">
      <c r="B56" s="391"/>
    </row>
    <row r="57" spans="2:2" ht="20.25">
      <c r="B57" s="369"/>
    </row>
    <row r="58" spans="2:2" ht="20.25">
      <c r="B58" s="369"/>
    </row>
    <row r="59" spans="2:2" ht="20.25">
      <c r="B59" s="370"/>
    </row>
    <row r="60" spans="2:2" ht="13.5">
      <c r="B60" s="371"/>
    </row>
    <row r="61" spans="2:2" ht="13.5">
      <c r="B61" s="372"/>
    </row>
    <row r="62" spans="2:2" ht="20.25">
      <c r="B62" s="369"/>
    </row>
    <row r="63" spans="2:2" ht="20.25">
      <c r="B63" s="369"/>
    </row>
    <row r="64" spans="2:2" ht="20.25">
      <c r="B64" s="369"/>
    </row>
    <row r="65" spans="2:2" ht="22.5">
      <c r="B65" s="373"/>
    </row>
    <row r="66" spans="2:2" ht="20.25">
      <c r="B66" s="369"/>
    </row>
    <row r="67" spans="2:2" ht="20.25">
      <c r="B67" s="369"/>
    </row>
    <row r="68" spans="2:2" ht="20.25">
      <c r="B68" s="369"/>
    </row>
    <row r="69" spans="2:2" ht="19.5">
      <c r="B69" s="374"/>
    </row>
    <row r="70" spans="2:2" ht="13.5">
      <c r="B70" s="372"/>
    </row>
    <row r="71" spans="2:2" ht="20.25">
      <c r="B71" s="375"/>
    </row>
    <row r="72" spans="2:2" ht="19.5">
      <c r="B72" s="374"/>
    </row>
    <row r="73" spans="2:2" ht="13.5">
      <c r="B73" s="372"/>
    </row>
    <row r="74" spans="2:2" ht="20.25">
      <c r="B74" s="370"/>
    </row>
    <row r="75" spans="2:2" ht="20.25">
      <c r="B75" s="370"/>
    </row>
    <row r="76" spans="2:2" ht="20.25">
      <c r="B76" s="370"/>
    </row>
    <row r="77" spans="2:2" ht="20.25">
      <c r="B77" s="370"/>
    </row>
    <row r="78" spans="2:2" ht="20.25">
      <c r="B78" s="370"/>
    </row>
    <row r="79" spans="2:2" ht="13.5">
      <c r="B79" s="371"/>
    </row>
    <row r="80" spans="2:2" ht="13.5">
      <c r="B80" s="371"/>
    </row>
    <row r="81" spans="2:2" ht="20.25">
      <c r="B81" s="370"/>
    </row>
    <row r="82" spans="2:2" ht="20.25">
      <c r="B82" s="370"/>
    </row>
    <row r="83" spans="2:2" ht="20.25">
      <c r="B83" s="370"/>
    </row>
    <row r="84" spans="2:2" ht="20.25">
      <c r="B84" s="370"/>
    </row>
    <row r="85" spans="2:2" ht="20.25">
      <c r="B85" s="370"/>
    </row>
    <row r="86" spans="2:2" ht="20.25">
      <c r="B86" s="370"/>
    </row>
    <row r="87" spans="2:2" ht="21">
      <c r="B87" s="376"/>
    </row>
    <row r="88" spans="2:2" ht="13.5">
      <c r="B88" s="371"/>
    </row>
  </sheetData>
  <mergeCells count="1">
    <mergeCell ref="C5:F5"/>
  </mergeCell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K187"/>
  <sheetViews>
    <sheetView topLeftCell="A25" workbookViewId="0">
      <selection activeCell="A177" sqref="A177:XFD177"/>
    </sheetView>
  </sheetViews>
  <sheetFormatPr defaultRowHeight="12.75"/>
  <cols>
    <col min="1" max="1" width="7.28515625" style="672" customWidth="1"/>
    <col min="2" max="2" width="49.42578125" style="663" customWidth="1"/>
    <col min="3" max="3" width="8.7109375" style="673" customWidth="1"/>
    <col min="4" max="4" width="10.7109375" style="662" customWidth="1"/>
    <col min="5" max="5" width="8.7109375" style="841" customWidth="1"/>
    <col min="6" max="6" width="10.85546875" style="662" customWidth="1"/>
    <col min="7" max="7" width="11.85546875" style="662" customWidth="1"/>
    <col min="8" max="8" width="10.28515625" style="662" customWidth="1"/>
    <col min="9" max="9" width="12.28515625" style="662" customWidth="1"/>
    <col min="10" max="10" width="12.140625" style="662" customWidth="1"/>
    <col min="11" max="16384" width="9.140625" style="662"/>
  </cols>
  <sheetData>
    <row r="1" spans="1:10">
      <c r="I1" s="868" t="s">
        <v>889</v>
      </c>
    </row>
    <row r="2" spans="1:10" hidden="1">
      <c r="F2" s="869"/>
      <c r="G2" s="869"/>
      <c r="H2" s="869"/>
      <c r="I2" s="869"/>
    </row>
    <row r="3" spans="1:10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5.75">
      <c r="B6" s="873" t="s">
        <v>31</v>
      </c>
      <c r="C6" s="872"/>
      <c r="D6" s="871"/>
      <c r="E6" s="1381"/>
      <c r="G6" s="873" t="s">
        <v>971</v>
      </c>
      <c r="H6" s="820"/>
    </row>
    <row r="7" spans="1:10">
      <c r="B7" s="662"/>
      <c r="C7" s="874"/>
    </row>
    <row r="8" spans="1:10" ht="15" customHeight="1">
      <c r="A8" s="672" t="s">
        <v>2271</v>
      </c>
      <c r="F8" s="665"/>
      <c r="G8" s="665"/>
    </row>
    <row r="9" spans="1:10" s="672" customFormat="1" ht="9.75" customHeight="1">
      <c r="A9" s="2455" t="s">
        <v>1073</v>
      </c>
      <c r="B9" s="2455"/>
      <c r="C9" s="2455"/>
      <c r="D9" s="2455"/>
      <c r="E9" s="2455"/>
    </row>
    <row r="10" spans="1:10">
      <c r="A10" s="672" t="s">
        <v>451</v>
      </c>
      <c r="B10" s="875"/>
      <c r="C10" s="876"/>
      <c r="D10" s="824"/>
      <c r="E10" s="1382"/>
    </row>
    <row r="11" spans="1:10" ht="9" customHeight="1">
      <c r="B11" s="877"/>
      <c r="C11" s="878"/>
      <c r="D11" s="877"/>
      <c r="E11" s="1383"/>
      <c r="F11" s="877"/>
      <c r="G11" s="877"/>
      <c r="H11" s="879"/>
    </row>
    <row r="12" spans="1:10">
      <c r="A12" s="880" t="s">
        <v>452</v>
      </c>
      <c r="B12" s="873" t="s">
        <v>1100</v>
      </c>
      <c r="C12" s="874"/>
      <c r="D12" s="873"/>
      <c r="E12" s="1384"/>
      <c r="F12" s="873"/>
      <c r="G12" s="820"/>
      <c r="H12" s="881" t="s">
        <v>193</v>
      </c>
    </row>
    <row r="13" spans="1:10" ht="26.25" customHeight="1">
      <c r="A13" s="882" t="s">
        <v>587</v>
      </c>
      <c r="B13" s="882"/>
      <c r="C13" s="878"/>
      <c r="D13" s="882"/>
      <c r="E13" s="1385"/>
      <c r="F13" s="882"/>
      <c r="G13" s="883"/>
    </row>
    <row r="14" spans="1:10" s="841" customFormat="1">
      <c r="A14" s="2445" t="s">
        <v>2269</v>
      </c>
      <c r="B14" s="2446"/>
      <c r="C14" s="1460"/>
      <c r="F14" s="1461"/>
      <c r="G14" s="1461"/>
    </row>
    <row r="15" spans="1:10" ht="24" customHeight="1">
      <c r="A15" s="884"/>
      <c r="B15" s="2471" t="s">
        <v>588</v>
      </c>
      <c r="C15" s="2471"/>
      <c r="D15" s="2471"/>
      <c r="E15" s="2471"/>
      <c r="F15" s="884"/>
      <c r="G15" s="885"/>
      <c r="H15" s="885"/>
      <c r="I15" s="885"/>
      <c r="J15" s="885"/>
    </row>
    <row r="16" spans="1:10" ht="21" customHeight="1">
      <c r="A16" s="662"/>
      <c r="B16" s="2470" t="s">
        <v>243</v>
      </c>
      <c r="C16" s="2470"/>
      <c r="D16" s="2470"/>
      <c r="E16" s="2470"/>
      <c r="F16" s="2470"/>
      <c r="G16" s="886"/>
      <c r="H16" s="886"/>
      <c r="I16" s="886"/>
      <c r="J16" s="886"/>
    </row>
    <row r="17" spans="1:10" s="672" customFormat="1" ht="21.75" customHeight="1">
      <c r="A17" s="882"/>
      <c r="B17" s="2467" t="s">
        <v>2202</v>
      </c>
      <c r="C17" s="2467"/>
      <c r="D17" s="2467"/>
      <c r="E17" s="2467"/>
      <c r="F17" s="2467"/>
      <c r="G17" s="887"/>
      <c r="H17" s="887"/>
      <c r="I17" s="887"/>
      <c r="J17" s="887"/>
    </row>
    <row r="18" spans="1:10" s="672" customFormat="1" ht="6" customHeight="1">
      <c r="A18" s="883"/>
      <c r="B18" s="2467"/>
      <c r="C18" s="2467"/>
      <c r="D18" s="2467"/>
      <c r="E18" s="2467"/>
      <c r="F18" s="2467"/>
      <c r="G18" s="676"/>
      <c r="H18" s="676"/>
      <c r="I18" s="675"/>
      <c r="J18" s="675"/>
    </row>
    <row r="19" spans="1:10" s="667" customFormat="1" ht="12">
      <c r="A19" s="677" t="s">
        <v>207</v>
      </c>
      <c r="B19" s="888"/>
      <c r="C19" s="889"/>
      <c r="D19" s="669"/>
      <c r="E19" s="1386"/>
      <c r="G19" s="890" t="s">
        <v>617</v>
      </c>
      <c r="H19" s="891"/>
      <c r="I19" s="891"/>
      <c r="J19" s="891"/>
    </row>
    <row r="20" spans="1:10" s="869" customFormat="1" ht="15.75" customHeight="1" thickBot="1">
      <c r="A20" s="677" t="s">
        <v>194</v>
      </c>
      <c r="B20" s="892"/>
      <c r="C20" s="889"/>
      <c r="E20" s="1387"/>
      <c r="G20" s="892" t="s">
        <v>313</v>
      </c>
      <c r="H20" s="655" t="s">
        <v>101</v>
      </c>
      <c r="I20" s="655">
        <v>1</v>
      </c>
      <c r="J20" s="656">
        <v>2</v>
      </c>
    </row>
    <row r="21" spans="1:10" s="892" customFormat="1" ht="15" customHeight="1" thickBot="1">
      <c r="A21" s="677" t="s">
        <v>600</v>
      </c>
      <c r="C21" s="889"/>
      <c r="E21" s="1388"/>
      <c r="G21" s="892" t="s">
        <v>849</v>
      </c>
    </row>
    <row r="22" spans="1:10" s="892" customFormat="1" ht="9.75" customHeight="1" thickBot="1">
      <c r="A22" s="677" t="s">
        <v>531</v>
      </c>
      <c r="C22" s="896"/>
      <c r="D22" s="897"/>
      <c r="E22" s="1388"/>
      <c r="G22" s="892" t="s">
        <v>532</v>
      </c>
    </row>
    <row r="23" spans="1:10" s="869" customFormat="1" ht="15.75" customHeight="1" thickBot="1">
      <c r="A23" s="677" t="s">
        <v>693</v>
      </c>
      <c r="B23" s="892"/>
      <c r="C23" s="889"/>
      <c r="E23" s="1387"/>
      <c r="G23" s="892" t="s">
        <v>902</v>
      </c>
      <c r="I23" s="898"/>
    </row>
    <row r="24" spans="1:10" s="869" customFormat="1" ht="12.75" customHeight="1">
      <c r="A24" s="677" t="s">
        <v>903</v>
      </c>
      <c r="B24" s="899"/>
      <c r="C24" s="900"/>
      <c r="E24" s="1387"/>
      <c r="F24" s="901"/>
      <c r="G24" s="892" t="s">
        <v>904</v>
      </c>
    </row>
    <row r="25" spans="1:10" s="869" customFormat="1" ht="15.75" customHeight="1" thickBot="1">
      <c r="A25" s="679" t="s">
        <v>286</v>
      </c>
      <c r="B25" s="890"/>
      <c r="C25" s="900"/>
      <c r="D25" s="902"/>
      <c r="E25" s="1389"/>
      <c r="G25" s="892" t="s">
        <v>218</v>
      </c>
      <c r="I25" s="901"/>
    </row>
    <row r="26" spans="1:10" s="901" customFormat="1" ht="15.75" customHeight="1" thickBot="1">
      <c r="A26" s="677" t="s">
        <v>110</v>
      </c>
      <c r="B26" s="892"/>
      <c r="C26" s="900"/>
      <c r="D26" s="903"/>
      <c r="E26" s="1387"/>
      <c r="G26" s="901" t="s">
        <v>1658</v>
      </c>
      <c r="H26" s="904"/>
      <c r="I26" s="905"/>
      <c r="J26" s="906"/>
    </row>
    <row r="27" spans="1:10" s="901" customFormat="1" ht="16.5" customHeight="1" thickBot="1">
      <c r="A27" s="677" t="s">
        <v>608</v>
      </c>
      <c r="B27" s="892"/>
      <c r="C27" s="900"/>
      <c r="E27" s="1390"/>
      <c r="G27" s="892" t="s">
        <v>398</v>
      </c>
      <c r="I27" s="869"/>
      <c r="J27" s="869"/>
    </row>
    <row r="28" spans="1:10" s="901" customFormat="1" ht="16.5" customHeight="1" thickBot="1">
      <c r="A28" s="680"/>
      <c r="B28" s="869"/>
      <c r="C28" s="908"/>
      <c r="E28" s="1391"/>
      <c r="F28" s="869"/>
      <c r="G28" s="869"/>
      <c r="H28" s="2469">
        <v>900272247025</v>
      </c>
      <c r="I28" s="2469"/>
      <c r="J28" s="2469"/>
    </row>
    <row r="29" spans="1:10" s="672" customFormat="1" ht="47.25" customHeight="1" thickBot="1">
      <c r="A29" s="695" t="s">
        <v>385</v>
      </c>
      <c r="B29" s="696" t="s">
        <v>609</v>
      </c>
      <c r="C29" s="697"/>
      <c r="D29" s="696" t="s">
        <v>401</v>
      </c>
      <c r="E29" s="1392"/>
      <c r="F29" s="2438" t="s">
        <v>342</v>
      </c>
      <c r="G29" s="2440" t="s">
        <v>343</v>
      </c>
      <c r="H29" s="2441"/>
      <c r="I29" s="2441"/>
      <c r="J29" s="2442"/>
    </row>
    <row r="30" spans="1:10" s="672" customFormat="1" ht="84" customHeight="1" thickBot="1">
      <c r="A30" s="699"/>
      <c r="B30" s="700" t="s">
        <v>329</v>
      </c>
      <c r="C30" s="701" t="s">
        <v>641</v>
      </c>
      <c r="D30" s="702" t="s">
        <v>761</v>
      </c>
      <c r="E30" s="139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0" s="910" customFormat="1" ht="13.5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1394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24.75" customHeight="1" thickBot="1">
      <c r="A32" s="704">
        <v>1100000</v>
      </c>
      <c r="B32" s="711" t="s">
        <v>1755</v>
      </c>
      <c r="C32" s="712" t="s">
        <v>338</v>
      </c>
      <c r="D32" s="987">
        <f t="shared" ref="D32:I32" si="0">D149</f>
        <v>395000</v>
      </c>
      <c r="E32" s="1638">
        <f t="shared" si="0"/>
        <v>0</v>
      </c>
      <c r="F32" s="987">
        <f t="shared" si="0"/>
        <v>395000</v>
      </c>
      <c r="G32" s="987">
        <f t="shared" si="0"/>
        <v>100000</v>
      </c>
      <c r="H32" s="987">
        <f t="shared" si="0"/>
        <v>350000</v>
      </c>
      <c r="I32" s="987">
        <f t="shared" si="0"/>
        <v>395000</v>
      </c>
      <c r="J32" s="992">
        <f>J149</f>
        <v>395000</v>
      </c>
    </row>
    <row r="33" spans="1:10" s="672" customFormat="1" ht="87" hidden="1" customHeight="1" thickBot="1">
      <c r="A33" s="704">
        <v>1110000</v>
      </c>
      <c r="B33" s="714" t="s">
        <v>1617</v>
      </c>
      <c r="C33" s="712" t="s">
        <v>338</v>
      </c>
      <c r="D33" s="988">
        <v>0</v>
      </c>
      <c r="E33" s="1639">
        <v>0</v>
      </c>
      <c r="F33" s="988">
        <v>0</v>
      </c>
      <c r="G33" s="988">
        <v>0</v>
      </c>
      <c r="H33" s="988">
        <v>0</v>
      </c>
      <c r="I33" s="988">
        <v>0</v>
      </c>
      <c r="J33" s="992">
        <v>10803.6</v>
      </c>
    </row>
    <row r="34" spans="1:10" s="672" customFormat="1" ht="25.5" hidden="1" customHeight="1">
      <c r="A34" s="716">
        <v>1110000</v>
      </c>
      <c r="B34" s="717" t="s">
        <v>768</v>
      </c>
      <c r="C34" s="718" t="s">
        <v>338</v>
      </c>
      <c r="D34" s="989">
        <v>0</v>
      </c>
      <c r="E34" s="1640">
        <v>0</v>
      </c>
      <c r="F34" s="989">
        <v>0</v>
      </c>
      <c r="G34" s="989">
        <v>0</v>
      </c>
      <c r="H34" s="989">
        <v>0</v>
      </c>
      <c r="I34" s="989">
        <v>0</v>
      </c>
      <c r="J34" s="992">
        <v>10803.6</v>
      </c>
    </row>
    <row r="35" spans="1:10" s="672" customFormat="1" ht="26.25" hidden="1" thickBot="1">
      <c r="A35" s="720">
        <v>1111000</v>
      </c>
      <c r="B35" s="721" t="s">
        <v>643</v>
      </c>
      <c r="C35" s="722" t="s">
        <v>769</v>
      </c>
      <c r="D35" s="1001"/>
      <c r="E35" s="1641"/>
      <c r="F35" s="1001"/>
      <c r="G35" s="1001"/>
      <c r="H35" s="1001"/>
      <c r="I35" s="1001"/>
      <c r="J35" s="992">
        <v>10803.6</v>
      </c>
    </row>
    <row r="36" spans="1:10" s="672" customFormat="1" ht="0.75" hidden="1" customHeight="1">
      <c r="A36" s="724">
        <v>1112000</v>
      </c>
      <c r="B36" s="725" t="s">
        <v>255</v>
      </c>
      <c r="C36" s="726" t="s">
        <v>770</v>
      </c>
      <c r="D36" s="996"/>
      <c r="E36" s="997"/>
      <c r="F36" s="996"/>
      <c r="G36" s="996"/>
      <c r="H36" s="996"/>
      <c r="I36" s="996"/>
      <c r="J36" s="992">
        <v>10803.6</v>
      </c>
    </row>
    <row r="37" spans="1:10" s="672" customFormat="1" ht="0.75" hidden="1" customHeight="1">
      <c r="A37" s="724">
        <v>1113000</v>
      </c>
      <c r="B37" s="725" t="s">
        <v>771</v>
      </c>
      <c r="C37" s="726" t="s">
        <v>772</v>
      </c>
      <c r="D37" s="996"/>
      <c r="E37" s="997"/>
      <c r="F37" s="996"/>
      <c r="G37" s="996"/>
      <c r="H37" s="996"/>
      <c r="I37" s="996"/>
      <c r="J37" s="992">
        <v>10803.6</v>
      </c>
    </row>
    <row r="38" spans="1:10" s="672" customFormat="1" ht="40.5" hidden="1" customHeight="1">
      <c r="A38" s="724">
        <v>1114000</v>
      </c>
      <c r="B38" s="725" t="s">
        <v>377</v>
      </c>
      <c r="C38" s="726" t="s">
        <v>378</v>
      </c>
      <c r="D38" s="996"/>
      <c r="E38" s="997"/>
      <c r="F38" s="996"/>
      <c r="G38" s="996"/>
      <c r="H38" s="996"/>
      <c r="I38" s="996"/>
      <c r="J38" s="992">
        <v>10803.6</v>
      </c>
    </row>
    <row r="39" spans="1:10" s="672" customFormat="1" ht="13.5" hidden="1" customHeight="1">
      <c r="A39" s="724">
        <v>1115000</v>
      </c>
      <c r="B39" s="725" t="s">
        <v>591</v>
      </c>
      <c r="C39" s="726" t="s">
        <v>367</v>
      </c>
      <c r="D39" s="996"/>
      <c r="E39" s="997"/>
      <c r="F39" s="996"/>
      <c r="G39" s="996"/>
      <c r="H39" s="996"/>
      <c r="I39" s="996"/>
      <c r="J39" s="992">
        <v>10803.6</v>
      </c>
    </row>
    <row r="40" spans="1:10" s="672" customFormat="1" ht="15" hidden="1" customHeight="1">
      <c r="A40" s="724">
        <v>1116000</v>
      </c>
      <c r="B40" s="725" t="s">
        <v>981</v>
      </c>
      <c r="C40" s="726" t="s">
        <v>368</v>
      </c>
      <c r="D40" s="996"/>
      <c r="E40" s="997"/>
      <c r="F40" s="996"/>
      <c r="G40" s="996"/>
      <c r="H40" s="996"/>
      <c r="I40" s="996"/>
      <c r="J40" s="992">
        <v>10803.6</v>
      </c>
    </row>
    <row r="41" spans="1:10" s="672" customFormat="1" ht="13.5" hidden="1" thickBot="1">
      <c r="A41" s="728">
        <v>1117000</v>
      </c>
      <c r="B41" s="729" t="s">
        <v>610</v>
      </c>
      <c r="C41" s="730" t="s">
        <v>19</v>
      </c>
      <c r="D41" s="998"/>
      <c r="E41" s="999"/>
      <c r="F41" s="998"/>
      <c r="G41" s="998"/>
      <c r="H41" s="998"/>
      <c r="I41" s="998"/>
      <c r="J41" s="992">
        <v>10803.6</v>
      </c>
    </row>
    <row r="42" spans="1:10" s="672" customFormat="1" ht="31.5" hidden="1" customHeight="1" thickBot="1">
      <c r="A42" s="732">
        <v>1120000</v>
      </c>
      <c r="B42" s="733" t="s">
        <v>20</v>
      </c>
      <c r="C42" s="712" t="s">
        <v>338</v>
      </c>
      <c r="D42" s="1130">
        <v>0</v>
      </c>
      <c r="E42" s="1950">
        <v>0</v>
      </c>
      <c r="F42" s="1130">
        <v>0</v>
      </c>
      <c r="G42" s="1130">
        <v>0</v>
      </c>
      <c r="H42" s="1130">
        <v>0</v>
      </c>
      <c r="I42" s="1130">
        <v>0</v>
      </c>
      <c r="J42" s="992">
        <v>10803.6</v>
      </c>
    </row>
    <row r="43" spans="1:10" s="672" customFormat="1" ht="15" hidden="1" thickBot="1">
      <c r="A43" s="716">
        <v>1121000</v>
      </c>
      <c r="B43" s="735" t="s">
        <v>21</v>
      </c>
      <c r="C43" s="736"/>
      <c r="D43" s="1001">
        <v>0</v>
      </c>
      <c r="E43" s="1002">
        <v>0</v>
      </c>
      <c r="F43" s="1001">
        <v>0</v>
      </c>
      <c r="G43" s="1001">
        <v>0</v>
      </c>
      <c r="H43" s="1001">
        <v>0</v>
      </c>
      <c r="I43" s="1001">
        <v>0</v>
      </c>
      <c r="J43" s="992">
        <v>10803.6</v>
      </c>
    </row>
    <row r="44" spans="1:10" s="672" customFormat="1" ht="24.75" hidden="1" customHeight="1">
      <c r="A44" s="724">
        <v>1121100</v>
      </c>
      <c r="B44" s="737" t="s">
        <v>359</v>
      </c>
      <c r="C44" s="726" t="s">
        <v>360</v>
      </c>
      <c r="D44" s="996"/>
      <c r="E44" s="997"/>
      <c r="F44" s="996"/>
      <c r="G44" s="996"/>
      <c r="H44" s="996"/>
      <c r="I44" s="996"/>
      <c r="J44" s="992">
        <v>10803.6</v>
      </c>
    </row>
    <row r="45" spans="1:10" s="672" customFormat="1" ht="13.5" hidden="1" thickBot="1">
      <c r="A45" s="724">
        <v>1121200</v>
      </c>
      <c r="B45" s="738" t="s">
        <v>1618</v>
      </c>
      <c r="C45" s="726" t="s">
        <v>362</v>
      </c>
      <c r="D45" s="996"/>
      <c r="E45" s="997"/>
      <c r="F45" s="996"/>
      <c r="G45" s="996"/>
      <c r="H45" s="996"/>
      <c r="I45" s="996"/>
      <c r="J45" s="992">
        <v>10803.6</v>
      </c>
    </row>
    <row r="46" spans="1:10" s="672" customFormat="1" ht="13.5" hidden="1" thickBot="1">
      <c r="A46" s="724">
        <v>1121300</v>
      </c>
      <c r="B46" s="737" t="s">
        <v>734</v>
      </c>
      <c r="C46" s="726" t="s">
        <v>363</v>
      </c>
      <c r="D46" s="996"/>
      <c r="E46" s="997"/>
      <c r="F46" s="996"/>
      <c r="G46" s="996"/>
      <c r="H46" s="996"/>
      <c r="I46" s="996"/>
      <c r="J46" s="992">
        <v>10803.6</v>
      </c>
    </row>
    <row r="47" spans="1:10" s="672" customFormat="1" ht="13.5" hidden="1" thickBot="1">
      <c r="A47" s="724">
        <v>1121400</v>
      </c>
      <c r="B47" s="737" t="s">
        <v>735</v>
      </c>
      <c r="C47" s="726" t="s">
        <v>364</v>
      </c>
      <c r="D47" s="996"/>
      <c r="E47" s="997"/>
      <c r="F47" s="996"/>
      <c r="G47" s="996"/>
      <c r="H47" s="996"/>
      <c r="I47" s="996"/>
      <c r="J47" s="992">
        <v>10803.6</v>
      </c>
    </row>
    <row r="48" spans="1:10" s="672" customFormat="1" ht="13.5" hidden="1" thickBot="1">
      <c r="A48" s="724">
        <v>1121500</v>
      </c>
      <c r="B48" s="737" t="s">
        <v>65</v>
      </c>
      <c r="C48" s="726" t="s">
        <v>365</v>
      </c>
      <c r="D48" s="1001"/>
      <c r="E48" s="1002"/>
      <c r="F48" s="1001"/>
      <c r="G48" s="1001"/>
      <c r="H48" s="1001"/>
      <c r="I48" s="1001"/>
      <c r="J48" s="992">
        <v>10803.6</v>
      </c>
    </row>
    <row r="49" spans="1:10" s="672" customFormat="1" ht="13.5" hidden="1" customHeight="1">
      <c r="A49" s="724">
        <v>1121600</v>
      </c>
      <c r="B49" s="737" t="s">
        <v>66</v>
      </c>
      <c r="C49" s="726" t="s">
        <v>366</v>
      </c>
      <c r="D49" s="996"/>
      <c r="E49" s="997"/>
      <c r="F49" s="996"/>
      <c r="G49" s="996"/>
      <c r="H49" s="996"/>
      <c r="I49" s="996"/>
      <c r="J49" s="992">
        <v>10803.6</v>
      </c>
    </row>
    <row r="50" spans="1:10" s="672" customFormat="1" ht="13.5" hidden="1" thickBot="1">
      <c r="A50" s="740">
        <v>1121700</v>
      </c>
      <c r="B50" s="741" t="s">
        <v>67</v>
      </c>
      <c r="C50" s="730" t="s">
        <v>731</v>
      </c>
      <c r="D50" s="998"/>
      <c r="E50" s="999"/>
      <c r="F50" s="998"/>
      <c r="G50" s="998"/>
      <c r="H50" s="998"/>
      <c r="I50" s="998"/>
      <c r="J50" s="992">
        <v>10803.6</v>
      </c>
    </row>
    <row r="51" spans="1:10" s="672" customFormat="1" ht="29.25" hidden="1" customHeight="1">
      <c r="A51" s="716">
        <v>1122000</v>
      </c>
      <c r="B51" s="742" t="s">
        <v>732</v>
      </c>
      <c r="C51" s="718" t="s">
        <v>338</v>
      </c>
      <c r="D51" s="1000">
        <v>0</v>
      </c>
      <c r="E51" s="1641">
        <v>0</v>
      </c>
      <c r="F51" s="1000">
        <v>0</v>
      </c>
      <c r="G51" s="1000">
        <v>0</v>
      </c>
      <c r="H51" s="1000">
        <v>0</v>
      </c>
      <c r="I51" s="1000">
        <v>0</v>
      </c>
      <c r="J51" s="992">
        <v>10803.6</v>
      </c>
    </row>
    <row r="52" spans="1:10" s="672" customFormat="1" ht="13.5" hidden="1" thickBot="1">
      <c r="A52" s="744">
        <v>1122100</v>
      </c>
      <c r="B52" s="737" t="s">
        <v>68</v>
      </c>
      <c r="C52" s="722" t="s">
        <v>733</v>
      </c>
      <c r="D52" s="996"/>
      <c r="E52" s="997"/>
      <c r="F52" s="996"/>
      <c r="G52" s="996"/>
      <c r="H52" s="996"/>
      <c r="I52" s="996"/>
      <c r="J52" s="992">
        <v>10803.6</v>
      </c>
    </row>
    <row r="53" spans="1:10" s="672" customFormat="1" ht="13.5" hidden="1" thickBot="1">
      <c r="A53" s="744">
        <v>1122200</v>
      </c>
      <c r="B53" s="737" t="s">
        <v>465</v>
      </c>
      <c r="C53" s="726" t="s">
        <v>978</v>
      </c>
      <c r="D53" s="996"/>
      <c r="E53" s="997"/>
      <c r="F53" s="996"/>
      <c r="G53" s="996"/>
      <c r="H53" s="996"/>
      <c r="I53" s="996"/>
      <c r="J53" s="992">
        <v>10803.6</v>
      </c>
    </row>
    <row r="54" spans="1:10" s="672" customFormat="1" ht="13.5" hidden="1" thickBot="1">
      <c r="A54" s="732">
        <v>1122300</v>
      </c>
      <c r="B54" s="741" t="s">
        <v>136</v>
      </c>
      <c r="C54" s="730" t="s">
        <v>979</v>
      </c>
      <c r="D54" s="998"/>
      <c r="E54" s="999"/>
      <c r="F54" s="998"/>
      <c r="G54" s="998"/>
      <c r="H54" s="998"/>
      <c r="I54" s="998"/>
      <c r="J54" s="992">
        <v>10803.6</v>
      </c>
    </row>
    <row r="55" spans="1:10" s="672" customFormat="1" ht="0.75" hidden="1" customHeight="1">
      <c r="A55" s="716">
        <v>1123000</v>
      </c>
      <c r="B55" s="742" t="s">
        <v>52</v>
      </c>
      <c r="C55" s="718" t="s">
        <v>338</v>
      </c>
      <c r="D55" s="1000">
        <v>0</v>
      </c>
      <c r="E55" s="1641">
        <v>0</v>
      </c>
      <c r="F55" s="1000">
        <v>0</v>
      </c>
      <c r="G55" s="1000">
        <v>0</v>
      </c>
      <c r="H55" s="1000">
        <v>0</v>
      </c>
      <c r="I55" s="1000">
        <v>0</v>
      </c>
      <c r="J55" s="992">
        <v>10803.6</v>
      </c>
    </row>
    <row r="56" spans="1:10" s="672" customFormat="1" ht="13.5" hidden="1" thickBot="1">
      <c r="A56" s="744">
        <v>1123100</v>
      </c>
      <c r="B56" s="737" t="s">
        <v>137</v>
      </c>
      <c r="C56" s="722" t="s">
        <v>345</v>
      </c>
      <c r="D56" s="996"/>
      <c r="E56" s="997"/>
      <c r="F56" s="996"/>
      <c r="G56" s="996"/>
      <c r="H56" s="996"/>
      <c r="I56" s="996"/>
      <c r="J56" s="992">
        <v>10803.6</v>
      </c>
    </row>
    <row r="57" spans="1:10" s="672" customFormat="1" ht="13.5" hidden="1" thickBot="1">
      <c r="A57" s="744">
        <v>1123200</v>
      </c>
      <c r="B57" s="737" t="s">
        <v>138</v>
      </c>
      <c r="C57" s="726" t="s">
        <v>346</v>
      </c>
      <c r="D57" s="996"/>
      <c r="E57" s="997"/>
      <c r="F57" s="996"/>
      <c r="G57" s="996"/>
      <c r="H57" s="996"/>
      <c r="I57" s="996"/>
      <c r="J57" s="992">
        <v>10803.6</v>
      </c>
    </row>
    <row r="58" spans="1:10" s="672" customFormat="1" ht="26.25" hidden="1" thickBot="1">
      <c r="A58" s="744">
        <v>1123300</v>
      </c>
      <c r="B58" s="737" t="s">
        <v>139</v>
      </c>
      <c r="C58" s="726" t="s">
        <v>347</v>
      </c>
      <c r="D58" s="996"/>
      <c r="E58" s="997"/>
      <c r="F58" s="996"/>
      <c r="G58" s="996"/>
      <c r="H58" s="996"/>
      <c r="I58" s="996"/>
      <c r="J58" s="992">
        <v>10803.6</v>
      </c>
    </row>
    <row r="59" spans="1:10" s="672" customFormat="1" ht="13.5" hidden="1" thickBot="1">
      <c r="A59" s="744">
        <v>1123400</v>
      </c>
      <c r="B59" s="737" t="s">
        <v>533</v>
      </c>
      <c r="C59" s="726" t="s">
        <v>348</v>
      </c>
      <c r="D59" s="996"/>
      <c r="E59" s="997"/>
      <c r="F59" s="996"/>
      <c r="G59" s="996"/>
      <c r="H59" s="996"/>
      <c r="I59" s="996"/>
      <c r="J59" s="992">
        <v>10803.6</v>
      </c>
    </row>
    <row r="60" spans="1:10" s="672" customFormat="1" ht="13.5" hidden="1" thickBot="1">
      <c r="A60" s="744">
        <v>1123500</v>
      </c>
      <c r="B60" s="745" t="s">
        <v>534</v>
      </c>
      <c r="C60" s="746">
        <v>423500</v>
      </c>
      <c r="D60" s="996"/>
      <c r="E60" s="997"/>
      <c r="F60" s="996"/>
      <c r="G60" s="996"/>
      <c r="H60" s="996"/>
      <c r="I60" s="996"/>
      <c r="J60" s="992">
        <v>10803.6</v>
      </c>
    </row>
    <row r="61" spans="1:10" s="672" customFormat="1" ht="13.5" hidden="1" thickBot="1">
      <c r="A61" s="744">
        <v>1123600</v>
      </c>
      <c r="B61" s="737" t="s">
        <v>174</v>
      </c>
      <c r="C61" s="726" t="s">
        <v>349</v>
      </c>
      <c r="D61" s="996"/>
      <c r="E61" s="997"/>
      <c r="F61" s="996"/>
      <c r="G61" s="996"/>
      <c r="H61" s="996"/>
      <c r="I61" s="996"/>
      <c r="J61" s="992">
        <v>10803.6</v>
      </c>
    </row>
    <row r="62" spans="1:10" s="672" customFormat="1" ht="13.5" hidden="1" thickBot="1">
      <c r="A62" s="744">
        <v>1123700</v>
      </c>
      <c r="B62" s="737" t="s">
        <v>175</v>
      </c>
      <c r="C62" s="726" t="s">
        <v>350</v>
      </c>
      <c r="D62" s="996"/>
      <c r="E62" s="997"/>
      <c r="F62" s="996"/>
      <c r="G62" s="996"/>
      <c r="H62" s="996"/>
      <c r="I62" s="996"/>
      <c r="J62" s="992">
        <v>10803.6</v>
      </c>
    </row>
    <row r="63" spans="1:10" s="672" customFormat="1" ht="13.5" hidden="1" thickBot="1">
      <c r="A63" s="732">
        <v>1123800</v>
      </c>
      <c r="B63" s="741" t="s">
        <v>176</v>
      </c>
      <c r="C63" s="730" t="s">
        <v>351</v>
      </c>
      <c r="D63" s="998"/>
      <c r="E63" s="999"/>
      <c r="F63" s="998"/>
      <c r="G63" s="998"/>
      <c r="H63" s="998"/>
      <c r="I63" s="998"/>
      <c r="J63" s="992">
        <v>10803.6</v>
      </c>
    </row>
    <row r="64" spans="1:10" s="672" customFormat="1" ht="29.25" hidden="1" thickBot="1">
      <c r="A64" s="716">
        <v>1124000</v>
      </c>
      <c r="B64" s="742" t="s">
        <v>198</v>
      </c>
      <c r="C64" s="718" t="s">
        <v>338</v>
      </c>
      <c r="D64" s="1000">
        <v>0</v>
      </c>
      <c r="E64" s="1641">
        <v>0</v>
      </c>
      <c r="F64" s="1000">
        <v>0</v>
      </c>
      <c r="G64" s="1000">
        <v>0</v>
      </c>
      <c r="H64" s="1000">
        <v>0</v>
      </c>
      <c r="I64" s="1000">
        <v>0</v>
      </c>
      <c r="J64" s="992">
        <v>10803.6</v>
      </c>
    </row>
    <row r="65" spans="1:10" s="672" customFormat="1" ht="13.5" hidden="1" thickBot="1">
      <c r="A65" s="732">
        <v>1124100</v>
      </c>
      <c r="B65" s="741" t="s">
        <v>177</v>
      </c>
      <c r="C65" s="730" t="s">
        <v>199</v>
      </c>
      <c r="D65" s="998"/>
      <c r="E65" s="999"/>
      <c r="F65" s="998"/>
      <c r="G65" s="998"/>
      <c r="H65" s="998"/>
      <c r="I65" s="998"/>
      <c r="J65" s="992">
        <v>10803.6</v>
      </c>
    </row>
    <row r="66" spans="1:10" s="672" customFormat="1" ht="29.25" hidden="1" thickBot="1">
      <c r="A66" s="716">
        <v>1125000</v>
      </c>
      <c r="B66" s="742" t="s">
        <v>878</v>
      </c>
      <c r="C66" s="718" t="s">
        <v>338</v>
      </c>
      <c r="D66" s="1000">
        <v>0</v>
      </c>
      <c r="E66" s="1641">
        <v>0</v>
      </c>
      <c r="F66" s="1000">
        <v>0</v>
      </c>
      <c r="G66" s="1000">
        <v>0</v>
      </c>
      <c r="H66" s="1000">
        <v>0</v>
      </c>
      <c r="I66" s="1000">
        <v>0</v>
      </c>
      <c r="J66" s="992">
        <v>10803.6</v>
      </c>
    </row>
    <row r="67" spans="1:10" s="672" customFormat="1" ht="26.25" hidden="1" thickBot="1">
      <c r="A67" s="744">
        <v>1125100</v>
      </c>
      <c r="B67" s="737" t="s">
        <v>178</v>
      </c>
      <c r="C67" s="722" t="s">
        <v>879</v>
      </c>
      <c r="D67" s="996"/>
      <c r="E67" s="997"/>
      <c r="F67" s="996"/>
      <c r="G67" s="996"/>
      <c r="H67" s="996"/>
      <c r="I67" s="996"/>
      <c r="J67" s="992">
        <v>10803.6</v>
      </c>
    </row>
    <row r="68" spans="1:10" s="672" customFormat="1" ht="26.25" hidden="1" thickBot="1">
      <c r="A68" s="732">
        <v>1125200</v>
      </c>
      <c r="B68" s="741" t="s">
        <v>669</v>
      </c>
      <c r="C68" s="730" t="s">
        <v>988</v>
      </c>
      <c r="D68" s="998"/>
      <c r="E68" s="999"/>
      <c r="F68" s="998"/>
      <c r="G68" s="998"/>
      <c r="H68" s="998"/>
      <c r="I68" s="998"/>
      <c r="J68" s="992">
        <v>10803.6</v>
      </c>
    </row>
    <row r="69" spans="1:10" s="672" customFormat="1" ht="15" hidden="1" thickBot="1">
      <c r="A69" s="716">
        <v>1126000</v>
      </c>
      <c r="B69" s="742" t="s">
        <v>989</v>
      </c>
      <c r="C69" s="718" t="s">
        <v>338</v>
      </c>
      <c r="D69" s="1000">
        <v>0</v>
      </c>
      <c r="E69" s="1641">
        <v>0</v>
      </c>
      <c r="F69" s="1000">
        <v>0</v>
      </c>
      <c r="G69" s="1000">
        <v>0</v>
      </c>
      <c r="H69" s="1000">
        <v>0</v>
      </c>
      <c r="I69" s="1000">
        <v>0</v>
      </c>
      <c r="J69" s="992">
        <v>10803.6</v>
      </c>
    </row>
    <row r="70" spans="1:10" s="672" customFormat="1" ht="13.5" hidden="1" thickBot="1">
      <c r="A70" s="716">
        <v>1126100</v>
      </c>
      <c r="B70" s="737" t="s">
        <v>941</v>
      </c>
      <c r="C70" s="722" t="s">
        <v>990</v>
      </c>
      <c r="D70" s="996"/>
      <c r="E70" s="997"/>
      <c r="F70" s="996"/>
      <c r="G70" s="996"/>
      <c r="H70" s="996"/>
      <c r="I70" s="996"/>
      <c r="J70" s="992">
        <v>10803.6</v>
      </c>
    </row>
    <row r="71" spans="1:10" s="672" customFormat="1" ht="13.5" hidden="1" thickBot="1">
      <c r="A71" s="716">
        <v>1126200</v>
      </c>
      <c r="B71" s="737" t="s">
        <v>942</v>
      </c>
      <c r="C71" s="726" t="s">
        <v>991</v>
      </c>
      <c r="D71" s="996"/>
      <c r="E71" s="997"/>
      <c r="F71" s="996"/>
      <c r="G71" s="996"/>
      <c r="H71" s="996"/>
      <c r="I71" s="996"/>
      <c r="J71" s="992">
        <v>10803.6</v>
      </c>
    </row>
    <row r="72" spans="1:10" s="672" customFormat="1" ht="13.5" hidden="1" thickBot="1">
      <c r="A72" s="716">
        <v>1126300</v>
      </c>
      <c r="B72" s="737" t="s">
        <v>369</v>
      </c>
      <c r="C72" s="726" t="s">
        <v>370</v>
      </c>
      <c r="D72" s="996"/>
      <c r="E72" s="997"/>
      <c r="F72" s="996"/>
      <c r="G72" s="996"/>
      <c r="H72" s="996"/>
      <c r="I72" s="996"/>
      <c r="J72" s="992">
        <v>10803.6</v>
      </c>
    </row>
    <row r="73" spans="1:10" s="672" customFormat="1" ht="13.5" hidden="1" thickBot="1">
      <c r="A73" s="724">
        <v>1126400</v>
      </c>
      <c r="B73" s="747" t="s">
        <v>943</v>
      </c>
      <c r="C73" s="726" t="s">
        <v>371</v>
      </c>
      <c r="D73" s="996"/>
      <c r="E73" s="997"/>
      <c r="F73" s="996"/>
      <c r="G73" s="996"/>
      <c r="H73" s="996"/>
      <c r="I73" s="996"/>
      <c r="J73" s="992">
        <v>10803.6</v>
      </c>
    </row>
    <row r="74" spans="1:10" s="672" customFormat="1" ht="26.25" hidden="1" thickBot="1">
      <c r="A74" s="728">
        <v>1126500</v>
      </c>
      <c r="B74" s="748" t="s">
        <v>901</v>
      </c>
      <c r="C74" s="726" t="s">
        <v>372</v>
      </c>
      <c r="D74" s="996"/>
      <c r="E74" s="997"/>
      <c r="F74" s="996"/>
      <c r="G74" s="996"/>
      <c r="H74" s="996"/>
      <c r="I74" s="996"/>
      <c r="J74" s="992">
        <v>10803.6</v>
      </c>
    </row>
    <row r="75" spans="1:10" s="672" customFormat="1" ht="13.5" hidden="1" thickBot="1">
      <c r="A75" s="724">
        <v>1126600</v>
      </c>
      <c r="B75" s="747" t="s">
        <v>214</v>
      </c>
      <c r="C75" s="726" t="s">
        <v>373</v>
      </c>
      <c r="D75" s="996"/>
      <c r="E75" s="997"/>
      <c r="F75" s="996"/>
      <c r="G75" s="996"/>
      <c r="H75" s="996"/>
      <c r="I75" s="996"/>
      <c r="J75" s="992">
        <v>10803.6</v>
      </c>
    </row>
    <row r="76" spans="1:10" s="672" customFormat="1" ht="13.5" hidden="1" thickBot="1">
      <c r="A76" s="724">
        <v>1126700</v>
      </c>
      <c r="B76" s="747" t="s">
        <v>215</v>
      </c>
      <c r="C76" s="726" t="s">
        <v>374</v>
      </c>
      <c r="D76" s="996"/>
      <c r="E76" s="997"/>
      <c r="F76" s="996"/>
      <c r="G76" s="996"/>
      <c r="H76" s="996"/>
      <c r="I76" s="996"/>
      <c r="J76" s="992">
        <v>10803.6</v>
      </c>
    </row>
    <row r="77" spans="1:10" s="672" customFormat="1" ht="13.5" hidden="1" thickBot="1">
      <c r="A77" s="740">
        <v>1126800</v>
      </c>
      <c r="B77" s="749" t="s">
        <v>458</v>
      </c>
      <c r="C77" s="730" t="s">
        <v>375</v>
      </c>
      <c r="D77" s="998"/>
      <c r="E77" s="999"/>
      <c r="F77" s="998"/>
      <c r="G77" s="998"/>
      <c r="H77" s="998"/>
      <c r="I77" s="998"/>
      <c r="J77" s="992">
        <v>10803.6</v>
      </c>
    </row>
    <row r="78" spans="1:10" s="672" customFormat="1" ht="15" hidden="1" thickBot="1">
      <c r="A78" s="750">
        <v>1130000</v>
      </c>
      <c r="B78" s="751" t="s">
        <v>274</v>
      </c>
      <c r="C78" s="718" t="s">
        <v>338</v>
      </c>
      <c r="D78" s="1000">
        <v>0</v>
      </c>
      <c r="E78" s="1641">
        <v>0</v>
      </c>
      <c r="F78" s="1000">
        <v>0</v>
      </c>
      <c r="G78" s="1000">
        <v>0</v>
      </c>
      <c r="H78" s="1000">
        <v>0</v>
      </c>
      <c r="I78" s="1000">
        <v>0</v>
      </c>
      <c r="J78" s="992">
        <v>10803.6</v>
      </c>
    </row>
    <row r="79" spans="1:10" s="672" customFormat="1" ht="13.5" hidden="1" thickBot="1">
      <c r="A79" s="750">
        <v>1130100</v>
      </c>
      <c r="B79" s="747" t="s">
        <v>459</v>
      </c>
      <c r="C79" s="722" t="s">
        <v>275</v>
      </c>
      <c r="D79" s="996"/>
      <c r="E79" s="997"/>
      <c r="F79" s="996"/>
      <c r="G79" s="996"/>
      <c r="H79" s="996"/>
      <c r="I79" s="996"/>
      <c r="J79" s="992">
        <v>10803.6</v>
      </c>
    </row>
    <row r="80" spans="1:10" s="672" customFormat="1" ht="13.5" hidden="1" thickBot="1">
      <c r="A80" s="750">
        <v>1130200</v>
      </c>
      <c r="B80" s="747" t="s">
        <v>460</v>
      </c>
      <c r="C80" s="726" t="s">
        <v>276</v>
      </c>
      <c r="D80" s="996"/>
      <c r="E80" s="997"/>
      <c r="F80" s="996"/>
      <c r="G80" s="996"/>
      <c r="H80" s="996"/>
      <c r="I80" s="996"/>
      <c r="J80" s="992">
        <v>10803.6</v>
      </c>
    </row>
    <row r="81" spans="1:10" s="672" customFormat="1" ht="14.25" hidden="1" customHeight="1">
      <c r="A81" s="750">
        <v>1130300</v>
      </c>
      <c r="B81" s="747" t="s">
        <v>461</v>
      </c>
      <c r="C81" s="726" t="s">
        <v>277</v>
      </c>
      <c r="D81" s="996"/>
      <c r="E81" s="997"/>
      <c r="F81" s="996"/>
      <c r="G81" s="996"/>
      <c r="H81" s="996"/>
      <c r="I81" s="996"/>
      <c r="J81" s="992">
        <v>10803.6</v>
      </c>
    </row>
    <row r="82" spans="1:10" s="672" customFormat="1" ht="13.5" hidden="1" thickBot="1">
      <c r="A82" s="750">
        <v>1130400</v>
      </c>
      <c r="B82" s="752" t="s">
        <v>462</v>
      </c>
      <c r="C82" s="753" t="s">
        <v>278</v>
      </c>
      <c r="D82" s="1001"/>
      <c r="E82" s="1002"/>
      <c r="F82" s="1001"/>
      <c r="G82" s="1001"/>
      <c r="H82" s="1001"/>
      <c r="I82" s="1001"/>
      <c r="J82" s="992">
        <v>10803.6</v>
      </c>
    </row>
    <row r="83" spans="1:10" s="672" customFormat="1" ht="15" hidden="1" thickBot="1">
      <c r="A83" s="724">
        <v>1131000</v>
      </c>
      <c r="B83" s="754" t="s">
        <v>279</v>
      </c>
      <c r="C83" s="755" t="s">
        <v>338</v>
      </c>
      <c r="D83" s="1003"/>
      <c r="E83" s="997"/>
      <c r="F83" s="996"/>
      <c r="G83" s="996"/>
      <c r="H83" s="996"/>
      <c r="I83" s="996"/>
      <c r="J83" s="992">
        <v>10803.6</v>
      </c>
    </row>
    <row r="84" spans="1:10" s="672" customFormat="1" ht="13.5" hidden="1" customHeight="1">
      <c r="A84" s="724">
        <v>1131100</v>
      </c>
      <c r="B84" s="747" t="s">
        <v>565</v>
      </c>
      <c r="C84" s="722" t="s">
        <v>280</v>
      </c>
      <c r="D84" s="996"/>
      <c r="E84" s="997"/>
      <c r="F84" s="996"/>
      <c r="G84" s="996"/>
      <c r="H84" s="996"/>
      <c r="I84" s="996"/>
      <c r="J84" s="992">
        <v>10803.6</v>
      </c>
    </row>
    <row r="85" spans="1:10" s="672" customFormat="1" ht="13.5" hidden="1" thickBot="1">
      <c r="A85" s="724">
        <v>1131200</v>
      </c>
      <c r="B85" s="747" t="s">
        <v>566</v>
      </c>
      <c r="C85" s="726" t="s">
        <v>281</v>
      </c>
      <c r="D85" s="996"/>
      <c r="E85" s="997"/>
      <c r="F85" s="996"/>
      <c r="G85" s="996"/>
      <c r="H85" s="996"/>
      <c r="I85" s="996"/>
      <c r="J85" s="992">
        <v>10803.6</v>
      </c>
    </row>
    <row r="86" spans="1:10" s="672" customFormat="1" ht="13.5" hidden="1" thickBot="1">
      <c r="A86" s="724">
        <v>1131300</v>
      </c>
      <c r="B86" s="749" t="s">
        <v>567</v>
      </c>
      <c r="C86" s="730" t="s">
        <v>282</v>
      </c>
      <c r="D86" s="998"/>
      <c r="E86" s="999"/>
      <c r="F86" s="998"/>
      <c r="G86" s="998"/>
      <c r="H86" s="998"/>
      <c r="I86" s="998"/>
      <c r="J86" s="992">
        <v>10803.6</v>
      </c>
    </row>
    <row r="87" spans="1:10" s="672" customFormat="1" ht="15" hidden="1" thickBot="1">
      <c r="A87" s="757">
        <v>1140000</v>
      </c>
      <c r="B87" s="751" t="s">
        <v>283</v>
      </c>
      <c r="C87" s="718" t="s">
        <v>338</v>
      </c>
      <c r="D87" s="1000">
        <v>0</v>
      </c>
      <c r="E87" s="1641">
        <v>0</v>
      </c>
      <c r="F87" s="1000">
        <v>0</v>
      </c>
      <c r="G87" s="1000">
        <v>0</v>
      </c>
      <c r="H87" s="1000">
        <v>0</v>
      </c>
      <c r="I87" s="1000">
        <v>0</v>
      </c>
      <c r="J87" s="992">
        <v>10803.6</v>
      </c>
    </row>
    <row r="88" spans="1:10" s="672" customFormat="1" ht="26.25" hidden="1" thickBot="1">
      <c r="A88" s="757">
        <v>1141000</v>
      </c>
      <c r="B88" s="747" t="s">
        <v>284</v>
      </c>
      <c r="C88" s="722" t="s">
        <v>960</v>
      </c>
      <c r="D88" s="996"/>
      <c r="E88" s="997"/>
      <c r="F88" s="996"/>
      <c r="G88" s="996"/>
      <c r="H88" s="996"/>
      <c r="I88" s="996"/>
      <c r="J88" s="992">
        <v>10803.6</v>
      </c>
    </row>
    <row r="89" spans="1:10" s="672" customFormat="1" ht="26.25" hidden="1" thickBot="1">
      <c r="A89" s="757">
        <v>1142000</v>
      </c>
      <c r="B89" s="747" t="s">
        <v>38</v>
      </c>
      <c r="C89" s="726" t="s">
        <v>39</v>
      </c>
      <c r="D89" s="996"/>
      <c r="E89" s="997"/>
      <c r="F89" s="996"/>
      <c r="G89" s="996"/>
      <c r="H89" s="996"/>
      <c r="I89" s="996"/>
      <c r="J89" s="992">
        <v>10803.6</v>
      </c>
    </row>
    <row r="90" spans="1:10" s="672" customFormat="1" ht="26.25" hidden="1" customHeight="1">
      <c r="A90" s="757">
        <v>1143000</v>
      </c>
      <c r="B90" s="747" t="s">
        <v>40</v>
      </c>
      <c r="C90" s="726" t="s">
        <v>41</v>
      </c>
      <c r="D90" s="996"/>
      <c r="E90" s="997"/>
      <c r="F90" s="996"/>
      <c r="G90" s="996"/>
      <c r="H90" s="996"/>
      <c r="I90" s="996"/>
      <c r="J90" s="992">
        <v>10803.6</v>
      </c>
    </row>
    <row r="91" spans="1:10" s="672" customFormat="1" ht="29.25" hidden="1" customHeight="1" thickBot="1">
      <c r="A91" s="732">
        <v>1144000</v>
      </c>
      <c r="B91" s="749" t="s">
        <v>42</v>
      </c>
      <c r="C91" s="730" t="s">
        <v>418</v>
      </c>
      <c r="D91" s="998"/>
      <c r="E91" s="999"/>
      <c r="F91" s="998"/>
      <c r="G91" s="998"/>
      <c r="H91" s="998"/>
      <c r="I91" s="998"/>
      <c r="J91" s="992">
        <v>10803.6</v>
      </c>
    </row>
    <row r="92" spans="1:10" s="672" customFormat="1" ht="0.75" hidden="1" customHeight="1">
      <c r="A92" s="1131">
        <v>1150000</v>
      </c>
      <c r="B92" s="923" t="s">
        <v>694</v>
      </c>
      <c r="C92" s="718" t="s">
        <v>338</v>
      </c>
      <c r="D92" s="1000">
        <v>0</v>
      </c>
      <c r="E92" s="1641">
        <v>0</v>
      </c>
      <c r="F92" s="1000">
        <v>0</v>
      </c>
      <c r="G92" s="1000">
        <v>0</v>
      </c>
      <c r="H92" s="1000">
        <v>0</v>
      </c>
      <c r="I92" s="1000">
        <v>0</v>
      </c>
      <c r="J92" s="992">
        <v>10803.6</v>
      </c>
    </row>
    <row r="93" spans="1:10" s="672" customFormat="1" ht="18" hidden="1" customHeight="1">
      <c r="A93" s="1132">
        <v>1151000</v>
      </c>
      <c r="B93" s="925" t="s">
        <v>649</v>
      </c>
      <c r="C93" s="718" t="s">
        <v>338</v>
      </c>
      <c r="D93" s="1003">
        <v>0</v>
      </c>
      <c r="E93" s="1717">
        <v>0</v>
      </c>
      <c r="F93" s="1003">
        <v>0</v>
      </c>
      <c r="G93" s="1003">
        <v>0</v>
      </c>
      <c r="H93" s="1003">
        <v>0</v>
      </c>
      <c r="I93" s="1003">
        <v>0</v>
      </c>
      <c r="J93" s="992">
        <v>10803.6</v>
      </c>
    </row>
    <row r="94" spans="1:10" s="672" customFormat="1" ht="27" hidden="1" customHeight="1">
      <c r="A94" s="1132">
        <v>1151100</v>
      </c>
      <c r="B94" s="927" t="s">
        <v>250</v>
      </c>
      <c r="C94" s="928">
        <v>461100</v>
      </c>
      <c r="D94" s="1003"/>
      <c r="E94" s="1717"/>
      <c r="F94" s="1003"/>
      <c r="G94" s="1003"/>
      <c r="H94" s="1003"/>
      <c r="I94" s="1003"/>
      <c r="J94" s="992">
        <v>10803.6</v>
      </c>
    </row>
    <row r="95" spans="1:10" s="672" customFormat="1" ht="28.5" hidden="1" customHeight="1">
      <c r="A95" s="1132">
        <v>1151200</v>
      </c>
      <c r="B95" s="927" t="s">
        <v>607</v>
      </c>
      <c r="C95" s="928">
        <v>461200</v>
      </c>
      <c r="D95" s="1133"/>
      <c r="E95" s="1417"/>
      <c r="F95" s="1133"/>
      <c r="G95" s="1133"/>
      <c r="H95" s="1133"/>
      <c r="I95" s="1133"/>
      <c r="J95" s="992">
        <v>10803.6</v>
      </c>
    </row>
    <row r="96" spans="1:10" s="672" customFormat="1" ht="18" hidden="1" customHeight="1">
      <c r="A96" s="1132">
        <v>1152000</v>
      </c>
      <c r="B96" s="929" t="s">
        <v>495</v>
      </c>
      <c r="C96" s="930" t="s">
        <v>338</v>
      </c>
      <c r="D96" s="1134">
        <v>0</v>
      </c>
      <c r="E96" s="1418">
        <v>0</v>
      </c>
      <c r="F96" s="1134">
        <v>0</v>
      </c>
      <c r="G96" s="1134">
        <v>0</v>
      </c>
      <c r="H96" s="1134">
        <v>0</v>
      </c>
      <c r="I96" s="1134">
        <v>0</v>
      </c>
      <c r="J96" s="992">
        <v>10803.6</v>
      </c>
    </row>
    <row r="97" spans="1:10" s="672" customFormat="1" ht="26.25" hidden="1" thickBot="1">
      <c r="A97" s="1132">
        <v>1152100</v>
      </c>
      <c r="B97" s="932" t="s">
        <v>518</v>
      </c>
      <c r="C97" s="928">
        <v>462100</v>
      </c>
      <c r="D97" s="1133"/>
      <c r="E97" s="995"/>
      <c r="F97" s="991"/>
      <c r="G97" s="1006"/>
      <c r="H97" s="1006"/>
      <c r="I97" s="996"/>
      <c r="J97" s="992">
        <v>10803.6</v>
      </c>
    </row>
    <row r="98" spans="1:10" s="672" customFormat="1" ht="26.25" hidden="1" thickBot="1">
      <c r="A98" s="1135">
        <v>1152200</v>
      </c>
      <c r="B98" s="935" t="s">
        <v>723</v>
      </c>
      <c r="C98" s="936">
        <v>462200</v>
      </c>
      <c r="D98" s="1136"/>
      <c r="E98" s="1004"/>
      <c r="F98" s="992"/>
      <c r="G98" s="1008"/>
      <c r="H98" s="1008"/>
      <c r="I98" s="998"/>
      <c r="J98" s="992">
        <v>10803.6</v>
      </c>
    </row>
    <row r="99" spans="1:10" s="672" customFormat="1" ht="26.25" hidden="1" thickBot="1">
      <c r="A99" s="1131">
        <v>1153000</v>
      </c>
      <c r="B99" s="938" t="s">
        <v>724</v>
      </c>
      <c r="C99" s="939" t="s">
        <v>338</v>
      </c>
      <c r="D99" s="1137">
        <v>0</v>
      </c>
      <c r="E99" s="1419">
        <v>0</v>
      </c>
      <c r="F99" s="1137">
        <v>0</v>
      </c>
      <c r="G99" s="1137">
        <v>0</v>
      </c>
      <c r="H99" s="1137">
        <v>0</v>
      </c>
      <c r="I99" s="1137">
        <v>0</v>
      </c>
      <c r="J99" s="992">
        <v>10803.6</v>
      </c>
    </row>
    <row r="100" spans="1:10" s="672" customFormat="1" ht="26.25" hidden="1" thickBot="1">
      <c r="A100" s="1132">
        <v>1153100</v>
      </c>
      <c r="B100" s="932" t="s">
        <v>725</v>
      </c>
      <c r="C100" s="928">
        <v>463100</v>
      </c>
      <c r="D100" s="1134"/>
      <c r="E100" s="1418"/>
      <c r="F100" s="1134"/>
      <c r="G100" s="1134"/>
      <c r="H100" s="1134"/>
      <c r="I100" s="1134"/>
      <c r="J100" s="992">
        <v>10803.6</v>
      </c>
    </row>
    <row r="101" spans="1:10" s="672" customFormat="1" ht="13.5" hidden="1" thickBot="1">
      <c r="A101" s="1132">
        <v>1153200</v>
      </c>
      <c r="B101" s="932" t="s">
        <v>95</v>
      </c>
      <c r="C101" s="928">
        <v>463200</v>
      </c>
      <c r="D101" s="1134"/>
      <c r="E101" s="1418"/>
      <c r="F101" s="1134"/>
      <c r="G101" s="1134"/>
      <c r="H101" s="1134"/>
      <c r="I101" s="1134"/>
      <c r="J101" s="992">
        <v>10803.6</v>
      </c>
    </row>
    <row r="102" spans="1:10" s="672" customFormat="1" ht="39" hidden="1" thickBot="1">
      <c r="A102" s="1132">
        <v>1153300</v>
      </c>
      <c r="B102" s="932" t="s">
        <v>479</v>
      </c>
      <c r="C102" s="928">
        <v>463300</v>
      </c>
      <c r="D102" s="1134"/>
      <c r="E102" s="1418"/>
      <c r="F102" s="1134"/>
      <c r="G102" s="1134"/>
      <c r="H102" s="1134"/>
      <c r="I102" s="1134"/>
      <c r="J102" s="992">
        <v>10803.6</v>
      </c>
    </row>
    <row r="103" spans="1:10" s="672" customFormat="1" ht="26.25" hidden="1" thickBot="1">
      <c r="A103" s="1132">
        <v>1153400</v>
      </c>
      <c r="B103" s="932" t="s">
        <v>480</v>
      </c>
      <c r="C103" s="928">
        <v>463400</v>
      </c>
      <c r="D103" s="1134"/>
      <c r="E103" s="1418"/>
      <c r="F103" s="1134"/>
      <c r="G103" s="1134"/>
      <c r="H103" s="1134"/>
      <c r="I103" s="1134"/>
      <c r="J103" s="992">
        <v>10803.6</v>
      </c>
    </row>
    <row r="104" spans="1:10" s="672" customFormat="1" ht="13.5" hidden="1" thickBot="1">
      <c r="A104" s="1132">
        <v>1153500</v>
      </c>
      <c r="B104" s="941" t="s">
        <v>481</v>
      </c>
      <c r="C104" s="928">
        <v>463500</v>
      </c>
      <c r="D104" s="1134"/>
      <c r="E104" s="1418"/>
      <c r="F104" s="1134"/>
      <c r="G104" s="1134"/>
      <c r="H104" s="1134"/>
      <c r="I104" s="1134"/>
      <c r="J104" s="992">
        <v>10803.6</v>
      </c>
    </row>
    <row r="105" spans="1:10" s="672" customFormat="1" ht="26.25" hidden="1" thickBot="1">
      <c r="A105" s="1132">
        <v>1153700</v>
      </c>
      <c r="B105" s="941" t="s">
        <v>482</v>
      </c>
      <c r="C105" s="928">
        <v>463700</v>
      </c>
      <c r="D105" s="1134"/>
      <c r="E105" s="1418"/>
      <c r="F105" s="1134"/>
      <c r="G105" s="1134"/>
      <c r="H105" s="1134"/>
      <c r="I105" s="1134"/>
      <c r="J105" s="992">
        <v>10803.6</v>
      </c>
    </row>
    <row r="106" spans="1:10" s="672" customFormat="1" ht="26.25" hidden="1" thickBot="1">
      <c r="A106" s="1132">
        <v>1153800</v>
      </c>
      <c r="B106" s="941" t="s">
        <v>953</v>
      </c>
      <c r="C106" s="928">
        <v>463800</v>
      </c>
      <c r="D106" s="1134"/>
      <c r="E106" s="1418"/>
      <c r="F106" s="1134"/>
      <c r="G106" s="1134"/>
      <c r="H106" s="1134"/>
      <c r="I106" s="1134"/>
      <c r="J106" s="992">
        <v>10803.6</v>
      </c>
    </row>
    <row r="107" spans="1:10" s="672" customFormat="1" ht="13.5" hidden="1" thickBot="1">
      <c r="A107" s="1132">
        <v>1153900</v>
      </c>
      <c r="B107" s="941" t="s">
        <v>954</v>
      </c>
      <c r="C107" s="928">
        <v>463900</v>
      </c>
      <c r="D107" s="1134"/>
      <c r="E107" s="1418"/>
      <c r="F107" s="1134"/>
      <c r="G107" s="1134"/>
      <c r="H107" s="1134"/>
      <c r="I107" s="1134"/>
      <c r="J107" s="992">
        <v>10803.6</v>
      </c>
    </row>
    <row r="108" spans="1:10" s="672" customFormat="1" ht="26.25" hidden="1" thickBot="1">
      <c r="A108" s="1132">
        <v>1154000</v>
      </c>
      <c r="B108" s="942" t="s">
        <v>955</v>
      </c>
      <c r="C108" s="930" t="s">
        <v>338</v>
      </c>
      <c r="D108" s="1134">
        <v>0</v>
      </c>
      <c r="E108" s="1418">
        <v>0</v>
      </c>
      <c r="F108" s="1134">
        <v>0</v>
      </c>
      <c r="G108" s="1134">
        <v>0</v>
      </c>
      <c r="H108" s="1134">
        <v>0</v>
      </c>
      <c r="I108" s="1134">
        <v>0</v>
      </c>
      <c r="J108" s="992">
        <v>10803.6</v>
      </c>
    </row>
    <row r="109" spans="1:10" s="672" customFormat="1" ht="26.25" hidden="1" thickBot="1">
      <c r="A109" s="1132">
        <v>1154100</v>
      </c>
      <c r="B109" s="941" t="s">
        <v>195</v>
      </c>
      <c r="C109" s="928">
        <v>465100</v>
      </c>
      <c r="D109" s="1134"/>
      <c r="E109" s="1420"/>
      <c r="F109" s="1138"/>
      <c r="G109" s="1139"/>
      <c r="H109" s="1139"/>
      <c r="I109" s="1140"/>
      <c r="J109" s="992">
        <v>10803.6</v>
      </c>
    </row>
    <row r="110" spans="1:10" s="672" customFormat="1" ht="13.5" hidden="1" thickBot="1">
      <c r="A110" s="1132">
        <v>1154200</v>
      </c>
      <c r="B110" s="941" t="s">
        <v>196</v>
      </c>
      <c r="C110" s="928">
        <v>465200</v>
      </c>
      <c r="D110" s="1134"/>
      <c r="E110" s="1420"/>
      <c r="F110" s="1138"/>
      <c r="G110" s="1139"/>
      <c r="H110" s="1139"/>
      <c r="I110" s="1140"/>
      <c r="J110" s="992">
        <v>10803.6</v>
      </c>
    </row>
    <row r="111" spans="1:10" s="672" customFormat="1" ht="13.5" hidden="1" thickBot="1">
      <c r="A111" s="1132">
        <v>1154300</v>
      </c>
      <c r="B111" s="941" t="s">
        <v>197</v>
      </c>
      <c r="C111" s="928">
        <v>465300</v>
      </c>
      <c r="D111" s="1134"/>
      <c r="E111" s="1420"/>
      <c r="F111" s="1138"/>
      <c r="G111" s="1139"/>
      <c r="H111" s="1139"/>
      <c r="I111" s="1140"/>
      <c r="J111" s="992">
        <v>10803.6</v>
      </c>
    </row>
    <row r="112" spans="1:10" s="672" customFormat="1" ht="26.25" hidden="1" thickBot="1">
      <c r="A112" s="1132">
        <v>1154500</v>
      </c>
      <c r="B112" s="941" t="s">
        <v>63</v>
      </c>
      <c r="C112" s="928">
        <v>465500</v>
      </c>
      <c r="D112" s="1134"/>
      <c r="E112" s="1420"/>
      <c r="F112" s="1138"/>
      <c r="G112" s="1139"/>
      <c r="H112" s="1139"/>
      <c r="I112" s="1140"/>
      <c r="J112" s="992">
        <v>10803.6</v>
      </c>
    </row>
    <row r="113" spans="1:10" s="672" customFormat="1" ht="26.25" hidden="1" thickBot="1">
      <c r="A113" s="1132">
        <v>1154600</v>
      </c>
      <c r="B113" s="941" t="s">
        <v>64</v>
      </c>
      <c r="C113" s="928">
        <v>465600</v>
      </c>
      <c r="D113" s="1133"/>
      <c r="E113" s="995"/>
      <c r="F113" s="991"/>
      <c r="G113" s="1006"/>
      <c r="H113" s="1006"/>
      <c r="I113" s="996"/>
      <c r="J113" s="992">
        <v>10803.6</v>
      </c>
    </row>
    <row r="114" spans="1:10" s="672" customFormat="1" ht="13.5" hidden="1" thickBot="1">
      <c r="A114" s="1135">
        <v>1154700</v>
      </c>
      <c r="B114" s="946" t="s">
        <v>74</v>
      </c>
      <c r="C114" s="730" t="s">
        <v>75</v>
      </c>
      <c r="D114" s="1136"/>
      <c r="E114" s="1004"/>
      <c r="F114" s="992"/>
      <c r="G114" s="1008"/>
      <c r="H114" s="1008"/>
      <c r="I114" s="998"/>
      <c r="J114" s="992">
        <v>10803.6</v>
      </c>
    </row>
    <row r="115" spans="1:10" s="672" customFormat="1" ht="18.75" hidden="1" customHeight="1">
      <c r="A115" s="1141">
        <v>1160000</v>
      </c>
      <c r="B115" s="764" t="s">
        <v>76</v>
      </c>
      <c r="C115" s="718" t="s">
        <v>338</v>
      </c>
      <c r="D115" s="994">
        <v>0</v>
      </c>
      <c r="E115" s="1005">
        <v>0</v>
      </c>
      <c r="F115" s="994">
        <v>0</v>
      </c>
      <c r="G115" s="994">
        <v>0</v>
      </c>
      <c r="H115" s="994">
        <v>0</v>
      </c>
      <c r="I115" s="994">
        <v>0</v>
      </c>
      <c r="J115" s="992">
        <v>10803.6</v>
      </c>
    </row>
    <row r="116" spans="1:10" s="672" customFormat="1" ht="13.5" hidden="1" thickBot="1">
      <c r="A116" s="744">
        <v>1161000</v>
      </c>
      <c r="B116" s="766" t="s">
        <v>77</v>
      </c>
      <c r="C116" s="767" t="s">
        <v>338</v>
      </c>
      <c r="D116" s="991">
        <v>0</v>
      </c>
      <c r="E116" s="995">
        <v>0</v>
      </c>
      <c r="F116" s="991">
        <v>0</v>
      </c>
      <c r="G116" s="991">
        <v>0</v>
      </c>
      <c r="H116" s="991">
        <v>0</v>
      </c>
      <c r="I116" s="991">
        <v>0</v>
      </c>
      <c r="J116" s="992">
        <v>10803.6</v>
      </c>
    </row>
    <row r="117" spans="1:10" s="672" customFormat="1" ht="26.25" hidden="1" thickBot="1">
      <c r="A117" s="744">
        <v>1161100</v>
      </c>
      <c r="B117" s="725" t="s">
        <v>1660</v>
      </c>
      <c r="C117" s="746">
        <v>471100</v>
      </c>
      <c r="D117" s="991"/>
      <c r="E117" s="995"/>
      <c r="F117" s="991"/>
      <c r="G117" s="991"/>
      <c r="H117" s="991"/>
      <c r="I117" s="991"/>
      <c r="J117" s="992">
        <v>10803.6</v>
      </c>
    </row>
    <row r="118" spans="1:10" s="672" customFormat="1" ht="26.25" hidden="1" thickBot="1">
      <c r="A118" s="744">
        <v>1161200</v>
      </c>
      <c r="B118" s="760" t="s">
        <v>1622</v>
      </c>
      <c r="C118" s="746">
        <v>471200</v>
      </c>
      <c r="D118" s="991"/>
      <c r="E118" s="995"/>
      <c r="F118" s="991"/>
      <c r="G118" s="991"/>
      <c r="H118" s="991"/>
      <c r="I118" s="991"/>
      <c r="J118" s="992">
        <v>10803.6</v>
      </c>
    </row>
    <row r="119" spans="1:10" s="672" customFormat="1" ht="26.25" hidden="1" thickBot="1">
      <c r="A119" s="744">
        <v>1162000</v>
      </c>
      <c r="B119" s="766" t="s">
        <v>1080</v>
      </c>
      <c r="C119" s="767" t="s">
        <v>338</v>
      </c>
      <c r="D119" s="991">
        <v>0</v>
      </c>
      <c r="E119" s="995">
        <v>0</v>
      </c>
      <c r="F119" s="991">
        <v>0</v>
      </c>
      <c r="G119" s="991">
        <v>0</v>
      </c>
      <c r="H119" s="991">
        <v>0</v>
      </c>
      <c r="I119" s="991">
        <v>0</v>
      </c>
      <c r="J119" s="992">
        <v>10803.6</v>
      </c>
    </row>
    <row r="120" spans="1:10" s="672" customFormat="1" ht="26.25" hidden="1" thickBot="1">
      <c r="A120" s="744">
        <v>1162100</v>
      </c>
      <c r="B120" s="760" t="s">
        <v>1623</v>
      </c>
      <c r="C120" s="726" t="s">
        <v>122</v>
      </c>
      <c r="D120" s="991"/>
      <c r="E120" s="995"/>
      <c r="F120" s="991"/>
      <c r="G120" s="991"/>
      <c r="H120" s="991"/>
      <c r="I120" s="991"/>
      <c r="J120" s="992">
        <v>10803.6</v>
      </c>
    </row>
    <row r="121" spans="1:10" s="672" customFormat="1" ht="0.75" hidden="1" customHeight="1">
      <c r="A121" s="744">
        <v>1162200</v>
      </c>
      <c r="B121" s="760" t="s">
        <v>1624</v>
      </c>
      <c r="C121" s="726" t="s">
        <v>23</v>
      </c>
      <c r="D121" s="991"/>
      <c r="E121" s="995">
        <v>0</v>
      </c>
      <c r="F121" s="991">
        <v>7</v>
      </c>
      <c r="G121" s="991"/>
      <c r="H121" s="991"/>
      <c r="I121" s="991"/>
      <c r="J121" s="992">
        <v>10803.6</v>
      </c>
    </row>
    <row r="122" spans="1:10" s="672" customFormat="1" ht="13.5" hidden="1" thickBot="1">
      <c r="A122" s="744">
        <v>1162300</v>
      </c>
      <c r="B122" s="760" t="s">
        <v>1625</v>
      </c>
      <c r="C122" s="726" t="s">
        <v>25</v>
      </c>
      <c r="D122" s="991"/>
      <c r="E122" s="995"/>
      <c r="F122" s="991"/>
      <c r="G122" s="991"/>
      <c r="H122" s="991"/>
      <c r="I122" s="991"/>
      <c r="J122" s="992">
        <v>10803.6</v>
      </c>
    </row>
    <row r="123" spans="1:10" s="672" customFormat="1" ht="13.5" hidden="1" thickBot="1">
      <c r="A123" s="744">
        <v>1162400</v>
      </c>
      <c r="B123" s="760" t="s">
        <v>1626</v>
      </c>
      <c r="C123" s="726" t="s">
        <v>795</v>
      </c>
      <c r="D123" s="991"/>
      <c r="E123" s="995"/>
      <c r="F123" s="991"/>
      <c r="G123" s="991"/>
      <c r="H123" s="991"/>
      <c r="I123" s="991"/>
      <c r="J123" s="992">
        <v>10803.6</v>
      </c>
    </row>
    <row r="124" spans="1:10" s="672" customFormat="1" ht="26.25" hidden="1" thickBot="1">
      <c r="A124" s="744">
        <v>1162500</v>
      </c>
      <c r="B124" s="760" t="s">
        <v>1627</v>
      </c>
      <c r="C124" s="726" t="s">
        <v>797</v>
      </c>
      <c r="D124" s="991"/>
      <c r="E124" s="995"/>
      <c r="F124" s="991"/>
      <c r="G124" s="991"/>
      <c r="H124" s="991"/>
      <c r="I124" s="991"/>
      <c r="J124" s="992">
        <v>10803.6</v>
      </c>
    </row>
    <row r="125" spans="1:10" s="672" customFormat="1" ht="13.5" hidden="1" thickBot="1">
      <c r="A125" s="744">
        <v>1162600</v>
      </c>
      <c r="B125" s="760" t="s">
        <v>1628</v>
      </c>
      <c r="C125" s="726" t="s">
        <v>489</v>
      </c>
      <c r="D125" s="991"/>
      <c r="E125" s="995"/>
      <c r="F125" s="991"/>
      <c r="G125" s="991"/>
      <c r="H125" s="991"/>
      <c r="I125" s="991"/>
      <c r="J125" s="992">
        <v>10803.6</v>
      </c>
    </row>
    <row r="126" spans="1:10" s="672" customFormat="1" ht="26.25" hidden="1" thickBot="1">
      <c r="A126" s="744">
        <v>1162700</v>
      </c>
      <c r="B126" s="725" t="s">
        <v>1629</v>
      </c>
      <c r="C126" s="726" t="s">
        <v>491</v>
      </c>
      <c r="D126" s="991"/>
      <c r="E126" s="995"/>
      <c r="F126" s="991"/>
      <c r="G126" s="991"/>
      <c r="H126" s="991"/>
      <c r="I126" s="991"/>
      <c r="J126" s="992">
        <v>10803.6</v>
      </c>
    </row>
    <row r="127" spans="1:10" s="672" customFormat="1" ht="13.5" hidden="1" thickBot="1">
      <c r="A127" s="744">
        <v>1162800</v>
      </c>
      <c r="B127" s="760" t="s">
        <v>1630</v>
      </c>
      <c r="C127" s="726" t="s">
        <v>833</v>
      </c>
      <c r="D127" s="1006"/>
      <c r="E127" s="1007"/>
      <c r="F127" s="1006"/>
      <c r="G127" s="1006"/>
      <c r="H127" s="1006"/>
      <c r="I127" s="1006"/>
      <c r="J127" s="992">
        <v>10803.6</v>
      </c>
    </row>
    <row r="128" spans="1:10" s="672" customFormat="1" ht="13.5" hidden="1" customHeight="1">
      <c r="A128" s="775">
        <v>1162900</v>
      </c>
      <c r="B128" s="760" t="s">
        <v>1631</v>
      </c>
      <c r="C128" s="726" t="s">
        <v>835</v>
      </c>
      <c r="D128" s="1006"/>
      <c r="E128" s="1007"/>
      <c r="F128" s="1006"/>
      <c r="G128" s="1006"/>
      <c r="H128" s="1006"/>
      <c r="I128" s="1006"/>
      <c r="J128" s="992">
        <v>10803.6</v>
      </c>
    </row>
    <row r="129" spans="1:10" s="672" customFormat="1" ht="13.5" hidden="1" customHeight="1">
      <c r="A129" s="775">
        <v>1163000</v>
      </c>
      <c r="B129" s="766" t="s">
        <v>54</v>
      </c>
      <c r="C129" s="755" t="s">
        <v>338</v>
      </c>
      <c r="D129" s="1006">
        <v>0</v>
      </c>
      <c r="E129" s="1007">
        <v>0</v>
      </c>
      <c r="F129" s="1006">
        <v>0</v>
      </c>
      <c r="G129" s="1006">
        <v>0</v>
      </c>
      <c r="H129" s="1006">
        <v>0</v>
      </c>
      <c r="I129" s="1006">
        <v>0</v>
      </c>
      <c r="J129" s="992">
        <v>10803.6</v>
      </c>
    </row>
    <row r="130" spans="1:10" s="672" customFormat="1" ht="13.5" hidden="1" customHeight="1" thickBot="1">
      <c r="A130" s="769">
        <v>1163100</v>
      </c>
      <c r="B130" s="749" t="s">
        <v>763</v>
      </c>
      <c r="C130" s="730" t="s">
        <v>764</v>
      </c>
      <c r="D130" s="1008"/>
      <c r="E130" s="1009"/>
      <c r="F130" s="1008"/>
      <c r="G130" s="1008"/>
      <c r="H130" s="1008"/>
      <c r="I130" s="1008"/>
      <c r="J130" s="992">
        <v>10803.6</v>
      </c>
    </row>
    <row r="131" spans="1:10" s="672" customFormat="1" ht="0.75" hidden="1" customHeight="1">
      <c r="A131" s="771">
        <v>1170000</v>
      </c>
      <c r="B131" s="772" t="s">
        <v>836</v>
      </c>
      <c r="C131" s="718" t="s">
        <v>338</v>
      </c>
      <c r="D131" s="1010">
        <v>0</v>
      </c>
      <c r="E131" s="1011">
        <v>7570</v>
      </c>
      <c r="F131" s="1010">
        <v>7570</v>
      </c>
      <c r="G131" s="1010">
        <v>2000</v>
      </c>
      <c r="H131" s="1010">
        <v>4000</v>
      </c>
      <c r="I131" s="1010">
        <v>6000</v>
      </c>
      <c r="J131" s="992">
        <v>10803.6</v>
      </c>
    </row>
    <row r="132" spans="1:10" s="672" customFormat="1" ht="29.25" hidden="1" customHeight="1">
      <c r="A132" s="775">
        <v>1171000</v>
      </c>
      <c r="B132" s="776" t="s">
        <v>200</v>
      </c>
      <c r="C132" s="718" t="s">
        <v>338</v>
      </c>
      <c r="D132" s="1012">
        <v>0</v>
      </c>
      <c r="E132" s="1013">
        <v>0</v>
      </c>
      <c r="F132" s="1012">
        <v>0</v>
      </c>
      <c r="G132" s="1012">
        <v>0</v>
      </c>
      <c r="H132" s="1012">
        <v>0</v>
      </c>
      <c r="I132" s="1012">
        <v>0</v>
      </c>
      <c r="J132" s="992">
        <v>10803.6</v>
      </c>
    </row>
    <row r="133" spans="1:10" s="672" customFormat="1" ht="45.75" hidden="1" customHeight="1">
      <c r="A133" s="775">
        <v>1171100</v>
      </c>
      <c r="B133" s="725" t="s">
        <v>1632</v>
      </c>
      <c r="C133" s="722" t="s">
        <v>457</v>
      </c>
      <c r="D133" s="1006"/>
      <c r="E133" s="1007"/>
      <c r="F133" s="1006"/>
      <c r="G133" s="1006"/>
      <c r="H133" s="1006"/>
      <c r="I133" s="1006"/>
      <c r="J133" s="992">
        <v>10803.6</v>
      </c>
    </row>
    <row r="134" spans="1:10" s="672" customFormat="1" ht="27" hidden="1" customHeight="1">
      <c r="A134" s="775">
        <v>1171200</v>
      </c>
      <c r="B134" s="760" t="s">
        <v>1633</v>
      </c>
      <c r="C134" s="778" t="s">
        <v>332</v>
      </c>
      <c r="D134" s="1006"/>
      <c r="E134" s="1007"/>
      <c r="F134" s="1006"/>
      <c r="G134" s="1006"/>
      <c r="H134" s="1006"/>
      <c r="I134" s="1006"/>
      <c r="J134" s="992">
        <v>10803.6</v>
      </c>
    </row>
    <row r="135" spans="1:10" s="672" customFormat="1" ht="46.5" hidden="1" customHeight="1">
      <c r="A135" s="744">
        <v>1172000</v>
      </c>
      <c r="B135" s="779" t="s">
        <v>974</v>
      </c>
      <c r="C135" s="755" t="s">
        <v>338</v>
      </c>
      <c r="D135" s="1010">
        <v>0</v>
      </c>
      <c r="E135" s="1011">
        <v>0</v>
      </c>
      <c r="F135" s="1010">
        <v>0</v>
      </c>
      <c r="G135" s="1010">
        <v>0</v>
      </c>
      <c r="H135" s="1010">
        <v>0</v>
      </c>
      <c r="I135" s="1010">
        <v>0</v>
      </c>
      <c r="J135" s="992">
        <v>10803.6</v>
      </c>
    </row>
    <row r="136" spans="1:10" s="672" customFormat="1" ht="13.5" hidden="1" customHeight="1">
      <c r="A136" s="744">
        <v>1172100</v>
      </c>
      <c r="B136" s="747" t="s">
        <v>1058</v>
      </c>
      <c r="C136" s="722" t="s">
        <v>975</v>
      </c>
      <c r="D136" s="1006"/>
      <c r="E136" s="1007"/>
      <c r="F136" s="1006"/>
      <c r="G136" s="1006"/>
      <c r="H136" s="1006"/>
      <c r="I136" s="1006"/>
      <c r="J136" s="992">
        <v>10803.6</v>
      </c>
    </row>
    <row r="137" spans="1:10" s="672" customFormat="1" ht="13.5" hidden="1" thickBot="1">
      <c r="A137" s="744">
        <v>1172200</v>
      </c>
      <c r="B137" s="747" t="s">
        <v>1059</v>
      </c>
      <c r="C137" s="780">
        <v>482200</v>
      </c>
      <c r="D137" s="1006"/>
      <c r="E137" s="1007"/>
      <c r="F137" s="1006"/>
      <c r="G137" s="1006"/>
      <c r="H137" s="1006"/>
      <c r="I137" s="1006"/>
      <c r="J137" s="992">
        <v>10803.6</v>
      </c>
    </row>
    <row r="138" spans="1:10" s="672" customFormat="1" ht="13.5" hidden="1" thickBot="1">
      <c r="A138" s="744">
        <v>1172300</v>
      </c>
      <c r="B138" s="760" t="s">
        <v>1634</v>
      </c>
      <c r="C138" s="726" t="s">
        <v>977</v>
      </c>
      <c r="D138" s="1006"/>
      <c r="E138" s="1007"/>
      <c r="F138" s="1006"/>
      <c r="G138" s="1006"/>
      <c r="H138" s="1006"/>
      <c r="I138" s="1006"/>
      <c r="J138" s="992">
        <v>10803.6</v>
      </c>
    </row>
    <row r="139" spans="1:10" s="672" customFormat="1" ht="34.5" hidden="1" customHeight="1">
      <c r="A139" s="744">
        <v>1172400</v>
      </c>
      <c r="B139" s="781" t="s">
        <v>1635</v>
      </c>
      <c r="C139" s="726" t="s">
        <v>117</v>
      </c>
      <c r="D139" s="1012"/>
      <c r="E139" s="1013"/>
      <c r="F139" s="1012"/>
      <c r="G139" s="1012"/>
      <c r="H139" s="1012"/>
      <c r="I139" s="1012"/>
      <c r="J139" s="992">
        <v>10803.6</v>
      </c>
    </row>
    <row r="140" spans="1:10" s="672" customFormat="1" ht="13.5" hidden="1" customHeight="1">
      <c r="A140" s="744">
        <v>1173000</v>
      </c>
      <c r="B140" s="779" t="s">
        <v>118</v>
      </c>
      <c r="C140" s="755" t="s">
        <v>338</v>
      </c>
      <c r="D140" s="1012">
        <v>0</v>
      </c>
      <c r="E140" s="1013">
        <v>0</v>
      </c>
      <c r="F140" s="1012">
        <v>0</v>
      </c>
      <c r="G140" s="1012">
        <v>0</v>
      </c>
      <c r="H140" s="1012">
        <v>0</v>
      </c>
      <c r="I140" s="1012">
        <v>0</v>
      </c>
      <c r="J140" s="992">
        <v>10803.6</v>
      </c>
    </row>
    <row r="141" spans="1:10" s="672" customFormat="1" ht="28.5" hidden="1" customHeight="1">
      <c r="A141" s="775">
        <v>1173100</v>
      </c>
      <c r="B141" s="782" t="s">
        <v>119</v>
      </c>
      <c r="C141" s="726" t="s">
        <v>1044</v>
      </c>
      <c r="D141" s="1012"/>
      <c r="E141" s="1013"/>
      <c r="F141" s="1012"/>
      <c r="G141" s="1012"/>
      <c r="H141" s="1012"/>
      <c r="I141" s="1012"/>
      <c r="J141" s="992">
        <v>10803.6</v>
      </c>
    </row>
    <row r="142" spans="1:10" s="672" customFormat="1" ht="39" hidden="1" thickBot="1">
      <c r="A142" s="775">
        <v>1174000</v>
      </c>
      <c r="B142" s="779" t="s">
        <v>1045</v>
      </c>
      <c r="C142" s="755" t="s">
        <v>338</v>
      </c>
      <c r="D142" s="1012">
        <v>0</v>
      </c>
      <c r="E142" s="1013">
        <v>0</v>
      </c>
      <c r="F142" s="1012">
        <v>0</v>
      </c>
      <c r="G142" s="1012">
        <v>0</v>
      </c>
      <c r="H142" s="1012">
        <v>0</v>
      </c>
      <c r="I142" s="1012">
        <v>0</v>
      </c>
      <c r="J142" s="992">
        <v>10803.6</v>
      </c>
    </row>
    <row r="143" spans="1:10" s="672" customFormat="1" ht="27.75" hidden="1" customHeight="1">
      <c r="A143" s="775">
        <v>1174100</v>
      </c>
      <c r="B143" s="782" t="s">
        <v>1060</v>
      </c>
      <c r="C143" s="726" t="s">
        <v>1046</v>
      </c>
      <c r="D143" s="1012"/>
      <c r="E143" s="1013"/>
      <c r="F143" s="1012"/>
      <c r="G143" s="1012"/>
      <c r="H143" s="1012"/>
      <c r="I143" s="1012"/>
      <c r="J143" s="992">
        <v>10803.6</v>
      </c>
    </row>
    <row r="144" spans="1:10" s="672" customFormat="1" ht="5.25" hidden="1" customHeight="1">
      <c r="A144" s="775">
        <v>1174200</v>
      </c>
      <c r="B144" s="781" t="s">
        <v>1636</v>
      </c>
      <c r="C144" s="726" t="s">
        <v>425</v>
      </c>
      <c r="D144" s="1012"/>
      <c r="E144" s="1013"/>
      <c r="F144" s="1012"/>
      <c r="G144" s="1012"/>
      <c r="H144" s="1012"/>
      <c r="I144" s="1012"/>
      <c r="J144" s="992">
        <v>10803.6</v>
      </c>
    </row>
    <row r="145" spans="1:11" s="672" customFormat="1" ht="27.75" hidden="1" customHeight="1">
      <c r="A145" s="775">
        <v>1175000</v>
      </c>
      <c r="B145" s="779" t="s">
        <v>535</v>
      </c>
      <c r="C145" s="755" t="s">
        <v>338</v>
      </c>
      <c r="D145" s="1012">
        <v>0</v>
      </c>
      <c r="E145" s="1013">
        <v>0</v>
      </c>
      <c r="F145" s="1012">
        <v>0</v>
      </c>
      <c r="G145" s="1012">
        <v>0</v>
      </c>
      <c r="H145" s="1012">
        <v>0</v>
      </c>
      <c r="I145" s="1012">
        <v>0</v>
      </c>
      <c r="J145" s="992">
        <v>10803.6</v>
      </c>
    </row>
    <row r="146" spans="1:11" s="672" customFormat="1" ht="39" hidden="1" customHeight="1">
      <c r="A146" s="775">
        <v>1175100</v>
      </c>
      <c r="B146" s="781" t="s">
        <v>1637</v>
      </c>
      <c r="C146" s="726" t="s">
        <v>212</v>
      </c>
      <c r="D146" s="1012"/>
      <c r="E146" s="1013"/>
      <c r="F146" s="1012"/>
      <c r="G146" s="1012"/>
      <c r="H146" s="1012"/>
      <c r="I146" s="1012"/>
      <c r="J146" s="992">
        <v>10803.6</v>
      </c>
    </row>
    <row r="147" spans="1:11" s="672" customFormat="1" ht="13.5" hidden="1" customHeight="1">
      <c r="A147" s="775">
        <v>1176000</v>
      </c>
      <c r="B147" s="779" t="s">
        <v>213</v>
      </c>
      <c r="C147" s="755" t="s">
        <v>338</v>
      </c>
      <c r="D147" s="1012">
        <v>0</v>
      </c>
      <c r="E147" s="1013">
        <v>0</v>
      </c>
      <c r="F147" s="1012">
        <v>0</v>
      </c>
      <c r="G147" s="1012">
        <v>0</v>
      </c>
      <c r="H147" s="1012">
        <v>0</v>
      </c>
      <c r="I147" s="1012">
        <v>0</v>
      </c>
      <c r="J147" s="992">
        <v>10803.6</v>
      </c>
    </row>
    <row r="148" spans="1:11" s="672" customFormat="1" ht="13.5" hidden="1" thickBot="1">
      <c r="A148" s="775">
        <v>1176100</v>
      </c>
      <c r="B148" s="781" t="s">
        <v>1638</v>
      </c>
      <c r="C148" s="726" t="s">
        <v>8</v>
      </c>
      <c r="D148" s="1012"/>
      <c r="E148" s="1013"/>
      <c r="F148" s="1012"/>
      <c r="G148" s="1012"/>
      <c r="H148" s="1012"/>
      <c r="I148" s="1012"/>
      <c r="J148" s="992">
        <v>10803.6</v>
      </c>
    </row>
    <row r="149" spans="1:11" s="672" customFormat="1" ht="22.5" customHeight="1" thickBot="1">
      <c r="A149" s="775">
        <v>1177000</v>
      </c>
      <c r="B149" s="1473" t="s">
        <v>564</v>
      </c>
      <c r="C149" s="755" t="s">
        <v>338</v>
      </c>
      <c r="D149" s="1133">
        <f t="shared" ref="D149:I149" si="1">D150</f>
        <v>395000</v>
      </c>
      <c r="E149" s="1417">
        <f t="shared" si="1"/>
        <v>0</v>
      </c>
      <c r="F149" s="1133">
        <f t="shared" si="1"/>
        <v>395000</v>
      </c>
      <c r="G149" s="1133">
        <f t="shared" si="1"/>
        <v>100000</v>
      </c>
      <c r="H149" s="1133">
        <f t="shared" si="1"/>
        <v>350000</v>
      </c>
      <c r="I149" s="1133">
        <f t="shared" si="1"/>
        <v>395000</v>
      </c>
      <c r="J149" s="992">
        <f>J150</f>
        <v>395000</v>
      </c>
    </row>
    <row r="150" spans="1:11" s="672" customFormat="1" ht="26.25" customHeight="1" thickBot="1">
      <c r="A150" s="769">
        <v>1177100</v>
      </c>
      <c r="B150" s="1474" t="s">
        <v>1639</v>
      </c>
      <c r="C150" s="730" t="s">
        <v>244</v>
      </c>
      <c r="D150" s="1136">
        <v>395000</v>
      </c>
      <c r="E150" s="1004">
        <v>0</v>
      </c>
      <c r="F150" s="992">
        <f>D150+E150</f>
        <v>395000</v>
      </c>
      <c r="G150" s="992">
        <v>100000</v>
      </c>
      <c r="H150" s="992">
        <v>350000</v>
      </c>
      <c r="I150" s="1004">
        <v>395000</v>
      </c>
      <c r="J150" s="992">
        <f>F150</f>
        <v>395000</v>
      </c>
      <c r="K150" s="985"/>
    </row>
    <row r="151" spans="1:11" s="672" customFormat="1" ht="0.75" hidden="1" customHeight="1" thickBot="1">
      <c r="A151" s="1142" t="s">
        <v>247</v>
      </c>
      <c r="B151" s="790" t="s">
        <v>618</v>
      </c>
      <c r="C151" s="791" t="s">
        <v>338</v>
      </c>
      <c r="D151" s="1143">
        <v>0</v>
      </c>
      <c r="E151" s="1421">
        <v>0</v>
      </c>
      <c r="F151" s="1143">
        <v>0</v>
      </c>
      <c r="G151" s="1143">
        <v>0</v>
      </c>
      <c r="H151" s="1143">
        <v>0</v>
      </c>
      <c r="I151" s="1143">
        <v>0</v>
      </c>
      <c r="J151" s="992">
        <v>28104.799999999999</v>
      </c>
    </row>
    <row r="152" spans="1:11" s="672" customFormat="1" ht="2.25" hidden="1" customHeight="1">
      <c r="A152" s="771" t="s">
        <v>620</v>
      </c>
      <c r="B152" s="799" t="s">
        <v>621</v>
      </c>
      <c r="C152" s="718" t="s">
        <v>338</v>
      </c>
      <c r="D152" s="994">
        <v>0</v>
      </c>
      <c r="E152" s="1005">
        <v>0</v>
      </c>
      <c r="F152" s="994">
        <v>0</v>
      </c>
      <c r="G152" s="994">
        <v>0</v>
      </c>
      <c r="H152" s="994">
        <v>0</v>
      </c>
      <c r="I152" s="994">
        <v>0</v>
      </c>
      <c r="J152" s="992">
        <v>28104.799999999999</v>
      </c>
    </row>
    <row r="153" spans="1:11" s="672" customFormat="1" ht="20.25" hidden="1" customHeight="1">
      <c r="A153" s="775" t="s">
        <v>622</v>
      </c>
      <c r="B153" s="781" t="s">
        <v>1640</v>
      </c>
      <c r="C153" s="955" t="s">
        <v>945</v>
      </c>
      <c r="D153" s="1133"/>
      <c r="E153" s="1417"/>
      <c r="F153" s="1133"/>
      <c r="G153" s="1133"/>
      <c r="H153" s="1133"/>
      <c r="I153" s="1133"/>
      <c r="J153" s="992">
        <v>28104.799999999999</v>
      </c>
    </row>
    <row r="154" spans="1:11" s="672" customFormat="1" ht="20.25" hidden="1" customHeight="1">
      <c r="A154" s="775" t="s">
        <v>946</v>
      </c>
      <c r="B154" s="781" t="s">
        <v>1641</v>
      </c>
      <c r="C154" s="955" t="s">
        <v>923</v>
      </c>
      <c r="D154" s="1133"/>
      <c r="E154" s="1417"/>
      <c r="F154" s="1133"/>
      <c r="G154" s="1133"/>
      <c r="H154" s="1133"/>
      <c r="I154" s="1133"/>
      <c r="J154" s="992">
        <v>28104.799999999999</v>
      </c>
    </row>
    <row r="155" spans="1:11" s="672" customFormat="1" ht="13.5" hidden="1" thickBot="1">
      <c r="A155" s="775" t="s">
        <v>924</v>
      </c>
      <c r="B155" s="781" t="s">
        <v>1642</v>
      </c>
      <c r="C155" s="955" t="s">
        <v>926</v>
      </c>
      <c r="D155" s="1133"/>
      <c r="E155" s="1417"/>
      <c r="F155" s="1133"/>
      <c r="G155" s="1133"/>
      <c r="H155" s="1133"/>
      <c r="I155" s="1133"/>
      <c r="J155" s="992">
        <v>28104.799999999999</v>
      </c>
    </row>
    <row r="156" spans="1:11" s="672" customFormat="1" ht="20.25" hidden="1" customHeight="1">
      <c r="A156" s="802" t="s">
        <v>927</v>
      </c>
      <c r="B156" s="781" t="s">
        <v>1643</v>
      </c>
      <c r="C156" s="955" t="s">
        <v>1055</v>
      </c>
      <c r="D156" s="1133"/>
      <c r="E156" s="1417"/>
      <c r="F156" s="1133"/>
      <c r="G156" s="1133"/>
      <c r="H156" s="1133"/>
      <c r="I156" s="1133"/>
      <c r="J156" s="992">
        <v>28104.799999999999</v>
      </c>
    </row>
    <row r="157" spans="1:11" s="672" customFormat="1" ht="20.25" hidden="1" customHeight="1">
      <c r="A157" s="802" t="s">
        <v>127</v>
      </c>
      <c r="B157" s="782" t="s">
        <v>128</v>
      </c>
      <c r="C157" s="955" t="s">
        <v>129</v>
      </c>
      <c r="D157" s="1133"/>
      <c r="E157" s="1417"/>
      <c r="F157" s="1133"/>
      <c r="G157" s="1133"/>
      <c r="H157" s="1133"/>
      <c r="I157" s="1133"/>
      <c r="J157" s="992">
        <v>28104.799999999999</v>
      </c>
    </row>
    <row r="158" spans="1:11" s="672" customFormat="1" ht="20.25" hidden="1" customHeight="1">
      <c r="A158" s="802" t="s">
        <v>130</v>
      </c>
      <c r="B158" s="781" t="s">
        <v>1644</v>
      </c>
      <c r="C158" s="955" t="s">
        <v>857</v>
      </c>
      <c r="D158" s="1133"/>
      <c r="E158" s="1417"/>
      <c r="F158" s="1133"/>
      <c r="G158" s="1133"/>
      <c r="H158" s="1133"/>
      <c r="I158" s="1133"/>
      <c r="J158" s="992">
        <v>28104.799999999999</v>
      </c>
    </row>
    <row r="159" spans="1:11" s="672" customFormat="1" ht="20.25" hidden="1" customHeight="1">
      <c r="A159" s="802" t="s">
        <v>858</v>
      </c>
      <c r="B159" s="781" t="s">
        <v>1645</v>
      </c>
      <c r="C159" s="955" t="s">
        <v>860</v>
      </c>
      <c r="D159" s="1133"/>
      <c r="E159" s="1417"/>
      <c r="F159" s="1133"/>
      <c r="G159" s="1133"/>
      <c r="H159" s="1133"/>
      <c r="I159" s="1133"/>
      <c r="J159" s="992">
        <v>28104.799999999999</v>
      </c>
    </row>
    <row r="160" spans="1:11" s="672" customFormat="1" ht="0.75" hidden="1" customHeight="1">
      <c r="A160" s="1144" t="s">
        <v>765</v>
      </c>
      <c r="B160" s="959" t="s">
        <v>1646</v>
      </c>
      <c r="C160" s="960" t="s">
        <v>627</v>
      </c>
      <c r="D160" s="1133"/>
      <c r="E160" s="1417"/>
      <c r="F160" s="1133"/>
      <c r="G160" s="1133"/>
      <c r="H160" s="1133"/>
      <c r="I160" s="1133"/>
      <c r="J160" s="992">
        <v>28104.799999999999</v>
      </c>
    </row>
    <row r="161" spans="1:10" s="672" customFormat="1" ht="20.25" hidden="1" customHeight="1">
      <c r="A161" s="1132" t="s">
        <v>766</v>
      </c>
      <c r="B161" s="961" t="s">
        <v>1020</v>
      </c>
      <c r="C161" s="928" t="s">
        <v>1021</v>
      </c>
      <c r="D161" s="1133"/>
      <c r="E161" s="1417"/>
      <c r="F161" s="1133"/>
      <c r="G161" s="1133"/>
      <c r="H161" s="1133"/>
      <c r="I161" s="1133"/>
      <c r="J161" s="992">
        <v>28104.799999999999</v>
      </c>
    </row>
    <row r="162" spans="1:10" s="672" customFormat="1" ht="20.25" hidden="1" customHeight="1">
      <c r="A162" s="1132" t="s">
        <v>1022</v>
      </c>
      <c r="B162" s="961" t="s">
        <v>1023</v>
      </c>
      <c r="C162" s="928" t="s">
        <v>1024</v>
      </c>
      <c r="D162" s="1133"/>
      <c r="E162" s="1417"/>
      <c r="F162" s="1133"/>
      <c r="G162" s="1133"/>
      <c r="H162" s="1133"/>
      <c r="I162" s="1133"/>
      <c r="J162" s="992">
        <v>28104.799999999999</v>
      </c>
    </row>
    <row r="163" spans="1:10" s="672" customFormat="1" ht="20.25" hidden="1" customHeight="1">
      <c r="A163" s="798" t="s">
        <v>628</v>
      </c>
      <c r="B163" s="963" t="s">
        <v>629</v>
      </c>
      <c r="C163" s="964" t="s">
        <v>338</v>
      </c>
      <c r="D163" s="1133">
        <v>0</v>
      </c>
      <c r="E163" s="1417">
        <v>0</v>
      </c>
      <c r="F163" s="1133">
        <v>0</v>
      </c>
      <c r="G163" s="1133">
        <v>0</v>
      </c>
      <c r="H163" s="1133">
        <v>0</v>
      </c>
      <c r="I163" s="1133">
        <v>0</v>
      </c>
      <c r="J163" s="992">
        <v>28104.799999999999</v>
      </c>
    </row>
    <row r="164" spans="1:10" ht="12.75" hidden="1" customHeight="1">
      <c r="A164" s="802" t="s">
        <v>630</v>
      </c>
      <c r="B164" s="782" t="s">
        <v>631</v>
      </c>
      <c r="C164" s="955" t="s">
        <v>632</v>
      </c>
      <c r="D164" s="1133"/>
      <c r="E164" s="1417"/>
      <c r="F164" s="1133"/>
      <c r="G164" s="1133"/>
      <c r="H164" s="1133"/>
      <c r="I164" s="1133"/>
      <c r="J164" s="992">
        <v>28104.799999999999</v>
      </c>
    </row>
    <row r="165" spans="1:10" ht="13.5" hidden="1" thickBot="1">
      <c r="A165" s="802" t="s">
        <v>633</v>
      </c>
      <c r="B165" s="782" t="s">
        <v>634</v>
      </c>
      <c r="C165" s="955" t="s">
        <v>635</v>
      </c>
      <c r="D165" s="1133"/>
      <c r="E165" s="1417"/>
      <c r="F165" s="1133"/>
      <c r="G165" s="1133"/>
      <c r="H165" s="1133"/>
      <c r="I165" s="1133"/>
      <c r="J165" s="992">
        <v>28104.799999999999</v>
      </c>
    </row>
    <row r="166" spans="1:10" ht="13.5" hidden="1" thickBot="1">
      <c r="A166" s="802" t="s">
        <v>636</v>
      </c>
      <c r="B166" s="781" t="s">
        <v>1647</v>
      </c>
      <c r="C166" s="955" t="s">
        <v>294</v>
      </c>
      <c r="D166" s="1133"/>
      <c r="E166" s="1417"/>
      <c r="F166" s="1133"/>
      <c r="G166" s="1133"/>
      <c r="H166" s="1133"/>
      <c r="I166" s="1133"/>
      <c r="J166" s="992">
        <v>28104.799999999999</v>
      </c>
    </row>
    <row r="167" spans="1:10" ht="13.5" hidden="1" customHeight="1">
      <c r="A167" s="802" t="s">
        <v>295</v>
      </c>
      <c r="B167" s="781" t="s">
        <v>1648</v>
      </c>
      <c r="C167" s="955" t="s">
        <v>297</v>
      </c>
      <c r="D167" s="1133"/>
      <c r="E167" s="1417"/>
      <c r="F167" s="1133"/>
      <c r="G167" s="1133"/>
      <c r="H167" s="1133"/>
      <c r="I167" s="1133"/>
      <c r="J167" s="992">
        <v>28104.799999999999</v>
      </c>
    </row>
    <row r="168" spans="1:10" ht="2.25" hidden="1" customHeight="1" thickBot="1">
      <c r="A168" s="802" t="s">
        <v>298</v>
      </c>
      <c r="B168" s="779" t="s">
        <v>299</v>
      </c>
      <c r="C168" s="767" t="s">
        <v>338</v>
      </c>
      <c r="D168" s="1133">
        <v>0</v>
      </c>
      <c r="E168" s="1417">
        <v>0</v>
      </c>
      <c r="F168" s="1133">
        <v>0</v>
      </c>
      <c r="G168" s="1133">
        <v>0</v>
      </c>
      <c r="H168" s="1133">
        <v>0</v>
      </c>
      <c r="I168" s="1133">
        <v>0</v>
      </c>
      <c r="J168" s="992">
        <v>28104.799999999999</v>
      </c>
    </row>
    <row r="169" spans="1:10" ht="13.5" hidden="1" thickBot="1">
      <c r="A169" s="802" t="s">
        <v>300</v>
      </c>
      <c r="B169" s="782" t="s">
        <v>1061</v>
      </c>
      <c r="C169" s="955" t="s">
        <v>301</v>
      </c>
      <c r="D169" s="1133"/>
      <c r="E169" s="1417"/>
      <c r="F169" s="1133"/>
      <c r="G169" s="1133"/>
      <c r="H169" s="1133"/>
      <c r="I169" s="1133"/>
      <c r="J169" s="992">
        <v>28104.799999999999</v>
      </c>
    </row>
    <row r="170" spans="1:10" ht="14.25" hidden="1" customHeight="1">
      <c r="A170" s="805" t="s">
        <v>302</v>
      </c>
      <c r="B170" s="806" t="s">
        <v>1025</v>
      </c>
      <c r="C170" s="767" t="s">
        <v>338</v>
      </c>
      <c r="D170" s="1133">
        <v>0</v>
      </c>
      <c r="E170" s="1417">
        <v>0</v>
      </c>
      <c r="F170" s="1133">
        <v>0</v>
      </c>
      <c r="G170" s="1133">
        <v>0</v>
      </c>
      <c r="H170" s="1133">
        <v>0</v>
      </c>
      <c r="I170" s="1133">
        <v>0</v>
      </c>
      <c r="J170" s="992">
        <v>28104.799999999999</v>
      </c>
    </row>
    <row r="171" spans="1:10" ht="13.5" hidden="1" thickBot="1">
      <c r="A171" s="802" t="s">
        <v>304</v>
      </c>
      <c r="B171" s="782" t="s">
        <v>1062</v>
      </c>
      <c r="C171" s="955" t="s">
        <v>305</v>
      </c>
      <c r="D171" s="1133"/>
      <c r="E171" s="1417"/>
      <c r="F171" s="1133"/>
      <c r="G171" s="1133"/>
      <c r="H171" s="1133"/>
      <c r="I171" s="1133"/>
      <c r="J171" s="992">
        <v>28104.799999999999</v>
      </c>
    </row>
    <row r="172" spans="1:10" ht="13.5" hidden="1" thickBot="1">
      <c r="A172" s="802" t="s">
        <v>306</v>
      </c>
      <c r="B172" s="782" t="s">
        <v>1063</v>
      </c>
      <c r="C172" s="955" t="s">
        <v>307</v>
      </c>
      <c r="D172" s="1133"/>
      <c r="E172" s="1417"/>
      <c r="F172" s="1133"/>
      <c r="G172" s="1133"/>
      <c r="H172" s="1133"/>
      <c r="I172" s="1133"/>
      <c r="J172" s="992">
        <v>28104.799999999999</v>
      </c>
    </row>
    <row r="173" spans="1:10" ht="13.5" hidden="1" thickBot="1">
      <c r="A173" s="802" t="s">
        <v>308</v>
      </c>
      <c r="B173" s="781" t="s">
        <v>1649</v>
      </c>
      <c r="C173" s="955" t="s">
        <v>310</v>
      </c>
      <c r="D173" s="1133"/>
      <c r="E173" s="1417"/>
      <c r="F173" s="1133"/>
      <c r="G173" s="1133"/>
      <c r="H173" s="1133"/>
      <c r="I173" s="1133"/>
      <c r="J173" s="992">
        <v>28104.799999999999</v>
      </c>
    </row>
    <row r="174" spans="1:10" ht="13.5" hidden="1" thickBot="1">
      <c r="A174" s="1145">
        <v>1244000</v>
      </c>
      <c r="B174" s="967" t="s">
        <v>1661</v>
      </c>
      <c r="C174" s="960" t="s">
        <v>1089</v>
      </c>
      <c r="D174" s="1134"/>
      <c r="E174" s="1418"/>
      <c r="F174" s="1134"/>
      <c r="G174" s="1134"/>
      <c r="H174" s="1134"/>
      <c r="I174" s="1134"/>
      <c r="J174" s="992">
        <v>28104.799999999999</v>
      </c>
    </row>
    <row r="175" spans="1:10" ht="20.25" customHeight="1" thickBot="1">
      <c r="A175" s="1146">
        <v>1000000</v>
      </c>
      <c r="B175" s="969" t="s">
        <v>1027</v>
      </c>
      <c r="C175" s="970" t="s">
        <v>338</v>
      </c>
      <c r="D175" s="1143">
        <f>D32</f>
        <v>395000</v>
      </c>
      <c r="E175" s="1421">
        <f>E32</f>
        <v>0</v>
      </c>
      <c r="F175" s="1143">
        <f>F32</f>
        <v>395000</v>
      </c>
      <c r="G175" s="1143">
        <f>G32</f>
        <v>100000</v>
      </c>
      <c r="H175" s="1143">
        <f>H150</f>
        <v>350000</v>
      </c>
      <c r="I175" s="1143">
        <f>I150</f>
        <v>395000</v>
      </c>
      <c r="J175" s="992">
        <f>F175</f>
        <v>395000</v>
      </c>
    </row>
    <row r="176" spans="1:10" ht="18" customHeight="1">
      <c r="A176" s="2568"/>
      <c r="B176" s="2568"/>
      <c r="C176" s="2568"/>
      <c r="D176" s="2568"/>
      <c r="E176" s="2568"/>
      <c r="F176" s="2568"/>
      <c r="G176" s="2568"/>
      <c r="H176" s="2568"/>
      <c r="I176" s="2568"/>
      <c r="J176" s="2568"/>
    </row>
    <row r="177" spans="1:10" ht="15.75" customHeight="1">
      <c r="A177" s="2422" t="s">
        <v>2264</v>
      </c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>
      <c r="A178" s="1147"/>
      <c r="B178" s="1147"/>
      <c r="C178" s="2569"/>
      <c r="D178" s="2569"/>
      <c r="E178" s="2569"/>
      <c r="F178" s="2569"/>
      <c r="G178" s="2569"/>
      <c r="H178" s="2569"/>
      <c r="I178" s="2569"/>
      <c r="J178" s="2569"/>
    </row>
    <row r="179" spans="1:10">
      <c r="A179" s="2422"/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>
      <c r="A180" s="2422" t="s">
        <v>1070</v>
      </c>
      <c r="B180" s="2422"/>
      <c r="C180" s="2422"/>
      <c r="D180" s="2422"/>
      <c r="E180" s="2422"/>
      <c r="F180" s="2422"/>
      <c r="G180" s="2422"/>
      <c r="H180" s="2422"/>
      <c r="I180" s="2422"/>
      <c r="J180" s="2422"/>
    </row>
    <row r="181" spans="1:10" s="626" customFormat="1" ht="12.75" customHeight="1">
      <c r="A181" s="816" t="s">
        <v>1651</v>
      </c>
      <c r="B181" s="816"/>
      <c r="C181" s="817"/>
      <c r="D181" s="816"/>
      <c r="E181" s="1613"/>
      <c r="F181" s="816"/>
      <c r="G181" s="816" t="s">
        <v>1098</v>
      </c>
      <c r="H181" s="816"/>
      <c r="I181" s="816"/>
      <c r="J181" s="816"/>
    </row>
    <row r="182" spans="1:10" s="626" customFormat="1" ht="12.75" customHeight="1">
      <c r="A182" s="818" t="s">
        <v>1652</v>
      </c>
      <c r="B182" s="818"/>
      <c r="C182" s="818"/>
      <c r="D182" s="662"/>
      <c r="E182" s="1614" t="s">
        <v>289</v>
      </c>
      <c r="F182" s="662"/>
      <c r="G182" s="661" t="s">
        <v>290</v>
      </c>
      <c r="H182" s="662"/>
      <c r="I182" s="818"/>
      <c r="J182" s="818"/>
    </row>
    <row r="183" spans="1:10" ht="11.25" customHeight="1">
      <c r="A183" s="2466"/>
      <c r="B183" s="2466"/>
      <c r="C183" s="2466"/>
      <c r="D183" s="2466"/>
      <c r="E183" s="2466"/>
      <c r="F183" s="2466"/>
      <c r="G183" s="2466"/>
      <c r="H183" s="2466"/>
      <c r="I183" s="2466"/>
      <c r="J183" s="2466"/>
    </row>
    <row r="184" spans="1:10" ht="12.75" hidden="1" customHeight="1">
      <c r="A184" s="2422" t="s">
        <v>951</v>
      </c>
      <c r="B184" s="2422"/>
      <c r="C184" s="2422"/>
      <c r="D184" s="2422"/>
      <c r="E184" s="2422"/>
      <c r="F184" s="2422"/>
      <c r="G184" s="2422"/>
      <c r="H184" s="2422"/>
      <c r="I184" s="2422"/>
      <c r="J184" s="2422"/>
    </row>
    <row r="185" spans="1:10" s="626" customFormat="1" ht="21.75" customHeight="1">
      <c r="A185" s="816" t="s">
        <v>2011</v>
      </c>
      <c r="B185" s="816"/>
      <c r="C185" s="817"/>
      <c r="D185" s="816"/>
      <c r="E185" s="1613"/>
      <c r="F185" s="816"/>
      <c r="G185" s="816" t="s">
        <v>1102</v>
      </c>
      <c r="H185" s="816"/>
      <c r="I185" s="816"/>
      <c r="J185" s="816"/>
    </row>
    <row r="186" spans="1:10" s="626" customFormat="1" ht="14.25">
      <c r="A186" s="818" t="s">
        <v>1655</v>
      </c>
      <c r="B186" s="817" t="s">
        <v>612</v>
      </c>
      <c r="C186" s="820"/>
      <c r="D186" s="662"/>
      <c r="E186" s="1614" t="s">
        <v>289</v>
      </c>
      <c r="F186" s="662"/>
      <c r="G186" s="661" t="s">
        <v>290</v>
      </c>
      <c r="H186" s="662"/>
      <c r="I186" s="662"/>
      <c r="J186" s="818"/>
    </row>
    <row r="187" spans="1:10">
      <c r="A187" s="2455"/>
      <c r="B187" s="2455"/>
      <c r="C187" s="2455"/>
      <c r="D187" s="2455"/>
      <c r="E187" s="2455"/>
      <c r="F187" s="2455"/>
      <c r="G187" s="2455"/>
      <c r="H187" s="2455"/>
      <c r="I187" s="2455"/>
      <c r="J187" s="2455"/>
    </row>
  </sheetData>
  <mergeCells count="16">
    <mergeCell ref="H28:J28"/>
    <mergeCell ref="A9:E9"/>
    <mergeCell ref="B15:E15"/>
    <mergeCell ref="B16:F16"/>
    <mergeCell ref="F29:F30"/>
    <mergeCell ref="A14:B14"/>
    <mergeCell ref="B17:F18"/>
    <mergeCell ref="A187:J187"/>
    <mergeCell ref="A183:J183"/>
    <mergeCell ref="A184:J184"/>
    <mergeCell ref="G29:J29"/>
    <mergeCell ref="A176:J176"/>
    <mergeCell ref="A177:J177"/>
    <mergeCell ref="A179:J179"/>
    <mergeCell ref="A180:J180"/>
    <mergeCell ref="C178:J178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I329"/>
  <sheetViews>
    <sheetView workbookViewId="0">
      <selection activeCell="T30" sqref="T30"/>
    </sheetView>
  </sheetViews>
  <sheetFormatPr defaultRowHeight="13.5" customHeight="1"/>
  <cols>
    <col min="1" max="1" width="4.42578125" style="659" customWidth="1"/>
    <col min="2" max="2" width="4.5703125" style="660" customWidth="1"/>
    <col min="3" max="3" width="4.5703125" style="661" customWidth="1"/>
    <col min="4" max="4" width="17.42578125" style="1191" customWidth="1"/>
    <col min="5" max="5" width="5" style="1152" hidden="1" customWidth="1"/>
    <col min="6" max="6" width="8.85546875" style="1512" customWidth="1"/>
    <col min="7" max="7" width="9.85546875" style="1512" customWidth="1"/>
    <col min="8" max="8" width="9.7109375" style="1512" customWidth="1"/>
    <col min="9" max="9" width="11.7109375" style="985" customWidth="1"/>
    <col min="10" max="10" width="8.7109375" style="628" customWidth="1"/>
    <col min="11" max="11" width="8.42578125" style="985" customWidth="1"/>
    <col min="12" max="12" width="9.7109375" style="985" customWidth="1"/>
    <col min="13" max="13" width="9" style="985" customWidth="1"/>
    <col min="14" max="14" width="10.7109375" style="985" customWidth="1"/>
    <col min="15" max="15" width="11.140625" style="628" customWidth="1"/>
    <col min="16" max="16" width="11" style="628" customWidth="1"/>
    <col min="17" max="17" width="11.7109375" style="985" customWidth="1"/>
    <col min="18" max="16384" width="9.140625" style="628"/>
  </cols>
  <sheetData>
    <row r="1" spans="1:35" ht="19.5" customHeight="1">
      <c r="A1" s="2583" t="s">
        <v>269</v>
      </c>
      <c r="B1" s="2583"/>
      <c r="C1" s="2583"/>
      <c r="D1" s="2583"/>
      <c r="E1" s="2583"/>
      <c r="F1" s="2583"/>
      <c r="G1" s="2583"/>
      <c r="H1" s="2583"/>
      <c r="I1" s="2583"/>
      <c r="J1" s="2583"/>
      <c r="K1" s="2583"/>
      <c r="L1" s="2583"/>
      <c r="M1" s="2583"/>
      <c r="N1" s="2583"/>
      <c r="O1" s="2583"/>
      <c r="P1" s="2583"/>
      <c r="Q1" s="2583"/>
      <c r="R1" s="2571"/>
      <c r="S1" s="2571"/>
      <c r="T1" s="2571"/>
      <c r="U1" s="2571"/>
      <c r="V1" s="2571"/>
      <c r="W1" s="2571"/>
      <c r="X1" s="2571"/>
      <c r="Y1" s="2571"/>
      <c r="Z1" s="2571"/>
      <c r="AA1" s="2571"/>
      <c r="AB1" s="2571"/>
      <c r="AC1" s="2571"/>
      <c r="AD1" s="2571"/>
      <c r="AE1" s="2571"/>
      <c r="AF1" s="2571"/>
      <c r="AG1" s="2571"/>
      <c r="AH1" s="2571"/>
      <c r="AI1" s="2571"/>
    </row>
    <row r="2" spans="1:35" s="985" customFormat="1" ht="14.25" customHeight="1">
      <c r="A2" s="2572" t="s">
        <v>2260</v>
      </c>
      <c r="B2" s="2572"/>
      <c r="C2" s="2572"/>
      <c r="D2" s="2572"/>
      <c r="E2" s="2572"/>
      <c r="F2" s="2572"/>
      <c r="G2" s="2572"/>
      <c r="H2" s="2572"/>
      <c r="I2" s="2572"/>
      <c r="J2" s="2572"/>
      <c r="K2" s="2572"/>
      <c r="L2" s="2572"/>
      <c r="M2" s="2572"/>
      <c r="N2" s="2572"/>
      <c r="O2" s="2572"/>
      <c r="P2" s="2572"/>
      <c r="Q2" s="2572"/>
      <c r="R2" s="2573"/>
      <c r="S2" s="2573"/>
      <c r="T2" s="2573"/>
      <c r="U2" s="2573"/>
      <c r="V2" s="2573"/>
      <c r="W2" s="2573"/>
      <c r="X2" s="2573"/>
      <c r="Y2" s="2573"/>
      <c r="Z2" s="2573"/>
      <c r="AA2" s="2573"/>
      <c r="AB2" s="2573"/>
      <c r="AC2" s="2573"/>
      <c r="AD2" s="2573"/>
      <c r="AE2" s="2573"/>
      <c r="AF2" s="2573"/>
      <c r="AG2" s="2573"/>
      <c r="AH2" s="2573"/>
      <c r="AI2" s="2573"/>
    </row>
    <row r="3" spans="1:35" ht="20.25" customHeight="1">
      <c r="A3" s="2582" t="s">
        <v>2261</v>
      </c>
      <c r="B3" s="2582"/>
      <c r="C3" s="2582"/>
      <c r="D3" s="2582"/>
      <c r="E3" s="2582"/>
      <c r="F3" s="2582"/>
      <c r="G3" s="2582"/>
      <c r="H3" s="2582"/>
      <c r="I3" s="2582"/>
      <c r="J3" s="2582"/>
      <c r="K3" s="2582"/>
      <c r="L3" s="2582"/>
      <c r="M3" s="2582"/>
      <c r="N3" s="2582"/>
      <c r="O3" s="2582"/>
      <c r="P3" s="2582"/>
      <c r="Q3" s="841"/>
    </row>
    <row r="4" spans="1:35" ht="13.5" customHeight="1" thickBot="1">
      <c r="A4" s="1149"/>
      <c r="B4" s="1150"/>
      <c r="C4" s="1150"/>
      <c r="D4" s="1151"/>
      <c r="M4" s="2584" t="s">
        <v>865</v>
      </c>
      <c r="N4" s="2584"/>
      <c r="O4" s="2584"/>
      <c r="P4" s="2584"/>
      <c r="Q4" s="2584"/>
    </row>
    <row r="5" spans="1:35" ht="25.5" customHeight="1" thickBot="1">
      <c r="A5" s="2585" t="s">
        <v>1077</v>
      </c>
      <c r="B5" s="2587" t="s">
        <v>341</v>
      </c>
      <c r="C5" s="2588" t="s">
        <v>983</v>
      </c>
      <c r="D5" s="2590" t="s">
        <v>877</v>
      </c>
      <c r="E5" s="2574" t="s">
        <v>340</v>
      </c>
      <c r="F5" s="2576" t="s">
        <v>980</v>
      </c>
      <c r="G5" s="2577"/>
      <c r="H5" s="2577"/>
      <c r="I5" s="2578"/>
      <c r="J5" s="2579" t="s">
        <v>334</v>
      </c>
      <c r="K5" s="2580"/>
      <c r="L5" s="2580"/>
      <c r="M5" s="2581" t="s">
        <v>1018</v>
      </c>
      <c r="N5" s="2576" t="s">
        <v>335</v>
      </c>
      <c r="O5" s="2577"/>
      <c r="P5" s="2577"/>
      <c r="Q5" s="2578"/>
    </row>
    <row r="6" spans="1:35" ht="24.75" customHeight="1" thickBot="1">
      <c r="A6" s="2586"/>
      <c r="B6" s="2586"/>
      <c r="C6" s="2589"/>
      <c r="D6" s="2591"/>
      <c r="E6" s="2575"/>
      <c r="F6" s="1475" t="s">
        <v>111</v>
      </c>
      <c r="G6" s="1476" t="s">
        <v>112</v>
      </c>
      <c r="H6" s="1476" t="s">
        <v>113</v>
      </c>
      <c r="I6" s="1509" t="s">
        <v>114</v>
      </c>
      <c r="J6" s="1978" t="s">
        <v>111</v>
      </c>
      <c r="K6" s="1476" t="s">
        <v>112</v>
      </c>
      <c r="L6" s="1476" t="s">
        <v>113</v>
      </c>
      <c r="M6" s="1509" t="s">
        <v>114</v>
      </c>
      <c r="N6" s="1475" t="s">
        <v>111</v>
      </c>
      <c r="O6" s="1153" t="s">
        <v>112</v>
      </c>
      <c r="P6" s="1153" t="s">
        <v>113</v>
      </c>
      <c r="Q6" s="1509" t="s">
        <v>114</v>
      </c>
      <c r="S6" s="1154"/>
      <c r="T6" s="1154"/>
    </row>
    <row r="7" spans="1:35" ht="15.75" customHeight="1" thickBot="1">
      <c r="A7" s="635" t="s">
        <v>703</v>
      </c>
      <c r="B7" s="635" t="s">
        <v>704</v>
      </c>
      <c r="C7" s="636" t="s">
        <v>642</v>
      </c>
      <c r="D7" s="637" t="s">
        <v>679</v>
      </c>
      <c r="E7" s="638"/>
      <c r="F7" s="1984">
        <v>5</v>
      </c>
      <c r="G7" s="1477">
        <v>6</v>
      </c>
      <c r="H7" s="1477">
        <v>7</v>
      </c>
      <c r="I7" s="1983">
        <v>8</v>
      </c>
      <c r="J7" s="1979">
        <v>9</v>
      </c>
      <c r="K7" s="1477">
        <v>10</v>
      </c>
      <c r="L7" s="1550">
        <v>11</v>
      </c>
      <c r="M7" s="1734">
        <v>12</v>
      </c>
      <c r="N7" s="1733">
        <v>13</v>
      </c>
      <c r="O7" s="1276">
        <v>14</v>
      </c>
      <c r="P7" s="1276">
        <v>15</v>
      </c>
      <c r="Q7" s="1733">
        <v>16</v>
      </c>
      <c r="S7" s="1154"/>
    </row>
    <row r="8" spans="1:35" ht="50.25" customHeight="1" thickBot="1">
      <c r="A8" s="639" t="s">
        <v>984</v>
      </c>
      <c r="B8" s="640" t="s">
        <v>985</v>
      </c>
      <c r="C8" s="1155" t="s">
        <v>985</v>
      </c>
      <c r="D8" s="1156" t="s">
        <v>1676</v>
      </c>
      <c r="E8" s="1157"/>
      <c r="F8" s="1680">
        <f>F9+F45+F89+F142+F162+F211+F241+F272+F304</f>
        <v>1684318.5471999999</v>
      </c>
      <c r="G8" s="1680">
        <f t="shared" ref="G8:H8" si="0">G9+G45+G89+G142+G162+G211+G241+G272+G304</f>
        <v>2754191.5471999999</v>
      </c>
      <c r="H8" s="1680">
        <f t="shared" si="0"/>
        <v>4051858.5471999999</v>
      </c>
      <c r="I8" s="2030" t="e">
        <f>I9+I45+I89+I142+I162+I211+I241+I272+I304</f>
        <v>#REF!</v>
      </c>
      <c r="J8" s="1980">
        <f>J9+J45+J63+J89+J142+J162+J182+J211+J241+J272+J304</f>
        <v>482150</v>
      </c>
      <c r="K8" s="1681">
        <f>K9+K45+K63+K89+K142+K162+K182+K211+K241+K272+K304</f>
        <v>952023</v>
      </c>
      <c r="L8" s="1681">
        <f>L9+L45+L63+L89+L142+L162+L182+L211+L241+L272+L304</f>
        <v>1449690</v>
      </c>
      <c r="M8" s="1735">
        <f>M9+M45+M63+M89+M141+M142+M162+M182+M211+M241+M272+M304</f>
        <v>2010425</v>
      </c>
      <c r="N8" s="2029">
        <f>N9+N45+N63+N89+N142+N162+N182+N211+N241+N272+N304</f>
        <v>1202168.5471999999</v>
      </c>
      <c r="O8" s="2115">
        <f>O9+O45+O63+O89+O142+O162+O182+O211+O241+O272</f>
        <v>1802168.5471999999</v>
      </c>
      <c r="P8" s="2115">
        <f>P9+P45+P63+P89+P142+P162+P182+P211+P241+P272+P304</f>
        <v>2602168.5471999999</v>
      </c>
      <c r="Q8" s="2029" t="e">
        <f>Q9+Q45+Q63+Q89+Q142+Q162+Q182+Q211+Q241+Q272+Q304</f>
        <v>#REF!</v>
      </c>
      <c r="T8" s="1158"/>
      <c r="U8" s="1158"/>
    </row>
    <row r="9" spans="1:35" ht="41.25" customHeight="1">
      <c r="A9" s="641" t="s">
        <v>949</v>
      </c>
      <c r="B9" s="642" t="s">
        <v>702</v>
      </c>
      <c r="C9" s="643" t="s">
        <v>702</v>
      </c>
      <c r="D9" s="1159" t="s">
        <v>1605</v>
      </c>
      <c r="E9" s="1160" t="s">
        <v>1091</v>
      </c>
      <c r="F9" s="845">
        <f t="shared" ref="F9:I9" si="1">J9+N9</f>
        <v>162900</v>
      </c>
      <c r="G9" s="845">
        <f t="shared" si="1"/>
        <v>259773</v>
      </c>
      <c r="H9" s="845">
        <f t="shared" si="1"/>
        <v>535369</v>
      </c>
      <c r="I9" s="845">
        <f t="shared" si="1"/>
        <v>637749</v>
      </c>
      <c r="J9" s="1161">
        <f>J11+J20+J31+J28</f>
        <v>149900</v>
      </c>
      <c r="K9" s="845">
        <f>K11+K20+K31+K28</f>
        <v>242773</v>
      </c>
      <c r="L9" s="845">
        <f>L11+L20+L31+L28</f>
        <v>507369</v>
      </c>
      <c r="M9" s="845">
        <f>M11+M20+M31+M28</f>
        <v>604749</v>
      </c>
      <c r="N9" s="845">
        <f>N11+N20+N28+N31</f>
        <v>13000</v>
      </c>
      <c r="O9" s="1161">
        <f>O11+O20+O28+O31</f>
        <v>17000</v>
      </c>
      <c r="P9" s="1161">
        <f>P11+P20+P28+P31</f>
        <v>28000</v>
      </c>
      <c r="Q9" s="845">
        <f>Q11+Q20+Q28+Q31</f>
        <v>33000</v>
      </c>
      <c r="S9" s="1162"/>
      <c r="T9" s="1162"/>
    </row>
    <row r="10" spans="1:35" ht="9.75" customHeight="1">
      <c r="A10" s="641"/>
      <c r="B10" s="642"/>
      <c r="C10" s="643"/>
      <c r="D10" s="1163" t="s">
        <v>252</v>
      </c>
      <c r="E10" s="1164"/>
      <c r="F10" s="1513"/>
      <c r="G10" s="1513"/>
      <c r="H10" s="1513"/>
      <c r="I10" s="1510"/>
      <c r="J10" s="1165"/>
      <c r="K10" s="1478"/>
      <c r="L10" s="1478"/>
      <c r="M10" s="1510"/>
      <c r="N10" s="1478"/>
      <c r="O10" s="1165"/>
      <c r="P10" s="1165"/>
      <c r="Q10" s="1478"/>
      <c r="U10" s="1162"/>
      <c r="V10" s="1162"/>
    </row>
    <row r="11" spans="1:35" ht="34.5" customHeight="1">
      <c r="A11" s="641" t="s">
        <v>949</v>
      </c>
      <c r="B11" s="644" t="s">
        <v>703</v>
      </c>
      <c r="C11" s="645" t="s">
        <v>702</v>
      </c>
      <c r="D11" s="1166" t="s">
        <v>1078</v>
      </c>
      <c r="E11" s="1167" t="s">
        <v>1030</v>
      </c>
      <c r="F11" s="995">
        <f t="shared" ref="F11:Q11" si="2">F13</f>
        <v>146500</v>
      </c>
      <c r="G11" s="995">
        <f t="shared" si="2"/>
        <v>232823</v>
      </c>
      <c r="H11" s="995">
        <f t="shared" si="2"/>
        <v>486019</v>
      </c>
      <c r="I11" s="995">
        <f t="shared" si="2"/>
        <v>563300</v>
      </c>
      <c r="J11" s="1683">
        <f t="shared" si="2"/>
        <v>141500</v>
      </c>
      <c r="K11" s="995">
        <f t="shared" si="2"/>
        <v>227823</v>
      </c>
      <c r="L11" s="995">
        <f t="shared" si="2"/>
        <v>480019</v>
      </c>
      <c r="M11" s="995">
        <f t="shared" si="2"/>
        <v>557300</v>
      </c>
      <c r="N11" s="995">
        <f t="shared" si="2"/>
        <v>5000</v>
      </c>
      <c r="O11" s="1683">
        <f t="shared" si="2"/>
        <v>5000</v>
      </c>
      <c r="P11" s="1683">
        <f t="shared" si="2"/>
        <v>6000</v>
      </c>
      <c r="Q11" s="995">
        <f t="shared" si="2"/>
        <v>6000</v>
      </c>
    </row>
    <row r="12" spans="1:35" ht="13.5" hidden="1" customHeight="1">
      <c r="A12" s="641"/>
      <c r="B12" s="644"/>
      <c r="C12" s="645"/>
      <c r="D12" s="1163" t="s">
        <v>637</v>
      </c>
      <c r="E12" s="1167"/>
      <c r="F12" s="1684"/>
      <c r="G12" s="1684"/>
      <c r="H12" s="1684"/>
      <c r="I12" s="1682"/>
      <c r="J12" s="1981"/>
      <c r="K12" s="1682"/>
      <c r="L12" s="1682"/>
      <c r="M12" s="1736"/>
      <c r="N12" s="995"/>
      <c r="O12" s="1683"/>
      <c r="P12" s="1683"/>
      <c r="Q12" s="995"/>
    </row>
    <row r="13" spans="1:35" ht="22.5" customHeight="1">
      <c r="A13" s="646" t="s">
        <v>949</v>
      </c>
      <c r="B13" s="647" t="s">
        <v>703</v>
      </c>
      <c r="C13" s="648" t="s">
        <v>703</v>
      </c>
      <c r="D13" s="1163" t="s">
        <v>1079</v>
      </c>
      <c r="E13" s="1169" t="s">
        <v>1031</v>
      </c>
      <c r="F13" s="995">
        <f>J13+N13</f>
        <v>146500</v>
      </c>
      <c r="G13" s="995">
        <f>K13+O13</f>
        <v>232823</v>
      </c>
      <c r="H13" s="995">
        <f>L13+P13</f>
        <v>486019</v>
      </c>
      <c r="I13" s="995">
        <f>M13+Q13</f>
        <v>563300</v>
      </c>
      <c r="J13" s="1683">
        <f>J15+aparat!G32</f>
        <v>141500</v>
      </c>
      <c r="K13" s="995">
        <f>aparat!H32</f>
        <v>227823</v>
      </c>
      <c r="L13" s="995">
        <f>I32+aparat!I32</f>
        <v>480019</v>
      </c>
      <c r="M13" s="995">
        <f>aparat!F32</f>
        <v>557300</v>
      </c>
      <c r="N13" s="995">
        <f>G151+aparat!G151+'subv aparat'!G135</f>
        <v>5000</v>
      </c>
      <c r="O13" s="1683">
        <f>H151+aparat!H151+'subv aparat'!H135</f>
        <v>5000</v>
      </c>
      <c r="P13" s="1683">
        <f>I151+aparat!I151+'subv aparat'!I135</f>
        <v>6000</v>
      </c>
      <c r="Q13" s="995">
        <f>J151+aparat!J151+'subv aparat'!J135</f>
        <v>6000</v>
      </c>
    </row>
    <row r="14" spans="1:35" ht="13.5" hidden="1" customHeight="1">
      <c r="A14" s="646" t="s">
        <v>949</v>
      </c>
      <c r="B14" s="647" t="s">
        <v>703</v>
      </c>
      <c r="C14" s="648" t="s">
        <v>704</v>
      </c>
      <c r="D14" s="1163" t="s">
        <v>921</v>
      </c>
      <c r="E14" s="1169" t="s">
        <v>44</v>
      </c>
      <c r="F14" s="845">
        <v>0</v>
      </c>
      <c r="G14" s="845">
        <v>0</v>
      </c>
      <c r="H14" s="845">
        <v>0</v>
      </c>
      <c r="I14" s="845">
        <v>0</v>
      </c>
      <c r="J14" s="1161"/>
      <c r="K14" s="845"/>
      <c r="L14" s="845"/>
      <c r="M14" s="1326"/>
      <c r="N14" s="845"/>
      <c r="O14" s="1161"/>
      <c r="P14" s="1161"/>
      <c r="Q14" s="845"/>
    </row>
    <row r="15" spans="1:35" ht="26.25" hidden="1" customHeight="1">
      <c r="A15" s="646" t="s">
        <v>949</v>
      </c>
      <c r="B15" s="647" t="s">
        <v>703</v>
      </c>
      <c r="C15" s="648" t="s">
        <v>642</v>
      </c>
      <c r="D15" s="1163" t="s">
        <v>45</v>
      </c>
      <c r="E15" s="1169" t="s">
        <v>316</v>
      </c>
      <c r="F15" s="845">
        <v>0</v>
      </c>
      <c r="G15" s="845">
        <v>0</v>
      </c>
      <c r="H15" s="845">
        <v>0</v>
      </c>
      <c r="I15" s="845">
        <v>0</v>
      </c>
      <c r="J15" s="1161"/>
      <c r="K15" s="845"/>
      <c r="L15" s="845"/>
      <c r="M15" s="1326"/>
      <c r="N15" s="845"/>
      <c r="O15" s="1161"/>
      <c r="P15" s="1161"/>
      <c r="Q15" s="845"/>
    </row>
    <row r="16" spans="1:35" ht="3" hidden="1" customHeight="1">
      <c r="A16" s="641" t="s">
        <v>949</v>
      </c>
      <c r="B16" s="644" t="s">
        <v>704</v>
      </c>
      <c r="C16" s="645" t="s">
        <v>702</v>
      </c>
      <c r="D16" s="1166" t="s">
        <v>317</v>
      </c>
      <c r="E16" s="1171" t="s">
        <v>318</v>
      </c>
      <c r="F16" s="845">
        <v>0</v>
      </c>
      <c r="G16" s="845">
        <v>0</v>
      </c>
      <c r="H16" s="845">
        <v>0</v>
      </c>
      <c r="I16" s="845">
        <v>0</v>
      </c>
      <c r="J16" s="1161">
        <v>0</v>
      </c>
      <c r="K16" s="845">
        <v>0</v>
      </c>
      <c r="L16" s="845">
        <v>0</v>
      </c>
      <c r="M16" s="845">
        <v>0</v>
      </c>
      <c r="N16" s="845">
        <v>0</v>
      </c>
      <c r="O16" s="1161">
        <v>0</v>
      </c>
      <c r="P16" s="1161">
        <v>0</v>
      </c>
      <c r="Q16" s="845">
        <v>0</v>
      </c>
    </row>
    <row r="17" spans="1:17" ht="10.5" hidden="1">
      <c r="A17" s="641"/>
      <c r="B17" s="644"/>
      <c r="C17" s="645"/>
      <c r="D17" s="1163" t="s">
        <v>637</v>
      </c>
      <c r="E17" s="1167"/>
      <c r="F17" s="1514"/>
      <c r="G17" s="1514"/>
      <c r="H17" s="1514"/>
      <c r="I17" s="845"/>
      <c r="J17" s="1161"/>
      <c r="K17" s="845"/>
      <c r="L17" s="845"/>
      <c r="M17" s="1737"/>
      <c r="N17" s="1738"/>
      <c r="O17" s="1456"/>
      <c r="P17" s="1456"/>
      <c r="Q17" s="1738"/>
    </row>
    <row r="18" spans="1:17" ht="157.5" hidden="1">
      <c r="A18" s="646" t="s">
        <v>949</v>
      </c>
      <c r="B18" s="647" t="s">
        <v>704</v>
      </c>
      <c r="C18" s="648" t="s">
        <v>703</v>
      </c>
      <c r="D18" s="1172" t="s">
        <v>1042</v>
      </c>
      <c r="E18" s="1169" t="s">
        <v>319</v>
      </c>
      <c r="F18" s="845">
        <v>0</v>
      </c>
      <c r="G18" s="845">
        <v>0</v>
      </c>
      <c r="H18" s="845">
        <v>0</v>
      </c>
      <c r="I18" s="845">
        <v>0</v>
      </c>
      <c r="J18" s="1161"/>
      <c r="K18" s="845"/>
      <c r="L18" s="845"/>
      <c r="M18" s="1326"/>
      <c r="N18" s="845"/>
      <c r="O18" s="1161"/>
      <c r="P18" s="1161"/>
      <c r="Q18" s="845"/>
    </row>
    <row r="19" spans="1:17" ht="71.25" hidden="1" customHeight="1">
      <c r="A19" s="646" t="s">
        <v>949</v>
      </c>
      <c r="B19" s="647" t="s">
        <v>704</v>
      </c>
      <c r="C19" s="648" t="s">
        <v>704</v>
      </c>
      <c r="D19" s="1163" t="s">
        <v>320</v>
      </c>
      <c r="E19" s="1169" t="s">
        <v>50</v>
      </c>
      <c r="F19" s="845">
        <v>0</v>
      </c>
      <c r="G19" s="845">
        <v>0</v>
      </c>
      <c r="H19" s="845">
        <v>0</v>
      </c>
      <c r="I19" s="845">
        <v>0</v>
      </c>
      <c r="J19" s="1161"/>
      <c r="K19" s="845"/>
      <c r="L19" s="845"/>
      <c r="M19" s="1326"/>
      <c r="N19" s="845"/>
      <c r="O19" s="1161"/>
      <c r="P19" s="1161"/>
      <c r="Q19" s="845"/>
    </row>
    <row r="20" spans="1:17" ht="24.75" customHeight="1">
      <c r="A20" s="641" t="s">
        <v>949</v>
      </c>
      <c r="B20" s="644" t="s">
        <v>642</v>
      </c>
      <c r="C20" s="645" t="s">
        <v>702</v>
      </c>
      <c r="D20" s="1166" t="s">
        <v>51</v>
      </c>
      <c r="E20" s="1173" t="s">
        <v>578</v>
      </c>
      <c r="F20" s="845">
        <f>J20</f>
        <v>550</v>
      </c>
      <c r="G20" s="845">
        <f>K20</f>
        <v>1100</v>
      </c>
      <c r="H20" s="845">
        <f>L20</f>
        <v>1700</v>
      </c>
      <c r="I20" s="845">
        <f>M20</f>
        <v>1999</v>
      </c>
      <c r="J20" s="1161">
        <f t="shared" ref="J20:Q20" si="3">J24</f>
        <v>550</v>
      </c>
      <c r="K20" s="845">
        <f t="shared" si="3"/>
        <v>1100</v>
      </c>
      <c r="L20" s="845">
        <f t="shared" si="3"/>
        <v>1700</v>
      </c>
      <c r="M20" s="845">
        <f t="shared" si="3"/>
        <v>1999</v>
      </c>
      <c r="N20" s="845">
        <f t="shared" si="3"/>
        <v>0</v>
      </c>
      <c r="O20" s="1161">
        <f t="shared" si="3"/>
        <v>0</v>
      </c>
      <c r="P20" s="1161">
        <f t="shared" si="3"/>
        <v>0</v>
      </c>
      <c r="Q20" s="845">
        <f t="shared" si="3"/>
        <v>0</v>
      </c>
    </row>
    <row r="21" spans="1:17" ht="12.75" customHeight="1">
      <c r="A21" s="641"/>
      <c r="B21" s="644"/>
      <c r="C21" s="645"/>
      <c r="D21" s="1163" t="s">
        <v>637</v>
      </c>
      <c r="E21" s="1167"/>
      <c r="F21" s="1514"/>
      <c r="G21" s="1514"/>
      <c r="H21" s="1514"/>
      <c r="I21" s="845"/>
      <c r="J21" s="1161"/>
      <c r="K21" s="845"/>
      <c r="L21" s="845"/>
      <c r="M21" s="1737"/>
      <c r="N21" s="1738"/>
      <c r="O21" s="1456"/>
      <c r="P21" s="1456"/>
      <c r="Q21" s="1746"/>
    </row>
    <row r="22" spans="1:17" ht="1.5" hidden="1" customHeight="1">
      <c r="A22" s="646" t="s">
        <v>949</v>
      </c>
      <c r="B22" s="647" t="s">
        <v>642</v>
      </c>
      <c r="C22" s="648" t="s">
        <v>703</v>
      </c>
      <c r="D22" s="1163" t="s">
        <v>579</v>
      </c>
      <c r="E22" s="1169" t="s">
        <v>580</v>
      </c>
      <c r="F22" s="845">
        <v>0</v>
      </c>
      <c r="G22" s="845">
        <v>0</v>
      </c>
      <c r="H22" s="845">
        <v>0</v>
      </c>
      <c r="I22" s="845">
        <v>0</v>
      </c>
      <c r="J22" s="1161"/>
      <c r="K22" s="845"/>
      <c r="L22" s="845"/>
      <c r="M22" s="1326"/>
      <c r="N22" s="845"/>
      <c r="O22" s="1161"/>
      <c r="P22" s="1161"/>
      <c r="Q22" s="1554"/>
    </row>
    <row r="23" spans="1:17" ht="94.5" hidden="1">
      <c r="A23" s="646" t="s">
        <v>949</v>
      </c>
      <c r="B23" s="647">
        <v>3</v>
      </c>
      <c r="C23" s="648">
        <v>2</v>
      </c>
      <c r="D23" s="1163" t="s">
        <v>581</v>
      </c>
      <c r="E23" s="1169" t="s">
        <v>582</v>
      </c>
      <c r="F23" s="845">
        <v>0</v>
      </c>
      <c r="G23" s="845">
        <v>0</v>
      </c>
      <c r="H23" s="845">
        <v>0</v>
      </c>
      <c r="I23" s="845">
        <v>0</v>
      </c>
      <c r="J23" s="1161"/>
      <c r="K23" s="845"/>
      <c r="L23" s="845"/>
      <c r="M23" s="1326"/>
      <c r="N23" s="845"/>
      <c r="O23" s="1161"/>
      <c r="P23" s="1161"/>
      <c r="Q23" s="1554"/>
    </row>
    <row r="24" spans="1:17" ht="23.25" customHeight="1">
      <c r="A24" s="646" t="s">
        <v>949</v>
      </c>
      <c r="B24" s="647">
        <v>3</v>
      </c>
      <c r="C24" s="648">
        <v>3</v>
      </c>
      <c r="D24" s="1163" t="s">
        <v>583</v>
      </c>
      <c r="E24" s="1169" t="s">
        <v>584</v>
      </c>
      <c r="F24" s="845">
        <f>J24+N24</f>
        <v>550</v>
      </c>
      <c r="G24" s="845">
        <f>K24+O24</f>
        <v>1100</v>
      </c>
      <c r="H24" s="845">
        <f>L24+P24</f>
        <v>1700</v>
      </c>
      <c r="I24" s="845">
        <f>M24+Q24</f>
        <v>1999</v>
      </c>
      <c r="J24" s="1161">
        <f>zags!G32</f>
        <v>550</v>
      </c>
      <c r="K24" s="845">
        <f>zags!H32</f>
        <v>1100</v>
      </c>
      <c r="L24" s="845">
        <f>zags!I32</f>
        <v>1700</v>
      </c>
      <c r="M24" s="1326">
        <f>zags!J32</f>
        <v>1999</v>
      </c>
      <c r="N24" s="845">
        <f>zags!G151</f>
        <v>0</v>
      </c>
      <c r="O24" s="1161">
        <f>zags!H151</f>
        <v>0</v>
      </c>
      <c r="P24" s="1161">
        <f>zags!I151</f>
        <v>0</v>
      </c>
      <c r="Q24" s="1554">
        <f>zags!J151</f>
        <v>0</v>
      </c>
    </row>
    <row r="25" spans="1:17" ht="0.75" hidden="1" customHeight="1">
      <c r="A25" s="641" t="s">
        <v>949</v>
      </c>
      <c r="B25" s="644">
        <v>4</v>
      </c>
      <c r="C25" s="645">
        <v>0</v>
      </c>
      <c r="D25" s="1166" t="s">
        <v>585</v>
      </c>
      <c r="E25" s="1167" t="s">
        <v>586</v>
      </c>
      <c r="F25" s="845"/>
      <c r="G25" s="845"/>
      <c r="H25" s="845"/>
      <c r="I25" s="845"/>
      <c r="J25" s="1161"/>
      <c r="K25" s="845"/>
      <c r="L25" s="845"/>
      <c r="M25" s="845"/>
      <c r="N25" s="1554">
        <v>0</v>
      </c>
      <c r="O25" s="1179">
        <v>0</v>
      </c>
      <c r="P25" s="1179">
        <v>0</v>
      </c>
      <c r="Q25" s="1554">
        <v>0</v>
      </c>
    </row>
    <row r="26" spans="1:17" ht="11.25" hidden="1" customHeight="1">
      <c r="A26" s="641"/>
      <c r="B26" s="644"/>
      <c r="C26" s="645"/>
      <c r="D26" s="1163" t="s">
        <v>637</v>
      </c>
      <c r="E26" s="1167"/>
      <c r="F26" s="1514"/>
      <c r="G26" s="1514"/>
      <c r="H26" s="1514"/>
      <c r="I26" s="845"/>
      <c r="J26" s="1161"/>
      <c r="K26" s="845"/>
      <c r="L26" s="845"/>
      <c r="M26" s="1738"/>
      <c r="N26" s="1738"/>
      <c r="O26" s="1456"/>
      <c r="P26" s="1456"/>
      <c r="Q26" s="1746"/>
    </row>
    <row r="27" spans="1:17" ht="0.75" hidden="1" customHeight="1">
      <c r="A27" s="646" t="s">
        <v>949</v>
      </c>
      <c r="B27" s="647">
        <v>4</v>
      </c>
      <c r="C27" s="648">
        <v>1</v>
      </c>
      <c r="D27" s="1163" t="s">
        <v>601</v>
      </c>
      <c r="E27" s="1174" t="s">
        <v>602</v>
      </c>
      <c r="F27" s="845">
        <v>0</v>
      </c>
      <c r="G27" s="845">
        <v>0</v>
      </c>
      <c r="H27" s="845">
        <v>0</v>
      </c>
      <c r="I27" s="845">
        <v>0</v>
      </c>
      <c r="J27" s="1161"/>
      <c r="K27" s="845"/>
      <c r="L27" s="845"/>
      <c r="M27" s="845"/>
      <c r="N27" s="845"/>
      <c r="O27" s="1161"/>
      <c r="P27" s="1161"/>
      <c r="Q27" s="1554"/>
    </row>
    <row r="28" spans="1:17" ht="26.25" customHeight="1">
      <c r="A28" s="641" t="s">
        <v>949</v>
      </c>
      <c r="B28" s="644">
        <v>5</v>
      </c>
      <c r="C28" s="645">
        <v>0</v>
      </c>
      <c r="D28" s="1166" t="s">
        <v>603</v>
      </c>
      <c r="E28" s="1167" t="s">
        <v>604</v>
      </c>
      <c r="F28" s="845">
        <f>F30</f>
        <v>15450</v>
      </c>
      <c r="G28" s="845">
        <f>G30</f>
        <v>25450</v>
      </c>
      <c r="H28" s="845">
        <f>H30</f>
        <v>46950</v>
      </c>
      <c r="I28" s="845">
        <f>I30</f>
        <v>71450</v>
      </c>
      <c r="J28" s="1161">
        <f t="shared" ref="J28:Q28" si="4">J30</f>
        <v>7450</v>
      </c>
      <c r="K28" s="845">
        <f t="shared" si="4"/>
        <v>13450</v>
      </c>
      <c r="L28" s="845">
        <f t="shared" si="4"/>
        <v>24950</v>
      </c>
      <c r="M28" s="845">
        <f t="shared" si="4"/>
        <v>44450</v>
      </c>
      <c r="N28" s="1554">
        <f t="shared" si="4"/>
        <v>8000</v>
      </c>
      <c r="O28" s="1179">
        <f t="shared" si="4"/>
        <v>12000</v>
      </c>
      <c r="P28" s="1179">
        <f t="shared" si="4"/>
        <v>22000</v>
      </c>
      <c r="Q28" s="1554">
        <f t="shared" si="4"/>
        <v>27000</v>
      </c>
    </row>
    <row r="29" spans="1:17" ht="13.5" hidden="1" customHeight="1">
      <c r="A29" s="641"/>
      <c r="B29" s="644"/>
      <c r="C29" s="645"/>
      <c r="D29" s="1163" t="s">
        <v>637</v>
      </c>
      <c r="E29" s="1167"/>
      <c r="F29" s="1514"/>
      <c r="G29" s="1514"/>
      <c r="H29" s="1514"/>
      <c r="I29" s="845"/>
      <c r="J29" s="1161"/>
      <c r="K29" s="845"/>
      <c r="L29" s="845"/>
      <c r="M29" s="1738"/>
      <c r="N29" s="1738"/>
      <c r="O29" s="1456"/>
      <c r="P29" s="1456"/>
      <c r="Q29" s="1746"/>
    </row>
    <row r="30" spans="1:17" ht="26.25" customHeight="1">
      <c r="A30" s="646" t="s">
        <v>949</v>
      </c>
      <c r="B30" s="647">
        <v>5</v>
      </c>
      <c r="C30" s="648">
        <v>1</v>
      </c>
      <c r="D30" s="1163" t="s">
        <v>605</v>
      </c>
      <c r="E30" s="1174" t="s">
        <v>285</v>
      </c>
      <c r="F30" s="845">
        <f>N30+J30</f>
        <v>15450</v>
      </c>
      <c r="G30" s="845">
        <f>O30+K30</f>
        <v>25450</v>
      </c>
      <c r="H30" s="845">
        <f>P30+L30</f>
        <v>46950</v>
      </c>
      <c r="I30" s="845">
        <f>Q30+M30</f>
        <v>71450</v>
      </c>
      <c r="J30" s="1161">
        <f>'1.5.1'!G32</f>
        <v>7450</v>
      </c>
      <c r="K30" s="845">
        <f>'1.5.1'!H32</f>
        <v>13450</v>
      </c>
      <c r="L30" s="845">
        <f>'1.5.1'!I32</f>
        <v>24950</v>
      </c>
      <c r="M30" s="845">
        <f>'1.5.1'!J32</f>
        <v>44450</v>
      </c>
      <c r="N30" s="845">
        <f>'1.5.1'!G151</f>
        <v>8000</v>
      </c>
      <c r="O30" s="1161">
        <f>'1.5.1'!H151</f>
        <v>12000</v>
      </c>
      <c r="P30" s="1161">
        <f>'1.5.1'!I151</f>
        <v>22000</v>
      </c>
      <c r="Q30" s="1554">
        <f>'1.5.1'!J151</f>
        <v>27000</v>
      </c>
    </row>
    <row r="31" spans="1:17" ht="24" customHeight="1">
      <c r="A31" s="641" t="s">
        <v>949</v>
      </c>
      <c r="B31" s="644">
        <v>6</v>
      </c>
      <c r="C31" s="645">
        <v>0</v>
      </c>
      <c r="D31" s="1166" t="s">
        <v>595</v>
      </c>
      <c r="E31" s="1167" t="s">
        <v>596</v>
      </c>
      <c r="F31" s="845">
        <f t="shared" ref="F31:M31" si="5">F33</f>
        <v>400</v>
      </c>
      <c r="G31" s="845">
        <f t="shared" si="5"/>
        <v>400</v>
      </c>
      <c r="H31" s="845">
        <f t="shared" si="5"/>
        <v>700</v>
      </c>
      <c r="I31" s="845">
        <f t="shared" si="5"/>
        <v>1000</v>
      </c>
      <c r="J31" s="1161">
        <f t="shared" si="5"/>
        <v>400</v>
      </c>
      <c r="K31" s="845">
        <f t="shared" si="5"/>
        <v>400</v>
      </c>
      <c r="L31" s="845">
        <f t="shared" si="5"/>
        <v>700</v>
      </c>
      <c r="M31" s="845">
        <f t="shared" si="5"/>
        <v>1000</v>
      </c>
      <c r="N31" s="1554">
        <f>N33</f>
        <v>0</v>
      </c>
      <c r="O31" s="1179">
        <f>O33</f>
        <v>0</v>
      </c>
      <c r="P31" s="1179">
        <f>P33</f>
        <v>0</v>
      </c>
      <c r="Q31" s="1554">
        <f>Q33</f>
        <v>0</v>
      </c>
    </row>
    <row r="32" spans="1:17" ht="0.75" hidden="1" customHeight="1">
      <c r="A32" s="641"/>
      <c r="B32" s="644"/>
      <c r="C32" s="645"/>
      <c r="D32" s="1163" t="s">
        <v>637</v>
      </c>
      <c r="E32" s="1167"/>
      <c r="F32" s="1514"/>
      <c r="G32" s="1514"/>
      <c r="H32" s="1514"/>
      <c r="I32" s="845"/>
      <c r="J32" s="1161"/>
      <c r="K32" s="845"/>
      <c r="L32" s="845"/>
      <c r="M32" s="1737"/>
      <c r="N32" s="1738"/>
      <c r="O32" s="1456"/>
      <c r="P32" s="1456"/>
      <c r="Q32" s="1746"/>
    </row>
    <row r="33" spans="1:17" ht="22.5" customHeight="1">
      <c r="A33" s="646" t="s">
        <v>949</v>
      </c>
      <c r="B33" s="647">
        <v>6</v>
      </c>
      <c r="C33" s="648">
        <v>1</v>
      </c>
      <c r="D33" s="1163" t="s">
        <v>1677</v>
      </c>
      <c r="E33" s="1169" t="s">
        <v>597</v>
      </c>
      <c r="F33" s="845">
        <f>J33+N33</f>
        <v>400</v>
      </c>
      <c r="G33" s="845">
        <f>K33+O33</f>
        <v>400</v>
      </c>
      <c r="H33" s="845">
        <f>L33+P33</f>
        <v>700</v>
      </c>
      <c r="I33" s="845">
        <f>M33+Q33</f>
        <v>1000</v>
      </c>
      <c r="J33" s="1161">
        <f>'1.6.1'!G33</f>
        <v>400</v>
      </c>
      <c r="K33" s="845">
        <f>'1.6.1'!H33</f>
        <v>400</v>
      </c>
      <c r="L33" s="845">
        <f>'1.6.1'!I33</f>
        <v>700</v>
      </c>
      <c r="M33" s="845">
        <f>'1.6.1'!J33</f>
        <v>1000</v>
      </c>
      <c r="N33" s="845">
        <f>'1.6.1'!G152+'sybv 1,6,1'!F155</f>
        <v>0</v>
      </c>
      <c r="O33" s="1179">
        <f>'1.6.1'!H152+'sybv 1,6,1'!H155</f>
        <v>0</v>
      </c>
      <c r="P33" s="1179">
        <f>'1.6.1'!I153+'sybv 1,6,1'!I155</f>
        <v>0</v>
      </c>
      <c r="Q33" s="1554">
        <f>'1.6.1'!J152+'sybv 1,6,1'!F152</f>
        <v>0</v>
      </c>
    </row>
    <row r="34" spans="1:17" ht="22.5" hidden="1" customHeight="1">
      <c r="A34" s="641" t="s">
        <v>949</v>
      </c>
      <c r="B34" s="644">
        <v>7</v>
      </c>
      <c r="C34" s="645">
        <v>0</v>
      </c>
      <c r="D34" s="1166" t="s">
        <v>497</v>
      </c>
      <c r="E34" s="1169"/>
      <c r="F34" s="845">
        <v>0</v>
      </c>
      <c r="G34" s="845">
        <v>0</v>
      </c>
      <c r="H34" s="845">
        <v>0</v>
      </c>
      <c r="I34" s="845">
        <v>0</v>
      </c>
      <c r="J34" s="1161">
        <v>0</v>
      </c>
      <c r="K34" s="845">
        <v>0</v>
      </c>
      <c r="L34" s="845">
        <v>0</v>
      </c>
      <c r="M34" s="845">
        <v>0</v>
      </c>
      <c r="N34" s="1554">
        <v>0</v>
      </c>
      <c r="O34" s="1179">
        <v>0</v>
      </c>
      <c r="P34" s="1179">
        <v>0</v>
      </c>
      <c r="Q34" s="1554">
        <v>0</v>
      </c>
    </row>
    <row r="35" spans="1:17" ht="13.5" hidden="1" customHeight="1">
      <c r="A35" s="641"/>
      <c r="B35" s="644"/>
      <c r="C35" s="645"/>
      <c r="D35" s="1163" t="s">
        <v>637</v>
      </c>
      <c r="E35" s="1167"/>
      <c r="F35" s="1514"/>
      <c r="G35" s="1514"/>
      <c r="H35" s="1514"/>
      <c r="I35" s="845"/>
      <c r="J35" s="1161"/>
      <c r="K35" s="845"/>
      <c r="L35" s="845"/>
      <c r="M35" s="1738"/>
      <c r="N35" s="1738"/>
      <c r="O35" s="1456"/>
      <c r="P35" s="1456"/>
      <c r="Q35" s="1746"/>
    </row>
    <row r="36" spans="1:17" ht="0.75" hidden="1" customHeight="1">
      <c r="A36" s="646" t="s">
        <v>949</v>
      </c>
      <c r="B36" s="647">
        <v>7</v>
      </c>
      <c r="C36" s="648">
        <v>1</v>
      </c>
      <c r="D36" s="1163" t="s">
        <v>497</v>
      </c>
      <c r="E36" s="1169"/>
      <c r="F36" s="845">
        <v>0</v>
      </c>
      <c r="G36" s="845">
        <v>0</v>
      </c>
      <c r="H36" s="845">
        <v>0</v>
      </c>
      <c r="I36" s="845">
        <v>0</v>
      </c>
      <c r="J36" s="1161"/>
      <c r="K36" s="845"/>
      <c r="L36" s="845"/>
      <c r="M36" s="845"/>
      <c r="N36" s="845"/>
      <c r="O36" s="1161"/>
      <c r="P36" s="1161"/>
      <c r="Q36" s="1554"/>
    </row>
    <row r="37" spans="1:17" ht="231" hidden="1">
      <c r="A37" s="641" t="s">
        <v>949</v>
      </c>
      <c r="B37" s="644">
        <v>8</v>
      </c>
      <c r="C37" s="645">
        <v>0</v>
      </c>
      <c r="D37" s="1166" t="s">
        <v>439</v>
      </c>
      <c r="E37" s="1167" t="s">
        <v>740</v>
      </c>
      <c r="F37" s="1478">
        <v>0</v>
      </c>
      <c r="G37" s="1478">
        <v>0</v>
      </c>
      <c r="H37" s="1478">
        <v>0</v>
      </c>
      <c r="I37" s="1478">
        <v>0</v>
      </c>
      <c r="J37" s="1165">
        <v>0</v>
      </c>
      <c r="K37" s="1478">
        <v>0</v>
      </c>
      <c r="L37" s="1478">
        <v>0</v>
      </c>
      <c r="M37" s="1478">
        <v>0</v>
      </c>
      <c r="N37" s="1747">
        <v>0</v>
      </c>
      <c r="O37" s="1170">
        <v>0</v>
      </c>
      <c r="P37" s="1170">
        <v>0</v>
      </c>
      <c r="Q37" s="1747">
        <v>0</v>
      </c>
    </row>
    <row r="38" spans="1:17" ht="10.5" hidden="1">
      <c r="A38" s="641"/>
      <c r="B38" s="644"/>
      <c r="C38" s="645"/>
      <c r="D38" s="1163" t="s">
        <v>637</v>
      </c>
      <c r="E38" s="1167"/>
      <c r="F38" s="1515"/>
      <c r="G38" s="1515"/>
      <c r="H38" s="1515"/>
      <c r="I38" s="1478"/>
      <c r="J38" s="1165"/>
      <c r="K38" s="1478"/>
      <c r="L38" s="1478"/>
      <c r="M38" s="1739"/>
      <c r="N38" s="1739"/>
      <c r="O38" s="1168"/>
      <c r="P38" s="1168"/>
      <c r="Q38" s="1748"/>
    </row>
    <row r="39" spans="1:17" ht="168" hidden="1">
      <c r="A39" s="646" t="s">
        <v>949</v>
      </c>
      <c r="B39" s="647">
        <v>8</v>
      </c>
      <c r="C39" s="648">
        <v>1</v>
      </c>
      <c r="D39" s="1163" t="s">
        <v>439</v>
      </c>
      <c r="E39" s="1174" t="s">
        <v>741</v>
      </c>
      <c r="F39" s="1478">
        <v>0</v>
      </c>
      <c r="G39" s="1478">
        <v>0</v>
      </c>
      <c r="H39" s="1478">
        <v>0</v>
      </c>
      <c r="I39" s="1478">
        <v>0</v>
      </c>
      <c r="J39" s="1165">
        <v>0</v>
      </c>
      <c r="K39" s="1478">
        <v>0</v>
      </c>
      <c r="L39" s="1478">
        <v>0</v>
      </c>
      <c r="M39" s="1478">
        <v>0</v>
      </c>
      <c r="N39" s="1747">
        <v>0</v>
      </c>
      <c r="O39" s="1170">
        <v>0</v>
      </c>
      <c r="P39" s="1170">
        <v>0</v>
      </c>
      <c r="Q39" s="1747">
        <v>0</v>
      </c>
    </row>
    <row r="40" spans="1:17" ht="10.5" hidden="1">
      <c r="A40" s="646"/>
      <c r="B40" s="647"/>
      <c r="C40" s="648"/>
      <c r="D40" s="1175" t="s">
        <v>637</v>
      </c>
      <c r="E40" s="1174"/>
      <c r="F40" s="1516"/>
      <c r="G40" s="1516"/>
      <c r="H40" s="1516"/>
      <c r="I40" s="1478"/>
      <c r="J40" s="1165"/>
      <c r="K40" s="1478"/>
      <c r="L40" s="1478"/>
      <c r="M40" s="1740"/>
      <c r="N40" s="1478"/>
      <c r="O40" s="1165"/>
      <c r="P40" s="1165"/>
      <c r="Q40" s="1747"/>
    </row>
    <row r="41" spans="1:17" ht="21" hidden="1">
      <c r="A41" s="646" t="s">
        <v>949</v>
      </c>
      <c r="B41" s="647">
        <v>8</v>
      </c>
      <c r="C41" s="648">
        <v>1</v>
      </c>
      <c r="D41" s="1175" t="s">
        <v>258</v>
      </c>
      <c r="E41" s="1174"/>
      <c r="F41" s="1478">
        <v>0</v>
      </c>
      <c r="G41" s="1478">
        <v>0</v>
      </c>
      <c r="H41" s="1478">
        <v>0</v>
      </c>
      <c r="I41" s="1478">
        <v>0</v>
      </c>
      <c r="J41" s="1165"/>
      <c r="K41" s="1478"/>
      <c r="L41" s="1478"/>
      <c r="M41" s="1740"/>
      <c r="N41" s="1478"/>
      <c r="O41" s="1165"/>
      <c r="P41" s="1165"/>
      <c r="Q41" s="1747"/>
    </row>
    <row r="42" spans="1:17" ht="31.5" hidden="1">
      <c r="A42" s="646" t="s">
        <v>949</v>
      </c>
      <c r="B42" s="647">
        <v>8</v>
      </c>
      <c r="C42" s="648">
        <v>1</v>
      </c>
      <c r="D42" s="1175" t="s">
        <v>323</v>
      </c>
      <c r="E42" s="1174"/>
      <c r="F42" s="1478">
        <v>0</v>
      </c>
      <c r="G42" s="1478">
        <v>0</v>
      </c>
      <c r="H42" s="1478">
        <v>0</v>
      </c>
      <c r="I42" s="1478">
        <v>0</v>
      </c>
      <c r="J42" s="1165"/>
      <c r="K42" s="1478"/>
      <c r="L42" s="1478"/>
      <c r="M42" s="1740"/>
      <c r="N42" s="1478"/>
      <c r="O42" s="1165"/>
      <c r="P42" s="1165"/>
      <c r="Q42" s="1747"/>
    </row>
    <row r="43" spans="1:17" ht="52.5" hidden="1">
      <c r="A43" s="646" t="s">
        <v>949</v>
      </c>
      <c r="B43" s="647">
        <v>8</v>
      </c>
      <c r="C43" s="648">
        <v>1</v>
      </c>
      <c r="D43" s="1175" t="s">
        <v>1051</v>
      </c>
      <c r="E43" s="1174"/>
      <c r="F43" s="1478">
        <v>0</v>
      </c>
      <c r="G43" s="1478">
        <v>0</v>
      </c>
      <c r="H43" s="1478">
        <v>0</v>
      </c>
      <c r="I43" s="1478">
        <v>0</v>
      </c>
      <c r="J43" s="1165"/>
      <c r="K43" s="1478"/>
      <c r="L43" s="1478"/>
      <c r="M43" s="1740"/>
      <c r="N43" s="1478"/>
      <c r="O43" s="1165"/>
      <c r="P43" s="1165"/>
      <c r="Q43" s="1747"/>
    </row>
    <row r="44" spans="1:17" ht="15.75" hidden="1" customHeight="1">
      <c r="A44" s="646" t="s">
        <v>949</v>
      </c>
      <c r="B44" s="647">
        <v>8</v>
      </c>
      <c r="C44" s="648">
        <v>1</v>
      </c>
      <c r="D44" s="1175"/>
      <c r="E44" s="1174"/>
      <c r="F44" s="845">
        <v>0</v>
      </c>
      <c r="G44" s="845">
        <v>0</v>
      </c>
      <c r="H44" s="845">
        <v>0</v>
      </c>
      <c r="I44" s="845">
        <v>0</v>
      </c>
      <c r="J44" s="1165"/>
      <c r="K44" s="1478"/>
      <c r="L44" s="1478"/>
      <c r="M44" s="1740"/>
      <c r="N44" s="1478"/>
      <c r="O44" s="1165"/>
      <c r="P44" s="1165"/>
      <c r="Q44" s="1747"/>
    </row>
    <row r="45" spans="1:17" ht="35.25" customHeight="1">
      <c r="A45" s="641" t="s">
        <v>908</v>
      </c>
      <c r="B45" s="644">
        <v>0</v>
      </c>
      <c r="C45" s="645">
        <v>0</v>
      </c>
      <c r="D45" s="1159" t="s">
        <v>1606</v>
      </c>
      <c r="E45" s="1176" t="s">
        <v>742</v>
      </c>
      <c r="F45" s="845">
        <f t="shared" ref="F45:M45" si="6">F50</f>
        <v>1000</v>
      </c>
      <c r="G45" s="845">
        <f t="shared" si="6"/>
        <v>1000</v>
      </c>
      <c r="H45" s="845">
        <f t="shared" si="6"/>
        <v>2000</v>
      </c>
      <c r="I45" s="845">
        <f t="shared" si="6"/>
        <v>4000</v>
      </c>
      <c r="J45" s="1161">
        <f t="shared" si="6"/>
        <v>1000</v>
      </c>
      <c r="K45" s="845">
        <f t="shared" si="6"/>
        <v>1000</v>
      </c>
      <c r="L45" s="845">
        <f t="shared" si="6"/>
        <v>2000</v>
      </c>
      <c r="M45" s="845">
        <f t="shared" si="6"/>
        <v>4000</v>
      </c>
      <c r="N45" s="1554">
        <v>0</v>
      </c>
      <c r="O45" s="1179">
        <v>0</v>
      </c>
      <c r="P45" s="1179">
        <v>0</v>
      </c>
      <c r="Q45" s="1554">
        <v>0</v>
      </c>
    </row>
    <row r="46" spans="1:17" ht="10.5">
      <c r="A46" s="641"/>
      <c r="B46" s="642"/>
      <c r="C46" s="643"/>
      <c r="D46" s="1163" t="s">
        <v>252</v>
      </c>
      <c r="E46" s="1164"/>
      <c r="F46" s="1505"/>
      <c r="G46" s="1505"/>
      <c r="H46" s="1505"/>
      <c r="I46" s="845"/>
      <c r="J46" s="1161"/>
      <c r="K46" s="845"/>
      <c r="L46" s="845"/>
      <c r="M46" s="845"/>
      <c r="N46" s="845"/>
      <c r="O46" s="1161"/>
      <c r="P46" s="1161"/>
      <c r="Q46" s="1749"/>
    </row>
    <row r="47" spans="1:17" ht="52.5" hidden="1">
      <c r="A47" s="641" t="s">
        <v>908</v>
      </c>
      <c r="B47" s="647">
        <v>1</v>
      </c>
      <c r="C47" s="648">
        <v>0</v>
      </c>
      <c r="D47" s="1166" t="s">
        <v>743</v>
      </c>
      <c r="E47" s="1177" t="s">
        <v>744</v>
      </c>
      <c r="F47" s="845">
        <v>0</v>
      </c>
      <c r="G47" s="845">
        <v>0</v>
      </c>
      <c r="H47" s="845">
        <v>0</v>
      </c>
      <c r="I47" s="845">
        <v>0</v>
      </c>
      <c r="J47" s="1161">
        <v>0</v>
      </c>
      <c r="K47" s="845">
        <v>0</v>
      </c>
      <c r="L47" s="845">
        <v>0</v>
      </c>
      <c r="M47" s="845">
        <v>0</v>
      </c>
      <c r="N47" s="1554">
        <v>0</v>
      </c>
      <c r="O47" s="1179">
        <v>0</v>
      </c>
      <c r="P47" s="1179">
        <v>0</v>
      </c>
      <c r="Q47" s="1554">
        <v>0</v>
      </c>
    </row>
    <row r="48" spans="1:17" ht="10.5" hidden="1">
      <c r="A48" s="641"/>
      <c r="B48" s="644"/>
      <c r="C48" s="645"/>
      <c r="D48" s="1163" t="s">
        <v>637</v>
      </c>
      <c r="E48" s="1167"/>
      <c r="F48" s="1514"/>
      <c r="G48" s="1514"/>
      <c r="H48" s="1514"/>
      <c r="I48" s="845"/>
      <c r="J48" s="1161"/>
      <c r="K48" s="845"/>
      <c r="L48" s="845"/>
      <c r="M48" s="1738"/>
      <c r="N48" s="1738"/>
      <c r="O48" s="1456"/>
      <c r="P48" s="1456"/>
      <c r="Q48" s="1746"/>
    </row>
    <row r="49" spans="1:17" ht="42" hidden="1">
      <c r="A49" s="646" t="s">
        <v>908</v>
      </c>
      <c r="B49" s="647">
        <v>1</v>
      </c>
      <c r="C49" s="648">
        <v>1</v>
      </c>
      <c r="D49" s="1163" t="s">
        <v>745</v>
      </c>
      <c r="E49" s="1174" t="s">
        <v>746</v>
      </c>
      <c r="F49" s="845">
        <v>0</v>
      </c>
      <c r="G49" s="845">
        <v>0</v>
      </c>
      <c r="H49" s="845">
        <v>0</v>
      </c>
      <c r="I49" s="845">
        <v>0</v>
      </c>
      <c r="J49" s="1161"/>
      <c r="K49" s="845"/>
      <c r="L49" s="845"/>
      <c r="M49" s="845"/>
      <c r="N49" s="845"/>
      <c r="O49" s="1161"/>
      <c r="P49" s="1161"/>
      <c r="Q49" s="1554"/>
    </row>
    <row r="50" spans="1:17" ht="23.25" customHeight="1">
      <c r="A50" s="641" t="s">
        <v>908</v>
      </c>
      <c r="B50" s="644">
        <v>2</v>
      </c>
      <c r="C50" s="645">
        <v>0</v>
      </c>
      <c r="D50" s="1166" t="s">
        <v>69</v>
      </c>
      <c r="E50" s="1177" t="s">
        <v>70</v>
      </c>
      <c r="F50" s="845">
        <f t="shared" ref="F50:M50" si="7">F52</f>
        <v>1000</v>
      </c>
      <c r="G50" s="845">
        <f t="shared" si="7"/>
        <v>1000</v>
      </c>
      <c r="H50" s="845">
        <f t="shared" si="7"/>
        <v>2000</v>
      </c>
      <c r="I50" s="845">
        <f t="shared" si="7"/>
        <v>4000</v>
      </c>
      <c r="J50" s="1161">
        <f t="shared" si="7"/>
        <v>1000</v>
      </c>
      <c r="K50" s="845">
        <f t="shared" si="7"/>
        <v>1000</v>
      </c>
      <c r="L50" s="845">
        <f t="shared" si="7"/>
        <v>2000</v>
      </c>
      <c r="M50" s="845">
        <f t="shared" si="7"/>
        <v>4000</v>
      </c>
      <c r="N50" s="1554">
        <v>0</v>
      </c>
      <c r="O50" s="1179">
        <v>0</v>
      </c>
      <c r="P50" s="1179">
        <v>0</v>
      </c>
      <c r="Q50" s="1554">
        <v>0</v>
      </c>
    </row>
    <row r="51" spans="1:17" ht="10.5">
      <c r="A51" s="641"/>
      <c r="B51" s="644"/>
      <c r="C51" s="645"/>
      <c r="D51" s="1163" t="s">
        <v>637</v>
      </c>
      <c r="E51" s="1167"/>
      <c r="F51" s="1514"/>
      <c r="G51" s="1514"/>
      <c r="H51" s="1514"/>
      <c r="I51" s="845"/>
      <c r="J51" s="1161"/>
      <c r="K51" s="845"/>
      <c r="L51" s="845"/>
      <c r="M51" s="1738"/>
      <c r="N51" s="1738"/>
      <c r="O51" s="1456"/>
      <c r="P51" s="1456"/>
      <c r="Q51" s="1746"/>
    </row>
    <row r="52" spans="1:17" ht="24" customHeight="1">
      <c r="A52" s="646" t="s">
        <v>908</v>
      </c>
      <c r="B52" s="647">
        <v>2</v>
      </c>
      <c r="C52" s="648">
        <v>1</v>
      </c>
      <c r="D52" s="1163" t="s">
        <v>71</v>
      </c>
      <c r="E52" s="1174" t="s">
        <v>72</v>
      </c>
      <c r="F52" s="845">
        <f>J52</f>
        <v>1000</v>
      </c>
      <c r="G52" s="845">
        <f>K52</f>
        <v>1000</v>
      </c>
      <c r="H52" s="845">
        <f>L52</f>
        <v>2000</v>
      </c>
      <c r="I52" s="845">
        <f>M52</f>
        <v>4000</v>
      </c>
      <c r="J52" s="1161">
        <f>'arandzin aih'!G158</f>
        <v>1000</v>
      </c>
      <c r="K52" s="845">
        <f>'arandzin aih'!H158</f>
        <v>1000</v>
      </c>
      <c r="L52" s="845">
        <f>'arandzin aih'!I158</f>
        <v>2000</v>
      </c>
      <c r="M52" s="845">
        <f>'arandzin aih'!J158</f>
        <v>4000</v>
      </c>
      <c r="N52" s="845">
        <v>0</v>
      </c>
      <c r="O52" s="1161">
        <v>0</v>
      </c>
      <c r="P52" s="1161">
        <v>0</v>
      </c>
      <c r="Q52" s="1554">
        <v>0</v>
      </c>
    </row>
    <row r="53" spans="1:17" ht="63" hidden="1">
      <c r="A53" s="641" t="s">
        <v>908</v>
      </c>
      <c r="B53" s="647">
        <v>3</v>
      </c>
      <c r="C53" s="648">
        <v>0</v>
      </c>
      <c r="D53" s="1166" t="s">
        <v>73</v>
      </c>
      <c r="E53" s="1177" t="s">
        <v>58</v>
      </c>
      <c r="F53" s="845">
        <v>0</v>
      </c>
      <c r="G53" s="845">
        <v>0</v>
      </c>
      <c r="H53" s="845">
        <v>0</v>
      </c>
      <c r="I53" s="845">
        <v>0</v>
      </c>
      <c r="J53" s="1161">
        <v>0</v>
      </c>
      <c r="K53" s="845">
        <v>0</v>
      </c>
      <c r="L53" s="845">
        <v>0</v>
      </c>
      <c r="M53" s="845">
        <v>0</v>
      </c>
      <c r="N53" s="1554">
        <v>0</v>
      </c>
      <c r="O53" s="1179">
        <v>0</v>
      </c>
      <c r="P53" s="1179">
        <v>0</v>
      </c>
      <c r="Q53" s="1554">
        <v>0</v>
      </c>
    </row>
    <row r="54" spans="1:17" ht="10.5" hidden="1">
      <c r="A54" s="641"/>
      <c r="B54" s="644"/>
      <c r="C54" s="645"/>
      <c r="D54" s="1163" t="s">
        <v>637</v>
      </c>
      <c r="E54" s="1167"/>
      <c r="F54" s="1514"/>
      <c r="G54" s="1514"/>
      <c r="H54" s="1514"/>
      <c r="I54" s="845"/>
      <c r="J54" s="1161"/>
      <c r="K54" s="845"/>
      <c r="L54" s="845"/>
      <c r="M54" s="1738"/>
      <c r="N54" s="1738"/>
      <c r="O54" s="1456"/>
      <c r="P54" s="1456"/>
      <c r="Q54" s="1746"/>
    </row>
    <row r="55" spans="1:17" ht="1.5" hidden="1" customHeight="1">
      <c r="A55" s="646" t="s">
        <v>908</v>
      </c>
      <c r="B55" s="647">
        <v>3</v>
      </c>
      <c r="C55" s="648">
        <v>1</v>
      </c>
      <c r="D55" s="1163" t="s">
        <v>59</v>
      </c>
      <c r="E55" s="1174" t="s">
        <v>60</v>
      </c>
      <c r="F55" s="845">
        <v>0</v>
      </c>
      <c r="G55" s="845">
        <v>0</v>
      </c>
      <c r="H55" s="845">
        <v>0</v>
      </c>
      <c r="I55" s="845">
        <v>0</v>
      </c>
      <c r="J55" s="1161"/>
      <c r="K55" s="845"/>
      <c r="L55" s="845"/>
      <c r="M55" s="845"/>
      <c r="N55" s="845"/>
      <c r="O55" s="1161"/>
      <c r="P55" s="1161"/>
      <c r="Q55" s="1554"/>
    </row>
    <row r="56" spans="1:17" ht="52.5" hidden="1">
      <c r="A56" s="641" t="s">
        <v>908</v>
      </c>
      <c r="B56" s="644">
        <v>4</v>
      </c>
      <c r="C56" s="645">
        <v>0</v>
      </c>
      <c r="D56" s="1166" t="s">
        <v>61</v>
      </c>
      <c r="E56" s="1167" t="s">
        <v>62</v>
      </c>
      <c r="F56" s="845">
        <v>0</v>
      </c>
      <c r="G56" s="845">
        <v>0</v>
      </c>
      <c r="H56" s="845">
        <v>0</v>
      </c>
      <c r="I56" s="845">
        <v>0</v>
      </c>
      <c r="J56" s="1161">
        <v>0</v>
      </c>
      <c r="K56" s="845">
        <v>0</v>
      </c>
      <c r="L56" s="845">
        <v>0</v>
      </c>
      <c r="M56" s="845">
        <v>0</v>
      </c>
      <c r="N56" s="1554">
        <v>0</v>
      </c>
      <c r="O56" s="1179">
        <v>0</v>
      </c>
      <c r="P56" s="1179">
        <v>0</v>
      </c>
      <c r="Q56" s="1554">
        <v>0</v>
      </c>
    </row>
    <row r="57" spans="1:17" ht="10.5" hidden="1">
      <c r="A57" s="641"/>
      <c r="B57" s="644"/>
      <c r="C57" s="645"/>
      <c r="D57" s="1163" t="s">
        <v>637</v>
      </c>
      <c r="E57" s="1167"/>
      <c r="F57" s="1514"/>
      <c r="G57" s="1514"/>
      <c r="H57" s="1514"/>
      <c r="I57" s="845"/>
      <c r="J57" s="1161"/>
      <c r="K57" s="845"/>
      <c r="L57" s="845"/>
      <c r="M57" s="1738"/>
      <c r="N57" s="1738"/>
      <c r="O57" s="1456"/>
      <c r="P57" s="1456"/>
      <c r="Q57" s="1746"/>
    </row>
    <row r="58" spans="1:17" ht="52.5" hidden="1">
      <c r="A58" s="646" t="s">
        <v>908</v>
      </c>
      <c r="B58" s="647">
        <v>4</v>
      </c>
      <c r="C58" s="648">
        <v>1</v>
      </c>
      <c r="D58" s="1163" t="s">
        <v>61</v>
      </c>
      <c r="E58" s="1174" t="s">
        <v>62</v>
      </c>
      <c r="F58" s="845">
        <v>0</v>
      </c>
      <c r="G58" s="845">
        <v>0</v>
      </c>
      <c r="H58" s="845">
        <v>0</v>
      </c>
      <c r="I58" s="845">
        <v>0</v>
      </c>
      <c r="J58" s="1161"/>
      <c r="K58" s="845"/>
      <c r="L58" s="845"/>
      <c r="M58" s="845"/>
      <c r="N58" s="845"/>
      <c r="O58" s="1161"/>
      <c r="P58" s="1161"/>
      <c r="Q58" s="1554"/>
    </row>
    <row r="59" spans="1:17" ht="10.5" hidden="1">
      <c r="A59" s="641"/>
      <c r="B59" s="644"/>
      <c r="C59" s="645"/>
      <c r="D59" s="1163" t="s">
        <v>637</v>
      </c>
      <c r="E59" s="1167"/>
      <c r="F59" s="1514"/>
      <c r="G59" s="1514"/>
      <c r="H59" s="1514"/>
      <c r="I59" s="845"/>
      <c r="J59" s="1161"/>
      <c r="K59" s="845"/>
      <c r="L59" s="845"/>
      <c r="M59" s="1738"/>
      <c r="N59" s="1738"/>
      <c r="O59" s="1456"/>
      <c r="P59" s="1456"/>
      <c r="Q59" s="1746"/>
    </row>
    <row r="60" spans="1:17" ht="105" hidden="1">
      <c r="A60" s="641" t="s">
        <v>908</v>
      </c>
      <c r="B60" s="644">
        <v>5</v>
      </c>
      <c r="C60" s="645">
        <v>0</v>
      </c>
      <c r="D60" s="1166" t="s">
        <v>455</v>
      </c>
      <c r="E60" s="1167" t="s">
        <v>522</v>
      </c>
      <c r="F60" s="845">
        <v>0</v>
      </c>
      <c r="G60" s="845">
        <v>0</v>
      </c>
      <c r="H60" s="845">
        <v>0</v>
      </c>
      <c r="I60" s="845">
        <v>0</v>
      </c>
      <c r="J60" s="1161">
        <v>0</v>
      </c>
      <c r="K60" s="845">
        <v>0</v>
      </c>
      <c r="L60" s="845">
        <v>0</v>
      </c>
      <c r="M60" s="845">
        <v>0</v>
      </c>
      <c r="N60" s="1554">
        <v>0</v>
      </c>
      <c r="O60" s="1179">
        <v>0</v>
      </c>
      <c r="P60" s="1179">
        <v>0</v>
      </c>
      <c r="Q60" s="1554">
        <v>0</v>
      </c>
    </row>
    <row r="61" spans="1:17" ht="10.5" hidden="1">
      <c r="A61" s="641"/>
      <c r="B61" s="644"/>
      <c r="C61" s="645"/>
      <c r="D61" s="1163" t="s">
        <v>637</v>
      </c>
      <c r="E61" s="1167"/>
      <c r="F61" s="1514"/>
      <c r="G61" s="1514"/>
      <c r="H61" s="1514"/>
      <c r="I61" s="845"/>
      <c r="J61" s="1161"/>
      <c r="K61" s="845"/>
      <c r="L61" s="845"/>
      <c r="M61" s="1737"/>
      <c r="N61" s="1738"/>
      <c r="O61" s="1456"/>
      <c r="P61" s="1456"/>
      <c r="Q61" s="1746"/>
    </row>
    <row r="62" spans="1:17" ht="73.5" hidden="1">
      <c r="A62" s="646" t="s">
        <v>908</v>
      </c>
      <c r="B62" s="647">
        <v>5</v>
      </c>
      <c r="C62" s="648">
        <v>1</v>
      </c>
      <c r="D62" s="1163" t="s">
        <v>455</v>
      </c>
      <c r="E62" s="1174" t="s">
        <v>523</v>
      </c>
      <c r="F62" s="845">
        <v>0</v>
      </c>
      <c r="G62" s="845">
        <v>0</v>
      </c>
      <c r="H62" s="845">
        <v>0</v>
      </c>
      <c r="I62" s="845">
        <v>0</v>
      </c>
      <c r="J62" s="1161"/>
      <c r="K62" s="845"/>
      <c r="L62" s="845"/>
      <c r="M62" s="1326"/>
      <c r="N62" s="845"/>
      <c r="O62" s="1161"/>
      <c r="P62" s="1161"/>
      <c r="Q62" s="1554"/>
    </row>
    <row r="63" spans="1:17" ht="105" hidden="1">
      <c r="A63" s="649" t="s">
        <v>909</v>
      </c>
      <c r="B63" s="644">
        <v>0</v>
      </c>
      <c r="C63" s="645">
        <v>0</v>
      </c>
      <c r="D63" s="1178" t="s">
        <v>1607</v>
      </c>
      <c r="E63" s="1176" t="s">
        <v>524</v>
      </c>
      <c r="F63" s="845">
        <f>F70</f>
        <v>0</v>
      </c>
      <c r="G63" s="845">
        <f>G70</f>
        <v>0</v>
      </c>
      <c r="H63" s="845">
        <f>H70</f>
        <v>0</v>
      </c>
      <c r="I63" s="845">
        <f>M63</f>
        <v>0</v>
      </c>
      <c r="J63" s="1161">
        <f>J70</f>
        <v>0</v>
      </c>
      <c r="K63" s="845">
        <f>K70</f>
        <v>0</v>
      </c>
      <c r="L63" s="845">
        <f>L70</f>
        <v>0</v>
      </c>
      <c r="M63" s="845">
        <f>M70</f>
        <v>0</v>
      </c>
      <c r="N63" s="1554">
        <v>0</v>
      </c>
      <c r="O63" s="1179">
        <v>0</v>
      </c>
      <c r="P63" s="1179">
        <v>0</v>
      </c>
      <c r="Q63" s="1554">
        <v>0</v>
      </c>
    </row>
    <row r="64" spans="1:17" ht="10.5" hidden="1">
      <c r="A64" s="641"/>
      <c r="B64" s="642"/>
      <c r="C64" s="643"/>
      <c r="D64" s="1163" t="s">
        <v>252</v>
      </c>
      <c r="E64" s="1164"/>
      <c r="F64" s="1505"/>
      <c r="G64" s="1505"/>
      <c r="H64" s="1505"/>
      <c r="I64" s="845"/>
      <c r="J64" s="1161"/>
      <c r="K64" s="845"/>
      <c r="L64" s="845"/>
      <c r="M64" s="845"/>
      <c r="N64" s="845"/>
      <c r="O64" s="1161"/>
      <c r="P64" s="1161"/>
      <c r="Q64" s="1749"/>
    </row>
    <row r="65" spans="1:17" ht="52.5" hidden="1">
      <c r="A65" s="649" t="s">
        <v>909</v>
      </c>
      <c r="B65" s="644">
        <v>1</v>
      </c>
      <c r="C65" s="645">
        <v>0</v>
      </c>
      <c r="D65" s="1166" t="s">
        <v>432</v>
      </c>
      <c r="E65" s="1167" t="s">
        <v>526</v>
      </c>
      <c r="F65" s="845">
        <v>0</v>
      </c>
      <c r="G65" s="845">
        <v>0</v>
      </c>
      <c r="H65" s="845">
        <v>0</v>
      </c>
      <c r="I65" s="845">
        <v>0</v>
      </c>
      <c r="J65" s="1161">
        <v>0</v>
      </c>
      <c r="K65" s="845">
        <v>0</v>
      </c>
      <c r="L65" s="845">
        <v>0</v>
      </c>
      <c r="M65" s="845">
        <v>0</v>
      </c>
      <c r="N65" s="1554">
        <v>0</v>
      </c>
      <c r="O65" s="1179">
        <v>0</v>
      </c>
      <c r="P65" s="1179">
        <v>0</v>
      </c>
      <c r="Q65" s="1554">
        <v>0</v>
      </c>
    </row>
    <row r="66" spans="1:17" ht="10.5" hidden="1">
      <c r="A66" s="641"/>
      <c r="B66" s="644"/>
      <c r="C66" s="645"/>
      <c r="D66" s="1163" t="s">
        <v>637</v>
      </c>
      <c r="E66" s="1167"/>
      <c r="F66" s="1514"/>
      <c r="G66" s="1514"/>
      <c r="H66" s="1514"/>
      <c r="I66" s="845"/>
      <c r="J66" s="1161"/>
      <c r="K66" s="845"/>
      <c r="L66" s="845"/>
      <c r="M66" s="1737"/>
      <c r="N66" s="1738"/>
      <c r="O66" s="1456"/>
      <c r="P66" s="1456"/>
      <c r="Q66" s="1746"/>
    </row>
    <row r="67" spans="1:17" ht="42" hidden="1">
      <c r="A67" s="650" t="s">
        <v>909</v>
      </c>
      <c r="B67" s="647">
        <v>1</v>
      </c>
      <c r="C67" s="648">
        <v>1</v>
      </c>
      <c r="D67" s="1163" t="s">
        <v>525</v>
      </c>
      <c r="E67" s="1174" t="s">
        <v>527</v>
      </c>
      <c r="F67" s="845">
        <v>0</v>
      </c>
      <c r="G67" s="845">
        <v>0</v>
      </c>
      <c r="H67" s="845">
        <v>0</v>
      </c>
      <c r="I67" s="845">
        <v>0</v>
      </c>
      <c r="J67" s="1161"/>
      <c r="K67" s="845"/>
      <c r="L67" s="845"/>
      <c r="M67" s="1326"/>
      <c r="N67" s="845"/>
      <c r="O67" s="1161"/>
      <c r="P67" s="1161"/>
      <c r="Q67" s="1554"/>
    </row>
    <row r="68" spans="1:17" ht="21" hidden="1">
      <c r="A68" s="650" t="s">
        <v>909</v>
      </c>
      <c r="B68" s="647">
        <v>1</v>
      </c>
      <c r="C68" s="648">
        <v>2</v>
      </c>
      <c r="D68" s="1163" t="s">
        <v>433</v>
      </c>
      <c r="E68" s="1174"/>
      <c r="F68" s="845">
        <v>0</v>
      </c>
      <c r="G68" s="845">
        <v>0</v>
      </c>
      <c r="H68" s="845">
        <v>0</v>
      </c>
      <c r="I68" s="845">
        <v>0</v>
      </c>
      <c r="J68" s="1161"/>
      <c r="K68" s="845"/>
      <c r="L68" s="845"/>
      <c r="M68" s="1326"/>
      <c r="N68" s="845"/>
      <c r="O68" s="1161"/>
      <c r="P68" s="1161"/>
      <c r="Q68" s="1554"/>
    </row>
    <row r="69" spans="1:17" ht="21" hidden="1">
      <c r="A69" s="650" t="s">
        <v>909</v>
      </c>
      <c r="B69" s="647">
        <v>1</v>
      </c>
      <c r="C69" s="648">
        <v>3</v>
      </c>
      <c r="D69" s="1163" t="s">
        <v>434</v>
      </c>
      <c r="E69" s="1174"/>
      <c r="F69" s="845">
        <v>0</v>
      </c>
      <c r="G69" s="845">
        <v>0</v>
      </c>
      <c r="H69" s="845">
        <v>0</v>
      </c>
      <c r="I69" s="845">
        <v>0</v>
      </c>
      <c r="J69" s="1161"/>
      <c r="K69" s="845"/>
      <c r="L69" s="845"/>
      <c r="M69" s="1326"/>
      <c r="N69" s="845"/>
      <c r="O69" s="1161"/>
      <c r="P69" s="1161"/>
      <c r="Q69" s="1554"/>
    </row>
    <row r="70" spans="1:17" ht="84" hidden="1">
      <c r="A70" s="649" t="s">
        <v>909</v>
      </c>
      <c r="B70" s="644">
        <v>2</v>
      </c>
      <c r="C70" s="645">
        <v>0</v>
      </c>
      <c r="D70" s="1166" t="s">
        <v>435</v>
      </c>
      <c r="E70" s="1167" t="s">
        <v>528</v>
      </c>
      <c r="F70" s="845">
        <f>J70</f>
        <v>0</v>
      </c>
      <c r="G70" s="845">
        <f>K70</f>
        <v>0</v>
      </c>
      <c r="H70" s="845">
        <f>L70</f>
        <v>0</v>
      </c>
      <c r="I70" s="845">
        <f>M70</f>
        <v>0</v>
      </c>
      <c r="J70" s="1161">
        <f>J72</f>
        <v>0</v>
      </c>
      <c r="K70" s="845">
        <f>K72</f>
        <v>0</v>
      </c>
      <c r="L70" s="845">
        <f>L72</f>
        <v>0</v>
      </c>
      <c r="M70" s="845">
        <f>M72</f>
        <v>0</v>
      </c>
      <c r="N70" s="1554">
        <v>0</v>
      </c>
      <c r="O70" s="1179">
        <v>0</v>
      </c>
      <c r="P70" s="1179">
        <v>0</v>
      </c>
      <c r="Q70" s="1554">
        <v>0</v>
      </c>
    </row>
    <row r="71" spans="1:17" ht="10.5" hidden="1">
      <c r="A71" s="641"/>
      <c r="B71" s="644"/>
      <c r="C71" s="645"/>
      <c r="D71" s="1163" t="s">
        <v>637</v>
      </c>
      <c r="E71" s="1167"/>
      <c r="F71" s="1514"/>
      <c r="G71" s="1514"/>
      <c r="H71" s="1514"/>
      <c r="I71" s="845"/>
      <c r="J71" s="1161"/>
      <c r="K71" s="845"/>
      <c r="L71" s="845"/>
      <c r="M71" s="1738"/>
      <c r="N71" s="1738"/>
      <c r="O71" s="1456"/>
      <c r="P71" s="1456"/>
      <c r="Q71" s="1746"/>
    </row>
    <row r="72" spans="1:17" ht="52.5" hidden="1">
      <c r="A72" s="650" t="s">
        <v>909</v>
      </c>
      <c r="B72" s="647">
        <v>2</v>
      </c>
      <c r="C72" s="648">
        <v>1</v>
      </c>
      <c r="D72" s="1163" t="s">
        <v>436</v>
      </c>
      <c r="E72" s="1174" t="s">
        <v>804</v>
      </c>
      <c r="F72" s="845">
        <f>J72</f>
        <v>0</v>
      </c>
      <c r="G72" s="845">
        <f>K72</f>
        <v>0</v>
      </c>
      <c r="H72" s="845">
        <f>L72</f>
        <v>0</v>
      </c>
      <c r="I72" s="845">
        <f>M72</f>
        <v>0</v>
      </c>
      <c r="J72" s="1161">
        <v>0</v>
      </c>
      <c r="K72" s="845">
        <v>0</v>
      </c>
      <c r="L72" s="845">
        <v>0</v>
      </c>
      <c r="M72" s="845">
        <v>0</v>
      </c>
      <c r="N72" s="845"/>
      <c r="O72" s="1161"/>
      <c r="P72" s="1161"/>
      <c r="Q72" s="1554"/>
    </row>
    <row r="73" spans="1:17" ht="42" hidden="1">
      <c r="A73" s="649" t="s">
        <v>909</v>
      </c>
      <c r="B73" s="644">
        <v>3</v>
      </c>
      <c r="C73" s="645">
        <v>0</v>
      </c>
      <c r="D73" s="1166" t="s">
        <v>437</v>
      </c>
      <c r="E73" s="1167" t="s">
        <v>805</v>
      </c>
      <c r="F73" s="845">
        <v>0</v>
      </c>
      <c r="G73" s="845">
        <v>0</v>
      </c>
      <c r="H73" s="845">
        <v>0</v>
      </c>
      <c r="I73" s="845">
        <v>0</v>
      </c>
      <c r="J73" s="1161">
        <v>0</v>
      </c>
      <c r="K73" s="845">
        <v>0</v>
      </c>
      <c r="L73" s="845">
        <v>0</v>
      </c>
      <c r="M73" s="845">
        <v>0</v>
      </c>
      <c r="N73" s="1554">
        <v>0</v>
      </c>
      <c r="O73" s="1179">
        <v>0</v>
      </c>
      <c r="P73" s="1179">
        <v>0</v>
      </c>
      <c r="Q73" s="1554">
        <v>0</v>
      </c>
    </row>
    <row r="74" spans="1:17" ht="10.5" hidden="1">
      <c r="A74" s="641"/>
      <c r="B74" s="644"/>
      <c r="C74" s="645"/>
      <c r="D74" s="1163" t="s">
        <v>637</v>
      </c>
      <c r="E74" s="1167"/>
      <c r="F74" s="1514"/>
      <c r="G74" s="1514"/>
      <c r="H74" s="1514"/>
      <c r="I74" s="845"/>
      <c r="J74" s="1161"/>
      <c r="K74" s="845"/>
      <c r="L74" s="845"/>
      <c r="M74" s="1738"/>
      <c r="N74" s="1738"/>
      <c r="O74" s="1456"/>
      <c r="P74" s="1456"/>
      <c r="Q74" s="1746"/>
    </row>
    <row r="75" spans="1:17" ht="31.5" hidden="1">
      <c r="A75" s="650" t="s">
        <v>909</v>
      </c>
      <c r="B75" s="647">
        <v>3</v>
      </c>
      <c r="C75" s="648">
        <v>1</v>
      </c>
      <c r="D75" s="1163" t="s">
        <v>806</v>
      </c>
      <c r="E75" s="1174" t="s">
        <v>807</v>
      </c>
      <c r="F75" s="845">
        <v>0</v>
      </c>
      <c r="G75" s="845">
        <v>0</v>
      </c>
      <c r="H75" s="845">
        <v>0</v>
      </c>
      <c r="I75" s="845">
        <v>0</v>
      </c>
      <c r="J75" s="1161"/>
      <c r="K75" s="845"/>
      <c r="L75" s="845"/>
      <c r="M75" s="845"/>
      <c r="N75" s="845"/>
      <c r="O75" s="1161"/>
      <c r="P75" s="1161"/>
      <c r="Q75" s="1554"/>
    </row>
    <row r="76" spans="1:17" ht="21" hidden="1">
      <c r="A76" s="650" t="s">
        <v>909</v>
      </c>
      <c r="B76" s="647">
        <v>3</v>
      </c>
      <c r="C76" s="648">
        <v>2</v>
      </c>
      <c r="D76" s="1163" t="s">
        <v>438</v>
      </c>
      <c r="E76" s="1174"/>
      <c r="F76" s="845">
        <v>0</v>
      </c>
      <c r="G76" s="845">
        <v>0</v>
      </c>
      <c r="H76" s="845">
        <v>0</v>
      </c>
      <c r="I76" s="845">
        <v>0</v>
      </c>
      <c r="J76" s="1161"/>
      <c r="K76" s="845"/>
      <c r="L76" s="845"/>
      <c r="M76" s="845"/>
      <c r="N76" s="845"/>
      <c r="O76" s="1161"/>
      <c r="P76" s="1161"/>
      <c r="Q76" s="1554"/>
    </row>
    <row r="77" spans="1:17" ht="10.5" hidden="1">
      <c r="A77" s="649" t="s">
        <v>909</v>
      </c>
      <c r="B77" s="644">
        <v>4</v>
      </c>
      <c r="C77" s="645">
        <v>0</v>
      </c>
      <c r="D77" s="1166" t="s">
        <v>443</v>
      </c>
      <c r="E77" s="1174"/>
      <c r="F77" s="845">
        <v>0</v>
      </c>
      <c r="G77" s="845">
        <v>0</v>
      </c>
      <c r="H77" s="845">
        <v>0</v>
      </c>
      <c r="I77" s="845">
        <v>0</v>
      </c>
      <c r="J77" s="1161">
        <v>0</v>
      </c>
      <c r="K77" s="845">
        <v>0</v>
      </c>
      <c r="L77" s="845">
        <v>0</v>
      </c>
      <c r="M77" s="845">
        <v>0</v>
      </c>
      <c r="N77" s="1554">
        <v>0</v>
      </c>
      <c r="O77" s="1179">
        <v>0</v>
      </c>
      <c r="P77" s="1179">
        <v>0</v>
      </c>
      <c r="Q77" s="1554">
        <v>0</v>
      </c>
    </row>
    <row r="78" spans="1:17" ht="10.5" hidden="1">
      <c r="A78" s="641"/>
      <c r="B78" s="644"/>
      <c r="C78" s="645"/>
      <c r="D78" s="1163" t="s">
        <v>637</v>
      </c>
      <c r="E78" s="1167"/>
      <c r="F78" s="1514"/>
      <c r="G78" s="1514"/>
      <c r="H78" s="1514"/>
      <c r="I78" s="845"/>
      <c r="J78" s="1161"/>
      <c r="K78" s="845"/>
      <c r="L78" s="845"/>
      <c r="M78" s="1738"/>
      <c r="N78" s="1738"/>
      <c r="O78" s="1456"/>
      <c r="P78" s="1456"/>
      <c r="Q78" s="1746"/>
    </row>
    <row r="79" spans="1:17" ht="10.5" hidden="1">
      <c r="A79" s="650" t="s">
        <v>909</v>
      </c>
      <c r="B79" s="647">
        <v>4</v>
      </c>
      <c r="C79" s="648">
        <v>1</v>
      </c>
      <c r="D79" s="1163" t="s">
        <v>443</v>
      </c>
      <c r="E79" s="1174"/>
      <c r="F79" s="845">
        <v>0</v>
      </c>
      <c r="G79" s="845">
        <v>0</v>
      </c>
      <c r="H79" s="845">
        <v>0</v>
      </c>
      <c r="I79" s="845">
        <v>0</v>
      </c>
      <c r="J79" s="1161"/>
      <c r="K79" s="845"/>
      <c r="L79" s="845"/>
      <c r="M79" s="845"/>
      <c r="N79" s="845"/>
      <c r="O79" s="1161"/>
      <c r="P79" s="1161"/>
      <c r="Q79" s="1554"/>
    </row>
    <row r="80" spans="1:17" ht="21" hidden="1">
      <c r="A80" s="649" t="s">
        <v>909</v>
      </c>
      <c r="B80" s="644">
        <v>5</v>
      </c>
      <c r="C80" s="645">
        <v>0</v>
      </c>
      <c r="D80" s="1166" t="s">
        <v>808</v>
      </c>
      <c r="E80" s="1167" t="s">
        <v>809</v>
      </c>
      <c r="F80" s="845">
        <v>0</v>
      </c>
      <c r="G80" s="845">
        <v>0</v>
      </c>
      <c r="H80" s="845">
        <v>0</v>
      </c>
      <c r="I80" s="845">
        <v>0</v>
      </c>
      <c r="J80" s="1161">
        <v>0</v>
      </c>
      <c r="K80" s="845">
        <v>0</v>
      </c>
      <c r="L80" s="845">
        <v>0</v>
      </c>
      <c r="M80" s="845">
        <v>0</v>
      </c>
      <c r="N80" s="1554">
        <v>0</v>
      </c>
      <c r="O80" s="1179">
        <v>0</v>
      </c>
      <c r="P80" s="1179">
        <v>0</v>
      </c>
      <c r="Q80" s="1554">
        <v>0</v>
      </c>
    </row>
    <row r="81" spans="1:17" ht="10.5" hidden="1">
      <c r="A81" s="641"/>
      <c r="B81" s="644"/>
      <c r="C81" s="645"/>
      <c r="D81" s="1163" t="s">
        <v>637</v>
      </c>
      <c r="E81" s="1167"/>
      <c r="F81" s="1514"/>
      <c r="G81" s="1514"/>
      <c r="H81" s="1514"/>
      <c r="I81" s="845"/>
      <c r="J81" s="1161"/>
      <c r="K81" s="845"/>
      <c r="L81" s="845"/>
      <c r="M81" s="1738"/>
      <c r="N81" s="1738"/>
      <c r="O81" s="1456"/>
      <c r="P81" s="1456"/>
      <c r="Q81" s="1746"/>
    </row>
    <row r="82" spans="1:17" ht="21" hidden="1">
      <c r="A82" s="650" t="s">
        <v>909</v>
      </c>
      <c r="B82" s="647">
        <v>5</v>
      </c>
      <c r="C82" s="648">
        <v>1</v>
      </c>
      <c r="D82" s="1163" t="s">
        <v>810</v>
      </c>
      <c r="E82" s="1174" t="s">
        <v>809</v>
      </c>
      <c r="F82" s="845">
        <v>0</v>
      </c>
      <c r="G82" s="845">
        <v>0</v>
      </c>
      <c r="H82" s="845">
        <v>0</v>
      </c>
      <c r="I82" s="845">
        <v>0</v>
      </c>
      <c r="J82" s="1161"/>
      <c r="K82" s="845"/>
      <c r="L82" s="845"/>
      <c r="M82" s="845"/>
      <c r="N82" s="845"/>
      <c r="O82" s="1161"/>
      <c r="P82" s="1161"/>
      <c r="Q82" s="1554"/>
    </row>
    <row r="83" spans="1:17" ht="0.75" hidden="1" customHeight="1">
      <c r="A83" s="649" t="s">
        <v>909</v>
      </c>
      <c r="B83" s="644">
        <v>6</v>
      </c>
      <c r="C83" s="645">
        <v>0</v>
      </c>
      <c r="D83" s="1166" t="s">
        <v>914</v>
      </c>
      <c r="E83" s="1167" t="s">
        <v>811</v>
      </c>
      <c r="F83" s="845">
        <v>0</v>
      </c>
      <c r="G83" s="845">
        <v>0</v>
      </c>
      <c r="H83" s="845">
        <v>0</v>
      </c>
      <c r="I83" s="845">
        <v>0</v>
      </c>
      <c r="J83" s="1161">
        <v>0</v>
      </c>
      <c r="K83" s="845">
        <v>0</v>
      </c>
      <c r="L83" s="845">
        <v>0</v>
      </c>
      <c r="M83" s="845">
        <v>0</v>
      </c>
      <c r="N83" s="1554">
        <v>0</v>
      </c>
      <c r="O83" s="1179">
        <v>0</v>
      </c>
      <c r="P83" s="1179">
        <v>0</v>
      </c>
      <c r="Q83" s="1554">
        <v>0</v>
      </c>
    </row>
    <row r="84" spans="1:17" ht="10.5" hidden="1">
      <c r="A84" s="641"/>
      <c r="B84" s="644"/>
      <c r="C84" s="645"/>
      <c r="D84" s="1163" t="s">
        <v>637</v>
      </c>
      <c r="E84" s="1167"/>
      <c r="F84" s="1514"/>
      <c r="G84" s="1514"/>
      <c r="H84" s="1514"/>
      <c r="I84" s="845"/>
      <c r="J84" s="1161"/>
      <c r="K84" s="845"/>
      <c r="L84" s="845"/>
      <c r="M84" s="1737"/>
      <c r="N84" s="1738"/>
      <c r="O84" s="1456"/>
      <c r="P84" s="1456"/>
      <c r="Q84" s="1746"/>
    </row>
    <row r="85" spans="1:17" ht="73.5" hidden="1">
      <c r="A85" s="650" t="s">
        <v>909</v>
      </c>
      <c r="B85" s="647">
        <v>6</v>
      </c>
      <c r="C85" s="648">
        <v>1</v>
      </c>
      <c r="D85" s="1163" t="s">
        <v>914</v>
      </c>
      <c r="E85" s="1174" t="s">
        <v>812</v>
      </c>
      <c r="F85" s="845">
        <v>0</v>
      </c>
      <c r="G85" s="845">
        <v>0</v>
      </c>
      <c r="H85" s="845">
        <v>0</v>
      </c>
      <c r="I85" s="845">
        <v>0</v>
      </c>
      <c r="J85" s="1161"/>
      <c r="K85" s="845"/>
      <c r="L85" s="845"/>
      <c r="M85" s="1326"/>
      <c r="N85" s="845"/>
      <c r="O85" s="1161"/>
      <c r="P85" s="1161"/>
      <c r="Q85" s="1554"/>
    </row>
    <row r="86" spans="1:17" ht="147" hidden="1">
      <c r="A86" s="649" t="s">
        <v>909</v>
      </c>
      <c r="B86" s="644">
        <v>7</v>
      </c>
      <c r="C86" s="645">
        <v>0</v>
      </c>
      <c r="D86" s="1166" t="s">
        <v>915</v>
      </c>
      <c r="E86" s="1167" t="s">
        <v>813</v>
      </c>
      <c r="F86" s="845">
        <v>0</v>
      </c>
      <c r="G86" s="845">
        <v>0</v>
      </c>
      <c r="H86" s="845">
        <v>0</v>
      </c>
      <c r="I86" s="845">
        <v>0</v>
      </c>
      <c r="J86" s="1161">
        <v>0</v>
      </c>
      <c r="K86" s="845">
        <v>0</v>
      </c>
      <c r="L86" s="845">
        <v>0</v>
      </c>
      <c r="M86" s="845">
        <v>0</v>
      </c>
      <c r="N86" s="1554">
        <v>0</v>
      </c>
      <c r="O86" s="1179">
        <v>0</v>
      </c>
      <c r="P86" s="1179">
        <v>0</v>
      </c>
      <c r="Q86" s="1554">
        <v>0</v>
      </c>
    </row>
    <row r="87" spans="1:17" ht="10.5" hidden="1">
      <c r="A87" s="641"/>
      <c r="B87" s="644"/>
      <c r="C87" s="645"/>
      <c r="D87" s="1163" t="s">
        <v>637</v>
      </c>
      <c r="E87" s="1167"/>
      <c r="F87" s="1514"/>
      <c r="G87" s="1514"/>
      <c r="H87" s="1514"/>
      <c r="I87" s="845"/>
      <c r="J87" s="1161"/>
      <c r="K87" s="845"/>
      <c r="L87" s="845"/>
      <c r="M87" s="1738"/>
      <c r="N87" s="1738"/>
      <c r="O87" s="1456"/>
      <c r="P87" s="1456"/>
      <c r="Q87" s="1746"/>
    </row>
    <row r="88" spans="1:17" ht="105" hidden="1">
      <c r="A88" s="650" t="s">
        <v>909</v>
      </c>
      <c r="B88" s="647">
        <v>7</v>
      </c>
      <c r="C88" s="648">
        <v>1</v>
      </c>
      <c r="D88" s="1163" t="s">
        <v>376</v>
      </c>
      <c r="E88" s="1174" t="s">
        <v>93</v>
      </c>
      <c r="F88" s="845">
        <v>0</v>
      </c>
      <c r="G88" s="845">
        <v>0</v>
      </c>
      <c r="H88" s="845">
        <v>0</v>
      </c>
      <c r="I88" s="845">
        <v>0</v>
      </c>
      <c r="J88" s="1161"/>
      <c r="K88" s="845"/>
      <c r="L88" s="845"/>
      <c r="M88" s="845"/>
      <c r="N88" s="845"/>
      <c r="O88" s="1161"/>
      <c r="P88" s="1161"/>
      <c r="Q88" s="1554"/>
    </row>
    <row r="89" spans="1:17" ht="61.5" customHeight="1">
      <c r="A89" s="649" t="s">
        <v>536</v>
      </c>
      <c r="B89" s="644">
        <v>0</v>
      </c>
      <c r="C89" s="645">
        <v>0</v>
      </c>
      <c r="D89" s="1178" t="s">
        <v>1678</v>
      </c>
      <c r="E89" s="1176" t="s">
        <v>94</v>
      </c>
      <c r="F89" s="845">
        <f>J89+N89</f>
        <v>554728</v>
      </c>
      <c r="G89" s="845">
        <f>K89+O89</f>
        <v>884560</v>
      </c>
      <c r="H89" s="845">
        <f>L89+P89</f>
        <v>1190340</v>
      </c>
      <c r="I89" s="1765">
        <f>M89+Q89</f>
        <v>1242687</v>
      </c>
      <c r="J89" s="1161">
        <f>J95+J114</f>
        <v>1000</v>
      </c>
      <c r="K89" s="845">
        <f>K95+K114</f>
        <v>3000</v>
      </c>
      <c r="L89" s="845">
        <f>L95+L114</f>
        <v>4000</v>
      </c>
      <c r="M89" s="845">
        <f>M95+M114</f>
        <v>9475</v>
      </c>
      <c r="N89" s="1554">
        <f>N114+N139+N95</f>
        <v>553728</v>
      </c>
      <c r="O89" s="1179">
        <f>O114+O139+O95</f>
        <v>881560</v>
      </c>
      <c r="P89" s="1179">
        <f>P114+P139+P95</f>
        <v>1186340</v>
      </c>
      <c r="Q89" s="2026">
        <f>Q114+Q139+Q95</f>
        <v>1233212</v>
      </c>
    </row>
    <row r="90" spans="1:17" ht="13.5" hidden="1" customHeight="1">
      <c r="A90" s="641"/>
      <c r="B90" s="642"/>
      <c r="C90" s="643"/>
      <c r="D90" s="1163" t="s">
        <v>252</v>
      </c>
      <c r="E90" s="1164"/>
      <c r="F90" s="1505"/>
      <c r="G90" s="1505"/>
      <c r="H90" s="1505"/>
      <c r="I90" s="1765"/>
      <c r="J90" s="1161"/>
      <c r="K90" s="845"/>
      <c r="L90" s="845"/>
      <c r="M90" s="845"/>
      <c r="N90" s="845"/>
      <c r="O90" s="1161"/>
      <c r="P90" s="1161"/>
      <c r="Q90" s="2027"/>
    </row>
    <row r="91" spans="1:17" ht="0.75" hidden="1" customHeight="1">
      <c r="A91" s="649" t="s">
        <v>536</v>
      </c>
      <c r="B91" s="644">
        <v>1</v>
      </c>
      <c r="C91" s="645">
        <v>0</v>
      </c>
      <c r="D91" s="1166" t="s">
        <v>778</v>
      </c>
      <c r="E91" s="1167" t="s">
        <v>43</v>
      </c>
      <c r="F91" s="845">
        <v>0</v>
      </c>
      <c r="G91" s="845">
        <v>0</v>
      </c>
      <c r="H91" s="845">
        <v>0</v>
      </c>
      <c r="I91" s="1765">
        <v>0</v>
      </c>
      <c r="J91" s="1161">
        <v>0</v>
      </c>
      <c r="K91" s="845">
        <v>0</v>
      </c>
      <c r="L91" s="845">
        <v>0</v>
      </c>
      <c r="M91" s="845">
        <v>0</v>
      </c>
      <c r="N91" s="1554">
        <v>0</v>
      </c>
      <c r="O91" s="1179">
        <v>0</v>
      </c>
      <c r="P91" s="1179">
        <v>0</v>
      </c>
      <c r="Q91" s="2026">
        <v>0</v>
      </c>
    </row>
    <row r="92" spans="1:17" ht="10.5" hidden="1">
      <c r="A92" s="641"/>
      <c r="B92" s="644"/>
      <c r="C92" s="645"/>
      <c r="D92" s="1163" t="s">
        <v>637</v>
      </c>
      <c r="E92" s="1167"/>
      <c r="F92" s="1514"/>
      <c r="G92" s="1514"/>
      <c r="H92" s="1514"/>
      <c r="I92" s="1765"/>
      <c r="J92" s="1161"/>
      <c r="K92" s="845"/>
      <c r="L92" s="845"/>
      <c r="M92" s="1738"/>
      <c r="N92" s="1738"/>
      <c r="O92" s="1456"/>
      <c r="P92" s="1456"/>
      <c r="Q92" s="2028"/>
    </row>
    <row r="93" spans="1:17" ht="105" hidden="1">
      <c r="A93" s="650" t="s">
        <v>536</v>
      </c>
      <c r="B93" s="647">
        <v>1</v>
      </c>
      <c r="C93" s="648">
        <v>1</v>
      </c>
      <c r="D93" s="1163" t="s">
        <v>88</v>
      </c>
      <c r="E93" s="1169" t="s">
        <v>89</v>
      </c>
      <c r="F93" s="845">
        <v>0</v>
      </c>
      <c r="G93" s="845">
        <v>0</v>
      </c>
      <c r="H93" s="845">
        <v>0</v>
      </c>
      <c r="I93" s="1765">
        <v>0</v>
      </c>
      <c r="J93" s="1161"/>
      <c r="K93" s="845"/>
      <c r="L93" s="845"/>
      <c r="M93" s="845"/>
      <c r="N93" s="845"/>
      <c r="O93" s="1161"/>
      <c r="P93" s="1161"/>
      <c r="Q93" s="2026"/>
    </row>
    <row r="94" spans="1:17" ht="52.5" hidden="1">
      <c r="A94" s="650" t="s">
        <v>536</v>
      </c>
      <c r="B94" s="647">
        <v>1</v>
      </c>
      <c r="C94" s="648">
        <v>2</v>
      </c>
      <c r="D94" s="1163" t="s">
        <v>90</v>
      </c>
      <c r="E94" s="1174" t="s">
        <v>91</v>
      </c>
      <c r="F94" s="845">
        <v>0</v>
      </c>
      <c r="G94" s="845">
        <v>0</v>
      </c>
      <c r="H94" s="845">
        <v>0</v>
      </c>
      <c r="I94" s="1765">
        <v>0</v>
      </c>
      <c r="J94" s="1161"/>
      <c r="K94" s="845"/>
      <c r="L94" s="845"/>
      <c r="M94" s="845"/>
      <c r="N94" s="845"/>
      <c r="O94" s="1161"/>
      <c r="P94" s="1161"/>
      <c r="Q94" s="2026"/>
    </row>
    <row r="95" spans="1:17" ht="23.25" customHeight="1">
      <c r="A95" s="649" t="s">
        <v>536</v>
      </c>
      <c r="B95" s="644">
        <v>2</v>
      </c>
      <c r="C95" s="645">
        <v>0</v>
      </c>
      <c r="D95" s="1166" t="s">
        <v>92</v>
      </c>
      <c r="E95" s="1167" t="s">
        <v>440</v>
      </c>
      <c r="F95" s="845">
        <f t="shared" ref="F95:M95" si="8">F97</f>
        <v>21980</v>
      </c>
      <c r="G95" s="845">
        <f t="shared" si="8"/>
        <v>21980</v>
      </c>
      <c r="H95" s="845">
        <f t="shared" si="8"/>
        <v>21980</v>
      </c>
      <c r="I95" s="1765">
        <f t="shared" si="8"/>
        <v>68852</v>
      </c>
      <c r="J95" s="1161">
        <f t="shared" si="8"/>
        <v>0</v>
      </c>
      <c r="K95" s="845">
        <f t="shared" si="8"/>
        <v>0</v>
      </c>
      <c r="L95" s="845">
        <f t="shared" si="8"/>
        <v>0</v>
      </c>
      <c r="M95" s="845">
        <f t="shared" si="8"/>
        <v>0</v>
      </c>
      <c r="N95" s="1554">
        <f>N97</f>
        <v>21980</v>
      </c>
      <c r="O95" s="1179">
        <f>O97</f>
        <v>21980</v>
      </c>
      <c r="P95" s="1179">
        <f>P97</f>
        <v>21980</v>
      </c>
      <c r="Q95" s="2026">
        <f>Q97</f>
        <v>68852</v>
      </c>
    </row>
    <row r="96" spans="1:17" ht="10.5">
      <c r="A96" s="641"/>
      <c r="B96" s="644"/>
      <c r="C96" s="645"/>
      <c r="D96" s="1163" t="s">
        <v>637</v>
      </c>
      <c r="E96" s="1167"/>
      <c r="F96" s="1514"/>
      <c r="G96" s="1514"/>
      <c r="H96" s="1514"/>
      <c r="I96" s="1765"/>
      <c r="J96" s="1161"/>
      <c r="K96" s="845"/>
      <c r="L96" s="845"/>
      <c r="M96" s="1738"/>
      <c r="N96" s="1738"/>
      <c r="O96" s="1456"/>
      <c r="P96" s="1456"/>
      <c r="Q96" s="2028"/>
    </row>
    <row r="97" spans="1:17" ht="21">
      <c r="A97" s="650" t="s">
        <v>536</v>
      </c>
      <c r="B97" s="647">
        <v>2</v>
      </c>
      <c r="C97" s="648">
        <v>1</v>
      </c>
      <c r="D97" s="1163" t="s">
        <v>441</v>
      </c>
      <c r="E97" s="1174" t="s">
        <v>1075</v>
      </c>
      <c r="F97" s="845">
        <f>J97+N97</f>
        <v>21980</v>
      </c>
      <c r="G97" s="845">
        <f>K97+O97</f>
        <v>21980</v>
      </c>
      <c r="H97" s="845">
        <f>L97+P97</f>
        <v>21980</v>
      </c>
      <c r="I97" s="1765">
        <f>M97+Q97</f>
        <v>68852</v>
      </c>
      <c r="J97" s="1161">
        <f>' gux'!G33</f>
        <v>0</v>
      </c>
      <c r="K97" s="845">
        <f>' gux'!H33</f>
        <v>0</v>
      </c>
      <c r="L97" s="845">
        <f>anasnabyz!I32+' gux'!I33</f>
        <v>0</v>
      </c>
      <c r="M97" s="845">
        <f>anasnabyz!J32+' gux'!J33</f>
        <v>0</v>
      </c>
      <c r="N97" s="1554">
        <f>' gux'!G135+'subv gux'!G159</f>
        <v>21980</v>
      </c>
      <c r="O97" s="1179">
        <f>' gux'!H135+'subv gux'!H159</f>
        <v>21980</v>
      </c>
      <c r="P97" s="1179">
        <f>' gux'!I135+'subv gux'!I159</f>
        <v>21980</v>
      </c>
      <c r="Q97" s="2026">
        <f>' gux'!J135+'subv gux'!F142</f>
        <v>68852</v>
      </c>
    </row>
    <row r="98" spans="1:17" ht="0.75" customHeight="1">
      <c r="A98" s="650" t="s">
        <v>536</v>
      </c>
      <c r="B98" s="647">
        <v>2</v>
      </c>
      <c r="C98" s="648">
        <v>2</v>
      </c>
      <c r="D98" s="1163" t="s">
        <v>498</v>
      </c>
      <c r="E98" s="1174" t="s">
        <v>499</v>
      </c>
      <c r="F98" s="845">
        <v>0</v>
      </c>
      <c r="G98" s="845">
        <v>0</v>
      </c>
      <c r="H98" s="845">
        <v>0</v>
      </c>
      <c r="I98" s="845">
        <v>0</v>
      </c>
      <c r="J98" s="1161"/>
      <c r="K98" s="845"/>
      <c r="L98" s="845"/>
      <c r="M98" s="1326"/>
      <c r="N98" s="845"/>
      <c r="O98" s="1161"/>
      <c r="P98" s="1161"/>
      <c r="Q98" s="1554"/>
    </row>
    <row r="99" spans="1:17" ht="52.5" hidden="1">
      <c r="A99" s="650" t="s">
        <v>536</v>
      </c>
      <c r="B99" s="647">
        <v>2</v>
      </c>
      <c r="C99" s="648">
        <v>3</v>
      </c>
      <c r="D99" s="1163" t="s">
        <v>500</v>
      </c>
      <c r="E99" s="1174" t="s">
        <v>501</v>
      </c>
      <c r="F99" s="845">
        <v>0</v>
      </c>
      <c r="G99" s="845">
        <v>0</v>
      </c>
      <c r="H99" s="845">
        <v>0</v>
      </c>
      <c r="I99" s="845">
        <v>0</v>
      </c>
      <c r="J99" s="1161"/>
      <c r="K99" s="845"/>
      <c r="L99" s="845"/>
      <c r="M99" s="1326"/>
      <c r="N99" s="845"/>
      <c r="O99" s="1161"/>
      <c r="P99" s="1161"/>
      <c r="Q99" s="1554"/>
    </row>
    <row r="100" spans="1:17" ht="10.5" hidden="1">
      <c r="A100" s="650" t="s">
        <v>536</v>
      </c>
      <c r="B100" s="647">
        <v>2</v>
      </c>
      <c r="C100" s="648">
        <v>4</v>
      </c>
      <c r="D100" s="1163" t="s">
        <v>537</v>
      </c>
      <c r="E100" s="1174"/>
      <c r="F100" s="845">
        <v>0</v>
      </c>
      <c r="G100" s="845">
        <v>0</v>
      </c>
      <c r="H100" s="845">
        <v>0</v>
      </c>
      <c r="I100" s="845">
        <v>0</v>
      </c>
      <c r="J100" s="1161"/>
      <c r="K100" s="845"/>
      <c r="L100" s="845"/>
      <c r="M100" s="1326"/>
      <c r="N100" s="845"/>
      <c r="O100" s="1161"/>
      <c r="P100" s="1161"/>
      <c r="Q100" s="1554"/>
    </row>
    <row r="101" spans="1:17" ht="52.5" hidden="1">
      <c r="A101" s="649" t="s">
        <v>536</v>
      </c>
      <c r="B101" s="644">
        <v>3</v>
      </c>
      <c r="C101" s="645">
        <v>0</v>
      </c>
      <c r="D101" s="1166" t="s">
        <v>502</v>
      </c>
      <c r="E101" s="1167" t="s">
        <v>503</v>
      </c>
      <c r="F101" s="845">
        <v>0</v>
      </c>
      <c r="G101" s="845">
        <v>0</v>
      </c>
      <c r="H101" s="845">
        <v>0</v>
      </c>
      <c r="I101" s="845">
        <v>0</v>
      </c>
      <c r="J101" s="1161">
        <v>0</v>
      </c>
      <c r="K101" s="845">
        <v>0</v>
      </c>
      <c r="L101" s="845">
        <v>0</v>
      </c>
      <c r="M101" s="845">
        <v>0</v>
      </c>
      <c r="N101" s="1554">
        <v>0</v>
      </c>
      <c r="O101" s="1179">
        <v>0</v>
      </c>
      <c r="P101" s="1179">
        <v>0</v>
      </c>
      <c r="Q101" s="1554">
        <v>0</v>
      </c>
    </row>
    <row r="102" spans="1:17" ht="10.5" hidden="1">
      <c r="A102" s="641"/>
      <c r="B102" s="644"/>
      <c r="C102" s="645"/>
      <c r="D102" s="1163" t="s">
        <v>637</v>
      </c>
      <c r="E102" s="1167"/>
      <c r="F102" s="1514"/>
      <c r="G102" s="1514"/>
      <c r="H102" s="1514"/>
      <c r="I102" s="845"/>
      <c r="J102" s="1161"/>
      <c r="K102" s="845"/>
      <c r="L102" s="845"/>
      <c r="M102" s="1738"/>
      <c r="N102" s="1738"/>
      <c r="O102" s="1456"/>
      <c r="P102" s="1456"/>
      <c r="Q102" s="1746"/>
    </row>
    <row r="103" spans="1:17" ht="73.5" hidden="1">
      <c r="A103" s="650" t="s">
        <v>536</v>
      </c>
      <c r="B103" s="647">
        <v>3</v>
      </c>
      <c r="C103" s="648">
        <v>1</v>
      </c>
      <c r="D103" s="1163" t="s">
        <v>504</v>
      </c>
      <c r="E103" s="1174" t="s">
        <v>505</v>
      </c>
      <c r="F103" s="845">
        <v>0</v>
      </c>
      <c r="G103" s="845">
        <v>0</v>
      </c>
      <c r="H103" s="845">
        <v>0</v>
      </c>
      <c r="I103" s="845">
        <v>0</v>
      </c>
      <c r="J103" s="1161"/>
      <c r="K103" s="845"/>
      <c r="L103" s="845"/>
      <c r="M103" s="845"/>
      <c r="N103" s="845"/>
      <c r="O103" s="1161"/>
      <c r="P103" s="1161"/>
      <c r="Q103" s="1554"/>
    </row>
    <row r="104" spans="1:17" ht="63" hidden="1">
      <c r="A104" s="650" t="s">
        <v>536</v>
      </c>
      <c r="B104" s="647">
        <v>3</v>
      </c>
      <c r="C104" s="648">
        <v>2</v>
      </c>
      <c r="D104" s="1163" t="s">
        <v>506</v>
      </c>
      <c r="E104" s="1174" t="s">
        <v>507</v>
      </c>
      <c r="F104" s="845">
        <v>0</v>
      </c>
      <c r="G104" s="845">
        <v>0</v>
      </c>
      <c r="H104" s="845">
        <v>0</v>
      </c>
      <c r="I104" s="845">
        <v>0</v>
      </c>
      <c r="J104" s="1161">
        <v>0</v>
      </c>
      <c r="K104" s="845">
        <v>0</v>
      </c>
      <c r="L104" s="845">
        <v>0</v>
      </c>
      <c r="M104" s="845">
        <v>0</v>
      </c>
      <c r="N104" s="1554">
        <v>0</v>
      </c>
      <c r="O104" s="1179">
        <v>0</v>
      </c>
      <c r="P104" s="1179">
        <v>0</v>
      </c>
      <c r="Q104" s="1554">
        <v>0</v>
      </c>
    </row>
    <row r="105" spans="1:17" ht="31.5" hidden="1">
      <c r="A105" s="650" t="s">
        <v>536</v>
      </c>
      <c r="B105" s="647">
        <v>3</v>
      </c>
      <c r="C105" s="648">
        <v>3</v>
      </c>
      <c r="D105" s="1163" t="s">
        <v>508</v>
      </c>
      <c r="E105" s="1174" t="s">
        <v>509</v>
      </c>
      <c r="F105" s="845">
        <v>0</v>
      </c>
      <c r="G105" s="845">
        <v>0</v>
      </c>
      <c r="H105" s="845">
        <v>0</v>
      </c>
      <c r="I105" s="845">
        <v>0</v>
      </c>
      <c r="J105" s="1161"/>
      <c r="K105" s="845"/>
      <c r="L105" s="845"/>
      <c r="M105" s="1326"/>
      <c r="N105" s="845"/>
      <c r="O105" s="1161"/>
      <c r="P105" s="1161"/>
      <c r="Q105" s="1554"/>
    </row>
    <row r="106" spans="1:17" ht="21" hidden="1">
      <c r="A106" s="650" t="s">
        <v>536</v>
      </c>
      <c r="B106" s="647">
        <v>3</v>
      </c>
      <c r="C106" s="648">
        <v>4</v>
      </c>
      <c r="D106" s="1163" t="s">
        <v>510</v>
      </c>
      <c r="E106" s="1174" t="s">
        <v>511</v>
      </c>
      <c r="F106" s="845">
        <v>0</v>
      </c>
      <c r="G106" s="845">
        <v>0</v>
      </c>
      <c r="H106" s="845">
        <v>0</v>
      </c>
      <c r="I106" s="845">
        <v>0</v>
      </c>
      <c r="J106" s="1161"/>
      <c r="K106" s="845"/>
      <c r="L106" s="845"/>
      <c r="M106" s="1326"/>
      <c r="N106" s="845"/>
      <c r="O106" s="1161"/>
      <c r="P106" s="1161"/>
      <c r="Q106" s="1554"/>
    </row>
    <row r="107" spans="1:17" ht="21" hidden="1">
      <c r="A107" s="650" t="s">
        <v>536</v>
      </c>
      <c r="B107" s="647">
        <v>3</v>
      </c>
      <c r="C107" s="648">
        <v>5</v>
      </c>
      <c r="D107" s="1163" t="s">
        <v>512</v>
      </c>
      <c r="E107" s="1174" t="s">
        <v>513</v>
      </c>
      <c r="F107" s="845">
        <v>0</v>
      </c>
      <c r="G107" s="845">
        <v>0</v>
      </c>
      <c r="H107" s="845">
        <v>0</v>
      </c>
      <c r="I107" s="845">
        <v>0</v>
      </c>
      <c r="J107" s="1161"/>
      <c r="K107" s="845"/>
      <c r="L107" s="845"/>
      <c r="M107" s="1326"/>
      <c r="N107" s="845"/>
      <c r="O107" s="1161"/>
      <c r="P107" s="1161"/>
      <c r="Q107" s="1554"/>
    </row>
    <row r="108" spans="1:17" ht="52.5" hidden="1">
      <c r="A108" s="650" t="s">
        <v>536</v>
      </c>
      <c r="B108" s="647">
        <v>3</v>
      </c>
      <c r="C108" s="648">
        <v>6</v>
      </c>
      <c r="D108" s="1163" t="s">
        <v>514</v>
      </c>
      <c r="E108" s="1174" t="s">
        <v>419</v>
      </c>
      <c r="F108" s="845">
        <v>0</v>
      </c>
      <c r="G108" s="845">
        <v>0</v>
      </c>
      <c r="H108" s="845">
        <v>0</v>
      </c>
      <c r="I108" s="845">
        <v>0</v>
      </c>
      <c r="J108" s="1161"/>
      <c r="K108" s="845"/>
      <c r="L108" s="845"/>
      <c r="M108" s="1326"/>
      <c r="N108" s="845"/>
      <c r="O108" s="1161"/>
      <c r="P108" s="1161"/>
      <c r="Q108" s="1554"/>
    </row>
    <row r="109" spans="1:17" ht="115.5" hidden="1">
      <c r="A109" s="649" t="s">
        <v>536</v>
      </c>
      <c r="B109" s="644">
        <v>4</v>
      </c>
      <c r="C109" s="645">
        <v>0</v>
      </c>
      <c r="D109" s="1166" t="s">
        <v>420</v>
      </c>
      <c r="E109" s="1167" t="s">
        <v>107</v>
      </c>
      <c r="F109" s="845">
        <v>0</v>
      </c>
      <c r="G109" s="845">
        <v>0</v>
      </c>
      <c r="H109" s="845">
        <v>0</v>
      </c>
      <c r="I109" s="845">
        <v>0</v>
      </c>
      <c r="J109" s="1161">
        <v>0</v>
      </c>
      <c r="K109" s="845">
        <v>0</v>
      </c>
      <c r="L109" s="845">
        <v>0</v>
      </c>
      <c r="M109" s="845">
        <v>0</v>
      </c>
      <c r="N109" s="1554">
        <v>0</v>
      </c>
      <c r="O109" s="1179">
        <v>0</v>
      </c>
      <c r="P109" s="1179">
        <v>0</v>
      </c>
      <c r="Q109" s="1554">
        <v>0</v>
      </c>
    </row>
    <row r="110" spans="1:17" ht="13.5" hidden="1" customHeight="1">
      <c r="A110" s="641"/>
      <c r="B110" s="644"/>
      <c r="C110" s="645"/>
      <c r="D110" s="1163" t="s">
        <v>637</v>
      </c>
      <c r="E110" s="1167"/>
      <c r="F110" s="1514"/>
      <c r="G110" s="1514"/>
      <c r="H110" s="1514"/>
      <c r="I110" s="845"/>
      <c r="J110" s="1161"/>
      <c r="K110" s="845"/>
      <c r="L110" s="845"/>
      <c r="M110" s="1738"/>
      <c r="N110" s="1738"/>
      <c r="O110" s="1456"/>
      <c r="P110" s="1456"/>
      <c r="Q110" s="1746"/>
    </row>
    <row r="111" spans="1:17" ht="13.5" hidden="1" customHeight="1">
      <c r="A111" s="650" t="s">
        <v>536</v>
      </c>
      <c r="B111" s="647">
        <v>4</v>
      </c>
      <c r="C111" s="648">
        <v>1</v>
      </c>
      <c r="D111" s="1163" t="s">
        <v>108</v>
      </c>
      <c r="E111" s="1174" t="s">
        <v>109</v>
      </c>
      <c r="F111" s="845">
        <v>0</v>
      </c>
      <c r="G111" s="845">
        <v>0</v>
      </c>
      <c r="H111" s="845">
        <v>0</v>
      </c>
      <c r="I111" s="845">
        <v>0</v>
      </c>
      <c r="J111" s="1161"/>
      <c r="K111" s="845"/>
      <c r="L111" s="845"/>
      <c r="M111" s="845"/>
      <c r="N111" s="845"/>
      <c r="O111" s="1161"/>
      <c r="P111" s="1161"/>
      <c r="Q111" s="1554"/>
    </row>
    <row r="112" spans="1:17" ht="13.5" hidden="1" customHeight="1">
      <c r="A112" s="650" t="s">
        <v>536</v>
      </c>
      <c r="B112" s="647">
        <v>4</v>
      </c>
      <c r="C112" s="648">
        <v>2</v>
      </c>
      <c r="D112" s="1163" t="s">
        <v>708</v>
      </c>
      <c r="E112" s="1174" t="s">
        <v>709</v>
      </c>
      <c r="F112" s="845">
        <v>0</v>
      </c>
      <c r="G112" s="845">
        <v>0</v>
      </c>
      <c r="H112" s="845">
        <v>0</v>
      </c>
      <c r="I112" s="845">
        <v>0</v>
      </c>
      <c r="J112" s="1161"/>
      <c r="K112" s="845"/>
      <c r="L112" s="845"/>
      <c r="M112" s="845"/>
      <c r="N112" s="845"/>
      <c r="O112" s="1161"/>
      <c r="P112" s="1161"/>
      <c r="Q112" s="1554"/>
    </row>
    <row r="113" spans="1:17" ht="13.5" hidden="1" customHeight="1">
      <c r="A113" s="650" t="s">
        <v>536</v>
      </c>
      <c r="B113" s="647">
        <v>4</v>
      </c>
      <c r="C113" s="648">
        <v>3</v>
      </c>
      <c r="D113" s="1163" t="s">
        <v>710</v>
      </c>
      <c r="E113" s="1174" t="s">
        <v>711</v>
      </c>
      <c r="F113" s="845">
        <v>0</v>
      </c>
      <c r="G113" s="845">
        <v>0</v>
      </c>
      <c r="H113" s="845">
        <v>0</v>
      </c>
      <c r="I113" s="845">
        <v>0</v>
      </c>
      <c r="J113" s="1161"/>
      <c r="K113" s="845"/>
      <c r="L113" s="845"/>
      <c r="M113" s="845"/>
      <c r="N113" s="845"/>
      <c r="O113" s="1161"/>
      <c r="P113" s="1161"/>
      <c r="Q113" s="1554"/>
    </row>
    <row r="114" spans="1:17" ht="24" customHeight="1">
      <c r="A114" s="649" t="s">
        <v>536</v>
      </c>
      <c r="B114" s="644">
        <v>5</v>
      </c>
      <c r="C114" s="645">
        <v>0</v>
      </c>
      <c r="D114" s="1166" t="s">
        <v>712</v>
      </c>
      <c r="E114" s="1177" t="s">
        <v>713</v>
      </c>
      <c r="F114" s="845">
        <f t="shared" ref="F114:Q114" si="9">F116</f>
        <v>552748</v>
      </c>
      <c r="G114" s="845">
        <f t="shared" si="9"/>
        <v>882580</v>
      </c>
      <c r="H114" s="845">
        <f t="shared" si="9"/>
        <v>1188360</v>
      </c>
      <c r="I114" s="845">
        <f t="shared" si="9"/>
        <v>1193835</v>
      </c>
      <c r="J114" s="1161">
        <f t="shared" si="9"/>
        <v>1000</v>
      </c>
      <c r="K114" s="845">
        <f t="shared" si="9"/>
        <v>3000</v>
      </c>
      <c r="L114" s="845">
        <f t="shared" si="9"/>
        <v>4000</v>
      </c>
      <c r="M114" s="845">
        <f t="shared" si="9"/>
        <v>9475</v>
      </c>
      <c r="N114" s="1554">
        <f t="shared" si="9"/>
        <v>551748</v>
      </c>
      <c r="O114" s="1179">
        <f t="shared" si="9"/>
        <v>879580</v>
      </c>
      <c r="P114" s="1179">
        <f t="shared" si="9"/>
        <v>1184360</v>
      </c>
      <c r="Q114" s="1554">
        <f t="shared" si="9"/>
        <v>1184360</v>
      </c>
    </row>
    <row r="115" spans="1:17" ht="13.5" hidden="1" customHeight="1">
      <c r="A115" s="641"/>
      <c r="B115" s="644"/>
      <c r="C115" s="645"/>
      <c r="D115" s="1163" t="s">
        <v>637</v>
      </c>
      <c r="E115" s="1167"/>
      <c r="F115" s="1514"/>
      <c r="G115" s="1514"/>
      <c r="H115" s="1514"/>
      <c r="I115" s="845"/>
      <c r="J115" s="1161"/>
      <c r="K115" s="845"/>
      <c r="L115" s="845"/>
      <c r="M115" s="1738"/>
      <c r="N115" s="1738"/>
      <c r="O115" s="1456"/>
      <c r="P115" s="1456"/>
      <c r="Q115" s="1746"/>
    </row>
    <row r="116" spans="1:17" ht="19.5" customHeight="1">
      <c r="A116" s="650" t="s">
        <v>536</v>
      </c>
      <c r="B116" s="647">
        <v>5</v>
      </c>
      <c r="C116" s="648">
        <v>1</v>
      </c>
      <c r="D116" s="1163" t="s">
        <v>956</v>
      </c>
      <c r="E116" s="1174" t="s">
        <v>957</v>
      </c>
      <c r="F116" s="845">
        <f>J116+N116</f>
        <v>552748</v>
      </c>
      <c r="G116" s="845">
        <f>K116+O116</f>
        <v>882580</v>
      </c>
      <c r="H116" s="845">
        <f>L116+P116</f>
        <v>1188360</v>
      </c>
      <c r="I116" s="845">
        <f>M116+Q116</f>
        <v>1193835</v>
      </c>
      <c r="J116" s="1161">
        <f>'arandzin chanaparh'!G33</f>
        <v>1000</v>
      </c>
      <c r="K116" s="845">
        <f>'arandzin chanaparh'!H33</f>
        <v>3000</v>
      </c>
      <c r="L116" s="845">
        <f>'arandzin chanaparh'!I33</f>
        <v>4000</v>
      </c>
      <c r="M116" s="845">
        <f>'arandzin chanaparh'!J33</f>
        <v>9475</v>
      </c>
      <c r="N116" s="845">
        <f>'arandzin chanaparh'!G135+'subv chanap'!G135</f>
        <v>551748</v>
      </c>
      <c r="O116" s="1161">
        <f>'arandzin chanaparh'!H135+'subv chanap'!H135</f>
        <v>879580</v>
      </c>
      <c r="P116" s="1161">
        <f>'arandzin chanaparh'!I135+'subv chanap'!I135</f>
        <v>1184360</v>
      </c>
      <c r="Q116" s="1554">
        <f>'arandzin chanaparh'!J135+'subv chanap'!J135</f>
        <v>1184360</v>
      </c>
    </row>
    <row r="117" spans="1:17" ht="12" hidden="1" customHeight="1">
      <c r="A117" s="650" t="s">
        <v>536</v>
      </c>
      <c r="B117" s="647">
        <v>5</v>
      </c>
      <c r="C117" s="648">
        <v>2</v>
      </c>
      <c r="D117" s="1163" t="s">
        <v>958</v>
      </c>
      <c r="E117" s="1174" t="s">
        <v>747</v>
      </c>
      <c r="F117" s="845">
        <v>0</v>
      </c>
      <c r="G117" s="845">
        <v>0</v>
      </c>
      <c r="H117" s="845">
        <v>0</v>
      </c>
      <c r="I117" s="845">
        <v>0</v>
      </c>
      <c r="J117" s="1161"/>
      <c r="K117" s="845"/>
      <c r="L117" s="845"/>
      <c r="M117" s="845"/>
      <c r="N117" s="845"/>
      <c r="O117" s="1161"/>
      <c r="P117" s="1161"/>
      <c r="Q117" s="1554"/>
    </row>
    <row r="118" spans="1:17" ht="13.5" hidden="1" customHeight="1">
      <c r="A118" s="650" t="s">
        <v>536</v>
      </c>
      <c r="B118" s="647">
        <v>5</v>
      </c>
      <c r="C118" s="648">
        <v>3</v>
      </c>
      <c r="D118" s="1163" t="s">
        <v>748</v>
      </c>
      <c r="E118" s="1174" t="s">
        <v>749</v>
      </c>
      <c r="F118" s="845">
        <v>0</v>
      </c>
      <c r="G118" s="845">
        <v>0</v>
      </c>
      <c r="H118" s="845">
        <v>0</v>
      </c>
      <c r="I118" s="845">
        <v>0</v>
      </c>
      <c r="J118" s="1161"/>
      <c r="K118" s="845"/>
      <c r="L118" s="845"/>
      <c r="M118" s="845"/>
      <c r="N118" s="845"/>
      <c r="O118" s="1161"/>
      <c r="P118" s="1161"/>
      <c r="Q118" s="1554"/>
    </row>
    <row r="119" spans="1:17" ht="13.5" hidden="1" customHeight="1">
      <c r="A119" s="650" t="s">
        <v>536</v>
      </c>
      <c r="B119" s="647">
        <v>5</v>
      </c>
      <c r="C119" s="648">
        <v>4</v>
      </c>
      <c r="D119" s="1163" t="s">
        <v>750</v>
      </c>
      <c r="E119" s="1174" t="s">
        <v>751</v>
      </c>
      <c r="F119" s="845">
        <v>0</v>
      </c>
      <c r="G119" s="845">
        <v>0</v>
      </c>
      <c r="H119" s="845">
        <v>0</v>
      </c>
      <c r="I119" s="845">
        <v>0</v>
      </c>
      <c r="J119" s="1161"/>
      <c r="K119" s="845"/>
      <c r="L119" s="845"/>
      <c r="M119" s="845"/>
      <c r="N119" s="845"/>
      <c r="O119" s="1161"/>
      <c r="P119" s="1161"/>
      <c r="Q119" s="1554"/>
    </row>
    <row r="120" spans="1:17" ht="13.5" hidden="1" customHeight="1">
      <c r="A120" s="650" t="s">
        <v>536</v>
      </c>
      <c r="B120" s="647">
        <v>5</v>
      </c>
      <c r="C120" s="648">
        <v>5</v>
      </c>
      <c r="D120" s="1163" t="s">
        <v>752</v>
      </c>
      <c r="E120" s="1174" t="s">
        <v>753</v>
      </c>
      <c r="F120" s="845">
        <v>0</v>
      </c>
      <c r="G120" s="845">
        <v>0</v>
      </c>
      <c r="H120" s="845">
        <v>0</v>
      </c>
      <c r="I120" s="845">
        <v>0</v>
      </c>
      <c r="J120" s="1161"/>
      <c r="K120" s="845"/>
      <c r="L120" s="845"/>
      <c r="M120" s="845"/>
      <c r="N120" s="845"/>
      <c r="O120" s="1161"/>
      <c r="P120" s="1161"/>
      <c r="Q120" s="1554"/>
    </row>
    <row r="121" spans="1:17" ht="13.5" hidden="1" customHeight="1">
      <c r="A121" s="649" t="s">
        <v>536</v>
      </c>
      <c r="B121" s="644">
        <v>6</v>
      </c>
      <c r="C121" s="645">
        <v>0</v>
      </c>
      <c r="D121" s="1166" t="s">
        <v>754</v>
      </c>
      <c r="E121" s="1167" t="s">
        <v>466</v>
      </c>
      <c r="F121" s="845">
        <v>0</v>
      </c>
      <c r="G121" s="845">
        <v>0</v>
      </c>
      <c r="H121" s="845">
        <v>0</v>
      </c>
      <c r="I121" s="845">
        <v>0</v>
      </c>
      <c r="J121" s="1161">
        <v>0</v>
      </c>
      <c r="K121" s="845">
        <v>0</v>
      </c>
      <c r="L121" s="845">
        <v>0</v>
      </c>
      <c r="M121" s="845">
        <v>0</v>
      </c>
      <c r="N121" s="1554">
        <v>0</v>
      </c>
      <c r="O121" s="1179">
        <v>0</v>
      </c>
      <c r="P121" s="1179">
        <v>0</v>
      </c>
      <c r="Q121" s="1554">
        <v>0</v>
      </c>
    </row>
    <row r="122" spans="1:17" ht="13.5" hidden="1" customHeight="1">
      <c r="A122" s="641"/>
      <c r="B122" s="644"/>
      <c r="C122" s="645"/>
      <c r="D122" s="1163" t="s">
        <v>637</v>
      </c>
      <c r="E122" s="1167"/>
      <c r="F122" s="1514"/>
      <c r="G122" s="1514"/>
      <c r="H122" s="1514"/>
      <c r="I122" s="845"/>
      <c r="J122" s="1161"/>
      <c r="K122" s="845"/>
      <c r="L122" s="845"/>
      <c r="M122" s="1738"/>
      <c r="N122" s="1738"/>
      <c r="O122" s="1456"/>
      <c r="P122" s="1456"/>
      <c r="Q122" s="1746"/>
    </row>
    <row r="123" spans="1:17" ht="13.5" hidden="1" customHeight="1">
      <c r="A123" s="650" t="s">
        <v>536</v>
      </c>
      <c r="B123" s="647">
        <v>6</v>
      </c>
      <c r="C123" s="648">
        <v>1</v>
      </c>
      <c r="D123" s="1163" t="s">
        <v>467</v>
      </c>
      <c r="E123" s="1174" t="s">
        <v>466</v>
      </c>
      <c r="F123" s="845">
        <v>0</v>
      </c>
      <c r="G123" s="845">
        <v>0</v>
      </c>
      <c r="H123" s="845">
        <v>0</v>
      </c>
      <c r="I123" s="845">
        <v>0</v>
      </c>
      <c r="J123" s="1161"/>
      <c r="K123" s="845"/>
      <c r="L123" s="845"/>
      <c r="M123" s="845"/>
      <c r="N123" s="845"/>
      <c r="O123" s="1161"/>
      <c r="P123" s="1161"/>
      <c r="Q123" s="1554"/>
    </row>
    <row r="124" spans="1:17" ht="12.75" hidden="1" customHeight="1">
      <c r="A124" s="649" t="s">
        <v>536</v>
      </c>
      <c r="B124" s="644">
        <v>7</v>
      </c>
      <c r="C124" s="645">
        <v>0</v>
      </c>
      <c r="D124" s="1166" t="s">
        <v>468</v>
      </c>
      <c r="E124" s="1177" t="s">
        <v>469</v>
      </c>
      <c r="F124" s="845">
        <v>0</v>
      </c>
      <c r="G124" s="845">
        <v>0</v>
      </c>
      <c r="H124" s="845">
        <v>0</v>
      </c>
      <c r="I124" s="845">
        <v>0</v>
      </c>
      <c r="J124" s="1161">
        <v>0</v>
      </c>
      <c r="K124" s="845">
        <v>0</v>
      </c>
      <c r="L124" s="845">
        <v>0</v>
      </c>
      <c r="M124" s="845">
        <v>0</v>
      </c>
      <c r="N124" s="1554">
        <v>0</v>
      </c>
      <c r="O124" s="1179">
        <v>0</v>
      </c>
      <c r="P124" s="1179">
        <v>0</v>
      </c>
      <c r="Q124" s="1554">
        <v>0</v>
      </c>
    </row>
    <row r="125" spans="1:17" ht="13.5" hidden="1" customHeight="1">
      <c r="A125" s="641"/>
      <c r="B125" s="644"/>
      <c r="C125" s="645"/>
      <c r="D125" s="1163" t="s">
        <v>637</v>
      </c>
      <c r="E125" s="1167"/>
      <c r="F125" s="1514"/>
      <c r="G125" s="1514"/>
      <c r="H125" s="1514"/>
      <c r="I125" s="1326"/>
      <c r="J125" s="1161"/>
      <c r="K125" s="845"/>
      <c r="L125" s="845"/>
      <c r="M125" s="1738"/>
      <c r="N125" s="1738"/>
      <c r="O125" s="1456"/>
      <c r="P125" s="1456"/>
      <c r="Q125" s="1746"/>
    </row>
    <row r="126" spans="1:17" ht="13.5" hidden="1" customHeight="1">
      <c r="A126" s="650" t="s">
        <v>536</v>
      </c>
      <c r="B126" s="647">
        <v>7</v>
      </c>
      <c r="C126" s="648">
        <v>1</v>
      </c>
      <c r="D126" s="1163" t="s">
        <v>470</v>
      </c>
      <c r="E126" s="1174" t="s">
        <v>426</v>
      </c>
      <c r="F126" s="845">
        <v>0</v>
      </c>
      <c r="G126" s="845">
        <v>0</v>
      </c>
      <c r="H126" s="845">
        <v>0</v>
      </c>
      <c r="I126" s="845">
        <v>0</v>
      </c>
      <c r="J126" s="1161"/>
      <c r="K126" s="845"/>
      <c r="L126" s="845"/>
      <c r="M126" s="845"/>
      <c r="N126" s="845"/>
      <c r="O126" s="1161"/>
      <c r="P126" s="1161"/>
      <c r="Q126" s="1554"/>
    </row>
    <row r="127" spans="1:17" ht="13.5" hidden="1" customHeight="1">
      <c r="A127" s="650" t="s">
        <v>536</v>
      </c>
      <c r="B127" s="647">
        <v>7</v>
      </c>
      <c r="C127" s="648">
        <v>2</v>
      </c>
      <c r="D127" s="1163" t="s">
        <v>427</v>
      </c>
      <c r="E127" s="1180" t="s">
        <v>428</v>
      </c>
      <c r="F127" s="845">
        <v>0</v>
      </c>
      <c r="G127" s="845">
        <v>0</v>
      </c>
      <c r="H127" s="845">
        <v>0</v>
      </c>
      <c r="I127" s="845">
        <v>0</v>
      </c>
      <c r="J127" s="1161"/>
      <c r="K127" s="845"/>
      <c r="L127" s="845"/>
      <c r="M127" s="845"/>
      <c r="N127" s="845"/>
      <c r="O127" s="1161"/>
      <c r="P127" s="1161"/>
      <c r="Q127" s="1554"/>
    </row>
    <row r="128" spans="1:17" ht="13.5" hidden="1" customHeight="1">
      <c r="A128" s="650" t="s">
        <v>536</v>
      </c>
      <c r="B128" s="647">
        <v>7</v>
      </c>
      <c r="C128" s="648">
        <v>3</v>
      </c>
      <c r="D128" s="1163" t="s">
        <v>446</v>
      </c>
      <c r="E128" s="1174" t="s">
        <v>447</v>
      </c>
      <c r="F128" s="845">
        <v>0</v>
      </c>
      <c r="G128" s="845">
        <v>0</v>
      </c>
      <c r="H128" s="845">
        <v>0</v>
      </c>
      <c r="I128" s="845">
        <v>0</v>
      </c>
      <c r="J128" s="1161"/>
      <c r="K128" s="845"/>
      <c r="L128" s="845"/>
      <c r="M128" s="845"/>
      <c r="N128" s="845"/>
      <c r="O128" s="1161"/>
      <c r="P128" s="1161"/>
      <c r="Q128" s="1554"/>
    </row>
    <row r="129" spans="1:17" ht="13.5" hidden="1" customHeight="1">
      <c r="A129" s="650" t="s">
        <v>536</v>
      </c>
      <c r="B129" s="647">
        <v>7</v>
      </c>
      <c r="C129" s="648">
        <v>4</v>
      </c>
      <c r="D129" s="1163" t="s">
        <v>736</v>
      </c>
      <c r="E129" s="1169" t="s">
        <v>737</v>
      </c>
      <c r="F129" s="845">
        <v>0</v>
      </c>
      <c r="G129" s="845">
        <v>0</v>
      </c>
      <c r="H129" s="845">
        <v>0</v>
      </c>
      <c r="I129" s="845">
        <v>0</v>
      </c>
      <c r="J129" s="1161"/>
      <c r="K129" s="845"/>
      <c r="L129" s="845"/>
      <c r="M129" s="845"/>
      <c r="N129" s="845"/>
      <c r="O129" s="1161"/>
      <c r="P129" s="1161"/>
      <c r="Q129" s="1554"/>
    </row>
    <row r="130" spans="1:17" ht="13.5" customHeight="1">
      <c r="A130" s="649" t="s">
        <v>536</v>
      </c>
      <c r="B130" s="644">
        <v>8</v>
      </c>
      <c r="C130" s="645">
        <v>0</v>
      </c>
      <c r="D130" s="1166" t="s">
        <v>738</v>
      </c>
      <c r="E130" s="1167" t="s">
        <v>739</v>
      </c>
      <c r="F130" s="845">
        <v>0</v>
      </c>
      <c r="G130" s="845">
        <v>0</v>
      </c>
      <c r="H130" s="845">
        <v>0</v>
      </c>
      <c r="I130" s="845">
        <v>0</v>
      </c>
      <c r="J130" s="1161">
        <v>0</v>
      </c>
      <c r="K130" s="845">
        <v>0</v>
      </c>
      <c r="L130" s="845">
        <v>0</v>
      </c>
      <c r="M130" s="845">
        <v>0</v>
      </c>
      <c r="N130" s="1554">
        <v>0</v>
      </c>
      <c r="O130" s="1179">
        <v>0</v>
      </c>
      <c r="P130" s="1179">
        <v>0</v>
      </c>
      <c r="Q130" s="1554">
        <v>0</v>
      </c>
    </row>
    <row r="131" spans="1:17" ht="13.5" hidden="1" customHeight="1">
      <c r="A131" s="641"/>
      <c r="B131" s="644"/>
      <c r="C131" s="645"/>
      <c r="D131" s="1163" t="s">
        <v>637</v>
      </c>
      <c r="E131" s="1167"/>
      <c r="F131" s="1514"/>
      <c r="G131" s="1514"/>
      <c r="H131" s="1514"/>
      <c r="I131" s="845"/>
      <c r="J131" s="1161"/>
      <c r="K131" s="845"/>
      <c r="L131" s="845"/>
      <c r="M131" s="1737"/>
      <c r="N131" s="1738"/>
      <c r="O131" s="1456"/>
      <c r="P131" s="1456"/>
      <c r="Q131" s="1746"/>
    </row>
    <row r="132" spans="1:17" ht="13.5" hidden="1" customHeight="1">
      <c r="A132" s="650" t="s">
        <v>536</v>
      </c>
      <c r="B132" s="647">
        <v>8</v>
      </c>
      <c r="C132" s="648">
        <v>1</v>
      </c>
      <c r="D132" s="1163" t="s">
        <v>1087</v>
      </c>
      <c r="E132" s="1174" t="s">
        <v>1088</v>
      </c>
      <c r="F132" s="845">
        <v>0</v>
      </c>
      <c r="G132" s="845">
        <v>0</v>
      </c>
      <c r="H132" s="845">
        <v>0</v>
      </c>
      <c r="I132" s="845">
        <v>0</v>
      </c>
      <c r="J132" s="1161"/>
      <c r="K132" s="845"/>
      <c r="L132" s="845"/>
      <c r="M132" s="1326"/>
      <c r="N132" s="845"/>
      <c r="O132" s="1161"/>
      <c r="P132" s="1161"/>
      <c r="Q132" s="1554"/>
    </row>
    <row r="133" spans="1:17" ht="13.5" hidden="1" customHeight="1">
      <c r="A133" s="650" t="s">
        <v>536</v>
      </c>
      <c r="B133" s="647">
        <v>8</v>
      </c>
      <c r="C133" s="648">
        <v>2</v>
      </c>
      <c r="D133" s="1163" t="s">
        <v>53</v>
      </c>
      <c r="E133" s="1174" t="s">
        <v>483</v>
      </c>
      <c r="F133" s="845">
        <v>0</v>
      </c>
      <c r="G133" s="845">
        <v>0</v>
      </c>
      <c r="H133" s="845">
        <v>0</v>
      </c>
      <c r="I133" s="845">
        <v>0</v>
      </c>
      <c r="J133" s="1161"/>
      <c r="K133" s="845"/>
      <c r="L133" s="845"/>
      <c r="M133" s="1326"/>
      <c r="N133" s="845"/>
      <c r="O133" s="1161"/>
      <c r="P133" s="1161"/>
      <c r="Q133" s="1554"/>
    </row>
    <row r="134" spans="1:17" ht="13.5" hidden="1" customHeight="1">
      <c r="A134" s="650" t="s">
        <v>536</v>
      </c>
      <c r="B134" s="647">
        <v>8</v>
      </c>
      <c r="C134" s="648">
        <v>3</v>
      </c>
      <c r="D134" s="1163" t="s">
        <v>26</v>
      </c>
      <c r="E134" s="1174" t="s">
        <v>27</v>
      </c>
      <c r="F134" s="845">
        <v>0</v>
      </c>
      <c r="G134" s="845">
        <v>0</v>
      </c>
      <c r="H134" s="845">
        <v>0</v>
      </c>
      <c r="I134" s="845">
        <v>0</v>
      </c>
      <c r="J134" s="1161"/>
      <c r="K134" s="845"/>
      <c r="L134" s="845"/>
      <c r="M134" s="1326"/>
      <c r="N134" s="845"/>
      <c r="O134" s="1161"/>
      <c r="P134" s="1161"/>
      <c r="Q134" s="1554"/>
    </row>
    <row r="135" spans="1:17" ht="13.5" hidden="1" customHeight="1">
      <c r="A135" s="650" t="s">
        <v>536</v>
      </c>
      <c r="B135" s="647">
        <v>8</v>
      </c>
      <c r="C135" s="648">
        <v>4</v>
      </c>
      <c r="D135" s="1163" t="s">
        <v>1029</v>
      </c>
      <c r="E135" s="1174" t="s">
        <v>1043</v>
      </c>
      <c r="F135" s="845">
        <v>0</v>
      </c>
      <c r="G135" s="845">
        <v>0</v>
      </c>
      <c r="H135" s="845">
        <v>0</v>
      </c>
      <c r="I135" s="845">
        <v>0</v>
      </c>
      <c r="J135" s="1161"/>
      <c r="K135" s="845"/>
      <c r="L135" s="845"/>
      <c r="M135" s="1326"/>
      <c r="N135" s="845"/>
      <c r="O135" s="1161"/>
      <c r="P135" s="1161"/>
      <c r="Q135" s="1554"/>
    </row>
    <row r="136" spans="1:17" ht="13.5" hidden="1" customHeight="1">
      <c r="A136" s="650" t="s">
        <v>536</v>
      </c>
      <c r="B136" s="647">
        <v>8</v>
      </c>
      <c r="C136" s="648">
        <v>5</v>
      </c>
      <c r="D136" s="1163" t="s">
        <v>402</v>
      </c>
      <c r="E136" s="1174" t="s">
        <v>403</v>
      </c>
      <c r="F136" s="845">
        <v>0</v>
      </c>
      <c r="G136" s="845">
        <v>0</v>
      </c>
      <c r="H136" s="845">
        <v>0</v>
      </c>
      <c r="I136" s="845">
        <v>0</v>
      </c>
      <c r="J136" s="1161"/>
      <c r="K136" s="845"/>
      <c r="L136" s="845"/>
      <c r="M136" s="1326"/>
      <c r="N136" s="845"/>
      <c r="O136" s="1161"/>
      <c r="P136" s="1161"/>
      <c r="Q136" s="1554"/>
    </row>
    <row r="137" spans="1:17" ht="13.5" hidden="1" customHeight="1">
      <c r="A137" s="650" t="s">
        <v>536</v>
      </c>
      <c r="B137" s="647">
        <v>8</v>
      </c>
      <c r="C137" s="648">
        <v>6</v>
      </c>
      <c r="D137" s="1163" t="s">
        <v>404</v>
      </c>
      <c r="E137" s="1174" t="s">
        <v>916</v>
      </c>
      <c r="F137" s="845">
        <v>0</v>
      </c>
      <c r="G137" s="845">
        <v>0</v>
      </c>
      <c r="H137" s="845">
        <v>0</v>
      </c>
      <c r="I137" s="845">
        <v>0</v>
      </c>
      <c r="J137" s="1161"/>
      <c r="K137" s="845"/>
      <c r="L137" s="845"/>
      <c r="M137" s="1326"/>
      <c r="N137" s="845"/>
      <c r="O137" s="1161"/>
      <c r="P137" s="1161"/>
      <c r="Q137" s="1554"/>
    </row>
    <row r="138" spans="1:17" ht="13.5" hidden="1" customHeight="1">
      <c r="A138" s="650" t="s">
        <v>536</v>
      </c>
      <c r="B138" s="647">
        <v>8</v>
      </c>
      <c r="C138" s="648">
        <v>7</v>
      </c>
      <c r="D138" s="1163" t="s">
        <v>695</v>
      </c>
      <c r="E138" s="1174" t="s">
        <v>696</v>
      </c>
      <c r="F138" s="845">
        <v>0</v>
      </c>
      <c r="G138" s="845">
        <v>0</v>
      </c>
      <c r="H138" s="845">
        <v>0</v>
      </c>
      <c r="I138" s="845">
        <v>0</v>
      </c>
      <c r="J138" s="1161"/>
      <c r="K138" s="845"/>
      <c r="L138" s="845"/>
      <c r="M138" s="1326"/>
      <c r="N138" s="845"/>
      <c r="O138" s="1161"/>
      <c r="P138" s="1161"/>
      <c r="Q138" s="1554"/>
    </row>
    <row r="139" spans="1:17" ht="21.75" customHeight="1">
      <c r="A139" s="649" t="s">
        <v>536</v>
      </c>
      <c r="B139" s="644">
        <v>9</v>
      </c>
      <c r="C139" s="645">
        <v>0</v>
      </c>
      <c r="D139" s="1166" t="s">
        <v>697</v>
      </c>
      <c r="E139" s="1167" t="s">
        <v>698</v>
      </c>
      <c r="F139" s="845">
        <f>F141</f>
        <v>-20000</v>
      </c>
      <c r="G139" s="845">
        <f>G141</f>
        <v>-20000</v>
      </c>
      <c r="H139" s="845">
        <f>H141</f>
        <v>-20000</v>
      </c>
      <c r="I139" s="845">
        <f>I141</f>
        <v>-20000</v>
      </c>
      <c r="J139" s="1161">
        <v>0</v>
      </c>
      <c r="K139" s="845">
        <v>0</v>
      </c>
      <c r="L139" s="845">
        <v>0</v>
      </c>
      <c r="M139" s="845">
        <v>0</v>
      </c>
      <c r="N139" s="845">
        <f>N141</f>
        <v>-20000</v>
      </c>
      <c r="O139" s="1161">
        <f>O141</f>
        <v>-20000</v>
      </c>
      <c r="P139" s="1161">
        <f>P141</f>
        <v>-20000</v>
      </c>
      <c r="Q139" s="1554">
        <f>Q141</f>
        <v>-20000</v>
      </c>
    </row>
    <row r="140" spans="1:17" ht="13.5" hidden="1" customHeight="1">
      <c r="A140" s="641"/>
      <c r="B140" s="644"/>
      <c r="C140" s="645"/>
      <c r="D140" s="1163" t="s">
        <v>637</v>
      </c>
      <c r="E140" s="1167"/>
      <c r="F140" s="1517"/>
      <c r="G140" s="1517"/>
      <c r="H140" s="1517"/>
      <c r="I140" s="845"/>
      <c r="J140" s="1161"/>
      <c r="K140" s="845"/>
      <c r="L140" s="845"/>
      <c r="M140" s="1741"/>
      <c r="N140" s="1741"/>
      <c r="O140" s="1457"/>
      <c r="P140" s="1457"/>
      <c r="Q140" s="1750"/>
    </row>
    <row r="141" spans="1:17" ht="18.75" customHeight="1">
      <c r="A141" s="650" t="s">
        <v>536</v>
      </c>
      <c r="B141" s="647">
        <v>9</v>
      </c>
      <c r="C141" s="648">
        <v>1</v>
      </c>
      <c r="D141" s="1163" t="s">
        <v>697</v>
      </c>
      <c r="E141" s="1174" t="s">
        <v>699</v>
      </c>
      <c r="F141" s="845">
        <f>N141</f>
        <v>-20000</v>
      </c>
      <c r="G141" s="845">
        <f>O141</f>
        <v>-20000</v>
      </c>
      <c r="H141" s="845">
        <f>P141</f>
        <v>-20000</v>
      </c>
      <c r="I141" s="845">
        <f>Q141</f>
        <v>-20000</v>
      </c>
      <c r="J141" s="1161"/>
      <c r="K141" s="845"/>
      <c r="L141" s="845"/>
      <c r="M141" s="845"/>
      <c r="N141" s="845">
        <f>tnt.harab.!G32</f>
        <v>-20000</v>
      </c>
      <c r="O141" s="1161">
        <f>tnt.harab.!H32</f>
        <v>-20000</v>
      </c>
      <c r="P141" s="1161">
        <f>tnt.harab.!I32</f>
        <v>-20000</v>
      </c>
      <c r="Q141" s="1554">
        <f>tnt.harab.!J32</f>
        <v>-20000</v>
      </c>
    </row>
    <row r="142" spans="1:17" ht="21" customHeight="1">
      <c r="A142" s="649" t="s">
        <v>538</v>
      </c>
      <c r="B142" s="644">
        <v>0</v>
      </c>
      <c r="C142" s="645">
        <v>0</v>
      </c>
      <c r="D142" s="1178" t="s">
        <v>1608</v>
      </c>
      <c r="E142" s="1176" t="s">
        <v>700</v>
      </c>
      <c r="F142" s="845">
        <f>J142+N142</f>
        <v>42220</v>
      </c>
      <c r="G142" s="845">
        <f>K142+O142</f>
        <v>87520</v>
      </c>
      <c r="H142" s="845">
        <f>L142+P142</f>
        <v>126020</v>
      </c>
      <c r="I142" s="845">
        <f>M142+Q142</f>
        <v>262121</v>
      </c>
      <c r="J142" s="1161">
        <f>J144+J159+J147</f>
        <v>35200</v>
      </c>
      <c r="K142" s="845">
        <f>K144+K159+K147</f>
        <v>75500</v>
      </c>
      <c r="L142" s="845">
        <f>L144+L159+L147</f>
        <v>110000</v>
      </c>
      <c r="M142" s="845">
        <f>M144+M159+M147</f>
        <v>246101</v>
      </c>
      <c r="N142" s="845">
        <f>N147+N159</f>
        <v>7020</v>
      </c>
      <c r="O142" s="1161">
        <f>O147+O159</f>
        <v>12020</v>
      </c>
      <c r="P142" s="1161">
        <f>P147+P159</f>
        <v>16020</v>
      </c>
      <c r="Q142" s="1554">
        <f>Q144+Q147+Q159</f>
        <v>16020</v>
      </c>
    </row>
    <row r="143" spans="1:17" ht="13.5" hidden="1" customHeight="1">
      <c r="A143" s="641"/>
      <c r="B143" s="642"/>
      <c r="C143" s="643"/>
      <c r="D143" s="1163" t="s">
        <v>252</v>
      </c>
      <c r="E143" s="1164"/>
      <c r="F143" s="1518"/>
      <c r="G143" s="1518"/>
      <c r="H143" s="1518"/>
      <c r="I143" s="845"/>
      <c r="J143" s="1161"/>
      <c r="K143" s="845"/>
      <c r="L143" s="845"/>
      <c r="M143" s="845"/>
      <c r="N143" s="845"/>
      <c r="O143" s="1161"/>
      <c r="P143" s="1161"/>
      <c r="Q143" s="1749"/>
    </row>
    <row r="144" spans="1:17" ht="21.75" customHeight="1">
      <c r="A144" s="649" t="s">
        <v>538</v>
      </c>
      <c r="B144" s="644">
        <v>1</v>
      </c>
      <c r="C144" s="645">
        <v>0</v>
      </c>
      <c r="D144" s="1166" t="s">
        <v>721</v>
      </c>
      <c r="E144" s="1167" t="s">
        <v>722</v>
      </c>
      <c r="F144" s="845">
        <f>J144</f>
        <v>30000</v>
      </c>
      <c r="G144" s="845">
        <f>K144</f>
        <v>65000</v>
      </c>
      <c r="H144" s="845">
        <f>L144</f>
        <v>95000</v>
      </c>
      <c r="I144" s="845">
        <f>M144</f>
        <v>130000</v>
      </c>
      <c r="J144" s="1161">
        <f>J146</f>
        <v>30000</v>
      </c>
      <c r="K144" s="845">
        <f>K146</f>
        <v>65000</v>
      </c>
      <c r="L144" s="845">
        <f>L146</f>
        <v>95000</v>
      </c>
      <c r="M144" s="845">
        <f>M146</f>
        <v>130000</v>
      </c>
      <c r="N144" s="845">
        <v>0</v>
      </c>
      <c r="O144" s="1161">
        <v>0</v>
      </c>
      <c r="P144" s="1161">
        <v>0</v>
      </c>
      <c r="Q144" s="1554">
        <v>0</v>
      </c>
    </row>
    <row r="145" spans="1:17" ht="13.5" hidden="1" customHeight="1">
      <c r="A145" s="641"/>
      <c r="B145" s="644"/>
      <c r="C145" s="645"/>
      <c r="D145" s="1163" t="s">
        <v>637</v>
      </c>
      <c r="E145" s="1167"/>
      <c r="F145" s="1519"/>
      <c r="G145" s="1519"/>
      <c r="H145" s="1519"/>
      <c r="I145" s="1478"/>
      <c r="J145" s="1165"/>
      <c r="K145" s="1478"/>
      <c r="L145" s="1478"/>
      <c r="M145" s="1742"/>
      <c r="N145" s="1742"/>
      <c r="O145" s="1181"/>
      <c r="P145" s="1181"/>
      <c r="Q145" s="1751"/>
    </row>
    <row r="146" spans="1:17" ht="20.25" customHeight="1">
      <c r="A146" s="650" t="s">
        <v>538</v>
      </c>
      <c r="B146" s="647">
        <v>1</v>
      </c>
      <c r="C146" s="648">
        <v>1</v>
      </c>
      <c r="D146" s="1163" t="s">
        <v>721</v>
      </c>
      <c r="E146" s="1174" t="s">
        <v>611</v>
      </c>
      <c r="F146" s="845">
        <f>J146</f>
        <v>30000</v>
      </c>
      <c r="G146" s="845">
        <f>K146</f>
        <v>65000</v>
      </c>
      <c r="H146" s="845">
        <f>L146</f>
        <v>95000</v>
      </c>
      <c r="I146" s="845">
        <f>M146</f>
        <v>130000</v>
      </c>
      <c r="J146" s="1161">
        <f>'arandzin axbahan.'!G32</f>
        <v>30000</v>
      </c>
      <c r="K146" s="845">
        <f>'arandzin axbahan.'!H32</f>
        <v>65000</v>
      </c>
      <c r="L146" s="845">
        <f>'arandzin axbahan.'!I32</f>
        <v>95000</v>
      </c>
      <c r="M146" s="845">
        <f>'arandzin axbahan.'!J32</f>
        <v>130000</v>
      </c>
      <c r="N146" s="845">
        <v>0</v>
      </c>
      <c r="O146" s="1161">
        <v>0</v>
      </c>
      <c r="P146" s="1161">
        <v>0</v>
      </c>
      <c r="Q146" s="1554">
        <v>0</v>
      </c>
    </row>
    <row r="147" spans="1:17" ht="23.25" customHeight="1">
      <c r="A147" s="649" t="s">
        <v>538</v>
      </c>
      <c r="B147" s="644">
        <v>2</v>
      </c>
      <c r="C147" s="645">
        <v>0</v>
      </c>
      <c r="D147" s="1166" t="s">
        <v>896</v>
      </c>
      <c r="E147" s="1167" t="s">
        <v>897</v>
      </c>
      <c r="F147" s="845">
        <f t="shared" ref="F147:Q147" si="10">F149</f>
        <v>1200</v>
      </c>
      <c r="G147" s="845">
        <f t="shared" si="10"/>
        <v>2500</v>
      </c>
      <c r="H147" s="845">
        <f t="shared" si="10"/>
        <v>3000</v>
      </c>
      <c r="I147" s="845">
        <f t="shared" si="10"/>
        <v>100601</v>
      </c>
      <c r="J147" s="1161">
        <f t="shared" si="10"/>
        <v>1200</v>
      </c>
      <c r="K147" s="845">
        <f t="shared" si="10"/>
        <v>2500</v>
      </c>
      <c r="L147" s="845">
        <f t="shared" si="10"/>
        <v>3000</v>
      </c>
      <c r="M147" s="845">
        <f t="shared" si="10"/>
        <v>100601</v>
      </c>
      <c r="N147" s="845">
        <f t="shared" si="10"/>
        <v>0</v>
      </c>
      <c r="O147" s="1161">
        <f t="shared" si="10"/>
        <v>0</v>
      </c>
      <c r="P147" s="1161">
        <f t="shared" si="10"/>
        <v>0</v>
      </c>
      <c r="Q147" s="1554">
        <f t="shared" si="10"/>
        <v>0</v>
      </c>
    </row>
    <row r="148" spans="1:17" ht="10.5">
      <c r="A148" s="641"/>
      <c r="B148" s="644"/>
      <c r="C148" s="645"/>
      <c r="D148" s="1163" t="s">
        <v>637</v>
      </c>
      <c r="E148" s="1167"/>
      <c r="F148" s="1517"/>
      <c r="G148" s="1517"/>
      <c r="H148" s="1517"/>
      <c r="I148" s="845"/>
      <c r="J148" s="1161"/>
      <c r="K148" s="845"/>
      <c r="L148" s="845"/>
      <c r="M148" s="1741"/>
      <c r="N148" s="1741"/>
      <c r="O148" s="1457"/>
      <c r="P148" s="1457"/>
      <c r="Q148" s="1750"/>
    </row>
    <row r="149" spans="1:17" ht="18" customHeight="1">
      <c r="A149" s="650" t="s">
        <v>538</v>
      </c>
      <c r="B149" s="647">
        <v>2</v>
      </c>
      <c r="C149" s="648">
        <v>1</v>
      </c>
      <c r="D149" s="1163" t="s">
        <v>898</v>
      </c>
      <c r="E149" s="1174" t="s">
        <v>899</v>
      </c>
      <c r="F149" s="845">
        <f>N149+J149</f>
        <v>1200</v>
      </c>
      <c r="G149" s="845">
        <f>O149+K149</f>
        <v>2500</v>
      </c>
      <c r="H149" s="845">
        <f>P149+L149</f>
        <v>3000</v>
      </c>
      <c r="I149" s="845">
        <f>Q149+M149</f>
        <v>100601</v>
      </c>
      <c r="J149" s="1161">
        <f>kext.grer!G32</f>
        <v>1200</v>
      </c>
      <c r="K149" s="845">
        <f>kext.grer!H32</f>
        <v>2500</v>
      </c>
      <c r="L149" s="845">
        <f>kext.grer!I32</f>
        <v>3000</v>
      </c>
      <c r="M149" s="845">
        <f>kext.grer!J32</f>
        <v>100601</v>
      </c>
      <c r="N149" s="845">
        <f>kext.grer!G151</f>
        <v>0</v>
      </c>
      <c r="O149" s="1161">
        <f>kext.grer!H151</f>
        <v>0</v>
      </c>
      <c r="P149" s="1161">
        <f>kext.grer!I151</f>
        <v>0</v>
      </c>
      <c r="Q149" s="1554">
        <f>kext.grer!J151</f>
        <v>0</v>
      </c>
    </row>
    <row r="150" spans="1:17" ht="15" customHeight="1">
      <c r="A150" s="649" t="s">
        <v>538</v>
      </c>
      <c r="B150" s="644">
        <v>3</v>
      </c>
      <c r="C150" s="645">
        <v>0</v>
      </c>
      <c r="D150" s="1166" t="s">
        <v>473</v>
      </c>
      <c r="E150" s="1167" t="s">
        <v>474</v>
      </c>
      <c r="F150" s="845">
        <v>0</v>
      </c>
      <c r="G150" s="845">
        <v>0</v>
      </c>
      <c r="H150" s="845">
        <v>0</v>
      </c>
      <c r="I150" s="845">
        <v>0</v>
      </c>
      <c r="J150" s="1161">
        <v>0</v>
      </c>
      <c r="K150" s="845">
        <v>0</v>
      </c>
      <c r="L150" s="845">
        <v>0</v>
      </c>
      <c r="M150" s="845">
        <v>0</v>
      </c>
      <c r="N150" s="845">
        <v>0</v>
      </c>
      <c r="O150" s="1161">
        <v>0</v>
      </c>
      <c r="P150" s="1161">
        <v>0</v>
      </c>
      <c r="Q150" s="1554">
        <v>0</v>
      </c>
    </row>
    <row r="151" spans="1:17" ht="6.75" hidden="1" customHeight="1">
      <c r="A151" s="641"/>
      <c r="B151" s="644"/>
      <c r="C151" s="645"/>
      <c r="D151" s="1163" t="s">
        <v>637</v>
      </c>
      <c r="E151" s="1167"/>
      <c r="F151" s="1517"/>
      <c r="G151" s="1517"/>
      <c r="H151" s="1517"/>
      <c r="I151" s="845"/>
      <c r="J151" s="1161"/>
      <c r="K151" s="845"/>
      <c r="L151" s="845"/>
      <c r="M151" s="1741"/>
      <c r="N151" s="1741"/>
      <c r="O151" s="1457"/>
      <c r="P151" s="1457"/>
      <c r="Q151" s="1750"/>
    </row>
    <row r="152" spans="1:17" ht="10.5" hidden="1" customHeight="1">
      <c r="A152" s="650" t="s">
        <v>538</v>
      </c>
      <c r="B152" s="647">
        <v>3</v>
      </c>
      <c r="C152" s="648">
        <v>1</v>
      </c>
      <c r="D152" s="1163" t="s">
        <v>473</v>
      </c>
      <c r="E152" s="1174" t="s">
        <v>475</v>
      </c>
      <c r="F152" s="845">
        <v>0</v>
      </c>
      <c r="G152" s="845">
        <v>0</v>
      </c>
      <c r="H152" s="845">
        <v>0</v>
      </c>
      <c r="I152" s="845">
        <v>0</v>
      </c>
      <c r="J152" s="1161"/>
      <c r="K152" s="845"/>
      <c r="L152" s="845"/>
      <c r="M152" s="845"/>
      <c r="N152" s="845"/>
      <c r="O152" s="1161"/>
      <c r="P152" s="1161"/>
      <c r="Q152" s="1554"/>
    </row>
    <row r="153" spans="1:17" ht="25.5" hidden="1" customHeight="1">
      <c r="A153" s="649" t="s">
        <v>538</v>
      </c>
      <c r="B153" s="644">
        <v>4</v>
      </c>
      <c r="C153" s="645">
        <v>0</v>
      </c>
      <c r="D153" s="1166" t="s">
        <v>476</v>
      </c>
      <c r="E153" s="1167" t="s">
        <v>477</v>
      </c>
      <c r="F153" s="845">
        <v>0</v>
      </c>
      <c r="G153" s="845">
        <v>0</v>
      </c>
      <c r="H153" s="845">
        <v>0</v>
      </c>
      <c r="I153" s="845">
        <v>0</v>
      </c>
      <c r="J153" s="1161">
        <v>0</v>
      </c>
      <c r="K153" s="845">
        <v>0</v>
      </c>
      <c r="L153" s="845">
        <v>0</v>
      </c>
      <c r="M153" s="845">
        <v>0</v>
      </c>
      <c r="N153" s="845">
        <v>0</v>
      </c>
      <c r="O153" s="1161">
        <v>0</v>
      </c>
      <c r="P153" s="1161">
        <v>0</v>
      </c>
      <c r="Q153" s="1554">
        <v>0</v>
      </c>
    </row>
    <row r="154" spans="1:17" ht="10.5" hidden="1">
      <c r="A154" s="641"/>
      <c r="B154" s="644"/>
      <c r="C154" s="645"/>
      <c r="D154" s="1163" t="s">
        <v>637</v>
      </c>
      <c r="E154" s="1167"/>
      <c r="F154" s="1517"/>
      <c r="G154" s="1517"/>
      <c r="H154" s="1517"/>
      <c r="I154" s="845"/>
      <c r="J154" s="1161"/>
      <c r="K154" s="845"/>
      <c r="L154" s="845"/>
      <c r="M154" s="1741"/>
      <c r="N154" s="1741"/>
      <c r="O154" s="1457"/>
      <c r="P154" s="1457"/>
      <c r="Q154" s="1750"/>
    </row>
    <row r="155" spans="1:17" ht="15.75" hidden="1" customHeight="1">
      <c r="A155" s="650" t="s">
        <v>538</v>
      </c>
      <c r="B155" s="647">
        <v>4</v>
      </c>
      <c r="C155" s="648">
        <v>1</v>
      </c>
      <c r="D155" s="1163" t="s">
        <v>476</v>
      </c>
      <c r="E155" s="1174" t="s">
        <v>478</v>
      </c>
      <c r="F155" s="845">
        <v>0</v>
      </c>
      <c r="G155" s="845">
        <v>0</v>
      </c>
      <c r="H155" s="845">
        <v>0</v>
      </c>
      <c r="I155" s="845">
        <v>0</v>
      </c>
      <c r="J155" s="1161"/>
      <c r="K155" s="845"/>
      <c r="L155" s="845"/>
      <c r="M155" s="845"/>
      <c r="N155" s="845"/>
      <c r="O155" s="1161"/>
      <c r="P155" s="1161"/>
      <c r="Q155" s="1554"/>
    </row>
    <row r="156" spans="1:17" ht="94.5" hidden="1">
      <c r="A156" s="649" t="s">
        <v>538</v>
      </c>
      <c r="B156" s="644">
        <v>5</v>
      </c>
      <c r="C156" s="645">
        <v>0</v>
      </c>
      <c r="D156" s="1166" t="s">
        <v>131</v>
      </c>
      <c r="E156" s="1167" t="s">
        <v>132</v>
      </c>
      <c r="F156" s="845">
        <v>0</v>
      </c>
      <c r="G156" s="845">
        <v>0</v>
      </c>
      <c r="H156" s="845">
        <v>0</v>
      </c>
      <c r="I156" s="845">
        <v>0</v>
      </c>
      <c r="J156" s="1161">
        <v>0</v>
      </c>
      <c r="K156" s="845">
        <v>0</v>
      </c>
      <c r="L156" s="845">
        <v>0</v>
      </c>
      <c r="M156" s="845">
        <v>0</v>
      </c>
      <c r="N156" s="845">
        <v>0</v>
      </c>
      <c r="O156" s="1161">
        <v>0</v>
      </c>
      <c r="P156" s="1161">
        <v>0</v>
      </c>
      <c r="Q156" s="1554">
        <v>0</v>
      </c>
    </row>
    <row r="157" spans="1:17" ht="13.5" hidden="1" customHeight="1">
      <c r="A157" s="641"/>
      <c r="B157" s="644"/>
      <c r="C157" s="645"/>
      <c r="D157" s="1163" t="s">
        <v>637</v>
      </c>
      <c r="E157" s="1167"/>
      <c r="F157" s="1517"/>
      <c r="G157" s="1517"/>
      <c r="H157" s="1517"/>
      <c r="I157" s="845"/>
      <c r="J157" s="1161"/>
      <c r="K157" s="845"/>
      <c r="L157" s="845"/>
      <c r="M157" s="1741"/>
      <c r="N157" s="1741"/>
      <c r="O157" s="1457"/>
      <c r="P157" s="1457"/>
      <c r="Q157" s="1750"/>
    </row>
    <row r="158" spans="1:17" ht="13.5" customHeight="1">
      <c r="A158" s="650" t="s">
        <v>538</v>
      </c>
      <c r="B158" s="647">
        <v>5</v>
      </c>
      <c r="C158" s="648">
        <v>1</v>
      </c>
      <c r="D158" s="1163" t="s">
        <v>131</v>
      </c>
      <c r="E158" s="1174" t="s">
        <v>133</v>
      </c>
      <c r="F158" s="845">
        <v>0</v>
      </c>
      <c r="G158" s="845">
        <v>0</v>
      </c>
      <c r="H158" s="845">
        <v>0</v>
      </c>
      <c r="I158" s="845">
        <v>0</v>
      </c>
      <c r="J158" s="1161"/>
      <c r="K158" s="845"/>
      <c r="L158" s="845"/>
      <c r="M158" s="845"/>
      <c r="N158" s="845"/>
      <c r="O158" s="1161"/>
      <c r="P158" s="1161"/>
      <c r="Q158" s="1554"/>
    </row>
    <row r="159" spans="1:17" ht="21.75" customHeight="1">
      <c r="A159" s="649" t="s">
        <v>538</v>
      </c>
      <c r="B159" s="644">
        <v>6</v>
      </c>
      <c r="C159" s="645">
        <v>0</v>
      </c>
      <c r="D159" s="1166" t="s">
        <v>818</v>
      </c>
      <c r="E159" s="1167" t="s">
        <v>819</v>
      </c>
      <c r="F159" s="845">
        <f>N159+J159</f>
        <v>11020</v>
      </c>
      <c r="G159" s="845">
        <f>O159+K159</f>
        <v>20020</v>
      </c>
      <c r="H159" s="845">
        <f>P159+L159</f>
        <v>28020</v>
      </c>
      <c r="I159" s="845">
        <f>Q159+M159</f>
        <v>31520</v>
      </c>
      <c r="J159" s="1161">
        <f t="shared" ref="J159:Q159" si="11">J161</f>
        <v>4000</v>
      </c>
      <c r="K159" s="845">
        <f t="shared" si="11"/>
        <v>8000</v>
      </c>
      <c r="L159" s="845">
        <f t="shared" si="11"/>
        <v>12000</v>
      </c>
      <c r="M159" s="845">
        <f t="shared" si="11"/>
        <v>15500</v>
      </c>
      <c r="N159" s="845">
        <f t="shared" si="11"/>
        <v>7020</v>
      </c>
      <c r="O159" s="1161">
        <f t="shared" si="11"/>
        <v>12020</v>
      </c>
      <c r="P159" s="1161">
        <f t="shared" si="11"/>
        <v>16020</v>
      </c>
      <c r="Q159" s="1554">
        <f t="shared" si="11"/>
        <v>16020</v>
      </c>
    </row>
    <row r="160" spans="1:17" ht="13.5" hidden="1" customHeight="1">
      <c r="A160" s="641"/>
      <c r="B160" s="644"/>
      <c r="C160" s="645"/>
      <c r="D160" s="1163" t="s">
        <v>637</v>
      </c>
      <c r="E160" s="1167"/>
      <c r="F160" s="1517"/>
      <c r="G160" s="1517"/>
      <c r="H160" s="1517"/>
      <c r="I160" s="845"/>
      <c r="J160" s="1161"/>
      <c r="K160" s="845"/>
      <c r="L160" s="845"/>
      <c r="M160" s="1511"/>
      <c r="N160" s="1741"/>
      <c r="O160" s="1457"/>
      <c r="P160" s="1457"/>
      <c r="Q160" s="1750"/>
    </row>
    <row r="161" spans="1:17" ht="23.25" customHeight="1">
      <c r="A161" s="650" t="s">
        <v>538</v>
      </c>
      <c r="B161" s="647">
        <v>6</v>
      </c>
      <c r="C161" s="648">
        <v>1</v>
      </c>
      <c r="D161" s="1163" t="s">
        <v>818</v>
      </c>
      <c r="E161" s="1174" t="s">
        <v>820</v>
      </c>
      <c r="F161" s="845">
        <f t="shared" ref="F161:I162" si="12">J161+N161</f>
        <v>11020</v>
      </c>
      <c r="G161" s="845">
        <f t="shared" si="12"/>
        <v>20020</v>
      </c>
      <c r="H161" s="845">
        <f t="shared" si="12"/>
        <v>28020</v>
      </c>
      <c r="I161" s="845">
        <f t="shared" si="12"/>
        <v>31520</v>
      </c>
      <c r="J161" s="1161">
        <f>Shner!G34</f>
        <v>4000</v>
      </c>
      <c r="K161" s="845">
        <f>Shner!H34</f>
        <v>8000</v>
      </c>
      <c r="L161" s="845">
        <f>Shner!I34</f>
        <v>12000</v>
      </c>
      <c r="M161" s="1326">
        <f>Shner!F34</f>
        <v>15500</v>
      </c>
      <c r="N161" s="845">
        <f>Shner!G137+'subven sher'!G160</f>
        <v>7020</v>
      </c>
      <c r="O161" s="1161">
        <f>Shner!H137+'subven sher'!H160</f>
        <v>12020</v>
      </c>
      <c r="P161" s="1161">
        <f>Shner!I137+'subven sher'!I160</f>
        <v>16020</v>
      </c>
      <c r="Q161" s="1554">
        <f>Shner!J137+'subven sher'!J141</f>
        <v>16020</v>
      </c>
    </row>
    <row r="162" spans="1:17" ht="30" customHeight="1">
      <c r="A162" s="649" t="s">
        <v>539</v>
      </c>
      <c r="B162" s="644">
        <v>0</v>
      </c>
      <c r="C162" s="645">
        <v>0</v>
      </c>
      <c r="D162" s="1178" t="s">
        <v>1609</v>
      </c>
      <c r="E162" s="1176" t="s">
        <v>821</v>
      </c>
      <c r="F162" s="845">
        <f t="shared" si="12"/>
        <v>139200</v>
      </c>
      <c r="G162" s="845">
        <f t="shared" si="12"/>
        <v>209000</v>
      </c>
      <c r="H162" s="845">
        <f t="shared" si="12"/>
        <v>348471</v>
      </c>
      <c r="I162" s="845">
        <f t="shared" si="12"/>
        <v>511950</v>
      </c>
      <c r="J162" s="1161">
        <f t="shared" ref="J162:Q162" si="13">J164+J170+J173+J181</f>
        <v>49200</v>
      </c>
      <c r="K162" s="845">
        <f>K164+K170+K173+K181</f>
        <v>89000</v>
      </c>
      <c r="L162" s="845">
        <f t="shared" si="13"/>
        <v>115521</v>
      </c>
      <c r="M162" s="845">
        <f t="shared" si="13"/>
        <v>277000</v>
      </c>
      <c r="N162" s="845">
        <f t="shared" si="13"/>
        <v>90000</v>
      </c>
      <c r="O162" s="1161">
        <f t="shared" si="13"/>
        <v>120000</v>
      </c>
      <c r="P162" s="1161">
        <f t="shared" si="13"/>
        <v>232950</v>
      </c>
      <c r="Q162" s="1554">
        <f t="shared" si="13"/>
        <v>234950</v>
      </c>
    </row>
    <row r="163" spans="1:17" ht="13.5" hidden="1" customHeight="1">
      <c r="A163" s="641"/>
      <c r="B163" s="642"/>
      <c r="C163" s="643"/>
      <c r="D163" s="1163" t="s">
        <v>252</v>
      </c>
      <c r="E163" s="1164"/>
      <c r="F163" s="1518"/>
      <c r="G163" s="1518"/>
      <c r="H163" s="1518"/>
      <c r="I163" s="845"/>
      <c r="J163" s="1161"/>
      <c r="K163" s="845"/>
      <c r="L163" s="845"/>
      <c r="M163" s="845"/>
      <c r="N163" s="845"/>
      <c r="O163" s="1161"/>
      <c r="P163" s="1161"/>
      <c r="Q163" s="1749"/>
    </row>
    <row r="164" spans="1:17" ht="19.5" customHeight="1">
      <c r="A164" s="649" t="s">
        <v>539</v>
      </c>
      <c r="B164" s="644">
        <v>1</v>
      </c>
      <c r="C164" s="645">
        <v>0</v>
      </c>
      <c r="D164" s="1166" t="s">
        <v>822</v>
      </c>
      <c r="E164" s="1167" t="s">
        <v>823</v>
      </c>
      <c r="F164" s="845">
        <f t="shared" ref="F164:Q164" si="14">F166</f>
        <v>2000</v>
      </c>
      <c r="G164" s="845">
        <f t="shared" si="14"/>
        <v>5500</v>
      </c>
      <c r="H164" s="845">
        <f t="shared" si="14"/>
        <v>11000</v>
      </c>
      <c r="I164" s="845">
        <f t="shared" si="14"/>
        <v>12000</v>
      </c>
      <c r="J164" s="1161">
        <f t="shared" si="14"/>
        <v>2000</v>
      </c>
      <c r="K164" s="845">
        <f t="shared" si="14"/>
        <v>5500</v>
      </c>
      <c r="L164" s="845">
        <f t="shared" si="14"/>
        <v>11000</v>
      </c>
      <c r="M164" s="845">
        <f t="shared" si="14"/>
        <v>12000</v>
      </c>
      <c r="N164" s="845">
        <f t="shared" si="14"/>
        <v>0</v>
      </c>
      <c r="O164" s="1161">
        <f t="shared" si="14"/>
        <v>0</v>
      </c>
      <c r="P164" s="1161">
        <f t="shared" si="14"/>
        <v>0</v>
      </c>
      <c r="Q164" s="1554">
        <f t="shared" si="14"/>
        <v>0</v>
      </c>
    </row>
    <row r="165" spans="1:17" ht="13.5" hidden="1" customHeight="1">
      <c r="A165" s="641"/>
      <c r="B165" s="644"/>
      <c r="C165" s="645"/>
      <c r="D165" s="1163" t="s">
        <v>637</v>
      </c>
      <c r="E165" s="1167"/>
      <c r="F165" s="1517"/>
      <c r="G165" s="1517"/>
      <c r="H165" s="1517"/>
      <c r="I165" s="845"/>
      <c r="J165" s="1161"/>
      <c r="K165" s="845"/>
      <c r="L165" s="845"/>
      <c r="M165" s="1741"/>
      <c r="N165" s="1741"/>
      <c r="O165" s="1457"/>
      <c r="P165" s="1457"/>
      <c r="Q165" s="1750"/>
    </row>
    <row r="166" spans="1:17" ht="18.75" customHeight="1">
      <c r="A166" s="650" t="s">
        <v>539</v>
      </c>
      <c r="B166" s="647">
        <v>1</v>
      </c>
      <c r="C166" s="648">
        <v>1</v>
      </c>
      <c r="D166" s="1163" t="s">
        <v>1038</v>
      </c>
      <c r="E166" s="1174" t="s">
        <v>672</v>
      </c>
      <c r="F166" s="845">
        <f>J166+N166</f>
        <v>2000</v>
      </c>
      <c r="G166" s="845">
        <f>K166+O166</f>
        <v>5500</v>
      </c>
      <c r="H166" s="845">
        <f>L166+P166</f>
        <v>11000</v>
      </c>
      <c r="I166" s="845">
        <f>M166+Q166</f>
        <v>12000</v>
      </c>
      <c r="J166" s="1161">
        <f>bnak.chin!G32</f>
        <v>2000</v>
      </c>
      <c r="K166" s="845">
        <f>bnak.chin!H32</f>
        <v>5500</v>
      </c>
      <c r="L166" s="845">
        <f>bnak.chin!I32</f>
        <v>11000</v>
      </c>
      <c r="M166" s="845">
        <f>bnak.chin!J32</f>
        <v>12000</v>
      </c>
      <c r="N166" s="845">
        <f>bnak.chin!G151+'subv bnak'!G151</f>
        <v>0</v>
      </c>
      <c r="O166" s="1161">
        <f>bnak.chin!H152+'subv bnak'!H152</f>
        <v>0</v>
      </c>
      <c r="P166" s="1161">
        <f>bnak.chin!I152+'subv bnak'!I151</f>
        <v>0</v>
      </c>
      <c r="Q166" s="845">
        <f>bnak.chin!J152+'subv bnak'!J151</f>
        <v>0</v>
      </c>
    </row>
    <row r="167" spans="1:17" ht="13.5" customHeight="1">
      <c r="A167" s="649" t="s">
        <v>539</v>
      </c>
      <c r="B167" s="644">
        <v>2</v>
      </c>
      <c r="C167" s="645">
        <v>0</v>
      </c>
      <c r="D167" s="1166" t="s">
        <v>673</v>
      </c>
      <c r="E167" s="1167" t="s">
        <v>321</v>
      </c>
      <c r="F167" s="845">
        <v>0</v>
      </c>
      <c r="G167" s="845">
        <v>0</v>
      </c>
      <c r="H167" s="845">
        <v>0</v>
      </c>
      <c r="I167" s="845">
        <v>0</v>
      </c>
      <c r="J167" s="1161">
        <v>0</v>
      </c>
      <c r="K167" s="845">
        <v>0</v>
      </c>
      <c r="L167" s="845">
        <v>0</v>
      </c>
      <c r="M167" s="845">
        <v>0</v>
      </c>
      <c r="N167" s="1554">
        <v>0</v>
      </c>
      <c r="O167" s="1179">
        <v>0</v>
      </c>
      <c r="P167" s="1179">
        <v>0</v>
      </c>
      <c r="Q167" s="1554">
        <v>0</v>
      </c>
    </row>
    <row r="168" spans="1:17" ht="13.5" hidden="1" customHeight="1">
      <c r="A168" s="641"/>
      <c r="B168" s="644"/>
      <c r="C168" s="645"/>
      <c r="D168" s="1163" t="s">
        <v>637</v>
      </c>
      <c r="E168" s="1167"/>
      <c r="F168" s="1517"/>
      <c r="G168" s="1517"/>
      <c r="H168" s="1517"/>
      <c r="I168" s="845"/>
      <c r="J168" s="1161"/>
      <c r="K168" s="845"/>
      <c r="L168" s="845"/>
      <c r="M168" s="1741"/>
      <c r="N168" s="1741"/>
      <c r="O168" s="1457"/>
      <c r="P168" s="1457"/>
      <c r="Q168" s="1750"/>
    </row>
    <row r="169" spans="1:17" ht="13.5" customHeight="1">
      <c r="A169" s="650" t="s">
        <v>539</v>
      </c>
      <c r="B169" s="647">
        <v>2</v>
      </c>
      <c r="C169" s="648">
        <v>1</v>
      </c>
      <c r="D169" s="1163" t="s">
        <v>673</v>
      </c>
      <c r="E169" s="1174" t="s">
        <v>322</v>
      </c>
      <c r="F169" s="845">
        <v>0</v>
      </c>
      <c r="G169" s="845">
        <v>0</v>
      </c>
      <c r="H169" s="845">
        <v>0</v>
      </c>
      <c r="I169" s="845">
        <v>0</v>
      </c>
      <c r="J169" s="1161"/>
      <c r="K169" s="845"/>
      <c r="L169" s="845"/>
      <c r="M169" s="845"/>
      <c r="N169" s="845"/>
      <c r="O169" s="1161"/>
      <c r="P169" s="1161"/>
      <c r="Q169" s="1554"/>
    </row>
    <row r="170" spans="1:17" ht="19.5" customHeight="1">
      <c r="A170" s="649" t="s">
        <v>539</v>
      </c>
      <c r="B170" s="644">
        <v>3</v>
      </c>
      <c r="C170" s="645">
        <v>0</v>
      </c>
      <c r="D170" s="1166" t="s">
        <v>613</v>
      </c>
      <c r="E170" s="1167" t="s">
        <v>918</v>
      </c>
      <c r="F170" s="845">
        <f t="shared" ref="F170:P170" si="15">F172</f>
        <v>63200</v>
      </c>
      <c r="G170" s="845">
        <f t="shared" si="15"/>
        <v>75500</v>
      </c>
      <c r="H170" s="845">
        <f t="shared" si="15"/>
        <v>137226</v>
      </c>
      <c r="I170" s="845">
        <f t="shared" si="15"/>
        <v>166226</v>
      </c>
      <c r="J170" s="1161">
        <f t="shared" si="15"/>
        <v>3200</v>
      </c>
      <c r="K170" s="845">
        <f t="shared" si="15"/>
        <v>5500</v>
      </c>
      <c r="L170" s="845">
        <f t="shared" si="15"/>
        <v>8000</v>
      </c>
      <c r="M170" s="845">
        <f t="shared" si="15"/>
        <v>35000</v>
      </c>
      <c r="N170" s="1554">
        <f t="shared" si="15"/>
        <v>60000</v>
      </c>
      <c r="O170" s="1179">
        <f t="shared" si="15"/>
        <v>70000</v>
      </c>
      <c r="P170" s="1179">
        <f t="shared" si="15"/>
        <v>129226</v>
      </c>
      <c r="Q170" s="1554">
        <f>Q172</f>
        <v>131226</v>
      </c>
    </row>
    <row r="171" spans="1:17" ht="13.5" hidden="1" customHeight="1">
      <c r="A171" s="641"/>
      <c r="B171" s="644"/>
      <c r="C171" s="645"/>
      <c r="D171" s="1163" t="s">
        <v>637</v>
      </c>
      <c r="E171" s="1167"/>
      <c r="F171" s="1517"/>
      <c r="G171" s="1517"/>
      <c r="H171" s="1517"/>
      <c r="I171" s="845"/>
      <c r="J171" s="1161"/>
      <c r="K171" s="845"/>
      <c r="L171" s="845"/>
      <c r="M171" s="1741"/>
      <c r="N171" s="1741"/>
      <c r="O171" s="1457"/>
      <c r="P171" s="1457"/>
      <c r="Q171" s="1750"/>
    </row>
    <row r="172" spans="1:17" ht="18.75" customHeight="1">
      <c r="A172" s="650" t="s">
        <v>539</v>
      </c>
      <c r="B172" s="647">
        <v>3</v>
      </c>
      <c r="C172" s="648">
        <v>1</v>
      </c>
      <c r="D172" s="1163" t="s">
        <v>919</v>
      </c>
      <c r="E172" s="1182" t="s">
        <v>920</v>
      </c>
      <c r="F172" s="845">
        <f t="shared" ref="F172:I173" si="16">J172+N172</f>
        <v>63200</v>
      </c>
      <c r="G172" s="845">
        <f t="shared" si="16"/>
        <v>75500</v>
      </c>
      <c r="H172" s="845">
        <f t="shared" si="16"/>
        <v>137226</v>
      </c>
      <c r="I172" s="845">
        <f t="shared" si="16"/>
        <v>166226</v>
      </c>
      <c r="J172" s="1161">
        <f>rhamat!G32</f>
        <v>3200</v>
      </c>
      <c r="K172" s="845">
        <f>rhamat!H32</f>
        <v>5500</v>
      </c>
      <c r="L172" s="845">
        <f>rhamat!I32</f>
        <v>8000</v>
      </c>
      <c r="M172" s="845">
        <f>rhamat!J32</f>
        <v>35000</v>
      </c>
      <c r="N172" s="1554">
        <f>rhamat!G137+'subv rhamat'!G140</f>
        <v>60000</v>
      </c>
      <c r="O172" s="1179">
        <f>rhamat!H137+'subv rhamat'!H140</f>
        <v>70000</v>
      </c>
      <c r="P172" s="1179">
        <f>rhamat!I137+'subv rhamat'!I140</f>
        <v>129226</v>
      </c>
      <c r="Q172" s="1554">
        <f>rhamat!J137+'subv rhamat'!J140</f>
        <v>131226</v>
      </c>
    </row>
    <row r="173" spans="1:17" ht="21" customHeight="1">
      <c r="A173" s="649" t="s">
        <v>539</v>
      </c>
      <c r="B173" s="644">
        <v>4</v>
      </c>
      <c r="C173" s="645">
        <v>0</v>
      </c>
      <c r="D173" s="1166" t="s">
        <v>142</v>
      </c>
      <c r="E173" s="1167" t="s">
        <v>143</v>
      </c>
      <c r="F173" s="845">
        <f t="shared" si="16"/>
        <v>39000</v>
      </c>
      <c r="G173" s="845">
        <f t="shared" si="16"/>
        <v>68000</v>
      </c>
      <c r="H173" s="845">
        <f t="shared" si="16"/>
        <v>110245</v>
      </c>
      <c r="I173" s="845">
        <f t="shared" si="16"/>
        <v>143724</v>
      </c>
      <c r="J173" s="1161">
        <f t="shared" ref="J173:Q173" si="17">J175</f>
        <v>9000</v>
      </c>
      <c r="K173" s="845">
        <f t="shared" si="17"/>
        <v>18000</v>
      </c>
      <c r="L173" s="845">
        <f t="shared" si="17"/>
        <v>6521</v>
      </c>
      <c r="M173" s="845">
        <f t="shared" si="17"/>
        <v>40000</v>
      </c>
      <c r="N173" s="1554">
        <f t="shared" si="17"/>
        <v>30000</v>
      </c>
      <c r="O173" s="1179">
        <f t="shared" si="17"/>
        <v>50000</v>
      </c>
      <c r="P173" s="1179">
        <f t="shared" si="17"/>
        <v>103724</v>
      </c>
      <c r="Q173" s="1554">
        <f t="shared" si="17"/>
        <v>103724</v>
      </c>
    </row>
    <row r="174" spans="1:17" ht="13.5" hidden="1" customHeight="1">
      <c r="A174" s="641"/>
      <c r="B174" s="644"/>
      <c r="C174" s="645"/>
      <c r="D174" s="1163" t="s">
        <v>637</v>
      </c>
      <c r="E174" s="1167"/>
      <c r="F174" s="1517"/>
      <c r="G174" s="1517"/>
      <c r="H174" s="1517"/>
      <c r="I174" s="845"/>
      <c r="J174" s="1161"/>
      <c r="K174" s="845"/>
      <c r="L174" s="845"/>
      <c r="M174" s="1741"/>
      <c r="N174" s="1741"/>
      <c r="O174" s="1457"/>
      <c r="P174" s="1457"/>
      <c r="Q174" s="1750"/>
    </row>
    <row r="175" spans="1:17" ht="20.25" customHeight="1">
      <c r="A175" s="650" t="s">
        <v>539</v>
      </c>
      <c r="B175" s="647">
        <v>4</v>
      </c>
      <c r="C175" s="648">
        <v>1</v>
      </c>
      <c r="D175" s="1163" t="s">
        <v>1096</v>
      </c>
      <c r="E175" s="1174" t="s">
        <v>829</v>
      </c>
      <c r="F175" s="845">
        <f>N175+J175</f>
        <v>39000</v>
      </c>
      <c r="G175" s="845">
        <f>O175+K175</f>
        <v>68000</v>
      </c>
      <c r="H175" s="845">
        <f>P175+L175</f>
        <v>110245</v>
      </c>
      <c r="I175" s="845">
        <f>Q175+M175</f>
        <v>143724</v>
      </c>
      <c r="J175" s="1161">
        <f>poxoc.lusav.!G31</f>
        <v>9000</v>
      </c>
      <c r="K175" s="845">
        <f>poxoc.lusav.!H31</f>
        <v>18000</v>
      </c>
      <c r="L175" s="845">
        <f>poxoc.lusav.!I31</f>
        <v>6521</v>
      </c>
      <c r="M175" s="845">
        <f>poxoc.lusav.!J31</f>
        <v>40000</v>
      </c>
      <c r="N175" s="845">
        <f>poxoc.lusav.!G133+'poxoc.lus պ'!G158+'subv pox iusav'!G134</f>
        <v>30000</v>
      </c>
      <c r="O175" s="1161">
        <f>poxoc.lusav.!H133+'poxoc.lus պ'!H158+'subv pox iusav'!H134</f>
        <v>50000</v>
      </c>
      <c r="P175" s="1161">
        <f>poxoc.lusav.!I133+'poxoc.lus պ'!I158+'subv pox iusav'!I134</f>
        <v>103724</v>
      </c>
      <c r="Q175" s="1554">
        <f>poxoc.lusav.!J133+'poxoc.lus պ'!F158+'subv pox iusav'!J134</f>
        <v>103724</v>
      </c>
    </row>
    <row r="176" spans="1:17" ht="13.5" customHeight="1">
      <c r="A176" s="649" t="s">
        <v>539</v>
      </c>
      <c r="B176" s="644">
        <v>5</v>
      </c>
      <c r="C176" s="645">
        <v>0</v>
      </c>
      <c r="D176" s="1166" t="s">
        <v>726</v>
      </c>
      <c r="E176" s="1167" t="s">
        <v>727</v>
      </c>
      <c r="F176" s="845">
        <v>0</v>
      </c>
      <c r="G176" s="845">
        <v>0</v>
      </c>
      <c r="H176" s="845">
        <v>0</v>
      </c>
      <c r="I176" s="845">
        <v>0</v>
      </c>
      <c r="J176" s="1161">
        <v>0</v>
      </c>
      <c r="K176" s="845">
        <v>0</v>
      </c>
      <c r="L176" s="845">
        <v>0</v>
      </c>
      <c r="M176" s="845">
        <v>0</v>
      </c>
      <c r="N176" s="1554">
        <v>0</v>
      </c>
      <c r="O176" s="1179">
        <v>0</v>
      </c>
      <c r="P176" s="1179">
        <v>0</v>
      </c>
      <c r="Q176" s="1554">
        <v>0</v>
      </c>
    </row>
    <row r="177" spans="1:17" ht="13.5" hidden="1" customHeight="1">
      <c r="A177" s="641"/>
      <c r="B177" s="644"/>
      <c r="C177" s="645"/>
      <c r="D177" s="1163" t="s">
        <v>637</v>
      </c>
      <c r="E177" s="1167"/>
      <c r="F177" s="1517"/>
      <c r="G177" s="1517"/>
      <c r="H177" s="1517"/>
      <c r="I177" s="845"/>
      <c r="J177" s="1161"/>
      <c r="K177" s="845"/>
      <c r="L177" s="845"/>
      <c r="M177" s="1741"/>
      <c r="N177" s="1741"/>
      <c r="O177" s="1457"/>
      <c r="P177" s="1457"/>
      <c r="Q177" s="1750"/>
    </row>
    <row r="178" spans="1:17" ht="13.5" customHeight="1">
      <c r="A178" s="650" t="s">
        <v>539</v>
      </c>
      <c r="B178" s="647">
        <v>5</v>
      </c>
      <c r="C178" s="648">
        <v>1</v>
      </c>
      <c r="D178" s="1163" t="s">
        <v>726</v>
      </c>
      <c r="E178" s="1174" t="s">
        <v>728</v>
      </c>
      <c r="F178" s="845">
        <v>0</v>
      </c>
      <c r="G178" s="845">
        <v>0</v>
      </c>
      <c r="H178" s="845">
        <v>0</v>
      </c>
      <c r="I178" s="845">
        <v>0</v>
      </c>
      <c r="J178" s="1161"/>
      <c r="K178" s="845"/>
      <c r="L178" s="845"/>
      <c r="M178" s="845"/>
      <c r="N178" s="845"/>
      <c r="O178" s="1161"/>
      <c r="P178" s="1161"/>
      <c r="Q178" s="1554"/>
    </row>
    <row r="179" spans="1:17" ht="13.5" customHeight="1">
      <c r="A179" s="649" t="s">
        <v>539</v>
      </c>
      <c r="B179" s="644">
        <v>6</v>
      </c>
      <c r="C179" s="645">
        <v>0</v>
      </c>
      <c r="D179" s="1166" t="s">
        <v>134</v>
      </c>
      <c r="E179" s="1177" t="s">
        <v>517</v>
      </c>
      <c r="F179" s="845">
        <v>0</v>
      </c>
      <c r="G179" s="845">
        <v>0</v>
      </c>
      <c r="H179" s="845">
        <v>0</v>
      </c>
      <c r="I179" s="845">
        <v>0</v>
      </c>
      <c r="J179" s="1161">
        <v>0</v>
      </c>
      <c r="K179" s="845">
        <v>0</v>
      </c>
      <c r="L179" s="845">
        <v>0</v>
      </c>
      <c r="M179" s="845">
        <v>0</v>
      </c>
      <c r="N179" s="1554">
        <f>N181</f>
        <v>0</v>
      </c>
      <c r="O179" s="1179">
        <f>O181</f>
        <v>0</v>
      </c>
      <c r="P179" s="1179">
        <f>P181</f>
        <v>0</v>
      </c>
      <c r="Q179" s="1554">
        <f>Q181</f>
        <v>0</v>
      </c>
    </row>
    <row r="180" spans="1:17" ht="13.5" hidden="1" customHeight="1">
      <c r="A180" s="641"/>
      <c r="B180" s="644"/>
      <c r="C180" s="645"/>
      <c r="D180" s="1163" t="s">
        <v>637</v>
      </c>
      <c r="E180" s="1167"/>
      <c r="F180" s="1517"/>
      <c r="G180" s="1517"/>
      <c r="H180" s="1517"/>
      <c r="I180" s="845"/>
      <c r="J180" s="1161"/>
      <c r="K180" s="845"/>
      <c r="L180" s="845"/>
      <c r="M180" s="1741"/>
      <c r="N180" s="1741"/>
      <c r="O180" s="1457"/>
      <c r="P180" s="1457"/>
      <c r="Q180" s="1750"/>
    </row>
    <row r="181" spans="1:17" ht="25.5" customHeight="1">
      <c r="A181" s="650" t="s">
        <v>539</v>
      </c>
      <c r="B181" s="647">
        <v>6</v>
      </c>
      <c r="C181" s="648">
        <v>1</v>
      </c>
      <c r="D181" s="1163" t="s">
        <v>134</v>
      </c>
      <c r="E181" s="1174" t="s">
        <v>453</v>
      </c>
      <c r="F181" s="845">
        <f>J181+N181</f>
        <v>35000</v>
      </c>
      <c r="G181" s="845">
        <f>K181+O181</f>
        <v>60000</v>
      </c>
      <c r="H181" s="845">
        <f>L181+P181</f>
        <v>90000</v>
      </c>
      <c r="I181" s="845">
        <f>M181+Q181</f>
        <v>190000</v>
      </c>
      <c r="J181" s="1161">
        <f>qts!G32+'qts partq'!G32+Sheet3!G32+komynal!G105</f>
        <v>35000</v>
      </c>
      <c r="K181" s="845">
        <f>qts!H32+'qts partq'!H32+Sheet3!H32+komynal!H105</f>
        <v>60000</v>
      </c>
      <c r="L181" s="845">
        <f>qts!I32+'qts partq'!I32+Sheet3!I32+komynal!I105</f>
        <v>90000</v>
      </c>
      <c r="M181" s="845">
        <f>qts!J32+'qts partq'!J32+Sheet3!J32+komynal!J32</f>
        <v>190000</v>
      </c>
      <c r="N181" s="845">
        <f>qts!G151+'qts partq'!G151+Sheet3!G175</f>
        <v>0</v>
      </c>
      <c r="O181" s="1161">
        <f>qts!H151+'qts partq'!H151+Sheet3!H151</f>
        <v>0</v>
      </c>
      <c r="P181" s="1161">
        <f>qts!I151+'qts partq'!I151+Sheet3!I151</f>
        <v>0</v>
      </c>
      <c r="Q181" s="1554">
        <f>qts!J151+'qts partq'!J151+Sheet3!F151</f>
        <v>0</v>
      </c>
    </row>
    <row r="182" spans="1:17" ht="21" customHeight="1">
      <c r="A182" s="649" t="s">
        <v>540</v>
      </c>
      <c r="B182" s="644">
        <v>0</v>
      </c>
      <c r="C182" s="645">
        <v>0</v>
      </c>
      <c r="D182" s="1178" t="s">
        <v>1679</v>
      </c>
      <c r="E182" s="1176" t="s">
        <v>454</v>
      </c>
      <c r="F182" s="845">
        <f>J182</f>
        <v>0</v>
      </c>
      <c r="G182" s="845">
        <f>K182</f>
        <v>0</v>
      </c>
      <c r="H182" s="845">
        <f>L182</f>
        <v>0</v>
      </c>
      <c r="I182" s="845">
        <f>M182</f>
        <v>0</v>
      </c>
      <c r="J182" s="1161">
        <f t="shared" ref="J182:Q182" si="18">J201</f>
        <v>0</v>
      </c>
      <c r="K182" s="845">
        <f t="shared" si="18"/>
        <v>0</v>
      </c>
      <c r="L182" s="845">
        <f t="shared" si="18"/>
        <v>0</v>
      </c>
      <c r="M182" s="845">
        <f t="shared" si="18"/>
        <v>0</v>
      </c>
      <c r="N182" s="1554">
        <f t="shared" si="18"/>
        <v>0</v>
      </c>
      <c r="O182" s="1179">
        <f t="shared" si="18"/>
        <v>0</v>
      </c>
      <c r="P182" s="1179">
        <f t="shared" si="18"/>
        <v>0</v>
      </c>
      <c r="Q182" s="1554">
        <f t="shared" si="18"/>
        <v>0</v>
      </c>
    </row>
    <row r="183" spans="1:17" ht="13.5" hidden="1" customHeight="1">
      <c r="A183" s="641"/>
      <c r="B183" s="642"/>
      <c r="C183" s="643"/>
      <c r="D183" s="1163" t="s">
        <v>252</v>
      </c>
      <c r="E183" s="1164"/>
      <c r="F183" s="1518"/>
      <c r="G183" s="1518"/>
      <c r="H183" s="1518"/>
      <c r="I183" s="1326"/>
      <c r="J183" s="1161"/>
      <c r="K183" s="845"/>
      <c r="L183" s="845"/>
      <c r="M183" s="845"/>
      <c r="N183" s="845"/>
      <c r="O183" s="1161"/>
      <c r="P183" s="1161"/>
      <c r="Q183" s="1749"/>
    </row>
    <row r="184" spans="1:17" ht="0.75" hidden="1" customHeight="1">
      <c r="A184" s="649" t="s">
        <v>540</v>
      </c>
      <c r="B184" s="644">
        <v>1</v>
      </c>
      <c r="C184" s="645">
        <v>0</v>
      </c>
      <c r="D184" s="1166" t="s">
        <v>263</v>
      </c>
      <c r="E184" s="1167" t="s">
        <v>654</v>
      </c>
      <c r="F184" s="845">
        <v>0</v>
      </c>
      <c r="G184" s="845">
        <v>0</v>
      </c>
      <c r="H184" s="845">
        <v>0</v>
      </c>
      <c r="I184" s="845">
        <v>0</v>
      </c>
      <c r="J184" s="1161">
        <v>0</v>
      </c>
      <c r="K184" s="845">
        <v>0</v>
      </c>
      <c r="L184" s="845">
        <v>0</v>
      </c>
      <c r="M184" s="845">
        <v>0</v>
      </c>
      <c r="N184" s="1554">
        <v>0</v>
      </c>
      <c r="O184" s="1179">
        <v>0</v>
      </c>
      <c r="P184" s="1179">
        <v>0</v>
      </c>
      <c r="Q184" s="1554">
        <v>0</v>
      </c>
    </row>
    <row r="185" spans="1:17" ht="13.5" hidden="1" customHeight="1">
      <c r="A185" s="641"/>
      <c r="B185" s="644"/>
      <c r="C185" s="645"/>
      <c r="D185" s="1163" t="s">
        <v>637</v>
      </c>
      <c r="E185" s="1167"/>
      <c r="F185" s="1517"/>
      <c r="G185" s="1517"/>
      <c r="H185" s="1517"/>
      <c r="I185" s="845"/>
      <c r="J185" s="1161"/>
      <c r="K185" s="845"/>
      <c r="L185" s="845"/>
      <c r="M185" s="1511"/>
      <c r="N185" s="1741"/>
      <c r="O185" s="1457"/>
      <c r="P185" s="1457"/>
      <c r="Q185" s="1750"/>
    </row>
    <row r="186" spans="1:17" ht="13.5" hidden="1" customHeight="1">
      <c r="A186" s="650" t="s">
        <v>540</v>
      </c>
      <c r="B186" s="647">
        <v>1</v>
      </c>
      <c r="C186" s="648">
        <v>1</v>
      </c>
      <c r="D186" s="1163" t="s">
        <v>655</v>
      </c>
      <c r="E186" s="1174" t="s">
        <v>656</v>
      </c>
      <c r="F186" s="845">
        <v>0</v>
      </c>
      <c r="G186" s="845">
        <v>0</v>
      </c>
      <c r="H186" s="845">
        <v>0</v>
      </c>
      <c r="I186" s="845">
        <v>0</v>
      </c>
      <c r="J186" s="1161"/>
      <c r="K186" s="845"/>
      <c r="L186" s="845"/>
      <c r="M186" s="1326"/>
      <c r="N186" s="845"/>
      <c r="O186" s="1161"/>
      <c r="P186" s="1161"/>
      <c r="Q186" s="1554"/>
    </row>
    <row r="187" spans="1:17" ht="13.5" hidden="1" customHeight="1">
      <c r="A187" s="650" t="s">
        <v>540</v>
      </c>
      <c r="B187" s="647">
        <v>1</v>
      </c>
      <c r="C187" s="648">
        <v>2</v>
      </c>
      <c r="D187" s="1163" t="s">
        <v>657</v>
      </c>
      <c r="E187" s="1174" t="s">
        <v>658</v>
      </c>
      <c r="F187" s="845">
        <v>0</v>
      </c>
      <c r="G187" s="845">
        <v>0</v>
      </c>
      <c r="H187" s="845">
        <v>0</v>
      </c>
      <c r="I187" s="845">
        <v>0</v>
      </c>
      <c r="J187" s="1161"/>
      <c r="K187" s="845"/>
      <c r="L187" s="845"/>
      <c r="M187" s="1326"/>
      <c r="N187" s="845"/>
      <c r="O187" s="1161"/>
      <c r="P187" s="1161"/>
      <c r="Q187" s="1554"/>
    </row>
    <row r="188" spans="1:17" ht="13.5" hidden="1" customHeight="1">
      <c r="A188" s="650" t="s">
        <v>540</v>
      </c>
      <c r="B188" s="647">
        <v>1</v>
      </c>
      <c r="C188" s="648">
        <v>3</v>
      </c>
      <c r="D188" s="1163" t="s">
        <v>444</v>
      </c>
      <c r="E188" s="1174" t="s">
        <v>659</v>
      </c>
      <c r="F188" s="845">
        <v>0</v>
      </c>
      <c r="G188" s="845">
        <v>0</v>
      </c>
      <c r="H188" s="845">
        <v>0</v>
      </c>
      <c r="I188" s="845">
        <v>0</v>
      </c>
      <c r="J188" s="1161"/>
      <c r="K188" s="845"/>
      <c r="L188" s="845"/>
      <c r="M188" s="1326"/>
      <c r="N188" s="845"/>
      <c r="O188" s="1161"/>
      <c r="P188" s="1161"/>
      <c r="Q188" s="1554"/>
    </row>
    <row r="189" spans="1:17" ht="12.75" hidden="1" customHeight="1">
      <c r="A189" s="649" t="s">
        <v>540</v>
      </c>
      <c r="B189" s="644">
        <v>2</v>
      </c>
      <c r="C189" s="645">
        <v>0</v>
      </c>
      <c r="D189" s="1166" t="s">
        <v>541</v>
      </c>
      <c r="E189" s="1167" t="s">
        <v>885</v>
      </c>
      <c r="F189" s="845">
        <v>0</v>
      </c>
      <c r="G189" s="845">
        <v>0</v>
      </c>
      <c r="H189" s="845">
        <v>0</v>
      </c>
      <c r="I189" s="845">
        <v>0</v>
      </c>
      <c r="J189" s="1161">
        <v>0</v>
      </c>
      <c r="K189" s="845">
        <v>0</v>
      </c>
      <c r="L189" s="845">
        <v>0</v>
      </c>
      <c r="M189" s="845">
        <v>0</v>
      </c>
      <c r="N189" s="1554">
        <v>0</v>
      </c>
      <c r="O189" s="1179">
        <v>0</v>
      </c>
      <c r="P189" s="1179">
        <v>0</v>
      </c>
      <c r="Q189" s="1554">
        <v>0</v>
      </c>
    </row>
    <row r="190" spans="1:17" ht="13.5" hidden="1" customHeight="1">
      <c r="A190" s="641"/>
      <c r="B190" s="644"/>
      <c r="C190" s="645"/>
      <c r="D190" s="1163" t="s">
        <v>637</v>
      </c>
      <c r="E190" s="1167"/>
      <c r="F190" s="1517"/>
      <c r="G190" s="1517"/>
      <c r="H190" s="1517"/>
      <c r="I190" s="845"/>
      <c r="J190" s="1161"/>
      <c r="K190" s="845"/>
      <c r="L190" s="845"/>
      <c r="M190" s="1741"/>
      <c r="N190" s="1741"/>
      <c r="O190" s="1457"/>
      <c r="P190" s="1457"/>
      <c r="Q190" s="1750"/>
    </row>
    <row r="191" spans="1:17" ht="13.5" hidden="1" customHeight="1">
      <c r="A191" s="650" t="s">
        <v>540</v>
      </c>
      <c r="B191" s="647">
        <v>2</v>
      </c>
      <c r="C191" s="648">
        <v>1</v>
      </c>
      <c r="D191" s="1163" t="s">
        <v>886</v>
      </c>
      <c r="E191" s="1174" t="s">
        <v>887</v>
      </c>
      <c r="F191" s="845">
        <v>0</v>
      </c>
      <c r="G191" s="845">
        <v>0</v>
      </c>
      <c r="H191" s="845">
        <v>0</v>
      </c>
      <c r="I191" s="845">
        <v>0</v>
      </c>
      <c r="J191" s="1161"/>
      <c r="K191" s="845"/>
      <c r="L191" s="845"/>
      <c r="M191" s="845"/>
      <c r="N191" s="845"/>
      <c r="O191" s="1161"/>
      <c r="P191" s="1161"/>
      <c r="Q191" s="1554"/>
    </row>
    <row r="192" spans="1:17" ht="13.5" hidden="1" customHeight="1">
      <c r="A192" s="650" t="s">
        <v>540</v>
      </c>
      <c r="B192" s="647">
        <v>2</v>
      </c>
      <c r="C192" s="648">
        <v>2</v>
      </c>
      <c r="D192" s="1163" t="s">
        <v>660</v>
      </c>
      <c r="E192" s="1174" t="s">
        <v>661</v>
      </c>
      <c r="F192" s="845">
        <v>0</v>
      </c>
      <c r="G192" s="845">
        <v>0</v>
      </c>
      <c r="H192" s="845">
        <v>0</v>
      </c>
      <c r="I192" s="845">
        <v>0</v>
      </c>
      <c r="J192" s="1161"/>
      <c r="K192" s="845"/>
      <c r="L192" s="845"/>
      <c r="M192" s="845"/>
      <c r="N192" s="845"/>
      <c r="O192" s="1161"/>
      <c r="P192" s="1161"/>
      <c r="Q192" s="1554"/>
    </row>
    <row r="193" spans="1:17" ht="13.5" hidden="1" customHeight="1">
      <c r="A193" s="650" t="s">
        <v>540</v>
      </c>
      <c r="B193" s="647">
        <v>2</v>
      </c>
      <c r="C193" s="648">
        <v>3</v>
      </c>
      <c r="D193" s="1163" t="s">
        <v>445</v>
      </c>
      <c r="E193" s="1174" t="s">
        <v>662</v>
      </c>
      <c r="F193" s="845">
        <v>0</v>
      </c>
      <c r="G193" s="845">
        <v>0</v>
      </c>
      <c r="H193" s="845">
        <v>0</v>
      </c>
      <c r="I193" s="845">
        <v>0</v>
      </c>
      <c r="J193" s="1161"/>
      <c r="K193" s="845"/>
      <c r="L193" s="845"/>
      <c r="M193" s="845"/>
      <c r="N193" s="845"/>
      <c r="O193" s="1161"/>
      <c r="P193" s="1161"/>
      <c r="Q193" s="1554"/>
    </row>
    <row r="194" spans="1:17" ht="13.5" hidden="1" customHeight="1">
      <c r="A194" s="650" t="s">
        <v>540</v>
      </c>
      <c r="B194" s="647">
        <v>2</v>
      </c>
      <c r="C194" s="648">
        <v>4</v>
      </c>
      <c r="D194" s="1163" t="s">
        <v>663</v>
      </c>
      <c r="E194" s="1174" t="s">
        <v>814</v>
      </c>
      <c r="F194" s="845">
        <v>0</v>
      </c>
      <c r="G194" s="845">
        <v>0</v>
      </c>
      <c r="H194" s="845">
        <v>0</v>
      </c>
      <c r="I194" s="845">
        <v>0</v>
      </c>
      <c r="J194" s="1161"/>
      <c r="K194" s="845"/>
      <c r="L194" s="845"/>
      <c r="M194" s="845"/>
      <c r="N194" s="845"/>
      <c r="O194" s="1161"/>
      <c r="P194" s="1161"/>
      <c r="Q194" s="1554"/>
    </row>
    <row r="195" spans="1:17" ht="23.25" hidden="1" customHeight="1">
      <c r="A195" s="649" t="s">
        <v>540</v>
      </c>
      <c r="B195" s="644">
        <v>3</v>
      </c>
      <c r="C195" s="645">
        <v>0</v>
      </c>
      <c r="D195" s="1166" t="s">
        <v>815</v>
      </c>
      <c r="E195" s="1167" t="s">
        <v>816</v>
      </c>
      <c r="F195" s="845">
        <v>0</v>
      </c>
      <c r="G195" s="845">
        <v>0</v>
      </c>
      <c r="H195" s="845">
        <v>0</v>
      </c>
      <c r="I195" s="845">
        <v>0</v>
      </c>
      <c r="J195" s="1161">
        <v>0</v>
      </c>
      <c r="K195" s="845">
        <v>0</v>
      </c>
      <c r="L195" s="845">
        <v>0</v>
      </c>
      <c r="M195" s="845">
        <v>0</v>
      </c>
      <c r="N195" s="1554">
        <v>0</v>
      </c>
      <c r="O195" s="1179">
        <v>0</v>
      </c>
      <c r="P195" s="1179">
        <v>0</v>
      </c>
      <c r="Q195" s="1554">
        <v>0</v>
      </c>
    </row>
    <row r="196" spans="1:17" ht="10.5" hidden="1">
      <c r="A196" s="641"/>
      <c r="B196" s="644"/>
      <c r="C196" s="645"/>
      <c r="D196" s="1163" t="s">
        <v>637</v>
      </c>
      <c r="E196" s="1167"/>
      <c r="F196" s="1517"/>
      <c r="G196" s="1517"/>
      <c r="H196" s="1517"/>
      <c r="I196" s="845"/>
      <c r="J196" s="1161"/>
      <c r="K196" s="845"/>
      <c r="L196" s="845"/>
      <c r="M196" s="1741"/>
      <c r="N196" s="1741"/>
      <c r="O196" s="1457"/>
      <c r="P196" s="1457"/>
      <c r="Q196" s="1750"/>
    </row>
    <row r="197" spans="1:17" ht="21" hidden="1" customHeight="1">
      <c r="A197" s="650" t="s">
        <v>540</v>
      </c>
      <c r="B197" s="647">
        <v>3</v>
      </c>
      <c r="C197" s="648">
        <v>1</v>
      </c>
      <c r="D197" s="1163" t="s">
        <v>562</v>
      </c>
      <c r="E197" s="1169" t="s">
        <v>563</v>
      </c>
      <c r="F197" s="845">
        <f>J197</f>
        <v>0</v>
      </c>
      <c r="G197" s="845">
        <f>K197</f>
        <v>0</v>
      </c>
      <c r="H197" s="845">
        <f>L197</f>
        <v>0</v>
      </c>
      <c r="I197" s="845">
        <f>M197</f>
        <v>0</v>
      </c>
      <c r="J197" s="1161">
        <v>0</v>
      </c>
      <c r="K197" s="845">
        <v>0</v>
      </c>
      <c r="L197" s="845">
        <v>0</v>
      </c>
      <c r="M197" s="845">
        <v>0</v>
      </c>
      <c r="N197" s="845"/>
      <c r="O197" s="1161"/>
      <c r="P197" s="1161"/>
      <c r="Q197" s="1554"/>
    </row>
    <row r="198" spans="1:17" ht="73.5" hidden="1">
      <c r="A198" s="650" t="s">
        <v>540</v>
      </c>
      <c r="B198" s="647">
        <v>3</v>
      </c>
      <c r="C198" s="648">
        <v>2</v>
      </c>
      <c r="D198" s="1163" t="s">
        <v>856</v>
      </c>
      <c r="E198" s="1169" t="s">
        <v>256</v>
      </c>
      <c r="F198" s="845">
        <v>0</v>
      </c>
      <c r="G198" s="845">
        <v>0</v>
      </c>
      <c r="H198" s="845">
        <v>0</v>
      </c>
      <c r="I198" s="845">
        <v>0</v>
      </c>
      <c r="J198" s="1161"/>
      <c r="K198" s="845"/>
      <c r="L198" s="845"/>
      <c r="M198" s="845"/>
      <c r="N198" s="845"/>
      <c r="O198" s="1161"/>
      <c r="P198" s="1161"/>
      <c r="Q198" s="1554"/>
    </row>
    <row r="199" spans="1:17" ht="94.5" hidden="1">
      <c r="A199" s="650" t="s">
        <v>540</v>
      </c>
      <c r="B199" s="647">
        <v>3</v>
      </c>
      <c r="C199" s="648">
        <v>3</v>
      </c>
      <c r="D199" s="1163" t="s">
        <v>257</v>
      </c>
      <c r="E199" s="1169" t="s">
        <v>623</v>
      </c>
      <c r="F199" s="845">
        <v>0</v>
      </c>
      <c r="G199" s="845">
        <v>0</v>
      </c>
      <c r="H199" s="845">
        <v>0</v>
      </c>
      <c r="I199" s="845">
        <v>0</v>
      </c>
      <c r="J199" s="1161"/>
      <c r="K199" s="845"/>
      <c r="L199" s="845"/>
      <c r="M199" s="845"/>
      <c r="N199" s="845"/>
      <c r="O199" s="1161"/>
      <c r="P199" s="1161"/>
      <c r="Q199" s="1554"/>
    </row>
    <row r="200" spans="1:17" ht="105" hidden="1">
      <c r="A200" s="650" t="s">
        <v>540</v>
      </c>
      <c r="B200" s="647">
        <v>3</v>
      </c>
      <c r="C200" s="648">
        <v>4</v>
      </c>
      <c r="D200" s="1163" t="s">
        <v>624</v>
      </c>
      <c r="E200" s="1169" t="s">
        <v>357</v>
      </c>
      <c r="F200" s="845">
        <v>0</v>
      </c>
      <c r="G200" s="845">
        <v>0</v>
      </c>
      <c r="H200" s="845">
        <v>0</v>
      </c>
      <c r="I200" s="845">
        <v>0</v>
      </c>
      <c r="J200" s="1161"/>
      <c r="K200" s="845"/>
      <c r="L200" s="845"/>
      <c r="M200" s="845"/>
      <c r="N200" s="845"/>
      <c r="O200" s="1161"/>
      <c r="P200" s="1161"/>
      <c r="Q200" s="1554"/>
    </row>
    <row r="201" spans="1:17" ht="21" hidden="1" customHeight="1">
      <c r="A201" s="649" t="s">
        <v>540</v>
      </c>
      <c r="B201" s="644">
        <v>4</v>
      </c>
      <c r="C201" s="645">
        <v>0</v>
      </c>
      <c r="D201" s="1166" t="s">
        <v>1039</v>
      </c>
      <c r="E201" s="1167" t="s">
        <v>1040</v>
      </c>
      <c r="F201" s="845">
        <f>J201</f>
        <v>0</v>
      </c>
      <c r="G201" s="845">
        <f>K201</f>
        <v>0</v>
      </c>
      <c r="H201" s="845">
        <f>L201</f>
        <v>0</v>
      </c>
      <c r="I201" s="845">
        <f>M201</f>
        <v>0</v>
      </c>
      <c r="J201" s="1161">
        <f t="shared" ref="J201:Q201" si="19">J203</f>
        <v>0</v>
      </c>
      <c r="K201" s="845">
        <f t="shared" si="19"/>
        <v>0</v>
      </c>
      <c r="L201" s="845">
        <f t="shared" si="19"/>
        <v>0</v>
      </c>
      <c r="M201" s="845">
        <f t="shared" si="19"/>
        <v>0</v>
      </c>
      <c r="N201" s="1554">
        <f t="shared" si="19"/>
        <v>0</v>
      </c>
      <c r="O201" s="1179">
        <f t="shared" si="19"/>
        <v>0</v>
      </c>
      <c r="P201" s="1179">
        <f t="shared" si="19"/>
        <v>0</v>
      </c>
      <c r="Q201" s="1554">
        <f t="shared" si="19"/>
        <v>0</v>
      </c>
    </row>
    <row r="202" spans="1:17" ht="13.5" hidden="1" customHeight="1">
      <c r="A202" s="641"/>
      <c r="B202" s="644"/>
      <c r="C202" s="645"/>
      <c r="D202" s="1163" t="s">
        <v>637</v>
      </c>
      <c r="E202" s="1167"/>
      <c r="F202" s="1517"/>
      <c r="G202" s="1517"/>
      <c r="H202" s="1517"/>
      <c r="I202" s="845"/>
      <c r="J202" s="1161"/>
      <c r="K202" s="845"/>
      <c r="L202" s="845"/>
      <c r="M202" s="1511"/>
      <c r="N202" s="1741"/>
      <c r="O202" s="1457"/>
      <c r="P202" s="1457"/>
      <c r="Q202" s="1750"/>
    </row>
    <row r="203" spans="1:17" ht="13.5" hidden="1" customHeight="1">
      <c r="A203" s="650" t="s">
        <v>540</v>
      </c>
      <c r="B203" s="647">
        <v>4</v>
      </c>
      <c r="C203" s="648">
        <v>1</v>
      </c>
      <c r="D203" s="1163" t="s">
        <v>1039</v>
      </c>
      <c r="E203" s="1174" t="s">
        <v>1041</v>
      </c>
      <c r="F203" s="845">
        <f>J203+N203</f>
        <v>0</v>
      </c>
      <c r="G203" s="845">
        <f>K203+O203</f>
        <v>0</v>
      </c>
      <c r="H203" s="845">
        <f>L203+P203</f>
        <v>0</v>
      </c>
      <c r="I203" s="845">
        <f>M203+Q203</f>
        <v>0</v>
      </c>
      <c r="J203" s="1161">
        <f>'arandzin aroxg'!G32</f>
        <v>0</v>
      </c>
      <c r="K203" s="845">
        <f>'arandzin aroxg'!H32</f>
        <v>0</v>
      </c>
      <c r="L203" s="845">
        <f>'arandzin aroxg'!I32</f>
        <v>0</v>
      </c>
      <c r="M203" s="845">
        <f>'arandzin aroxg'!F32</f>
        <v>0</v>
      </c>
      <c r="N203" s="845">
        <f>'arandzin aroxg'!G134</f>
        <v>0</v>
      </c>
      <c r="O203" s="1161">
        <f>'arandzin aroxg'!H134</f>
        <v>0</v>
      </c>
      <c r="P203" s="1161">
        <f>'arandzin aroxg'!I134</f>
        <v>0</v>
      </c>
      <c r="Q203" s="1554">
        <f>'arandzin aroxg'!J134</f>
        <v>0</v>
      </c>
    </row>
    <row r="204" spans="1:17" ht="13.5" hidden="1" customHeight="1">
      <c r="A204" s="649" t="s">
        <v>540</v>
      </c>
      <c r="B204" s="644">
        <v>5</v>
      </c>
      <c r="C204" s="645">
        <v>0</v>
      </c>
      <c r="D204" s="1166" t="s">
        <v>267</v>
      </c>
      <c r="E204" s="1167" t="s">
        <v>268</v>
      </c>
      <c r="F204" s="845">
        <v>0</v>
      </c>
      <c r="G204" s="845">
        <v>0</v>
      </c>
      <c r="H204" s="845">
        <v>0</v>
      </c>
      <c r="I204" s="845">
        <v>0</v>
      </c>
      <c r="J204" s="1161">
        <v>0</v>
      </c>
      <c r="K204" s="845">
        <v>0</v>
      </c>
      <c r="L204" s="845">
        <v>0</v>
      </c>
      <c r="M204" s="845">
        <v>0</v>
      </c>
      <c r="N204" s="1554">
        <v>0</v>
      </c>
      <c r="O204" s="1179">
        <v>0</v>
      </c>
      <c r="P204" s="1179">
        <v>0</v>
      </c>
      <c r="Q204" s="1554">
        <v>0</v>
      </c>
    </row>
    <row r="205" spans="1:17" ht="13.5" hidden="1" customHeight="1">
      <c r="A205" s="641"/>
      <c r="B205" s="644"/>
      <c r="C205" s="645"/>
      <c r="D205" s="1163" t="s">
        <v>637</v>
      </c>
      <c r="E205" s="1167"/>
      <c r="F205" s="1517"/>
      <c r="G205" s="1517"/>
      <c r="H205" s="1517"/>
      <c r="I205" s="845"/>
      <c r="J205" s="1161"/>
      <c r="K205" s="845"/>
      <c r="L205" s="845"/>
      <c r="M205" s="1741"/>
      <c r="N205" s="1741"/>
      <c r="O205" s="1457"/>
      <c r="P205" s="1457"/>
      <c r="Q205" s="1750"/>
    </row>
    <row r="206" spans="1:17" ht="13.5" hidden="1" customHeight="1">
      <c r="A206" s="650" t="s">
        <v>540</v>
      </c>
      <c r="B206" s="647">
        <v>5</v>
      </c>
      <c r="C206" s="648">
        <v>1</v>
      </c>
      <c r="D206" s="1163" t="s">
        <v>267</v>
      </c>
      <c r="E206" s="1174" t="s">
        <v>268</v>
      </c>
      <c r="F206" s="845">
        <v>0</v>
      </c>
      <c r="G206" s="845">
        <v>0</v>
      </c>
      <c r="H206" s="845">
        <v>0</v>
      </c>
      <c r="I206" s="845">
        <v>0</v>
      </c>
      <c r="J206" s="1161"/>
      <c r="K206" s="845"/>
      <c r="L206" s="845"/>
      <c r="M206" s="845"/>
      <c r="N206" s="845"/>
      <c r="O206" s="1161"/>
      <c r="P206" s="1161"/>
      <c r="Q206" s="1554"/>
    </row>
    <row r="207" spans="1:17" ht="12.75" customHeight="1">
      <c r="A207" s="649" t="s">
        <v>540</v>
      </c>
      <c r="B207" s="644">
        <v>6</v>
      </c>
      <c r="C207" s="645">
        <v>0</v>
      </c>
      <c r="D207" s="1166" t="s">
        <v>592</v>
      </c>
      <c r="E207" s="1167" t="s">
        <v>593</v>
      </c>
      <c r="F207" s="845">
        <v>0</v>
      </c>
      <c r="G207" s="845">
        <v>0</v>
      </c>
      <c r="H207" s="845">
        <v>0</v>
      </c>
      <c r="I207" s="845">
        <v>0</v>
      </c>
      <c r="J207" s="1161">
        <v>0</v>
      </c>
      <c r="K207" s="845">
        <v>0</v>
      </c>
      <c r="L207" s="845">
        <v>0</v>
      </c>
      <c r="M207" s="845">
        <v>0</v>
      </c>
      <c r="N207" s="1554">
        <v>0</v>
      </c>
      <c r="O207" s="1179">
        <v>0</v>
      </c>
      <c r="P207" s="1179">
        <v>0</v>
      </c>
      <c r="Q207" s="1554">
        <v>0</v>
      </c>
    </row>
    <row r="208" spans="1:17" ht="13.5" hidden="1" customHeight="1">
      <c r="A208" s="641"/>
      <c r="B208" s="644"/>
      <c r="C208" s="645"/>
      <c r="D208" s="1163" t="s">
        <v>637</v>
      </c>
      <c r="E208" s="1167"/>
      <c r="F208" s="1517"/>
      <c r="G208" s="1517"/>
      <c r="H208" s="1517"/>
      <c r="I208" s="1326"/>
      <c r="J208" s="1161"/>
      <c r="K208" s="845"/>
      <c r="L208" s="845"/>
      <c r="M208" s="1741"/>
      <c r="N208" s="1741"/>
      <c r="O208" s="1457"/>
      <c r="P208" s="1457"/>
      <c r="Q208" s="1750"/>
    </row>
    <row r="209" spans="1:17" ht="13.5" hidden="1" customHeight="1">
      <c r="A209" s="650" t="s">
        <v>540</v>
      </c>
      <c r="B209" s="647">
        <v>6</v>
      </c>
      <c r="C209" s="648">
        <v>1</v>
      </c>
      <c r="D209" s="1163" t="s">
        <v>570</v>
      </c>
      <c r="E209" s="1167"/>
      <c r="F209" s="845">
        <v>0</v>
      </c>
      <c r="G209" s="845">
        <v>0</v>
      </c>
      <c r="H209" s="845">
        <v>0</v>
      </c>
      <c r="I209" s="845">
        <v>0</v>
      </c>
      <c r="J209" s="1161"/>
      <c r="K209" s="845"/>
      <c r="L209" s="845"/>
      <c r="M209" s="845"/>
      <c r="N209" s="845"/>
      <c r="O209" s="1161"/>
      <c r="P209" s="1161"/>
      <c r="Q209" s="1554"/>
    </row>
    <row r="210" spans="1:17" ht="13.5" hidden="1" customHeight="1">
      <c r="A210" s="650" t="s">
        <v>540</v>
      </c>
      <c r="B210" s="647">
        <v>6</v>
      </c>
      <c r="C210" s="648">
        <v>2</v>
      </c>
      <c r="D210" s="1163" t="s">
        <v>592</v>
      </c>
      <c r="E210" s="1174" t="s">
        <v>594</v>
      </c>
      <c r="F210" s="845">
        <v>0</v>
      </c>
      <c r="G210" s="845">
        <v>0</v>
      </c>
      <c r="H210" s="845">
        <v>0</v>
      </c>
      <c r="I210" s="845">
        <v>0</v>
      </c>
      <c r="J210" s="1161"/>
      <c r="K210" s="845"/>
      <c r="L210" s="845"/>
      <c r="M210" s="845"/>
      <c r="N210" s="845"/>
      <c r="O210" s="1161"/>
      <c r="P210" s="1161"/>
      <c r="Q210" s="1554"/>
    </row>
    <row r="211" spans="1:17" ht="24.75" customHeight="1">
      <c r="A211" s="649" t="s">
        <v>837</v>
      </c>
      <c r="B211" s="644">
        <v>0</v>
      </c>
      <c r="C211" s="645">
        <v>0</v>
      </c>
      <c r="D211" s="1178" t="s">
        <v>1610</v>
      </c>
      <c r="E211" s="1176" t="s">
        <v>665</v>
      </c>
      <c r="F211" s="845">
        <f>J211+N211</f>
        <v>22450</v>
      </c>
      <c r="G211" s="845">
        <f>K211+O211</f>
        <v>44550</v>
      </c>
      <c r="H211" s="845">
        <f>L211+P211</f>
        <v>66000</v>
      </c>
      <c r="I211" s="845">
        <f>M211+Q211</f>
        <v>110300</v>
      </c>
      <c r="J211" s="1161">
        <f t="shared" ref="J211:Q211" si="20">J213+J216</f>
        <v>22450</v>
      </c>
      <c r="K211" s="845">
        <f>K213+K216</f>
        <v>44550</v>
      </c>
      <c r="L211" s="845">
        <f t="shared" si="20"/>
        <v>66000</v>
      </c>
      <c r="M211" s="845">
        <f t="shared" si="20"/>
        <v>110300</v>
      </c>
      <c r="N211" s="1554">
        <f t="shared" si="20"/>
        <v>0</v>
      </c>
      <c r="O211" s="1179">
        <f t="shared" si="20"/>
        <v>0</v>
      </c>
      <c r="P211" s="1179">
        <f t="shared" si="20"/>
        <v>0</v>
      </c>
      <c r="Q211" s="1554">
        <f t="shared" si="20"/>
        <v>0</v>
      </c>
    </row>
    <row r="212" spans="1:17" ht="13.5" hidden="1" customHeight="1">
      <c r="A212" s="641"/>
      <c r="B212" s="642"/>
      <c r="C212" s="643"/>
      <c r="D212" s="1163" t="s">
        <v>252</v>
      </c>
      <c r="E212" s="1164"/>
      <c r="F212" s="1520"/>
      <c r="G212" s="1520"/>
      <c r="H212" s="1520"/>
      <c r="I212" s="1478"/>
      <c r="J212" s="1165"/>
      <c r="K212" s="1478"/>
      <c r="L212" s="1478"/>
      <c r="M212" s="1478"/>
      <c r="N212" s="1478"/>
      <c r="O212" s="1165"/>
      <c r="P212" s="1165"/>
      <c r="Q212" s="1752"/>
    </row>
    <row r="213" spans="1:17" ht="21.75" customHeight="1">
      <c r="A213" s="650" t="s">
        <v>837</v>
      </c>
      <c r="B213" s="647">
        <v>1</v>
      </c>
      <c r="C213" s="648">
        <v>0</v>
      </c>
      <c r="D213" s="1166" t="s">
        <v>666</v>
      </c>
      <c r="E213" s="1167" t="s">
        <v>237</v>
      </c>
      <c r="F213" s="845">
        <f t="shared" ref="F213:M213" si="21">F215</f>
        <v>100</v>
      </c>
      <c r="G213" s="845">
        <f t="shared" si="21"/>
        <v>100</v>
      </c>
      <c r="H213" s="845">
        <f t="shared" si="21"/>
        <v>200</v>
      </c>
      <c r="I213" s="845">
        <f t="shared" si="21"/>
        <v>300</v>
      </c>
      <c r="J213" s="1161">
        <f t="shared" si="21"/>
        <v>100</v>
      </c>
      <c r="K213" s="845">
        <f t="shared" si="21"/>
        <v>100</v>
      </c>
      <c r="L213" s="845">
        <f t="shared" si="21"/>
        <v>200</v>
      </c>
      <c r="M213" s="845">
        <f t="shared" si="21"/>
        <v>300</v>
      </c>
      <c r="N213" s="1554">
        <f>N215</f>
        <v>0</v>
      </c>
      <c r="O213" s="1179">
        <f>O215</f>
        <v>0</v>
      </c>
      <c r="P213" s="1179">
        <f>P215</f>
        <v>0</v>
      </c>
      <c r="Q213" s="1554">
        <f>Q215</f>
        <v>0</v>
      </c>
    </row>
    <row r="214" spans="1:17" ht="13.5" hidden="1" customHeight="1">
      <c r="A214" s="641"/>
      <c r="B214" s="644"/>
      <c r="C214" s="645"/>
      <c r="D214" s="1163" t="s">
        <v>637</v>
      </c>
      <c r="E214" s="1167"/>
      <c r="F214" s="1517"/>
      <c r="G214" s="1517"/>
      <c r="H214" s="1517"/>
      <c r="I214" s="845"/>
      <c r="J214" s="1161"/>
      <c r="K214" s="845"/>
      <c r="L214" s="845"/>
      <c r="M214" s="1511"/>
      <c r="N214" s="1741"/>
      <c r="O214" s="1457"/>
      <c r="P214" s="1457"/>
      <c r="Q214" s="1750"/>
    </row>
    <row r="215" spans="1:17" ht="18.75" customHeight="1">
      <c r="A215" s="650" t="s">
        <v>837</v>
      </c>
      <c r="B215" s="647">
        <v>1</v>
      </c>
      <c r="C215" s="648">
        <v>1</v>
      </c>
      <c r="D215" s="1163" t="s">
        <v>666</v>
      </c>
      <c r="E215" s="1174" t="s">
        <v>238</v>
      </c>
      <c r="F215" s="845">
        <f t="shared" ref="F215:I216" si="22">J215+N215</f>
        <v>100</v>
      </c>
      <c r="G215" s="845">
        <f t="shared" si="22"/>
        <v>100</v>
      </c>
      <c r="H215" s="845">
        <f t="shared" si="22"/>
        <v>200</v>
      </c>
      <c r="I215" s="845">
        <f t="shared" si="22"/>
        <v>300</v>
      </c>
      <c r="J215" s="1161">
        <f>'arandzin sport'!G32</f>
        <v>100</v>
      </c>
      <c r="K215" s="845">
        <f>'arandzin sport'!H32</f>
        <v>100</v>
      </c>
      <c r="L215" s="845">
        <f>'arandzin sport'!I32</f>
        <v>200</v>
      </c>
      <c r="M215" s="845">
        <f>'arandzin sport'!J32</f>
        <v>300</v>
      </c>
      <c r="N215" s="1554">
        <f>'arandzin sport'!G135+'sybven 8,1,1'!G135</f>
        <v>0</v>
      </c>
      <c r="O215" s="1179">
        <f>'arandzin sport'!H135+'sybven 8,1,1'!H135</f>
        <v>0</v>
      </c>
      <c r="P215" s="1179">
        <f>'arandzin sport'!I135+'sybven 8,1,1'!I135</f>
        <v>0</v>
      </c>
      <c r="Q215" s="1554">
        <f>'arandzin sport'!J135+'sybven 8,1,1'!F135</f>
        <v>0</v>
      </c>
    </row>
    <row r="216" spans="1:17" ht="19.5" customHeight="1">
      <c r="A216" s="649" t="s">
        <v>837</v>
      </c>
      <c r="B216" s="644">
        <v>2</v>
      </c>
      <c r="C216" s="645">
        <v>0</v>
      </c>
      <c r="D216" s="1166" t="s">
        <v>239</v>
      </c>
      <c r="E216" s="1167" t="s">
        <v>240</v>
      </c>
      <c r="F216" s="845">
        <f t="shared" si="22"/>
        <v>22350</v>
      </c>
      <c r="G216" s="845">
        <f t="shared" si="22"/>
        <v>44450</v>
      </c>
      <c r="H216" s="845">
        <f t="shared" si="22"/>
        <v>65800</v>
      </c>
      <c r="I216" s="845">
        <f t="shared" si="22"/>
        <v>110000</v>
      </c>
      <c r="J216" s="1161">
        <f>J218+J220+J221+J223</f>
        <v>22350</v>
      </c>
      <c r="K216" s="845">
        <f>K218+K220+K221+K223</f>
        <v>44450</v>
      </c>
      <c r="L216" s="845">
        <f>L218+L220+L221+L223</f>
        <v>65800</v>
      </c>
      <c r="M216" s="845">
        <f>M218+M220+M221+M223</f>
        <v>110000</v>
      </c>
      <c r="N216" s="1554">
        <f>N218+N220+N221</f>
        <v>0</v>
      </c>
      <c r="O216" s="1179">
        <f>O218+O220+O221</f>
        <v>0</v>
      </c>
      <c r="P216" s="1179">
        <f>P218+P220+P221</f>
        <v>0</v>
      </c>
      <c r="Q216" s="1554">
        <f>Q218+Q220+Q221</f>
        <v>0</v>
      </c>
    </row>
    <row r="217" spans="1:17" ht="7.5" customHeight="1">
      <c r="A217" s="641"/>
      <c r="B217" s="644"/>
      <c r="C217" s="645"/>
      <c r="D217" s="1163" t="s">
        <v>637</v>
      </c>
      <c r="E217" s="1167"/>
      <c r="F217" s="1517"/>
      <c r="G217" s="1517"/>
      <c r="H217" s="1517"/>
      <c r="I217" s="845"/>
      <c r="J217" s="1161"/>
      <c r="K217" s="845"/>
      <c r="L217" s="845"/>
      <c r="M217" s="1511"/>
      <c r="N217" s="1741"/>
      <c r="O217" s="1457"/>
      <c r="P217" s="1457"/>
      <c r="Q217" s="1750"/>
    </row>
    <row r="218" spans="1:17" ht="13.5" customHeight="1">
      <c r="A218" s="650" t="s">
        <v>837</v>
      </c>
      <c r="B218" s="647">
        <v>2</v>
      </c>
      <c r="C218" s="648">
        <v>1</v>
      </c>
      <c r="D218" s="1163" t="s">
        <v>1092</v>
      </c>
      <c r="E218" s="1167"/>
      <c r="F218" s="845">
        <f>J218+N218</f>
        <v>2500</v>
      </c>
      <c r="G218" s="845">
        <f>K218+O218</f>
        <v>5000</v>
      </c>
      <c r="H218" s="845">
        <f>L218+P218</f>
        <v>7500</v>
      </c>
      <c r="I218" s="845">
        <f>M218+Q218</f>
        <v>11000</v>
      </c>
      <c r="J218" s="1161">
        <f>gradaran!G32</f>
        <v>2500</v>
      </c>
      <c r="K218" s="845">
        <f>gradaran!H32</f>
        <v>5000</v>
      </c>
      <c r="L218" s="845">
        <f>gradaran!I32</f>
        <v>7500</v>
      </c>
      <c r="M218" s="845">
        <f>gradaran!J32</f>
        <v>11000</v>
      </c>
      <c r="N218" s="845">
        <f>gradaran!G151</f>
        <v>0</v>
      </c>
      <c r="O218" s="1161">
        <f>gradaran!H151</f>
        <v>0</v>
      </c>
      <c r="P218" s="1161">
        <f>gradaran!I151</f>
        <v>0</v>
      </c>
      <c r="Q218" s="1554">
        <f>gradaran!J151</f>
        <v>0</v>
      </c>
    </row>
    <row r="219" spans="1:17" ht="13.5" customHeight="1">
      <c r="A219" s="650" t="s">
        <v>837</v>
      </c>
      <c r="B219" s="647">
        <v>2</v>
      </c>
      <c r="C219" s="648">
        <v>2</v>
      </c>
      <c r="D219" s="1163" t="s">
        <v>1093</v>
      </c>
      <c r="E219" s="1167"/>
      <c r="F219" s="845">
        <v>0</v>
      </c>
      <c r="G219" s="845">
        <v>0</v>
      </c>
      <c r="H219" s="845">
        <v>0</v>
      </c>
      <c r="I219" s="845">
        <v>0</v>
      </c>
      <c r="J219" s="1161"/>
      <c r="K219" s="845"/>
      <c r="L219" s="845"/>
      <c r="M219" s="1326"/>
      <c r="N219" s="845"/>
      <c r="O219" s="1161"/>
      <c r="P219" s="1161"/>
      <c r="Q219" s="1554"/>
    </row>
    <row r="220" spans="1:17" ht="16.5" customHeight="1">
      <c r="A220" s="650" t="s">
        <v>837</v>
      </c>
      <c r="B220" s="647">
        <v>2</v>
      </c>
      <c r="C220" s="648">
        <v>3</v>
      </c>
      <c r="D220" s="1163" t="s">
        <v>405</v>
      </c>
      <c r="E220" s="1174" t="s">
        <v>241</v>
      </c>
      <c r="F220" s="845">
        <f t="shared" ref="F220:I221" si="23">J220+N220</f>
        <v>13000</v>
      </c>
      <c r="G220" s="845">
        <f t="shared" si="23"/>
        <v>27000</v>
      </c>
      <c r="H220" s="845">
        <f t="shared" si="23"/>
        <v>40000</v>
      </c>
      <c r="I220" s="845">
        <f t="shared" si="23"/>
        <v>63000</v>
      </c>
      <c r="J220" s="1161">
        <f>'  mshakujti tun'!G31+'mch kentron'!G32</f>
        <v>13000</v>
      </c>
      <c r="K220" s="845">
        <f>'  mshakujti tun'!H31+'mch kentron'!H32</f>
        <v>27000</v>
      </c>
      <c r="L220" s="845">
        <f>'  mshakujti tun'!I31+'mch kentron'!I32</f>
        <v>40000</v>
      </c>
      <c r="M220" s="845">
        <f>'  mshakujti tun'!J31+'mch kentron'!J32</f>
        <v>63000</v>
      </c>
      <c r="N220" s="845">
        <f>'mch kentron'!G152+'subv msh ken'!G154</f>
        <v>0</v>
      </c>
      <c r="O220" s="1161">
        <f>'mch kentron'!H152+'subv msh ken'!H154</f>
        <v>0</v>
      </c>
      <c r="P220" s="1161">
        <f>'mch kentron'!I152+'subv msh ken'!I154</f>
        <v>0</v>
      </c>
      <c r="Q220" s="845">
        <f>'mch kentron'!J152+'subv msh ken'!J154</f>
        <v>0</v>
      </c>
    </row>
    <row r="221" spans="1:17" ht="21" customHeight="1">
      <c r="A221" s="650" t="s">
        <v>837</v>
      </c>
      <c r="B221" s="647">
        <v>2</v>
      </c>
      <c r="C221" s="648">
        <v>4</v>
      </c>
      <c r="D221" s="1163" t="s">
        <v>1094</v>
      </c>
      <c r="E221" s="1174"/>
      <c r="F221" s="845">
        <f t="shared" si="23"/>
        <v>6850</v>
      </c>
      <c r="G221" s="845">
        <f t="shared" si="23"/>
        <v>12450</v>
      </c>
      <c r="H221" s="845">
        <f t="shared" si="23"/>
        <v>18300</v>
      </c>
      <c r="I221" s="845">
        <f t="shared" si="23"/>
        <v>36000</v>
      </c>
      <c r="J221" s="1161">
        <f>'ajl mchak'!G32</f>
        <v>6850</v>
      </c>
      <c r="K221" s="845">
        <f>'ajl mchak'!H32</f>
        <v>12450</v>
      </c>
      <c r="L221" s="845">
        <f>'ajl mchak'!I32</f>
        <v>18300</v>
      </c>
      <c r="M221" s="1326">
        <f>'ajl mchak'!J32</f>
        <v>36000</v>
      </c>
      <c r="N221" s="845">
        <f>'ajl mchak'!G151</f>
        <v>0</v>
      </c>
      <c r="O221" s="1161">
        <f>'ajl mchak'!H151</f>
        <v>0</v>
      </c>
      <c r="P221" s="1161">
        <f>'ajl mchak'!I151</f>
        <v>0</v>
      </c>
      <c r="Q221" s="1554">
        <f>'ajl mchak'!J151</f>
        <v>0</v>
      </c>
    </row>
    <row r="222" spans="1:17" ht="12.75" customHeight="1">
      <c r="A222" s="650" t="s">
        <v>837</v>
      </c>
      <c r="B222" s="647">
        <v>2</v>
      </c>
      <c r="C222" s="648">
        <v>5</v>
      </c>
      <c r="D222" s="1163" t="s">
        <v>160</v>
      </c>
      <c r="E222" s="1174"/>
      <c r="F222" s="845">
        <v>0</v>
      </c>
      <c r="G222" s="845">
        <v>0</v>
      </c>
      <c r="H222" s="845">
        <v>0</v>
      </c>
      <c r="I222" s="845">
        <v>0</v>
      </c>
      <c r="J222" s="1161"/>
      <c r="K222" s="845"/>
      <c r="L222" s="845"/>
      <c r="M222" s="1326"/>
      <c r="N222" s="845"/>
      <c r="O222" s="1161"/>
      <c r="P222" s="1161"/>
      <c r="Q222" s="1554"/>
    </row>
    <row r="223" spans="1:17" ht="13.5" hidden="1" customHeight="1">
      <c r="A223" s="650" t="s">
        <v>837</v>
      </c>
      <c r="B223" s="647">
        <v>2</v>
      </c>
      <c r="C223" s="648">
        <v>6</v>
      </c>
      <c r="D223" s="1163" t="s">
        <v>161</v>
      </c>
      <c r="E223" s="1174"/>
      <c r="F223" s="845">
        <f>J223</f>
        <v>0</v>
      </c>
      <c r="G223" s="845">
        <f>K223</f>
        <v>0</v>
      </c>
      <c r="H223" s="845">
        <f>L223</f>
        <v>0</v>
      </c>
      <c r="I223" s="845">
        <f>M223</f>
        <v>0</v>
      </c>
      <c r="J223" s="1161">
        <f>kino!G32</f>
        <v>0</v>
      </c>
      <c r="K223" s="845">
        <f>kino!H32</f>
        <v>0</v>
      </c>
      <c r="L223" s="845">
        <f>kino!I32</f>
        <v>0</v>
      </c>
      <c r="M223" s="1326">
        <f>kino!J32</f>
        <v>0</v>
      </c>
      <c r="N223" s="845"/>
      <c r="O223" s="1161"/>
      <c r="P223" s="1161"/>
      <c r="Q223" s="1554"/>
    </row>
    <row r="224" spans="1:17" ht="13.5" hidden="1" customHeight="1">
      <c r="A224" s="650" t="s">
        <v>837</v>
      </c>
      <c r="B224" s="647">
        <v>2</v>
      </c>
      <c r="C224" s="648">
        <v>7</v>
      </c>
      <c r="D224" s="1163" t="s">
        <v>416</v>
      </c>
      <c r="E224" s="1174"/>
      <c r="F224" s="845">
        <v>0</v>
      </c>
      <c r="G224" s="845">
        <v>0</v>
      </c>
      <c r="H224" s="845">
        <v>0</v>
      </c>
      <c r="I224" s="845">
        <v>0</v>
      </c>
      <c r="J224" s="1161">
        <v>0</v>
      </c>
      <c r="K224" s="845">
        <v>0</v>
      </c>
      <c r="L224" s="845">
        <v>0</v>
      </c>
      <c r="M224" s="845">
        <v>0</v>
      </c>
      <c r="N224" s="845">
        <v>0</v>
      </c>
      <c r="O224" s="1161">
        <v>0</v>
      </c>
      <c r="P224" s="1161">
        <v>0</v>
      </c>
      <c r="Q224" s="845">
        <v>0</v>
      </c>
    </row>
    <row r="225" spans="1:17" ht="12.75" hidden="1" customHeight="1">
      <c r="A225" s="649" t="s">
        <v>837</v>
      </c>
      <c r="B225" s="644">
        <v>3</v>
      </c>
      <c r="C225" s="645">
        <v>0</v>
      </c>
      <c r="D225" s="1166" t="s">
        <v>259</v>
      </c>
      <c r="E225" s="1177" t="s">
        <v>187</v>
      </c>
      <c r="F225" s="845">
        <v>0</v>
      </c>
      <c r="G225" s="845">
        <v>0</v>
      </c>
      <c r="H225" s="845">
        <v>0</v>
      </c>
      <c r="I225" s="845">
        <v>0</v>
      </c>
      <c r="J225" s="1161">
        <v>0</v>
      </c>
      <c r="K225" s="845">
        <v>0</v>
      </c>
      <c r="L225" s="845">
        <v>0</v>
      </c>
      <c r="M225" s="845">
        <v>0</v>
      </c>
      <c r="N225" s="845">
        <v>0</v>
      </c>
      <c r="O225" s="1161">
        <v>0</v>
      </c>
      <c r="P225" s="1161">
        <v>0</v>
      </c>
      <c r="Q225" s="845">
        <v>0</v>
      </c>
    </row>
    <row r="226" spans="1:17" ht="13.5" hidden="1" customHeight="1">
      <c r="A226" s="641"/>
      <c r="B226" s="644"/>
      <c r="C226" s="645"/>
      <c r="D226" s="1163" t="s">
        <v>637</v>
      </c>
      <c r="E226" s="1167"/>
      <c r="F226" s="1517"/>
      <c r="G226" s="1517"/>
      <c r="H226" s="1517"/>
      <c r="I226" s="845"/>
      <c r="J226" s="1161"/>
      <c r="K226" s="845"/>
      <c r="L226" s="845"/>
      <c r="M226" s="1511"/>
      <c r="N226" s="1741"/>
      <c r="O226" s="1457"/>
      <c r="P226" s="1457"/>
      <c r="Q226" s="1750"/>
    </row>
    <row r="227" spans="1:17" ht="13.5" hidden="1" customHeight="1">
      <c r="A227" s="650" t="s">
        <v>837</v>
      </c>
      <c r="B227" s="647">
        <v>3</v>
      </c>
      <c r="C227" s="648">
        <v>1</v>
      </c>
      <c r="D227" s="1163" t="s">
        <v>406</v>
      </c>
      <c r="E227" s="1177"/>
      <c r="F227" s="845">
        <v>0</v>
      </c>
      <c r="G227" s="845">
        <v>0</v>
      </c>
      <c r="H227" s="845">
        <v>0</v>
      </c>
      <c r="I227" s="845">
        <v>0</v>
      </c>
      <c r="J227" s="1161"/>
      <c r="K227" s="845"/>
      <c r="L227" s="845"/>
      <c r="M227" s="1326"/>
      <c r="N227" s="845"/>
      <c r="O227" s="1161"/>
      <c r="P227" s="1161"/>
      <c r="Q227" s="1554"/>
    </row>
    <row r="228" spans="1:17" ht="13.5" hidden="1" customHeight="1">
      <c r="A228" s="650" t="s">
        <v>837</v>
      </c>
      <c r="B228" s="647">
        <v>3</v>
      </c>
      <c r="C228" s="648">
        <v>2</v>
      </c>
      <c r="D228" s="1163" t="s">
        <v>79</v>
      </c>
      <c r="E228" s="1177"/>
      <c r="F228" s="845">
        <v>0</v>
      </c>
      <c r="G228" s="845">
        <v>0</v>
      </c>
      <c r="H228" s="845">
        <v>0</v>
      </c>
      <c r="I228" s="845">
        <v>0</v>
      </c>
      <c r="J228" s="1161"/>
      <c r="K228" s="845"/>
      <c r="L228" s="845"/>
      <c r="M228" s="1326"/>
      <c r="N228" s="845"/>
      <c r="O228" s="1161"/>
      <c r="P228" s="1161"/>
      <c r="Q228" s="1554"/>
    </row>
    <row r="229" spans="1:17" ht="12.75" hidden="1" customHeight="1">
      <c r="A229" s="650" t="s">
        <v>837</v>
      </c>
      <c r="B229" s="647">
        <v>3</v>
      </c>
      <c r="C229" s="648">
        <v>3</v>
      </c>
      <c r="D229" s="1163" t="s">
        <v>80</v>
      </c>
      <c r="E229" s="1174" t="s">
        <v>863</v>
      </c>
      <c r="F229" s="845">
        <v>0</v>
      </c>
      <c r="G229" s="845">
        <v>0</v>
      </c>
      <c r="H229" s="845">
        <v>0</v>
      </c>
      <c r="I229" s="845">
        <v>0</v>
      </c>
      <c r="J229" s="1161"/>
      <c r="K229" s="845"/>
      <c r="L229" s="845"/>
      <c r="M229" s="1326"/>
      <c r="N229" s="845"/>
      <c r="O229" s="1161"/>
      <c r="P229" s="1161"/>
      <c r="Q229" s="1554"/>
    </row>
    <row r="230" spans="1:17" ht="126" hidden="1">
      <c r="A230" s="649" t="s">
        <v>837</v>
      </c>
      <c r="B230" s="644">
        <v>4</v>
      </c>
      <c r="C230" s="645">
        <v>0</v>
      </c>
      <c r="D230" s="1166" t="s">
        <v>81</v>
      </c>
      <c r="E230" s="1177" t="s">
        <v>864</v>
      </c>
      <c r="F230" s="845">
        <v>0</v>
      </c>
      <c r="G230" s="845">
        <v>0</v>
      </c>
      <c r="H230" s="845">
        <v>0</v>
      </c>
      <c r="I230" s="845">
        <v>0</v>
      </c>
      <c r="J230" s="1161">
        <v>0</v>
      </c>
      <c r="K230" s="845">
        <v>0</v>
      </c>
      <c r="L230" s="845">
        <v>0</v>
      </c>
      <c r="M230" s="845">
        <v>0</v>
      </c>
      <c r="N230" s="845">
        <v>0</v>
      </c>
      <c r="O230" s="1161">
        <v>0</v>
      </c>
      <c r="P230" s="1161">
        <v>0</v>
      </c>
      <c r="Q230" s="845">
        <v>0</v>
      </c>
    </row>
    <row r="231" spans="1:17" ht="10.5" hidden="1">
      <c r="A231" s="641"/>
      <c r="B231" s="644"/>
      <c r="C231" s="645"/>
      <c r="D231" s="1163" t="s">
        <v>637</v>
      </c>
      <c r="E231" s="1167"/>
      <c r="F231" s="1517"/>
      <c r="G231" s="1517"/>
      <c r="H231" s="1517"/>
      <c r="I231" s="845"/>
      <c r="J231" s="1161"/>
      <c r="K231" s="845"/>
      <c r="L231" s="845"/>
      <c r="M231" s="1511"/>
      <c r="N231" s="1741"/>
      <c r="O231" s="1457"/>
      <c r="P231" s="1457"/>
      <c r="Q231" s="1750"/>
    </row>
    <row r="232" spans="1:17" ht="10.5" hidden="1" customHeight="1">
      <c r="A232" s="650" t="s">
        <v>837</v>
      </c>
      <c r="B232" s="647">
        <v>4</v>
      </c>
      <c r="C232" s="648">
        <v>1</v>
      </c>
      <c r="D232" s="1163" t="s">
        <v>82</v>
      </c>
      <c r="E232" s="1177"/>
      <c r="F232" s="845">
        <v>0</v>
      </c>
      <c r="G232" s="845">
        <v>0</v>
      </c>
      <c r="H232" s="845">
        <v>0</v>
      </c>
      <c r="I232" s="845">
        <v>0</v>
      </c>
      <c r="J232" s="1161">
        <v>0</v>
      </c>
      <c r="K232" s="845">
        <v>0</v>
      </c>
      <c r="L232" s="845">
        <v>0</v>
      </c>
      <c r="M232" s="845">
        <v>0</v>
      </c>
      <c r="N232" s="845"/>
      <c r="O232" s="1161"/>
      <c r="P232" s="1161"/>
      <c r="Q232" s="1554"/>
    </row>
    <row r="233" spans="1:17" ht="0.75" hidden="1" customHeight="1">
      <c r="A233" s="650" t="s">
        <v>837</v>
      </c>
      <c r="B233" s="647">
        <v>4</v>
      </c>
      <c r="C233" s="648">
        <v>2</v>
      </c>
      <c r="D233" s="1163" t="s">
        <v>83</v>
      </c>
      <c r="E233" s="1177"/>
      <c r="F233" s="845">
        <v>0</v>
      </c>
      <c r="G233" s="845">
        <v>0</v>
      </c>
      <c r="H233" s="845">
        <v>0</v>
      </c>
      <c r="I233" s="845">
        <v>0</v>
      </c>
      <c r="J233" s="1161"/>
      <c r="K233" s="845"/>
      <c r="L233" s="845"/>
      <c r="M233" s="1326"/>
      <c r="N233" s="845"/>
      <c r="O233" s="1161"/>
      <c r="P233" s="1161"/>
      <c r="Q233" s="1554"/>
    </row>
    <row r="234" spans="1:17" ht="94.5" hidden="1">
      <c r="A234" s="650" t="s">
        <v>837</v>
      </c>
      <c r="B234" s="647">
        <v>4</v>
      </c>
      <c r="C234" s="648">
        <v>3</v>
      </c>
      <c r="D234" s="1163" t="s">
        <v>81</v>
      </c>
      <c r="E234" s="1174" t="s">
        <v>493</v>
      </c>
      <c r="F234" s="845">
        <v>0</v>
      </c>
      <c r="G234" s="845">
        <v>0</v>
      </c>
      <c r="H234" s="845">
        <v>0</v>
      </c>
      <c r="I234" s="845">
        <v>0</v>
      </c>
      <c r="J234" s="1161"/>
      <c r="K234" s="845"/>
      <c r="L234" s="845"/>
      <c r="M234" s="1326"/>
      <c r="N234" s="845"/>
      <c r="O234" s="1161"/>
      <c r="P234" s="1161"/>
      <c r="Q234" s="1554"/>
    </row>
    <row r="235" spans="1:17" ht="105" hidden="1">
      <c r="A235" s="649" t="s">
        <v>837</v>
      </c>
      <c r="B235" s="644">
        <v>5</v>
      </c>
      <c r="C235" s="645">
        <v>0</v>
      </c>
      <c r="D235" s="1183" t="s">
        <v>494</v>
      </c>
      <c r="E235" s="1177" t="s">
        <v>614</v>
      </c>
      <c r="F235" s="845">
        <v>0</v>
      </c>
      <c r="G235" s="845">
        <v>0</v>
      </c>
      <c r="H235" s="845">
        <v>0</v>
      </c>
      <c r="I235" s="845">
        <v>0</v>
      </c>
      <c r="J235" s="1161">
        <v>0</v>
      </c>
      <c r="K235" s="845">
        <v>0</v>
      </c>
      <c r="L235" s="845">
        <v>0</v>
      </c>
      <c r="M235" s="845">
        <v>0</v>
      </c>
      <c r="N235" s="1554">
        <v>0</v>
      </c>
      <c r="O235" s="1179">
        <v>0</v>
      </c>
      <c r="P235" s="1179">
        <v>0</v>
      </c>
      <c r="Q235" s="1554">
        <v>0</v>
      </c>
    </row>
    <row r="236" spans="1:17" ht="13.5" hidden="1" customHeight="1">
      <c r="A236" s="641"/>
      <c r="B236" s="644"/>
      <c r="C236" s="645"/>
      <c r="D236" s="1163" t="s">
        <v>637</v>
      </c>
      <c r="E236" s="1167"/>
      <c r="F236" s="1517"/>
      <c r="G236" s="1517"/>
      <c r="H236" s="1517"/>
      <c r="I236" s="845"/>
      <c r="J236" s="1161"/>
      <c r="K236" s="845"/>
      <c r="L236" s="845"/>
      <c r="M236" s="1511"/>
      <c r="N236" s="1741"/>
      <c r="O236" s="1457"/>
      <c r="P236" s="1457"/>
      <c r="Q236" s="1750"/>
    </row>
    <row r="237" spans="1:17" ht="13.5" hidden="1" customHeight="1">
      <c r="A237" s="649" t="s">
        <v>837</v>
      </c>
      <c r="B237" s="644">
        <v>5</v>
      </c>
      <c r="C237" s="645">
        <v>1</v>
      </c>
      <c r="D237" s="1184" t="s">
        <v>494</v>
      </c>
      <c r="E237" s="1174" t="s">
        <v>615</v>
      </c>
      <c r="F237" s="845">
        <v>0</v>
      </c>
      <c r="G237" s="845">
        <v>0</v>
      </c>
      <c r="H237" s="845">
        <v>0</v>
      </c>
      <c r="I237" s="845">
        <v>0</v>
      </c>
      <c r="J237" s="1161"/>
      <c r="K237" s="845"/>
      <c r="L237" s="845"/>
      <c r="M237" s="1326"/>
      <c r="N237" s="845"/>
      <c r="O237" s="1161"/>
      <c r="P237" s="1161"/>
      <c r="Q237" s="1554"/>
    </row>
    <row r="238" spans="1:17" ht="13.5" customHeight="1">
      <c r="A238" s="649" t="s">
        <v>837</v>
      </c>
      <c r="B238" s="644">
        <v>6</v>
      </c>
      <c r="C238" s="645">
        <v>0</v>
      </c>
      <c r="D238" s="1183" t="s">
        <v>616</v>
      </c>
      <c r="E238" s="1177" t="s">
        <v>689</v>
      </c>
      <c r="F238" s="845">
        <v>0</v>
      </c>
      <c r="G238" s="845">
        <v>0</v>
      </c>
      <c r="H238" s="845">
        <v>0</v>
      </c>
      <c r="I238" s="845">
        <v>0</v>
      </c>
      <c r="J238" s="1161">
        <v>0</v>
      </c>
      <c r="K238" s="845">
        <v>0</v>
      </c>
      <c r="L238" s="845">
        <v>0</v>
      </c>
      <c r="M238" s="845">
        <v>0</v>
      </c>
      <c r="N238" s="1554">
        <v>0</v>
      </c>
      <c r="O238" s="1179">
        <v>0</v>
      </c>
      <c r="P238" s="1179">
        <v>0</v>
      </c>
      <c r="Q238" s="1554">
        <v>0</v>
      </c>
    </row>
    <row r="239" spans="1:17" ht="0.75" customHeight="1">
      <c r="A239" s="641"/>
      <c r="B239" s="644"/>
      <c r="C239" s="645"/>
      <c r="D239" s="1163" t="s">
        <v>637</v>
      </c>
      <c r="E239" s="1167"/>
      <c r="F239" s="1517"/>
      <c r="G239" s="1517"/>
      <c r="H239" s="1517"/>
      <c r="I239" s="845"/>
      <c r="J239" s="1161"/>
      <c r="K239" s="845"/>
      <c r="L239" s="845"/>
      <c r="M239" s="1511"/>
      <c r="N239" s="1741"/>
      <c r="O239" s="1457"/>
      <c r="P239" s="1457"/>
      <c r="Q239" s="1750"/>
    </row>
    <row r="240" spans="1:17" ht="13.5" customHeight="1">
      <c r="A240" s="650" t="s">
        <v>837</v>
      </c>
      <c r="B240" s="647">
        <v>6</v>
      </c>
      <c r="C240" s="648">
        <v>1</v>
      </c>
      <c r="D240" s="1184" t="s">
        <v>616</v>
      </c>
      <c r="E240" s="1174" t="s">
        <v>755</v>
      </c>
      <c r="F240" s="845">
        <v>0</v>
      </c>
      <c r="G240" s="845">
        <v>0</v>
      </c>
      <c r="H240" s="845">
        <v>0</v>
      </c>
      <c r="I240" s="845">
        <v>0</v>
      </c>
      <c r="J240" s="1161"/>
      <c r="K240" s="845"/>
      <c r="L240" s="845"/>
      <c r="M240" s="1326"/>
      <c r="N240" s="845"/>
      <c r="O240" s="1161"/>
      <c r="P240" s="1161"/>
      <c r="Q240" s="1554"/>
    </row>
    <row r="241" spans="1:17" ht="24.75" customHeight="1">
      <c r="A241" s="649" t="s">
        <v>417</v>
      </c>
      <c r="B241" s="644">
        <v>0</v>
      </c>
      <c r="C241" s="645">
        <v>0</v>
      </c>
      <c r="D241" s="1178" t="s">
        <v>1611</v>
      </c>
      <c r="E241" s="1176" t="s">
        <v>756</v>
      </c>
      <c r="F241" s="845">
        <f>J241+N241</f>
        <v>660920.54720000003</v>
      </c>
      <c r="G241" s="845">
        <f>K241+O241</f>
        <v>916588.54719999991</v>
      </c>
      <c r="H241" s="845">
        <f>L241+P241</f>
        <v>1386358.5471999999</v>
      </c>
      <c r="I241" s="845" t="e">
        <f>M241+Q241</f>
        <v>#REF!</v>
      </c>
      <c r="J241" s="1161">
        <f>J243+J247+J259+J255</f>
        <v>122500</v>
      </c>
      <c r="K241" s="845">
        <f>K243+K247+K259+K255</f>
        <v>145000</v>
      </c>
      <c r="L241" s="845">
        <f>L243+L247+L259+L255</f>
        <v>247500</v>
      </c>
      <c r="M241" s="845">
        <f>M243+M247+M259+M255</f>
        <v>359300</v>
      </c>
      <c r="N241" s="1554">
        <f t="shared" ref="N241:Q241" si="24">N243+N247+N259</f>
        <v>538420.54720000003</v>
      </c>
      <c r="O241" s="1179">
        <f t="shared" si="24"/>
        <v>771588.54719999991</v>
      </c>
      <c r="P241" s="1179">
        <f t="shared" si="24"/>
        <v>1138858.5471999999</v>
      </c>
      <c r="Q241" s="1554" t="e">
        <f t="shared" si="24"/>
        <v>#REF!</v>
      </c>
    </row>
    <row r="242" spans="1:17" ht="13.5" hidden="1" customHeight="1">
      <c r="A242" s="641"/>
      <c r="B242" s="642"/>
      <c r="C242" s="643"/>
      <c r="D242" s="1163" t="s">
        <v>252</v>
      </c>
      <c r="E242" s="1164"/>
      <c r="F242" s="1518"/>
      <c r="G242" s="1518"/>
      <c r="H242" s="1518"/>
      <c r="I242" s="845"/>
      <c r="J242" s="1161"/>
      <c r="K242" s="845"/>
      <c r="L242" s="845"/>
      <c r="M242" s="1743"/>
      <c r="N242" s="845"/>
      <c r="O242" s="1161"/>
      <c r="P242" s="1161"/>
      <c r="Q242" s="1749"/>
    </row>
    <row r="243" spans="1:17" ht="20.25" customHeight="1">
      <c r="A243" s="649" t="s">
        <v>417</v>
      </c>
      <c r="B243" s="644">
        <v>1</v>
      </c>
      <c r="C243" s="645">
        <v>0</v>
      </c>
      <c r="D243" s="1166" t="s">
        <v>720</v>
      </c>
      <c r="E243" s="1167" t="s">
        <v>757</v>
      </c>
      <c r="F243" s="845">
        <f t="shared" ref="F243:Q243" si="25">F245</f>
        <v>638420.54720000003</v>
      </c>
      <c r="G243" s="845">
        <f t="shared" si="25"/>
        <v>871588.54719999991</v>
      </c>
      <c r="H243" s="845">
        <f t="shared" si="25"/>
        <v>1318858.5471999999</v>
      </c>
      <c r="I243" s="845">
        <f t="shared" si="25"/>
        <v>1961996.5471999999</v>
      </c>
      <c r="J243" s="1161">
        <f t="shared" si="25"/>
        <v>100000</v>
      </c>
      <c r="K243" s="845">
        <f t="shared" si="25"/>
        <v>100000</v>
      </c>
      <c r="L243" s="845">
        <f t="shared" si="25"/>
        <v>180000</v>
      </c>
      <c r="M243" s="845">
        <f t="shared" si="25"/>
        <v>259300</v>
      </c>
      <c r="N243" s="1554">
        <f t="shared" si="25"/>
        <v>538420.54720000003</v>
      </c>
      <c r="O243" s="1179">
        <f t="shared" si="25"/>
        <v>771588.54719999991</v>
      </c>
      <c r="P243" s="1179">
        <f t="shared" si="25"/>
        <v>1138858.5471999999</v>
      </c>
      <c r="Q243" s="1554">
        <f t="shared" si="25"/>
        <v>1702696.5471999999</v>
      </c>
    </row>
    <row r="244" spans="1:17" ht="13.5" hidden="1" customHeight="1">
      <c r="A244" s="641"/>
      <c r="B244" s="644"/>
      <c r="C244" s="645"/>
      <c r="D244" s="1163" t="s">
        <v>637</v>
      </c>
      <c r="E244" s="1167"/>
      <c r="F244" s="1517"/>
      <c r="G244" s="1517"/>
      <c r="H244" s="1517"/>
      <c r="I244" s="845"/>
      <c r="J244" s="1161"/>
      <c r="K244" s="845"/>
      <c r="L244" s="845"/>
      <c r="M244" s="1741"/>
      <c r="N244" s="1741"/>
      <c r="O244" s="1457"/>
      <c r="P244" s="1457"/>
      <c r="Q244" s="1750"/>
    </row>
    <row r="245" spans="1:17" ht="21.75" customHeight="1">
      <c r="A245" s="650" t="s">
        <v>417</v>
      </c>
      <c r="B245" s="647">
        <v>1</v>
      </c>
      <c r="C245" s="648">
        <v>1</v>
      </c>
      <c r="D245" s="1163" t="s">
        <v>758</v>
      </c>
      <c r="E245" s="1174" t="s">
        <v>759</v>
      </c>
      <c r="F245" s="845">
        <f>J245+N245</f>
        <v>638420.54720000003</v>
      </c>
      <c r="G245" s="845">
        <f>K245+O245</f>
        <v>871588.54719999991</v>
      </c>
      <c r="H245" s="845">
        <f>L245+P245</f>
        <v>1318858.5471999999</v>
      </c>
      <c r="I245" s="845">
        <f>M245+Q245</f>
        <v>1961996.5471999999</v>
      </c>
      <c r="J245" s="1161">
        <f>'mankap partq'!G32+mankap!G32</f>
        <v>100000</v>
      </c>
      <c r="K245" s="845">
        <f>'mankap partq'!H32+mankap!H32</f>
        <v>100000</v>
      </c>
      <c r="L245" s="845">
        <f>'mankap partq'!I32+mankap!I32</f>
        <v>180000</v>
      </c>
      <c r="M245" s="845">
        <f>'mankap partq'!J32+mankap!J32</f>
        <v>259300</v>
      </c>
      <c r="N245" s="1554">
        <f>'subv mank'!G151+mankap!G151</f>
        <v>538420.54720000003</v>
      </c>
      <c r="O245" s="1179">
        <f>'subv mank'!H151+mankap!H151</f>
        <v>771588.54719999991</v>
      </c>
      <c r="P245" s="1179">
        <f>'subv mank'!I151+mankap!I151</f>
        <v>1138858.5471999999</v>
      </c>
      <c r="Q245" s="1554">
        <f>mankap!J151+'subv mank'!F151</f>
        <v>1702696.5471999999</v>
      </c>
    </row>
    <row r="246" spans="1:17" ht="13.5" customHeight="1">
      <c r="A246" s="650" t="s">
        <v>417</v>
      </c>
      <c r="B246" s="647">
        <v>1</v>
      </c>
      <c r="C246" s="648">
        <v>2</v>
      </c>
      <c r="D246" s="1163" t="s">
        <v>261</v>
      </c>
      <c r="E246" s="1174" t="s">
        <v>910</v>
      </c>
      <c r="F246" s="845">
        <v>0</v>
      </c>
      <c r="G246" s="845">
        <v>0</v>
      </c>
      <c r="H246" s="845">
        <v>0</v>
      </c>
      <c r="I246" s="845">
        <v>0</v>
      </c>
      <c r="J246" s="1161"/>
      <c r="K246" s="845"/>
      <c r="L246" s="845"/>
      <c r="M246" s="1326"/>
      <c r="N246" s="845"/>
      <c r="O246" s="1161"/>
      <c r="P246" s="1161"/>
      <c r="Q246" s="1554"/>
    </row>
    <row r="247" spans="1:17" ht="13.5" customHeight="1">
      <c r="A247" s="649" t="s">
        <v>417</v>
      </c>
      <c r="B247" s="644">
        <v>2</v>
      </c>
      <c r="C247" s="645">
        <v>0</v>
      </c>
      <c r="D247" s="1166" t="s">
        <v>262</v>
      </c>
      <c r="E247" s="1167" t="s">
        <v>911</v>
      </c>
      <c r="F247" s="845">
        <f>J247</f>
        <v>0</v>
      </c>
      <c r="G247" s="845">
        <f>K247</f>
        <v>0</v>
      </c>
      <c r="H247" s="845">
        <f>L247</f>
        <v>0</v>
      </c>
      <c r="I247" s="845">
        <f>M247</f>
        <v>0</v>
      </c>
      <c r="J247" s="1161">
        <f>J250</f>
        <v>0</v>
      </c>
      <c r="K247" s="845">
        <f>K250</f>
        <v>0</v>
      </c>
      <c r="L247" s="845">
        <f>L250</f>
        <v>0</v>
      </c>
      <c r="M247" s="845">
        <f>M250</f>
        <v>0</v>
      </c>
      <c r="N247" s="1554">
        <f>N249</f>
        <v>0</v>
      </c>
      <c r="O247" s="1179">
        <f>O249</f>
        <v>0</v>
      </c>
      <c r="P247" s="1179">
        <f>P249</f>
        <v>0</v>
      </c>
      <c r="Q247" s="1554">
        <f>Q249</f>
        <v>0</v>
      </c>
    </row>
    <row r="248" spans="1:17" ht="13.5" hidden="1" customHeight="1">
      <c r="A248" s="641"/>
      <c r="B248" s="644"/>
      <c r="C248" s="645"/>
      <c r="D248" s="1163" t="s">
        <v>637</v>
      </c>
      <c r="E248" s="1167"/>
      <c r="F248" s="1517"/>
      <c r="G248" s="1517"/>
      <c r="H248" s="1517"/>
      <c r="I248" s="845"/>
      <c r="J248" s="1161"/>
      <c r="K248" s="845"/>
      <c r="L248" s="845"/>
      <c r="M248" s="1511"/>
      <c r="N248" s="1741"/>
      <c r="O248" s="1457"/>
      <c r="P248" s="1457"/>
      <c r="Q248" s="1750"/>
    </row>
    <row r="249" spans="1:17" ht="13.5" customHeight="1">
      <c r="A249" s="650" t="s">
        <v>417</v>
      </c>
      <c r="B249" s="647">
        <v>2</v>
      </c>
      <c r="C249" s="648">
        <v>1</v>
      </c>
      <c r="D249" s="1163" t="s">
        <v>421</v>
      </c>
      <c r="E249" s="1174" t="s">
        <v>640</v>
      </c>
      <c r="F249" s="845">
        <f t="shared" ref="F249:I250" si="26">J249</f>
        <v>0</v>
      </c>
      <c r="G249" s="845">
        <f t="shared" si="26"/>
        <v>0</v>
      </c>
      <c r="H249" s="845">
        <f t="shared" si="26"/>
        <v>0</v>
      </c>
      <c r="I249" s="845">
        <f t="shared" si="26"/>
        <v>0</v>
      </c>
      <c r="J249" s="1161">
        <v>0</v>
      </c>
      <c r="K249" s="845">
        <v>0</v>
      </c>
      <c r="L249" s="845">
        <v>0</v>
      </c>
      <c r="M249" s="1326">
        <v>0</v>
      </c>
      <c r="N249" s="845">
        <v>0</v>
      </c>
      <c r="O249" s="1161">
        <v>0</v>
      </c>
      <c r="P249" s="1161">
        <v>0</v>
      </c>
      <c r="Q249" s="1554">
        <v>0</v>
      </c>
    </row>
    <row r="250" spans="1:17" ht="13.5" customHeight="1">
      <c r="A250" s="650" t="s">
        <v>417</v>
      </c>
      <c r="B250" s="647">
        <v>2</v>
      </c>
      <c r="C250" s="648">
        <v>2</v>
      </c>
      <c r="D250" s="1163" t="s">
        <v>422</v>
      </c>
      <c r="E250" s="1174" t="s">
        <v>3</v>
      </c>
      <c r="F250" s="845">
        <f t="shared" si="26"/>
        <v>0</v>
      </c>
      <c r="G250" s="845">
        <f t="shared" si="26"/>
        <v>0</v>
      </c>
      <c r="H250" s="845">
        <f t="shared" si="26"/>
        <v>0</v>
      </c>
      <c r="I250" s="845">
        <f t="shared" si="26"/>
        <v>0</v>
      </c>
      <c r="J250" s="1161">
        <f>'arandzin dproc'!G159</f>
        <v>0</v>
      </c>
      <c r="K250" s="845">
        <f>'arandzin dproc'!H159</f>
        <v>0</v>
      </c>
      <c r="L250" s="845">
        <f>'arandzin dproc'!I159</f>
        <v>0</v>
      </c>
      <c r="M250" s="1326">
        <f>'arandzin dproc'!J159</f>
        <v>0</v>
      </c>
      <c r="N250" s="845"/>
      <c r="O250" s="1161"/>
      <c r="P250" s="1161"/>
      <c r="Q250" s="1554"/>
    </row>
    <row r="251" spans="1:17" ht="11.25" customHeight="1">
      <c r="A251" s="649" t="s">
        <v>417</v>
      </c>
      <c r="B251" s="644">
        <v>3</v>
      </c>
      <c r="C251" s="645">
        <v>0</v>
      </c>
      <c r="D251" s="1166" t="s">
        <v>684</v>
      </c>
      <c r="E251" s="1167" t="s">
        <v>4</v>
      </c>
      <c r="F251" s="845">
        <v>0</v>
      </c>
      <c r="G251" s="845">
        <v>0</v>
      </c>
      <c r="H251" s="845">
        <v>0</v>
      </c>
      <c r="I251" s="845">
        <v>0</v>
      </c>
      <c r="J251" s="1161">
        <v>0</v>
      </c>
      <c r="K251" s="845">
        <v>0</v>
      </c>
      <c r="L251" s="845">
        <v>0</v>
      </c>
      <c r="M251" s="845">
        <v>0</v>
      </c>
      <c r="N251" s="1554">
        <v>0</v>
      </c>
      <c r="O251" s="1179">
        <v>0</v>
      </c>
      <c r="P251" s="1179">
        <v>0</v>
      </c>
      <c r="Q251" s="1554">
        <v>0</v>
      </c>
    </row>
    <row r="252" spans="1:17" ht="13.5" hidden="1" customHeight="1">
      <c r="A252" s="641"/>
      <c r="B252" s="644"/>
      <c r="C252" s="645"/>
      <c r="D252" s="1163" t="s">
        <v>637</v>
      </c>
      <c r="E252" s="1167"/>
      <c r="F252" s="1517"/>
      <c r="G252" s="1517"/>
      <c r="H252" s="1517"/>
      <c r="I252" s="845"/>
      <c r="J252" s="1161"/>
      <c r="K252" s="845"/>
      <c r="L252" s="845"/>
      <c r="M252" s="1511"/>
      <c r="N252" s="1741"/>
      <c r="O252" s="1457"/>
      <c r="P252" s="1457"/>
      <c r="Q252" s="1750"/>
    </row>
    <row r="253" spans="1:17" ht="13.5" hidden="1" customHeight="1">
      <c r="A253" s="650" t="s">
        <v>417</v>
      </c>
      <c r="B253" s="647">
        <v>3</v>
      </c>
      <c r="C253" s="648">
        <v>1</v>
      </c>
      <c r="D253" s="1163" t="s">
        <v>685</v>
      </c>
      <c r="E253" s="1174" t="s">
        <v>5</v>
      </c>
      <c r="F253" s="845">
        <v>0</v>
      </c>
      <c r="G253" s="845">
        <v>0</v>
      </c>
      <c r="H253" s="845">
        <v>0</v>
      </c>
      <c r="I253" s="845">
        <v>0</v>
      </c>
      <c r="J253" s="1161"/>
      <c r="K253" s="845"/>
      <c r="L253" s="845"/>
      <c r="M253" s="1326"/>
      <c r="N253" s="845"/>
      <c r="O253" s="1161"/>
      <c r="P253" s="1161"/>
      <c r="Q253" s="1554"/>
    </row>
    <row r="254" spans="1:17" ht="13.5" hidden="1" customHeight="1">
      <c r="A254" s="650" t="s">
        <v>417</v>
      </c>
      <c r="B254" s="647">
        <v>3</v>
      </c>
      <c r="C254" s="648">
        <v>2</v>
      </c>
      <c r="D254" s="1163" t="s">
        <v>686</v>
      </c>
      <c r="E254" s="1174"/>
      <c r="F254" s="845">
        <v>0</v>
      </c>
      <c r="G254" s="845">
        <v>0</v>
      </c>
      <c r="H254" s="845">
        <v>0</v>
      </c>
      <c r="I254" s="845">
        <v>0</v>
      </c>
      <c r="J254" s="1161"/>
      <c r="K254" s="845"/>
      <c r="L254" s="845"/>
      <c r="M254" s="1326"/>
      <c r="N254" s="845"/>
      <c r="O254" s="1161"/>
      <c r="P254" s="1161"/>
      <c r="Q254" s="1554"/>
    </row>
    <row r="255" spans="1:17" ht="12.75" hidden="1" customHeight="1">
      <c r="A255" s="649" t="s">
        <v>417</v>
      </c>
      <c r="B255" s="644">
        <v>4</v>
      </c>
      <c r="C255" s="645">
        <v>0</v>
      </c>
      <c r="D255" s="1166" t="s">
        <v>6</v>
      </c>
      <c r="E255" s="1167" t="s">
        <v>1032</v>
      </c>
      <c r="F255" s="845">
        <v>0</v>
      </c>
      <c r="G255" s="845">
        <v>0</v>
      </c>
      <c r="H255" s="845">
        <v>0</v>
      </c>
      <c r="I255" s="845">
        <v>0</v>
      </c>
      <c r="J255" s="1161">
        <f>J257</f>
        <v>0</v>
      </c>
      <c r="K255" s="845">
        <f>K257</f>
        <v>0</v>
      </c>
      <c r="L255" s="845">
        <f>L257</f>
        <v>0</v>
      </c>
      <c r="M255" s="845">
        <f>M257</f>
        <v>0</v>
      </c>
      <c r="N255" s="1554">
        <v>0</v>
      </c>
      <c r="O255" s="1179">
        <v>0</v>
      </c>
      <c r="P255" s="1179">
        <v>0</v>
      </c>
      <c r="Q255" s="1554">
        <v>0</v>
      </c>
    </row>
    <row r="256" spans="1:17" ht="0.75" hidden="1" customHeight="1">
      <c r="A256" s="641"/>
      <c r="B256" s="644"/>
      <c r="C256" s="645"/>
      <c r="D256" s="1163" t="s">
        <v>637</v>
      </c>
      <c r="E256" s="1167"/>
      <c r="F256" s="1517"/>
      <c r="G256" s="1517"/>
      <c r="H256" s="1517"/>
      <c r="I256" s="845"/>
      <c r="J256" s="1161"/>
      <c r="K256" s="845"/>
      <c r="L256" s="845"/>
      <c r="M256" s="1511"/>
      <c r="N256" s="1741"/>
      <c r="O256" s="1457"/>
      <c r="P256" s="1457"/>
      <c r="Q256" s="1750"/>
    </row>
    <row r="257" spans="1:17" ht="13.5" hidden="1" customHeight="1">
      <c r="A257" s="650" t="s">
        <v>417</v>
      </c>
      <c r="B257" s="647">
        <v>4</v>
      </c>
      <c r="C257" s="648">
        <v>1</v>
      </c>
      <c r="D257" s="1163" t="s">
        <v>22</v>
      </c>
      <c r="E257" s="1174" t="s">
        <v>1033</v>
      </c>
      <c r="F257" s="845">
        <v>0</v>
      </c>
      <c r="G257" s="845">
        <v>0</v>
      </c>
      <c r="H257" s="845">
        <v>0</v>
      </c>
      <c r="I257" s="845">
        <v>0</v>
      </c>
      <c r="J257" s="1161">
        <f>barz.krt!G92</f>
        <v>0</v>
      </c>
      <c r="K257" s="845">
        <f>barz.krt!H159</f>
        <v>0</v>
      </c>
      <c r="L257" s="845">
        <f>barz.krt!I159</f>
        <v>0</v>
      </c>
      <c r="M257" s="1326">
        <f>barz.krt!J99</f>
        <v>0</v>
      </c>
      <c r="N257" s="845"/>
      <c r="O257" s="1161"/>
      <c r="P257" s="1161"/>
      <c r="Q257" s="1554"/>
    </row>
    <row r="258" spans="1:17" ht="13.5" hidden="1" customHeight="1">
      <c r="A258" s="650" t="s">
        <v>417</v>
      </c>
      <c r="B258" s="647">
        <v>4</v>
      </c>
      <c r="C258" s="648">
        <v>2</v>
      </c>
      <c r="D258" s="1163" t="s">
        <v>96</v>
      </c>
      <c r="E258" s="1174" t="s">
        <v>1034</v>
      </c>
      <c r="F258" s="845">
        <v>0</v>
      </c>
      <c r="G258" s="845">
        <v>0</v>
      </c>
      <c r="H258" s="845">
        <v>0</v>
      </c>
      <c r="I258" s="845">
        <v>0</v>
      </c>
      <c r="J258" s="1161"/>
      <c r="K258" s="845"/>
      <c r="L258" s="845"/>
      <c r="M258" s="1326"/>
      <c r="N258" s="845"/>
      <c r="O258" s="1161"/>
      <c r="P258" s="1161"/>
      <c r="Q258" s="1554"/>
    </row>
    <row r="259" spans="1:17" ht="20.25" customHeight="1">
      <c r="A259" s="649" t="s">
        <v>417</v>
      </c>
      <c r="B259" s="644">
        <v>5</v>
      </c>
      <c r="C259" s="645">
        <v>0</v>
      </c>
      <c r="D259" s="1166" t="s">
        <v>1035</v>
      </c>
      <c r="E259" s="1167" t="s">
        <v>1036</v>
      </c>
      <c r="F259" s="845">
        <f t="shared" ref="F259:Q259" si="27">F261</f>
        <v>22500</v>
      </c>
      <c r="G259" s="845">
        <f t="shared" si="27"/>
        <v>45000</v>
      </c>
      <c r="H259" s="845">
        <f t="shared" si="27"/>
        <v>67500</v>
      </c>
      <c r="I259" s="845" t="e">
        <f t="shared" si="27"/>
        <v>#REF!</v>
      </c>
      <c r="J259" s="1161">
        <f t="shared" si="27"/>
        <v>22500</v>
      </c>
      <c r="K259" s="845">
        <f t="shared" si="27"/>
        <v>45000</v>
      </c>
      <c r="L259" s="845">
        <f t="shared" si="27"/>
        <v>67500</v>
      </c>
      <c r="M259" s="845">
        <f t="shared" si="27"/>
        <v>100000</v>
      </c>
      <c r="N259" s="1554">
        <f t="shared" si="27"/>
        <v>0</v>
      </c>
      <c r="O259" s="1179">
        <f t="shared" si="27"/>
        <v>0</v>
      </c>
      <c r="P259" s="1179">
        <f t="shared" si="27"/>
        <v>0</v>
      </c>
      <c r="Q259" s="1554" t="e">
        <f t="shared" si="27"/>
        <v>#REF!</v>
      </c>
    </row>
    <row r="260" spans="1:17" ht="0.75" hidden="1" customHeight="1">
      <c r="A260" s="641"/>
      <c r="B260" s="644"/>
      <c r="C260" s="645"/>
      <c r="D260" s="1163" t="s">
        <v>637</v>
      </c>
      <c r="E260" s="1167"/>
      <c r="F260" s="1517"/>
      <c r="G260" s="1517"/>
      <c r="H260" s="1517"/>
      <c r="I260" s="845"/>
      <c r="J260" s="1161"/>
      <c r="K260" s="845"/>
      <c r="L260" s="845"/>
      <c r="M260" s="1511"/>
      <c r="N260" s="1741"/>
      <c r="O260" s="1457"/>
      <c r="P260" s="1457"/>
      <c r="Q260" s="1750"/>
    </row>
    <row r="261" spans="1:17" ht="24.75" customHeight="1">
      <c r="A261" s="650" t="s">
        <v>417</v>
      </c>
      <c r="B261" s="647">
        <v>5</v>
      </c>
      <c r="C261" s="648">
        <v>1</v>
      </c>
      <c r="D261" s="1163" t="s">
        <v>97</v>
      </c>
      <c r="E261" s="1167"/>
      <c r="F261" s="845">
        <f>J261+N261</f>
        <v>22500</v>
      </c>
      <c r="G261" s="845">
        <f>K261+O261</f>
        <v>45000</v>
      </c>
      <c r="H261" s="845">
        <f>L261+P261</f>
        <v>67500</v>
      </c>
      <c r="I261" s="845" t="e">
        <f>M261+Q261</f>
        <v>#REF!</v>
      </c>
      <c r="J261" s="1161">
        <f>'arvesti dproc'!G32+'sporti dproc'!G32+artadproc!G32</f>
        <v>22500</v>
      </c>
      <c r="K261" s="845">
        <f>'arvesti dproc'!H32+'sporti dproc'!H32+artadproc!H32</f>
        <v>45000</v>
      </c>
      <c r="L261" s="845">
        <f>'arvesti dproc'!I32+'sporti dproc'!I32+artadproc!I32</f>
        <v>67500</v>
      </c>
      <c r="M261" s="845">
        <f>'arvesti dproc'!J32+'sporti dproc'!J32+artadproc!J32</f>
        <v>100000</v>
      </c>
      <c r="N261" s="845">
        <f>'sort droc sub'!G175+'arvesti dproc'!G151+'sporti dproc'!G151+artadproc!G151+'sub art dp'!G154</f>
        <v>0</v>
      </c>
      <c r="O261" s="1161">
        <f>'sub art dp'!H154</f>
        <v>0</v>
      </c>
      <c r="P261" s="1161">
        <f>'sub art dp'!I154</f>
        <v>0</v>
      </c>
      <c r="Q261" s="845" t="e">
        <f>'arvesti dproc'!J151+'sort droc sub'!J175+'sporti dproc'!J151+artadproc!J151+#REF!</f>
        <v>#REF!</v>
      </c>
    </row>
    <row r="262" spans="1:17" ht="13.5" customHeight="1">
      <c r="A262" s="650" t="s">
        <v>417</v>
      </c>
      <c r="B262" s="647">
        <v>5</v>
      </c>
      <c r="C262" s="648">
        <v>2</v>
      </c>
      <c r="D262" s="1163" t="s">
        <v>98</v>
      </c>
      <c r="E262" s="1174" t="s">
        <v>1037</v>
      </c>
      <c r="F262" s="845">
        <v>0</v>
      </c>
      <c r="G262" s="845">
        <v>0</v>
      </c>
      <c r="H262" s="845">
        <v>0</v>
      </c>
      <c r="I262" s="845">
        <v>0</v>
      </c>
      <c r="J262" s="1161"/>
      <c r="K262" s="845"/>
      <c r="L262" s="845"/>
      <c r="M262" s="1326"/>
      <c r="N262" s="845"/>
      <c r="O262" s="1161"/>
      <c r="P262" s="1161"/>
      <c r="Q262" s="1554"/>
    </row>
    <row r="263" spans="1:17" ht="13.5" hidden="1" customHeight="1">
      <c r="A263" s="649" t="s">
        <v>417</v>
      </c>
      <c r="B263" s="644">
        <v>6</v>
      </c>
      <c r="C263" s="645">
        <v>0</v>
      </c>
      <c r="D263" s="1166" t="s">
        <v>33</v>
      </c>
      <c r="E263" s="1167" t="s">
        <v>34</v>
      </c>
      <c r="F263" s="845">
        <v>0</v>
      </c>
      <c r="G263" s="845">
        <v>0</v>
      </c>
      <c r="H263" s="845">
        <v>0</v>
      </c>
      <c r="I263" s="845">
        <v>0</v>
      </c>
      <c r="J263" s="1161">
        <v>0</v>
      </c>
      <c r="K263" s="845">
        <v>0</v>
      </c>
      <c r="L263" s="845">
        <v>0</v>
      </c>
      <c r="M263" s="845">
        <v>0</v>
      </c>
      <c r="N263" s="1554">
        <v>0</v>
      </c>
      <c r="O263" s="1179">
        <v>0</v>
      </c>
      <c r="P263" s="1179">
        <v>0</v>
      </c>
      <c r="Q263" s="1554">
        <v>0</v>
      </c>
    </row>
    <row r="264" spans="1:17" ht="13.5" hidden="1" customHeight="1">
      <c r="A264" s="641"/>
      <c r="B264" s="644"/>
      <c r="C264" s="645"/>
      <c r="D264" s="1163" t="s">
        <v>637</v>
      </c>
      <c r="E264" s="1167"/>
      <c r="F264" s="1517"/>
      <c r="G264" s="1517"/>
      <c r="H264" s="1517"/>
      <c r="I264" s="845"/>
      <c r="J264" s="1161"/>
      <c r="K264" s="845"/>
      <c r="L264" s="845"/>
      <c r="M264" s="1511"/>
      <c r="N264" s="1741"/>
      <c r="O264" s="1457"/>
      <c r="P264" s="1457"/>
      <c r="Q264" s="1750"/>
    </row>
    <row r="265" spans="1:17" ht="13.5" hidden="1" customHeight="1">
      <c r="A265" s="650" t="s">
        <v>417</v>
      </c>
      <c r="B265" s="647">
        <v>6</v>
      </c>
      <c r="C265" s="648">
        <v>1</v>
      </c>
      <c r="D265" s="1163" t="s">
        <v>33</v>
      </c>
      <c r="E265" s="1174" t="s">
        <v>35</v>
      </c>
      <c r="F265" s="845">
        <v>0</v>
      </c>
      <c r="G265" s="845">
        <v>0</v>
      </c>
      <c r="H265" s="845">
        <v>0</v>
      </c>
      <c r="I265" s="845">
        <v>0</v>
      </c>
      <c r="J265" s="1161">
        <v>0</v>
      </c>
      <c r="K265" s="845">
        <v>0</v>
      </c>
      <c r="L265" s="845">
        <v>0</v>
      </c>
      <c r="M265" s="1326">
        <v>0</v>
      </c>
      <c r="N265" s="845"/>
      <c r="O265" s="1161"/>
      <c r="P265" s="1161"/>
      <c r="Q265" s="1554"/>
    </row>
    <row r="266" spans="1:17" ht="12.75" hidden="1" customHeight="1">
      <c r="A266" s="649" t="s">
        <v>417</v>
      </c>
      <c r="B266" s="644">
        <v>7</v>
      </c>
      <c r="C266" s="645">
        <v>0</v>
      </c>
      <c r="D266" s="1166" t="s">
        <v>36</v>
      </c>
      <c r="E266" s="1167" t="s">
        <v>37</v>
      </c>
      <c r="F266" s="845">
        <v>0</v>
      </c>
      <c r="G266" s="845">
        <v>0</v>
      </c>
      <c r="H266" s="845">
        <v>0</v>
      </c>
      <c r="I266" s="845">
        <v>0</v>
      </c>
      <c r="J266" s="1161">
        <v>0</v>
      </c>
      <c r="K266" s="845">
        <v>0</v>
      </c>
      <c r="L266" s="845">
        <v>0</v>
      </c>
      <c r="M266" s="845">
        <v>0</v>
      </c>
      <c r="N266" s="1554">
        <v>0</v>
      </c>
      <c r="O266" s="1179">
        <v>0</v>
      </c>
      <c r="P266" s="1179">
        <v>0</v>
      </c>
      <c r="Q266" s="1554">
        <v>0</v>
      </c>
    </row>
    <row r="267" spans="1:17" ht="0.75" hidden="1" customHeight="1">
      <c r="A267" s="641"/>
      <c r="B267" s="644"/>
      <c r="C267" s="645"/>
      <c r="D267" s="1163" t="s">
        <v>637</v>
      </c>
      <c r="E267" s="1167"/>
      <c r="F267" s="1517"/>
      <c r="G267" s="1517"/>
      <c r="H267" s="1517"/>
      <c r="I267" s="845"/>
      <c r="J267" s="1161"/>
      <c r="K267" s="845"/>
      <c r="L267" s="845"/>
      <c r="M267" s="1511"/>
      <c r="N267" s="1741"/>
      <c r="O267" s="1457"/>
      <c r="P267" s="1457"/>
      <c r="Q267" s="1750"/>
    </row>
    <row r="268" spans="1:17" ht="13.5" hidden="1" customHeight="1">
      <c r="A268" s="650" t="s">
        <v>417</v>
      </c>
      <c r="B268" s="647">
        <v>7</v>
      </c>
      <c r="C268" s="648">
        <v>1</v>
      </c>
      <c r="D268" s="1163" t="s">
        <v>36</v>
      </c>
      <c r="E268" s="1174" t="s">
        <v>37</v>
      </c>
      <c r="F268" s="845">
        <v>0</v>
      </c>
      <c r="G268" s="845">
        <v>0</v>
      </c>
      <c r="H268" s="845">
        <v>0</v>
      </c>
      <c r="I268" s="845">
        <v>0</v>
      </c>
      <c r="J268" s="1161"/>
      <c r="K268" s="845"/>
      <c r="L268" s="845"/>
      <c r="M268" s="1326"/>
      <c r="N268" s="845"/>
      <c r="O268" s="1161"/>
      <c r="P268" s="1161"/>
      <c r="Q268" s="1554"/>
    </row>
    <row r="269" spans="1:17" ht="12.75" hidden="1" customHeight="1">
      <c r="A269" s="649" t="s">
        <v>417</v>
      </c>
      <c r="B269" s="644">
        <v>8</v>
      </c>
      <c r="C269" s="645">
        <v>0</v>
      </c>
      <c r="D269" s="1166" t="s">
        <v>144</v>
      </c>
      <c r="E269" s="1167" t="s">
        <v>145</v>
      </c>
      <c r="F269" s="845">
        <v>0</v>
      </c>
      <c r="G269" s="845">
        <v>0</v>
      </c>
      <c r="H269" s="845">
        <v>0</v>
      </c>
      <c r="I269" s="845">
        <v>0</v>
      </c>
      <c r="J269" s="1161">
        <v>0</v>
      </c>
      <c r="K269" s="845">
        <v>0</v>
      </c>
      <c r="L269" s="845">
        <v>0</v>
      </c>
      <c r="M269" s="845">
        <v>0</v>
      </c>
      <c r="N269" s="1554">
        <v>0</v>
      </c>
      <c r="O269" s="1179">
        <v>0</v>
      </c>
      <c r="P269" s="1179">
        <v>0</v>
      </c>
      <c r="Q269" s="1554">
        <v>0</v>
      </c>
    </row>
    <row r="270" spans="1:17" ht="13.5" hidden="1" customHeight="1">
      <c r="A270" s="641"/>
      <c r="B270" s="644"/>
      <c r="C270" s="645"/>
      <c r="D270" s="1163" t="s">
        <v>637</v>
      </c>
      <c r="E270" s="1167"/>
      <c r="F270" s="1517"/>
      <c r="G270" s="1517"/>
      <c r="H270" s="1517"/>
      <c r="I270" s="1326"/>
      <c r="J270" s="1161"/>
      <c r="K270" s="845"/>
      <c r="L270" s="845"/>
      <c r="M270" s="1511"/>
      <c r="N270" s="1741"/>
      <c r="O270" s="1457"/>
      <c r="P270" s="1457"/>
      <c r="Q270" s="1750"/>
    </row>
    <row r="271" spans="1:17" ht="13.5" customHeight="1">
      <c r="A271" s="650" t="s">
        <v>417</v>
      </c>
      <c r="B271" s="647">
        <v>8</v>
      </c>
      <c r="C271" s="648">
        <v>1</v>
      </c>
      <c r="D271" s="1163" t="s">
        <v>144</v>
      </c>
      <c r="E271" s="1174" t="s">
        <v>146</v>
      </c>
      <c r="F271" s="845">
        <v>0</v>
      </c>
      <c r="G271" s="845">
        <v>0</v>
      </c>
      <c r="H271" s="845">
        <v>0</v>
      </c>
      <c r="I271" s="845">
        <v>0</v>
      </c>
      <c r="J271" s="1161"/>
      <c r="K271" s="845"/>
      <c r="L271" s="845"/>
      <c r="M271" s="1326"/>
      <c r="N271" s="845"/>
      <c r="O271" s="1161"/>
      <c r="P271" s="1161"/>
      <c r="Q271" s="1554"/>
    </row>
    <row r="272" spans="1:17" ht="30" customHeight="1">
      <c r="A272" s="649" t="s">
        <v>100</v>
      </c>
      <c r="B272" s="644">
        <v>0</v>
      </c>
      <c r="C272" s="645">
        <v>0</v>
      </c>
      <c r="D272" s="1178" t="s">
        <v>1612</v>
      </c>
      <c r="E272" s="1176" t="s">
        <v>147</v>
      </c>
      <c r="F272" s="845">
        <f>J272+N272</f>
        <v>900</v>
      </c>
      <c r="G272" s="845">
        <f>K272+O272</f>
        <v>1200</v>
      </c>
      <c r="H272" s="845">
        <f>L272+P272</f>
        <v>2300</v>
      </c>
      <c r="I272" s="845">
        <f>M272+Q272</f>
        <v>4500</v>
      </c>
      <c r="J272" s="1161">
        <f>J281+J293</f>
        <v>900</v>
      </c>
      <c r="K272" s="845">
        <f>K281+K293+K287</f>
        <v>1200</v>
      </c>
      <c r="L272" s="845">
        <f>L281+L293+L287+L284</f>
        <v>2300</v>
      </c>
      <c r="M272" s="845">
        <f>M281+M293+M287+M284</f>
        <v>4500</v>
      </c>
      <c r="N272" s="1554">
        <f>N287</f>
        <v>0</v>
      </c>
      <c r="O272" s="1179">
        <f>O287</f>
        <v>0</v>
      </c>
      <c r="P272" s="1179">
        <f>P287</f>
        <v>0</v>
      </c>
      <c r="Q272" s="1554">
        <f>Q287</f>
        <v>0</v>
      </c>
    </row>
    <row r="273" spans="1:17" ht="0.75" hidden="1" customHeight="1">
      <c r="A273" s="641"/>
      <c r="B273" s="642"/>
      <c r="C273" s="643"/>
      <c r="D273" s="1163" t="s">
        <v>252</v>
      </c>
      <c r="E273" s="1164"/>
      <c r="F273" s="1520"/>
      <c r="G273" s="1520"/>
      <c r="H273" s="1520"/>
      <c r="I273" s="1478"/>
      <c r="J273" s="1165"/>
      <c r="K273" s="1478"/>
      <c r="L273" s="1478"/>
      <c r="M273" s="1510"/>
      <c r="N273" s="1478"/>
      <c r="O273" s="1165"/>
      <c r="P273" s="1165"/>
      <c r="Q273" s="1752"/>
    </row>
    <row r="274" spans="1:17" ht="0.75" customHeight="1">
      <c r="A274" s="649" t="s">
        <v>100</v>
      </c>
      <c r="B274" s="644">
        <v>1</v>
      </c>
      <c r="C274" s="645">
        <v>0</v>
      </c>
      <c r="D274" s="1166" t="s">
        <v>99</v>
      </c>
      <c r="E274" s="1167" t="s">
        <v>148</v>
      </c>
      <c r="F274" s="1478">
        <v>0</v>
      </c>
      <c r="G274" s="1478">
        <v>0</v>
      </c>
      <c r="H274" s="1478">
        <v>0</v>
      </c>
      <c r="I274" s="1478">
        <v>0</v>
      </c>
      <c r="J274" s="1165">
        <v>0</v>
      </c>
      <c r="K274" s="1478">
        <v>0</v>
      </c>
      <c r="L274" s="1478">
        <v>0</v>
      </c>
      <c r="M274" s="1478">
        <v>0</v>
      </c>
      <c r="N274" s="1747">
        <v>0</v>
      </c>
      <c r="O274" s="1170">
        <v>0</v>
      </c>
      <c r="P274" s="1170">
        <v>0</v>
      </c>
      <c r="Q274" s="1747">
        <v>0</v>
      </c>
    </row>
    <row r="275" spans="1:17" ht="13.5" hidden="1" customHeight="1">
      <c r="A275" s="641"/>
      <c r="B275" s="644"/>
      <c r="C275" s="645"/>
      <c r="D275" s="1163" t="s">
        <v>637</v>
      </c>
      <c r="E275" s="1167"/>
      <c r="F275" s="1519"/>
      <c r="G275" s="1519"/>
      <c r="H275" s="1519"/>
      <c r="I275" s="1478"/>
      <c r="J275" s="1165"/>
      <c r="K275" s="1478"/>
      <c r="L275" s="1478"/>
      <c r="M275" s="1744"/>
      <c r="N275" s="1742"/>
      <c r="O275" s="1181"/>
      <c r="P275" s="1181"/>
      <c r="Q275" s="1751"/>
    </row>
    <row r="276" spans="1:17" ht="13.5" hidden="1" customHeight="1">
      <c r="A276" s="650" t="s">
        <v>100</v>
      </c>
      <c r="B276" s="647">
        <v>1</v>
      </c>
      <c r="C276" s="648">
        <v>1</v>
      </c>
      <c r="D276" s="1163" t="s">
        <v>149</v>
      </c>
      <c r="E276" s="1174" t="s">
        <v>150</v>
      </c>
      <c r="F276" s="1478">
        <v>0</v>
      </c>
      <c r="G276" s="1478">
        <v>0</v>
      </c>
      <c r="H276" s="1478">
        <v>0</v>
      </c>
      <c r="I276" s="1478">
        <v>0</v>
      </c>
      <c r="J276" s="1165"/>
      <c r="K276" s="1478"/>
      <c r="L276" s="1478"/>
      <c r="M276" s="1740"/>
      <c r="N276" s="1478"/>
      <c r="O276" s="1165"/>
      <c r="P276" s="1165"/>
      <c r="Q276" s="1747"/>
    </row>
    <row r="277" spans="1:17" ht="13.5" hidden="1" customHeight="1">
      <c r="A277" s="650" t="s">
        <v>100</v>
      </c>
      <c r="B277" s="647">
        <v>1</v>
      </c>
      <c r="C277" s="648">
        <v>2</v>
      </c>
      <c r="D277" s="1163" t="s">
        <v>151</v>
      </c>
      <c r="E277" s="1174" t="s">
        <v>152</v>
      </c>
      <c r="F277" s="1478">
        <v>0</v>
      </c>
      <c r="G277" s="1478">
        <v>0</v>
      </c>
      <c r="H277" s="1478">
        <v>0</v>
      </c>
      <c r="I277" s="1478">
        <v>0</v>
      </c>
      <c r="J277" s="1165"/>
      <c r="K277" s="1478"/>
      <c r="L277" s="1478"/>
      <c r="M277" s="1740"/>
      <c r="N277" s="1478"/>
      <c r="O277" s="1165"/>
      <c r="P277" s="1165"/>
      <c r="Q277" s="1747"/>
    </row>
    <row r="278" spans="1:17" ht="13.5" hidden="1" customHeight="1">
      <c r="A278" s="649" t="s">
        <v>100</v>
      </c>
      <c r="B278" s="644">
        <v>2</v>
      </c>
      <c r="C278" s="645">
        <v>0</v>
      </c>
      <c r="D278" s="1166" t="s">
        <v>153</v>
      </c>
      <c r="E278" s="1167" t="s">
        <v>154</v>
      </c>
      <c r="F278" s="1478">
        <v>0</v>
      </c>
      <c r="G278" s="1478">
        <v>0</v>
      </c>
      <c r="H278" s="1478">
        <v>0</v>
      </c>
      <c r="I278" s="1478">
        <v>0</v>
      </c>
      <c r="J278" s="1165">
        <v>0</v>
      </c>
      <c r="K278" s="1478">
        <v>0</v>
      </c>
      <c r="L278" s="1478">
        <v>0</v>
      </c>
      <c r="M278" s="1478">
        <v>0</v>
      </c>
      <c r="N278" s="1747">
        <v>0</v>
      </c>
      <c r="O278" s="1170">
        <v>0</v>
      </c>
      <c r="P278" s="1170">
        <v>0</v>
      </c>
      <c r="Q278" s="1747">
        <v>0</v>
      </c>
    </row>
    <row r="279" spans="1:17" ht="13.5" hidden="1" customHeight="1">
      <c r="A279" s="641"/>
      <c r="B279" s="644"/>
      <c r="C279" s="645"/>
      <c r="D279" s="1163" t="s">
        <v>637</v>
      </c>
      <c r="E279" s="1167"/>
      <c r="F279" s="1519"/>
      <c r="G279" s="1519"/>
      <c r="H279" s="1519"/>
      <c r="I279" s="1478"/>
      <c r="J279" s="1165"/>
      <c r="K279" s="1478"/>
      <c r="L279" s="1478"/>
      <c r="M279" s="1744"/>
      <c r="N279" s="1742"/>
      <c r="O279" s="1181"/>
      <c r="P279" s="1181"/>
      <c r="Q279" s="1751"/>
    </row>
    <row r="280" spans="1:17" ht="13.5" hidden="1" customHeight="1">
      <c r="A280" s="650" t="s">
        <v>100</v>
      </c>
      <c r="B280" s="647">
        <v>2</v>
      </c>
      <c r="C280" s="648">
        <v>1</v>
      </c>
      <c r="D280" s="1163" t="s">
        <v>153</v>
      </c>
      <c r="E280" s="1174" t="s">
        <v>155</v>
      </c>
      <c r="F280" s="1478">
        <v>0</v>
      </c>
      <c r="G280" s="1478">
        <v>0</v>
      </c>
      <c r="H280" s="1478">
        <v>0</v>
      </c>
      <c r="I280" s="1478">
        <v>0</v>
      </c>
      <c r="J280" s="1165"/>
      <c r="K280" s="1478"/>
      <c r="L280" s="1478"/>
      <c r="M280" s="1740"/>
      <c r="N280" s="1478"/>
      <c r="O280" s="1165"/>
      <c r="P280" s="1165"/>
      <c r="Q280" s="1747"/>
    </row>
    <row r="281" spans="1:17" ht="24" customHeight="1">
      <c r="A281" s="649" t="s">
        <v>100</v>
      </c>
      <c r="B281" s="644">
        <v>3</v>
      </c>
      <c r="C281" s="645">
        <v>0</v>
      </c>
      <c r="D281" s="1166" t="s">
        <v>156</v>
      </c>
      <c r="E281" s="1167" t="s">
        <v>157</v>
      </c>
      <c r="F281" s="845">
        <f t="shared" ref="F281:M281" si="28">F283</f>
        <v>200</v>
      </c>
      <c r="G281" s="845">
        <f t="shared" si="28"/>
        <v>200</v>
      </c>
      <c r="H281" s="845">
        <f t="shared" si="28"/>
        <v>500</v>
      </c>
      <c r="I281" s="845">
        <f t="shared" si="28"/>
        <v>500</v>
      </c>
      <c r="J281" s="1161">
        <f t="shared" si="28"/>
        <v>200</v>
      </c>
      <c r="K281" s="845">
        <f t="shared" si="28"/>
        <v>200</v>
      </c>
      <c r="L281" s="845">
        <f t="shared" si="28"/>
        <v>500</v>
      </c>
      <c r="M281" s="845">
        <f t="shared" si="28"/>
        <v>500</v>
      </c>
      <c r="N281" s="1554">
        <v>0</v>
      </c>
      <c r="O281" s="1179">
        <v>0</v>
      </c>
      <c r="P281" s="1179">
        <v>0</v>
      </c>
      <c r="Q281" s="1554">
        <v>0</v>
      </c>
    </row>
    <row r="282" spans="1:17" ht="13.5" hidden="1" customHeight="1">
      <c r="A282" s="641"/>
      <c r="B282" s="644"/>
      <c r="C282" s="645"/>
      <c r="D282" s="1163" t="s">
        <v>637</v>
      </c>
      <c r="E282" s="1167"/>
      <c r="F282" s="1517"/>
      <c r="G282" s="1517"/>
      <c r="H282" s="1517"/>
      <c r="I282" s="845"/>
      <c r="J282" s="1161"/>
      <c r="K282" s="845"/>
      <c r="L282" s="845"/>
      <c r="M282" s="1511"/>
      <c r="N282" s="1741"/>
      <c r="O282" s="1457"/>
      <c r="P282" s="1457"/>
      <c r="Q282" s="1750"/>
    </row>
    <row r="283" spans="1:17" ht="21">
      <c r="A283" s="650" t="s">
        <v>100</v>
      </c>
      <c r="B283" s="647">
        <v>3</v>
      </c>
      <c r="C283" s="648" t="s">
        <v>703</v>
      </c>
      <c r="D283" s="1163" t="s">
        <v>156</v>
      </c>
      <c r="E283" s="1167"/>
      <c r="F283" s="845">
        <f>J283</f>
        <v>200</v>
      </c>
      <c r="G283" s="845">
        <f>K283</f>
        <v>200</v>
      </c>
      <c r="H283" s="845">
        <f>L283</f>
        <v>500</v>
      </c>
      <c r="I283" s="845">
        <f>M283</f>
        <v>500</v>
      </c>
      <c r="J283" s="1161">
        <f>'soc haraz.korcrac'!G32</f>
        <v>200</v>
      </c>
      <c r="K283" s="845">
        <f>'soc haraz.korcrac'!H32</f>
        <v>200</v>
      </c>
      <c r="L283" s="845">
        <f>'soc haraz.korcrac'!I158</f>
        <v>500</v>
      </c>
      <c r="M283" s="1326">
        <f>'soc haraz.korcrac'!J32</f>
        <v>500</v>
      </c>
      <c r="N283" s="845">
        <v>0</v>
      </c>
      <c r="O283" s="1161">
        <v>0</v>
      </c>
      <c r="P283" s="1161">
        <v>0</v>
      </c>
      <c r="Q283" s="1554">
        <v>0</v>
      </c>
    </row>
    <row r="284" spans="1:17" ht="24.75" customHeight="1">
      <c r="A284" s="649" t="s">
        <v>100</v>
      </c>
      <c r="B284" s="644">
        <v>4</v>
      </c>
      <c r="C284" s="645">
        <v>0</v>
      </c>
      <c r="D284" s="1166" t="s">
        <v>158</v>
      </c>
      <c r="E284" s="1167" t="s">
        <v>840</v>
      </c>
      <c r="F284" s="845">
        <f>F286</f>
        <v>0</v>
      </c>
      <c r="G284" s="845">
        <f>G286</f>
        <v>0</v>
      </c>
      <c r="H284" s="845">
        <f>H286</f>
        <v>0</v>
      </c>
      <c r="I284" s="845">
        <f>I286</f>
        <v>0</v>
      </c>
      <c r="J284" s="1161">
        <v>0</v>
      </c>
      <c r="K284" s="845">
        <v>0</v>
      </c>
      <c r="L284" s="845">
        <f>L286</f>
        <v>0</v>
      </c>
      <c r="M284" s="845">
        <f>M286</f>
        <v>0</v>
      </c>
      <c r="N284" s="1554">
        <v>0</v>
      </c>
      <c r="O284" s="1179">
        <v>0</v>
      </c>
      <c r="P284" s="1179">
        <v>0</v>
      </c>
      <c r="Q284" s="1554">
        <v>0</v>
      </c>
    </row>
    <row r="285" spans="1:17" ht="10.5" hidden="1">
      <c r="A285" s="641"/>
      <c r="B285" s="644"/>
      <c r="C285" s="645"/>
      <c r="D285" s="1163" t="s">
        <v>637</v>
      </c>
      <c r="E285" s="1167"/>
      <c r="F285" s="1517"/>
      <c r="G285" s="1517"/>
      <c r="H285" s="1517"/>
      <c r="I285" s="845"/>
      <c r="J285" s="1161"/>
      <c r="K285" s="845"/>
      <c r="L285" s="845"/>
      <c r="M285" s="1741"/>
      <c r="N285" s="1800"/>
      <c r="O285" s="1457"/>
      <c r="P285" s="1457"/>
      <c r="Q285" s="1750"/>
    </row>
    <row r="286" spans="1:17" ht="15" hidden="1" customHeight="1">
      <c r="A286" s="650" t="s">
        <v>100</v>
      </c>
      <c r="B286" s="647">
        <v>4</v>
      </c>
      <c r="C286" s="648">
        <v>1</v>
      </c>
      <c r="D286" s="1163" t="s">
        <v>158</v>
      </c>
      <c r="E286" s="1174" t="s">
        <v>841</v>
      </c>
      <c r="F286" s="845">
        <v>0</v>
      </c>
      <c r="G286" s="845">
        <v>0</v>
      </c>
      <c r="H286" s="845">
        <f>L286</f>
        <v>0</v>
      </c>
      <c r="I286" s="845">
        <f>M286</f>
        <v>0</v>
      </c>
      <c r="J286" s="1161">
        <v>0</v>
      </c>
      <c r="K286" s="845">
        <v>0</v>
      </c>
      <c r="L286" s="845">
        <f>'10-4-1'!I35</f>
        <v>0</v>
      </c>
      <c r="M286" s="845">
        <f>'10-4-1'!J35</f>
        <v>0</v>
      </c>
      <c r="N286" s="848"/>
      <c r="O286" s="1161"/>
      <c r="P286" s="1161"/>
      <c r="Q286" s="1554"/>
    </row>
    <row r="287" spans="1:17" ht="18.75" hidden="1" customHeight="1">
      <c r="A287" s="649" t="s">
        <v>100</v>
      </c>
      <c r="B287" s="644">
        <v>5</v>
      </c>
      <c r="C287" s="645">
        <v>0</v>
      </c>
      <c r="D287" s="1166" t="s">
        <v>798</v>
      </c>
      <c r="E287" s="1167" t="s">
        <v>799</v>
      </c>
      <c r="F287" s="845">
        <f t="shared" ref="F287:Q287" si="29">F289</f>
        <v>0</v>
      </c>
      <c r="G287" s="845">
        <f t="shared" si="29"/>
        <v>0</v>
      </c>
      <c r="H287" s="845">
        <f t="shared" si="29"/>
        <v>0</v>
      </c>
      <c r="I287" s="845">
        <f t="shared" si="29"/>
        <v>0</v>
      </c>
      <c r="J287" s="1161">
        <f t="shared" si="29"/>
        <v>0</v>
      </c>
      <c r="K287" s="845">
        <f t="shared" si="29"/>
        <v>0</v>
      </c>
      <c r="L287" s="845">
        <f t="shared" si="29"/>
        <v>0</v>
      </c>
      <c r="M287" s="845">
        <f t="shared" si="29"/>
        <v>0</v>
      </c>
      <c r="N287" s="1554">
        <f t="shared" si="29"/>
        <v>0</v>
      </c>
      <c r="O287" s="1179">
        <f t="shared" si="29"/>
        <v>0</v>
      </c>
      <c r="P287" s="1179">
        <f t="shared" si="29"/>
        <v>0</v>
      </c>
      <c r="Q287" s="1554">
        <f t="shared" si="29"/>
        <v>0</v>
      </c>
    </row>
    <row r="288" spans="1:17" ht="10.5" hidden="1">
      <c r="A288" s="641"/>
      <c r="B288" s="644"/>
      <c r="C288" s="645"/>
      <c r="D288" s="1163" t="s">
        <v>637</v>
      </c>
      <c r="E288" s="1167"/>
      <c r="F288" s="1517"/>
      <c r="G288" s="1517"/>
      <c r="H288" s="1517"/>
      <c r="I288" s="845"/>
      <c r="J288" s="1161"/>
      <c r="K288" s="845"/>
      <c r="L288" s="845"/>
      <c r="M288" s="1511"/>
      <c r="N288" s="1741"/>
      <c r="O288" s="1457"/>
      <c r="P288" s="1457"/>
      <c r="Q288" s="1750"/>
    </row>
    <row r="289" spans="1:17" ht="21" hidden="1" customHeight="1">
      <c r="A289" s="650" t="s">
        <v>100</v>
      </c>
      <c r="B289" s="647">
        <v>5</v>
      </c>
      <c r="C289" s="648">
        <v>1</v>
      </c>
      <c r="D289" s="1163" t="s">
        <v>798</v>
      </c>
      <c r="E289" s="1174" t="s">
        <v>799</v>
      </c>
      <c r="F289" s="845">
        <f>N289+J289</f>
        <v>0</v>
      </c>
      <c r="G289" s="845">
        <f>O289+K289</f>
        <v>0</v>
      </c>
      <c r="H289" s="845">
        <f>P289+L289</f>
        <v>0</v>
      </c>
      <c r="I289" s="845">
        <f>Q289+M289</f>
        <v>0</v>
      </c>
      <c r="J289" s="1161">
        <f>'10.5.1'!G32</f>
        <v>0</v>
      </c>
      <c r="K289" s="845">
        <f>'10.5.1'!H32</f>
        <v>0</v>
      </c>
      <c r="L289" s="845">
        <f>'10.5.1'!I32</f>
        <v>0</v>
      </c>
      <c r="M289" s="1326">
        <f>'10.5.1'!J32</f>
        <v>0</v>
      </c>
      <c r="N289" s="845">
        <f>'10.5.1'!G134</f>
        <v>0</v>
      </c>
      <c r="O289" s="1161">
        <f>'10.5.1'!H134</f>
        <v>0</v>
      </c>
      <c r="P289" s="1161">
        <f>'10.5.1'!I134</f>
        <v>0</v>
      </c>
      <c r="Q289" s="1554">
        <f>'10.5.1'!J134</f>
        <v>0</v>
      </c>
    </row>
    <row r="290" spans="1:17" ht="21" hidden="1">
      <c r="A290" s="649" t="s">
        <v>100</v>
      </c>
      <c r="B290" s="644">
        <v>6</v>
      </c>
      <c r="C290" s="645">
        <v>0</v>
      </c>
      <c r="D290" s="1166" t="s">
        <v>800</v>
      </c>
      <c r="E290" s="1167" t="s">
        <v>801</v>
      </c>
      <c r="F290" s="845">
        <v>0</v>
      </c>
      <c r="G290" s="845">
        <v>0</v>
      </c>
      <c r="H290" s="845">
        <v>0</v>
      </c>
      <c r="I290" s="845">
        <v>0</v>
      </c>
      <c r="J290" s="1161">
        <v>0</v>
      </c>
      <c r="K290" s="845">
        <v>0</v>
      </c>
      <c r="L290" s="845">
        <v>0</v>
      </c>
      <c r="M290" s="845">
        <v>0</v>
      </c>
      <c r="N290" s="1554">
        <v>0</v>
      </c>
      <c r="O290" s="1179">
        <v>0</v>
      </c>
      <c r="P290" s="1179">
        <v>0</v>
      </c>
      <c r="Q290" s="1554">
        <v>0</v>
      </c>
    </row>
    <row r="291" spans="1:17" ht="10.5">
      <c r="A291" s="641"/>
      <c r="B291" s="644"/>
      <c r="C291" s="645"/>
      <c r="D291" s="1163" t="s">
        <v>637</v>
      </c>
      <c r="E291" s="1167"/>
      <c r="F291" s="1517"/>
      <c r="G291" s="1517"/>
      <c r="H291" s="1517"/>
      <c r="I291" s="845"/>
      <c r="J291" s="1161"/>
      <c r="K291" s="845"/>
      <c r="L291" s="845"/>
      <c r="M291" s="1741"/>
      <c r="N291" s="1800"/>
      <c r="O291" s="1457"/>
      <c r="P291" s="1457"/>
      <c r="Q291" s="1750"/>
    </row>
    <row r="292" spans="1:17" ht="21">
      <c r="A292" s="650" t="s">
        <v>100</v>
      </c>
      <c r="B292" s="647">
        <v>6</v>
      </c>
      <c r="C292" s="648">
        <v>1</v>
      </c>
      <c r="D292" s="1163" t="s">
        <v>800</v>
      </c>
      <c r="E292" s="1174" t="s">
        <v>801</v>
      </c>
      <c r="F292" s="845">
        <v>0</v>
      </c>
      <c r="G292" s="845">
        <v>0</v>
      </c>
      <c r="H292" s="845">
        <v>0</v>
      </c>
      <c r="I292" s="845">
        <v>0</v>
      </c>
      <c r="J292" s="1161">
        <v>0</v>
      </c>
      <c r="K292" s="845">
        <v>0</v>
      </c>
      <c r="L292" s="845">
        <v>0</v>
      </c>
      <c r="M292" s="845">
        <v>0</v>
      </c>
      <c r="N292" s="848">
        <v>0</v>
      </c>
      <c r="O292" s="1161">
        <v>0</v>
      </c>
      <c r="P292" s="1161">
        <v>0</v>
      </c>
      <c r="Q292" s="1554">
        <v>0</v>
      </c>
    </row>
    <row r="293" spans="1:17" ht="28.5" customHeight="1">
      <c r="A293" s="649" t="s">
        <v>100</v>
      </c>
      <c r="B293" s="644">
        <v>7</v>
      </c>
      <c r="C293" s="645">
        <v>0</v>
      </c>
      <c r="D293" s="1166" t="s">
        <v>802</v>
      </c>
      <c r="E293" s="1167" t="s">
        <v>106</v>
      </c>
      <c r="F293" s="845">
        <f t="shared" ref="F293:M293" si="30">F295</f>
        <v>700</v>
      </c>
      <c r="G293" s="845">
        <f t="shared" si="30"/>
        <v>1000</v>
      </c>
      <c r="H293" s="845">
        <f t="shared" si="30"/>
        <v>1800</v>
      </c>
      <c r="I293" s="845">
        <f t="shared" si="30"/>
        <v>4000</v>
      </c>
      <c r="J293" s="1161">
        <f t="shared" si="30"/>
        <v>700</v>
      </c>
      <c r="K293" s="845">
        <f t="shared" si="30"/>
        <v>1000</v>
      </c>
      <c r="L293" s="845">
        <f t="shared" si="30"/>
        <v>1800</v>
      </c>
      <c r="M293" s="845">
        <f t="shared" si="30"/>
        <v>4000</v>
      </c>
      <c r="N293" s="1554">
        <v>0</v>
      </c>
      <c r="O293" s="1179">
        <v>0</v>
      </c>
      <c r="P293" s="1179">
        <v>0</v>
      </c>
      <c r="Q293" s="1554">
        <v>0</v>
      </c>
    </row>
    <row r="294" spans="1:17" ht="0.75" customHeight="1">
      <c r="A294" s="641"/>
      <c r="B294" s="644"/>
      <c r="C294" s="645"/>
      <c r="D294" s="1163" t="s">
        <v>637</v>
      </c>
      <c r="E294" s="1167"/>
      <c r="F294" s="1517"/>
      <c r="G294" s="1517"/>
      <c r="H294" s="1517"/>
      <c r="I294" s="845"/>
      <c r="J294" s="1161"/>
      <c r="K294" s="845"/>
      <c r="L294" s="845"/>
      <c r="M294" s="1741"/>
      <c r="N294" s="1800"/>
      <c r="O294" s="1457"/>
      <c r="P294" s="1457"/>
      <c r="Q294" s="1750"/>
    </row>
    <row r="295" spans="1:17" ht="27" customHeight="1">
      <c r="A295" s="650" t="s">
        <v>100</v>
      </c>
      <c r="B295" s="647">
        <v>7</v>
      </c>
      <c r="C295" s="648">
        <v>1</v>
      </c>
      <c r="D295" s="1163" t="s">
        <v>802</v>
      </c>
      <c r="E295" s="1174" t="s">
        <v>126</v>
      </c>
      <c r="F295" s="845">
        <f>J295</f>
        <v>700</v>
      </c>
      <c r="G295" s="845">
        <f>K295</f>
        <v>1000</v>
      </c>
      <c r="H295" s="845">
        <f>L295</f>
        <v>1800</v>
      </c>
      <c r="I295" s="845">
        <f>M295</f>
        <v>4000</v>
      </c>
      <c r="J295" s="1161">
        <f>'arandzin soc'!G32</f>
        <v>700</v>
      </c>
      <c r="K295" s="845">
        <f>'arandzin soc'!H32</f>
        <v>1000</v>
      </c>
      <c r="L295" s="845">
        <f>'arandzin soc'!I32</f>
        <v>1800</v>
      </c>
      <c r="M295" s="845">
        <f>'arandzin soc'!J32</f>
        <v>4000</v>
      </c>
      <c r="N295" s="848"/>
      <c r="O295" s="1161"/>
      <c r="P295" s="1161"/>
      <c r="Q295" s="1554"/>
    </row>
    <row r="296" spans="1:17" ht="13.5" hidden="1" customHeight="1">
      <c r="A296" s="649" t="s">
        <v>100</v>
      </c>
      <c r="B296" s="644">
        <v>8</v>
      </c>
      <c r="C296" s="645">
        <v>0</v>
      </c>
      <c r="D296" s="1166" t="s">
        <v>1047</v>
      </c>
      <c r="E296" s="1167" t="s">
        <v>1048</v>
      </c>
      <c r="F296" s="845">
        <v>0</v>
      </c>
      <c r="G296" s="845">
        <v>0</v>
      </c>
      <c r="H296" s="845">
        <v>0</v>
      </c>
      <c r="I296" s="845">
        <v>0</v>
      </c>
      <c r="J296" s="1161">
        <v>0</v>
      </c>
      <c r="K296" s="845">
        <v>0</v>
      </c>
      <c r="L296" s="845">
        <v>0</v>
      </c>
      <c r="M296" s="845">
        <v>0</v>
      </c>
      <c r="N296" s="1554">
        <v>0</v>
      </c>
      <c r="O296" s="1179">
        <v>0</v>
      </c>
      <c r="P296" s="1179">
        <v>0</v>
      </c>
      <c r="Q296" s="1554">
        <v>0</v>
      </c>
    </row>
    <row r="297" spans="1:17" ht="0.75" hidden="1" customHeight="1">
      <c r="A297" s="641"/>
      <c r="B297" s="644"/>
      <c r="C297" s="645"/>
      <c r="D297" s="1163" t="s">
        <v>637</v>
      </c>
      <c r="E297" s="1167"/>
      <c r="F297" s="1517"/>
      <c r="G297" s="1517"/>
      <c r="H297" s="1517"/>
      <c r="I297" s="1326"/>
      <c r="J297" s="1161"/>
      <c r="K297" s="845"/>
      <c r="L297" s="845"/>
      <c r="M297" s="1511"/>
      <c r="N297" s="1741"/>
      <c r="O297" s="1457"/>
      <c r="P297" s="1457"/>
      <c r="Q297" s="1750"/>
    </row>
    <row r="298" spans="1:17" ht="12.75" hidden="1" customHeight="1">
      <c r="A298" s="650" t="s">
        <v>100</v>
      </c>
      <c r="B298" s="647">
        <v>8</v>
      </c>
      <c r="C298" s="648">
        <v>1</v>
      </c>
      <c r="D298" s="1163" t="s">
        <v>1047</v>
      </c>
      <c r="E298" s="1174" t="s">
        <v>1049</v>
      </c>
      <c r="F298" s="845">
        <v>0</v>
      </c>
      <c r="G298" s="845">
        <v>0</v>
      </c>
      <c r="H298" s="845">
        <v>0</v>
      </c>
      <c r="I298" s="845">
        <v>0</v>
      </c>
      <c r="J298" s="1161"/>
      <c r="K298" s="845"/>
      <c r="L298" s="845"/>
      <c r="M298" s="1326"/>
      <c r="N298" s="845"/>
      <c r="O298" s="1161"/>
      <c r="P298" s="1161"/>
      <c r="Q298" s="1554"/>
    </row>
    <row r="299" spans="1:17" ht="13.5" hidden="1" customHeight="1">
      <c r="A299" s="641"/>
      <c r="B299" s="644"/>
      <c r="C299" s="645"/>
      <c r="D299" s="1163" t="s">
        <v>637</v>
      </c>
      <c r="E299" s="1167"/>
      <c r="F299" s="1517"/>
      <c r="G299" s="1517"/>
      <c r="H299" s="1517"/>
      <c r="I299" s="845"/>
      <c r="J299" s="1161"/>
      <c r="K299" s="845"/>
      <c r="L299" s="845"/>
      <c r="M299" s="1511"/>
      <c r="N299" s="1741"/>
      <c r="O299" s="1457"/>
      <c r="P299" s="1457"/>
      <c r="Q299" s="1750"/>
    </row>
    <row r="300" spans="1:17" ht="13.5" hidden="1" customHeight="1">
      <c r="A300" s="649" t="s">
        <v>100</v>
      </c>
      <c r="B300" s="644">
        <v>9</v>
      </c>
      <c r="C300" s="645">
        <v>0</v>
      </c>
      <c r="D300" s="1166" t="s">
        <v>1050</v>
      </c>
      <c r="E300" s="1167" t="s">
        <v>121</v>
      </c>
      <c r="F300" s="845">
        <v>0</v>
      </c>
      <c r="G300" s="845">
        <v>0</v>
      </c>
      <c r="H300" s="845">
        <v>0</v>
      </c>
      <c r="I300" s="845">
        <v>0</v>
      </c>
      <c r="J300" s="1161">
        <v>0</v>
      </c>
      <c r="K300" s="845">
        <v>0</v>
      </c>
      <c r="L300" s="845">
        <v>0</v>
      </c>
      <c r="M300" s="845">
        <v>0</v>
      </c>
      <c r="N300" s="1554">
        <v>0</v>
      </c>
      <c r="O300" s="1179">
        <v>0</v>
      </c>
      <c r="P300" s="1179">
        <v>0</v>
      </c>
      <c r="Q300" s="1554">
        <v>0</v>
      </c>
    </row>
    <row r="301" spans="1:17" ht="13.5" hidden="1" customHeight="1">
      <c r="A301" s="641"/>
      <c r="B301" s="644"/>
      <c r="C301" s="645"/>
      <c r="D301" s="1163" t="s">
        <v>637</v>
      </c>
      <c r="E301" s="1167"/>
      <c r="F301" s="1517"/>
      <c r="G301" s="1517"/>
      <c r="H301" s="1517"/>
      <c r="I301" s="845"/>
      <c r="J301" s="1161"/>
      <c r="K301" s="845"/>
      <c r="L301" s="845"/>
      <c r="M301" s="1511"/>
      <c r="N301" s="1741"/>
      <c r="O301" s="1457"/>
      <c r="P301" s="1457"/>
      <c r="Q301" s="1750"/>
    </row>
    <row r="302" spans="1:17" ht="13.5" hidden="1" customHeight="1">
      <c r="A302" s="650" t="s">
        <v>100</v>
      </c>
      <c r="B302" s="651">
        <v>9</v>
      </c>
      <c r="C302" s="652">
        <v>1</v>
      </c>
      <c r="D302" s="1185" t="s">
        <v>1050</v>
      </c>
      <c r="E302" s="1186" t="s">
        <v>1076</v>
      </c>
      <c r="F302" s="845">
        <v>0</v>
      </c>
      <c r="G302" s="845">
        <v>0</v>
      </c>
      <c r="H302" s="845">
        <v>0</v>
      </c>
      <c r="I302" s="845">
        <v>0</v>
      </c>
      <c r="J302" s="1161"/>
      <c r="K302" s="845"/>
      <c r="L302" s="845"/>
      <c r="M302" s="1745"/>
      <c r="N302" s="845"/>
      <c r="O302" s="1161"/>
      <c r="P302" s="1161"/>
      <c r="Q302" s="1753"/>
    </row>
    <row r="303" spans="1:17" ht="13.5" customHeight="1">
      <c r="A303" s="650" t="s">
        <v>100</v>
      </c>
      <c r="B303" s="651">
        <v>9</v>
      </c>
      <c r="C303" s="652">
        <v>2</v>
      </c>
      <c r="D303" s="1185" t="s">
        <v>965</v>
      </c>
      <c r="E303" s="1186"/>
      <c r="F303" s="845">
        <v>0</v>
      </c>
      <c r="G303" s="845">
        <v>0</v>
      </c>
      <c r="H303" s="845">
        <v>0</v>
      </c>
      <c r="I303" s="845">
        <v>0</v>
      </c>
      <c r="J303" s="1161"/>
      <c r="K303" s="845"/>
      <c r="L303" s="845"/>
      <c r="M303" s="1745"/>
      <c r="N303" s="845"/>
      <c r="O303" s="1161"/>
      <c r="P303" s="1161"/>
      <c r="Q303" s="1753"/>
    </row>
    <row r="304" spans="1:17" ht="51.75" customHeight="1">
      <c r="A304" s="644" t="s">
        <v>101</v>
      </c>
      <c r="B304" s="644">
        <v>0</v>
      </c>
      <c r="C304" s="645">
        <v>0</v>
      </c>
      <c r="D304" s="1187" t="s">
        <v>1613</v>
      </c>
      <c r="E304" s="1188"/>
      <c r="F304" s="845">
        <f t="shared" ref="F304:N304" si="31">F306</f>
        <v>100000</v>
      </c>
      <c r="G304" s="845">
        <f t="shared" si="31"/>
        <v>350000</v>
      </c>
      <c r="H304" s="845">
        <f t="shared" si="31"/>
        <v>395000</v>
      </c>
      <c r="I304" s="845">
        <f t="shared" si="31"/>
        <v>395000</v>
      </c>
      <c r="J304" s="1161">
        <f t="shared" si="31"/>
        <v>100000</v>
      </c>
      <c r="K304" s="845">
        <f>K306</f>
        <v>350000</v>
      </c>
      <c r="L304" s="845">
        <f>L306</f>
        <v>395000</v>
      </c>
      <c r="M304" s="845">
        <f t="shared" si="31"/>
        <v>395000</v>
      </c>
      <c r="N304" s="1554">
        <f t="shared" si="31"/>
        <v>0</v>
      </c>
      <c r="O304" s="1179">
        <v>0</v>
      </c>
      <c r="P304" s="1179">
        <v>0</v>
      </c>
      <c r="Q304" s="1554">
        <v>0</v>
      </c>
    </row>
    <row r="305" spans="1:17" ht="0.75" hidden="1" customHeight="1">
      <c r="A305" s="641"/>
      <c r="B305" s="642"/>
      <c r="C305" s="643"/>
      <c r="D305" s="1163" t="s">
        <v>252</v>
      </c>
      <c r="E305" s="1164"/>
      <c r="F305" s="1518"/>
      <c r="G305" s="1518"/>
      <c r="H305" s="1518"/>
      <c r="I305" s="1326"/>
      <c r="J305" s="1161"/>
      <c r="K305" s="845"/>
      <c r="L305" s="845"/>
      <c r="M305" s="845"/>
      <c r="N305" s="848"/>
      <c r="O305" s="1161"/>
      <c r="P305" s="1161"/>
      <c r="Q305" s="1749"/>
    </row>
    <row r="306" spans="1:17" ht="31.5" customHeight="1">
      <c r="A306" s="653" t="s">
        <v>101</v>
      </c>
      <c r="B306" s="653">
        <v>1</v>
      </c>
      <c r="C306" s="654">
        <v>0</v>
      </c>
      <c r="D306" s="1183" t="s">
        <v>383</v>
      </c>
      <c r="E306" s="1174"/>
      <c r="F306" s="845">
        <f t="shared" ref="F306:M306" si="32">F308</f>
        <v>100000</v>
      </c>
      <c r="G306" s="845">
        <f t="shared" si="32"/>
        <v>350000</v>
      </c>
      <c r="H306" s="845">
        <f t="shared" si="32"/>
        <v>395000</v>
      </c>
      <c r="I306" s="845">
        <f t="shared" si="32"/>
        <v>395000</v>
      </c>
      <c r="J306" s="1161">
        <f t="shared" si="32"/>
        <v>100000</v>
      </c>
      <c r="K306" s="845">
        <f t="shared" si="32"/>
        <v>350000</v>
      </c>
      <c r="L306" s="845">
        <f t="shared" si="32"/>
        <v>395000</v>
      </c>
      <c r="M306" s="845">
        <f t="shared" si="32"/>
        <v>395000</v>
      </c>
      <c r="N306" s="1554">
        <v>0</v>
      </c>
      <c r="O306" s="1179">
        <v>0</v>
      </c>
      <c r="P306" s="1179">
        <v>0</v>
      </c>
      <c r="Q306" s="1554">
        <v>0</v>
      </c>
    </row>
    <row r="307" spans="1:17" ht="13.5" hidden="1" customHeight="1">
      <c r="A307" s="641"/>
      <c r="B307" s="644"/>
      <c r="C307" s="645"/>
      <c r="D307" s="1163" t="s">
        <v>637</v>
      </c>
      <c r="E307" s="1167"/>
      <c r="F307" s="845"/>
      <c r="G307" s="845"/>
      <c r="H307" s="845"/>
      <c r="I307" s="1511"/>
      <c r="J307" s="1161"/>
      <c r="K307" s="845"/>
      <c r="L307" s="845"/>
      <c r="M307" s="1511"/>
      <c r="N307" s="1554">
        <v>0</v>
      </c>
      <c r="O307" s="1179">
        <v>0</v>
      </c>
      <c r="P307" s="1179">
        <v>0</v>
      </c>
      <c r="Q307" s="1554">
        <v>0</v>
      </c>
    </row>
    <row r="308" spans="1:17" ht="32.25" customHeight="1" thickBot="1">
      <c r="A308" s="655" t="s">
        <v>101</v>
      </c>
      <c r="B308" s="655">
        <v>1</v>
      </c>
      <c r="C308" s="656">
        <v>2</v>
      </c>
      <c r="D308" s="1189" t="s">
        <v>384</v>
      </c>
      <c r="E308" s="1190"/>
      <c r="F308" s="845">
        <f>J308</f>
        <v>100000</v>
      </c>
      <c r="G308" s="845">
        <f>K308</f>
        <v>350000</v>
      </c>
      <c r="H308" s="845">
        <f>L308</f>
        <v>395000</v>
      </c>
      <c r="I308" s="845">
        <f>M308</f>
        <v>395000</v>
      </c>
      <c r="J308" s="1161">
        <f>'bjudj. chnax.caxs'!G32</f>
        <v>100000</v>
      </c>
      <c r="K308" s="845">
        <f>'bjudj. chnax.caxs'!H32</f>
        <v>350000</v>
      </c>
      <c r="L308" s="845">
        <f>'bjudj. chnax.caxs'!I32</f>
        <v>395000</v>
      </c>
      <c r="M308" s="845">
        <f>'bjudj. chnax.caxs'!F32</f>
        <v>395000</v>
      </c>
      <c r="N308" s="1554">
        <v>0</v>
      </c>
      <c r="O308" s="1179">
        <v>0</v>
      </c>
      <c r="P308" s="1179">
        <v>0</v>
      </c>
      <c r="Q308" s="1554">
        <v>0</v>
      </c>
    </row>
    <row r="309" spans="1:17" ht="13.5" customHeight="1">
      <c r="A309" s="628"/>
      <c r="B309" s="628"/>
      <c r="C309" s="628"/>
      <c r="D309" s="628"/>
      <c r="F309" s="1985"/>
      <c r="G309" s="1521"/>
      <c r="H309" s="1521"/>
      <c r="I309" s="1679"/>
      <c r="J309" s="1982"/>
      <c r="K309" s="1420"/>
      <c r="L309" s="1420"/>
      <c r="M309" s="1420"/>
      <c r="N309" s="1801"/>
      <c r="O309" s="1522"/>
      <c r="P309" s="1522"/>
      <c r="Q309" s="1679"/>
    </row>
    <row r="310" spans="1:17" s="662" customFormat="1" ht="12.75">
      <c r="A310" s="2570"/>
      <c r="B310" s="2570"/>
      <c r="C310" s="2570"/>
      <c r="D310" s="2570"/>
      <c r="E310" s="2570"/>
      <c r="F310" s="2570"/>
      <c r="G310" s="2570"/>
      <c r="H310" s="2570"/>
      <c r="I310" s="2570"/>
      <c r="J310" s="2570"/>
      <c r="K310" s="1525"/>
      <c r="L310" s="1525"/>
      <c r="M310" s="1525"/>
      <c r="N310" s="1479"/>
      <c r="O310" s="1523"/>
      <c r="P310" s="1523"/>
      <c r="Q310" s="1479"/>
    </row>
    <row r="311" spans="1:17" ht="39.75" customHeight="1">
      <c r="B311" s="657"/>
      <c r="C311" s="658"/>
      <c r="D311" s="628"/>
    </row>
    <row r="312" spans="1:17" ht="13.5" customHeight="1">
      <c r="A312" s="626" t="s">
        <v>1715</v>
      </c>
      <c r="B312" s="626"/>
      <c r="C312" s="626"/>
      <c r="D312" s="626"/>
      <c r="E312" s="626"/>
      <c r="F312" s="841"/>
      <c r="G312" s="841"/>
      <c r="H312" s="841"/>
      <c r="I312" s="841"/>
      <c r="J312" s="626"/>
    </row>
    <row r="313" spans="1:17" ht="13.5" customHeight="1">
      <c r="A313" s="2461" t="s">
        <v>950</v>
      </c>
      <c r="B313" s="2461"/>
      <c r="C313" s="2461"/>
      <c r="D313" s="2461"/>
      <c r="E313" s="2461"/>
      <c r="F313" s="2461"/>
      <c r="G313" s="2461"/>
      <c r="H313" s="2461"/>
      <c r="I313" s="2461"/>
      <c r="J313" s="2461"/>
    </row>
    <row r="314" spans="1:17" ht="13.5" customHeight="1">
      <c r="A314" s="2466" t="s">
        <v>1653</v>
      </c>
      <c r="B314" s="2466"/>
      <c r="C314" s="2466"/>
      <c r="D314" s="2466"/>
      <c r="E314" s="2466"/>
      <c r="F314" s="2466"/>
      <c r="G314" s="2466"/>
      <c r="H314" s="2466"/>
      <c r="I314" s="2466"/>
      <c r="J314" s="2466"/>
    </row>
    <row r="315" spans="1:17" ht="13.5" customHeight="1">
      <c r="A315" s="2422" t="s">
        <v>951</v>
      </c>
      <c r="B315" s="2422"/>
      <c r="C315" s="2422"/>
      <c r="D315" s="2422"/>
      <c r="E315" s="2422"/>
      <c r="F315" s="2422"/>
      <c r="G315" s="2422"/>
      <c r="H315" s="2422"/>
      <c r="I315" s="2422"/>
      <c r="J315" s="2422"/>
    </row>
    <row r="316" spans="1:17" ht="13.5" customHeight="1">
      <c r="A316" s="626" t="s">
        <v>2012</v>
      </c>
      <c r="B316" s="626"/>
      <c r="C316" s="626"/>
      <c r="D316" s="626"/>
      <c r="E316" s="626"/>
      <c r="F316" s="841"/>
      <c r="G316" s="841"/>
      <c r="H316" s="841"/>
      <c r="I316" s="841"/>
      <c r="J316" s="626" t="s">
        <v>1102</v>
      </c>
    </row>
    <row r="317" spans="1:17" ht="13.5" customHeight="1">
      <c r="A317" s="2536" t="s">
        <v>1663</v>
      </c>
      <c r="B317" s="2536"/>
      <c r="C317" s="2536"/>
      <c r="D317" s="2536"/>
      <c r="E317" s="2536"/>
      <c r="F317" s="2536"/>
      <c r="G317" s="2536"/>
      <c r="H317" s="2536"/>
      <c r="I317" s="2536"/>
      <c r="J317" s="2536"/>
    </row>
    <row r="318" spans="1:17" ht="13.5" customHeight="1">
      <c r="D318" s="628"/>
      <c r="F318" s="628"/>
      <c r="G318" s="628"/>
      <c r="H318" s="628"/>
    </row>
    <row r="319" spans="1:17" ht="13.5" customHeight="1">
      <c r="D319" s="628"/>
      <c r="F319" s="628"/>
      <c r="G319" s="628"/>
      <c r="H319" s="628"/>
    </row>
    <row r="320" spans="1:17" ht="13.5" customHeight="1">
      <c r="D320" s="628"/>
      <c r="F320" s="628"/>
      <c r="G320" s="628"/>
      <c r="H320" s="628"/>
    </row>
    <row r="321" spans="4:8" ht="13.5" customHeight="1">
      <c r="D321" s="628"/>
      <c r="F321" s="628"/>
      <c r="G321" s="628"/>
      <c r="H321" s="628"/>
    </row>
    <row r="322" spans="4:8" ht="13.5" customHeight="1">
      <c r="D322" s="628"/>
      <c r="F322" s="628"/>
      <c r="G322" s="628"/>
      <c r="H322" s="628"/>
    </row>
    <row r="323" spans="4:8" ht="13.5" customHeight="1">
      <c r="D323" s="628"/>
      <c r="F323" s="628"/>
      <c r="G323" s="628"/>
      <c r="H323" s="628"/>
    </row>
    <row r="324" spans="4:8" ht="13.5" customHeight="1">
      <c r="D324" s="628"/>
      <c r="F324" s="628"/>
      <c r="G324" s="628"/>
      <c r="H324" s="628"/>
    </row>
    <row r="325" spans="4:8" ht="13.5" customHeight="1">
      <c r="D325" s="628"/>
      <c r="F325" s="628"/>
      <c r="G325" s="628"/>
      <c r="H325" s="628"/>
    </row>
    <row r="326" spans="4:8" ht="13.5" customHeight="1">
      <c r="G326" s="985"/>
      <c r="H326" s="985"/>
    </row>
    <row r="327" spans="4:8" ht="13.5" customHeight="1">
      <c r="G327" s="985"/>
      <c r="H327" s="985"/>
    </row>
    <row r="328" spans="4:8" ht="13.5" customHeight="1">
      <c r="G328" s="985"/>
      <c r="H328" s="985"/>
    </row>
    <row r="329" spans="4:8" ht="13.5" customHeight="1">
      <c r="G329" s="985"/>
      <c r="H329" s="985"/>
    </row>
  </sheetData>
  <mergeCells count="19">
    <mergeCell ref="R1:AI1"/>
    <mergeCell ref="A2:Q2"/>
    <mergeCell ref="R2:AI2"/>
    <mergeCell ref="E5:E6"/>
    <mergeCell ref="F5:I5"/>
    <mergeCell ref="J5:M5"/>
    <mergeCell ref="N5:Q5"/>
    <mergeCell ref="A3:P3"/>
    <mergeCell ref="A1:Q1"/>
    <mergeCell ref="M4:Q4"/>
    <mergeCell ref="A5:A6"/>
    <mergeCell ref="B5:B6"/>
    <mergeCell ref="C5:C6"/>
    <mergeCell ref="D5:D6"/>
    <mergeCell ref="A310:J310"/>
    <mergeCell ref="A317:J317"/>
    <mergeCell ref="A313:J313"/>
    <mergeCell ref="A314:J314"/>
    <mergeCell ref="A315:J315"/>
  </mergeCells>
  <phoneticPr fontId="5" type="noConversion"/>
  <printOptions horizontalCentered="1" verticalCentered="1"/>
  <pageMargins left="0" right="0" top="0" bottom="0" header="0.31496062992125984" footer="0.31496062992125984"/>
  <pageSetup paperSize="9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R140"/>
  <sheetViews>
    <sheetView topLeftCell="A108" zoomScaleNormal="100" workbookViewId="0">
      <selection activeCell="M64" sqref="M64"/>
    </sheetView>
  </sheetViews>
  <sheetFormatPr defaultRowHeight="12.75"/>
  <cols>
    <col min="1" max="1" width="5.7109375" style="1410" customWidth="1"/>
    <col min="2" max="2" width="29.140625" style="1410" customWidth="1"/>
    <col min="3" max="3" width="5.7109375" style="629" customWidth="1"/>
    <col min="4" max="4" width="11.140625" style="1410" customWidth="1"/>
    <col min="5" max="5" width="10.5703125" style="1410" customWidth="1"/>
    <col min="6" max="6" width="10.7109375" style="629" customWidth="1"/>
    <col min="7" max="7" width="10.5703125" style="1410" customWidth="1"/>
    <col min="8" max="8" width="10.140625" style="1410" customWidth="1"/>
    <col min="9" max="11" width="9.42578125" style="1410" customWidth="1"/>
    <col min="12" max="13" width="13.28515625" style="629" customWidth="1"/>
    <col min="14" max="14" width="12.28515625" style="629" customWidth="1"/>
    <col min="15" max="15" width="12.42578125" style="629" customWidth="1"/>
    <col min="16" max="257" width="9.140625" style="629"/>
    <col min="258" max="258" width="47.28515625" style="629" customWidth="1"/>
    <col min="259" max="259" width="9.140625" style="629"/>
    <col min="260" max="260" width="10.140625" style="629" customWidth="1"/>
    <col min="261" max="261" width="10" style="629" customWidth="1"/>
    <col min="262" max="262" width="9.5703125" style="629" customWidth="1"/>
    <col min="263" max="263" width="10" style="629" customWidth="1"/>
    <col min="264" max="264" width="10.28515625" style="629" customWidth="1"/>
    <col min="265" max="265" width="9.42578125" style="629" customWidth="1"/>
    <col min="266" max="266" width="9.7109375" style="629" customWidth="1"/>
    <col min="267" max="267" width="10" style="629" customWidth="1"/>
    <col min="268" max="271" width="8.5703125" style="629" customWidth="1"/>
    <col min="272" max="513" width="9.140625" style="629"/>
    <col min="514" max="514" width="47.28515625" style="629" customWidth="1"/>
    <col min="515" max="515" width="9.140625" style="629"/>
    <col min="516" max="516" width="10.140625" style="629" customWidth="1"/>
    <col min="517" max="517" width="10" style="629" customWidth="1"/>
    <col min="518" max="518" width="9.5703125" style="629" customWidth="1"/>
    <col min="519" max="519" width="10" style="629" customWidth="1"/>
    <col min="520" max="520" width="10.28515625" style="629" customWidth="1"/>
    <col min="521" max="521" width="9.42578125" style="629" customWidth="1"/>
    <col min="522" max="522" width="9.7109375" style="629" customWidth="1"/>
    <col min="523" max="523" width="10" style="629" customWidth="1"/>
    <col min="524" max="527" width="8.5703125" style="629" customWidth="1"/>
    <col min="528" max="769" width="9.140625" style="629"/>
    <col min="770" max="770" width="47.28515625" style="629" customWidth="1"/>
    <col min="771" max="771" width="9.140625" style="629"/>
    <col min="772" max="772" width="10.140625" style="629" customWidth="1"/>
    <col min="773" max="773" width="10" style="629" customWidth="1"/>
    <col min="774" max="774" width="9.5703125" style="629" customWidth="1"/>
    <col min="775" max="775" width="10" style="629" customWidth="1"/>
    <col min="776" max="776" width="10.28515625" style="629" customWidth="1"/>
    <col min="777" max="777" width="9.42578125" style="629" customWidth="1"/>
    <col min="778" max="778" width="9.7109375" style="629" customWidth="1"/>
    <col min="779" max="779" width="10" style="629" customWidth="1"/>
    <col min="780" max="783" width="8.5703125" style="629" customWidth="1"/>
    <col min="784" max="1025" width="9.140625" style="629"/>
    <col min="1026" max="1026" width="47.28515625" style="629" customWidth="1"/>
    <col min="1027" max="1027" width="9.140625" style="629"/>
    <col min="1028" max="1028" width="10.140625" style="629" customWidth="1"/>
    <col min="1029" max="1029" width="10" style="629" customWidth="1"/>
    <col min="1030" max="1030" width="9.5703125" style="629" customWidth="1"/>
    <col min="1031" max="1031" width="10" style="629" customWidth="1"/>
    <col min="1032" max="1032" width="10.28515625" style="629" customWidth="1"/>
    <col min="1033" max="1033" width="9.42578125" style="629" customWidth="1"/>
    <col min="1034" max="1034" width="9.7109375" style="629" customWidth="1"/>
    <col min="1035" max="1035" width="10" style="629" customWidth="1"/>
    <col min="1036" max="1039" width="8.5703125" style="629" customWidth="1"/>
    <col min="1040" max="1281" width="9.140625" style="629"/>
    <col min="1282" max="1282" width="47.28515625" style="629" customWidth="1"/>
    <col min="1283" max="1283" width="9.140625" style="629"/>
    <col min="1284" max="1284" width="10.140625" style="629" customWidth="1"/>
    <col min="1285" max="1285" width="10" style="629" customWidth="1"/>
    <col min="1286" max="1286" width="9.5703125" style="629" customWidth="1"/>
    <col min="1287" max="1287" width="10" style="629" customWidth="1"/>
    <col min="1288" max="1288" width="10.28515625" style="629" customWidth="1"/>
    <col min="1289" max="1289" width="9.42578125" style="629" customWidth="1"/>
    <col min="1290" max="1290" width="9.7109375" style="629" customWidth="1"/>
    <col min="1291" max="1291" width="10" style="629" customWidth="1"/>
    <col min="1292" max="1295" width="8.5703125" style="629" customWidth="1"/>
    <col min="1296" max="1537" width="9.140625" style="629"/>
    <col min="1538" max="1538" width="47.28515625" style="629" customWidth="1"/>
    <col min="1539" max="1539" width="9.140625" style="629"/>
    <col min="1540" max="1540" width="10.140625" style="629" customWidth="1"/>
    <col min="1541" max="1541" width="10" style="629" customWidth="1"/>
    <col min="1542" max="1542" width="9.5703125" style="629" customWidth="1"/>
    <col min="1543" max="1543" width="10" style="629" customWidth="1"/>
    <col min="1544" max="1544" width="10.28515625" style="629" customWidth="1"/>
    <col min="1545" max="1545" width="9.42578125" style="629" customWidth="1"/>
    <col min="1546" max="1546" width="9.7109375" style="629" customWidth="1"/>
    <col min="1547" max="1547" width="10" style="629" customWidth="1"/>
    <col min="1548" max="1551" width="8.5703125" style="629" customWidth="1"/>
    <col min="1552" max="1793" width="9.140625" style="629"/>
    <col min="1794" max="1794" width="47.28515625" style="629" customWidth="1"/>
    <col min="1795" max="1795" width="9.140625" style="629"/>
    <col min="1796" max="1796" width="10.140625" style="629" customWidth="1"/>
    <col min="1797" max="1797" width="10" style="629" customWidth="1"/>
    <col min="1798" max="1798" width="9.5703125" style="629" customWidth="1"/>
    <col min="1799" max="1799" width="10" style="629" customWidth="1"/>
    <col min="1800" max="1800" width="10.28515625" style="629" customWidth="1"/>
    <col min="1801" max="1801" width="9.42578125" style="629" customWidth="1"/>
    <col min="1802" max="1802" width="9.7109375" style="629" customWidth="1"/>
    <col min="1803" max="1803" width="10" style="629" customWidth="1"/>
    <col min="1804" max="1807" width="8.5703125" style="629" customWidth="1"/>
    <col min="1808" max="2049" width="9.140625" style="629"/>
    <col min="2050" max="2050" width="47.28515625" style="629" customWidth="1"/>
    <col min="2051" max="2051" width="9.140625" style="629"/>
    <col min="2052" max="2052" width="10.140625" style="629" customWidth="1"/>
    <col min="2053" max="2053" width="10" style="629" customWidth="1"/>
    <col min="2054" max="2054" width="9.5703125" style="629" customWidth="1"/>
    <col min="2055" max="2055" width="10" style="629" customWidth="1"/>
    <col min="2056" max="2056" width="10.28515625" style="629" customWidth="1"/>
    <col min="2057" max="2057" width="9.42578125" style="629" customWidth="1"/>
    <col min="2058" max="2058" width="9.7109375" style="629" customWidth="1"/>
    <col min="2059" max="2059" width="10" style="629" customWidth="1"/>
    <col min="2060" max="2063" width="8.5703125" style="629" customWidth="1"/>
    <col min="2064" max="2305" width="9.140625" style="629"/>
    <col min="2306" max="2306" width="47.28515625" style="629" customWidth="1"/>
    <col min="2307" max="2307" width="9.140625" style="629"/>
    <col min="2308" max="2308" width="10.140625" style="629" customWidth="1"/>
    <col min="2309" max="2309" width="10" style="629" customWidth="1"/>
    <col min="2310" max="2310" width="9.5703125" style="629" customWidth="1"/>
    <col min="2311" max="2311" width="10" style="629" customWidth="1"/>
    <col min="2312" max="2312" width="10.28515625" style="629" customWidth="1"/>
    <col min="2313" max="2313" width="9.42578125" style="629" customWidth="1"/>
    <col min="2314" max="2314" width="9.7109375" style="629" customWidth="1"/>
    <col min="2315" max="2315" width="10" style="629" customWidth="1"/>
    <col min="2316" max="2319" width="8.5703125" style="629" customWidth="1"/>
    <col min="2320" max="2561" width="9.140625" style="629"/>
    <col min="2562" max="2562" width="47.28515625" style="629" customWidth="1"/>
    <col min="2563" max="2563" width="9.140625" style="629"/>
    <col min="2564" max="2564" width="10.140625" style="629" customWidth="1"/>
    <col min="2565" max="2565" width="10" style="629" customWidth="1"/>
    <col min="2566" max="2566" width="9.5703125" style="629" customWidth="1"/>
    <col min="2567" max="2567" width="10" style="629" customWidth="1"/>
    <col min="2568" max="2568" width="10.28515625" style="629" customWidth="1"/>
    <col min="2569" max="2569" width="9.42578125" style="629" customWidth="1"/>
    <col min="2570" max="2570" width="9.7109375" style="629" customWidth="1"/>
    <col min="2571" max="2571" width="10" style="629" customWidth="1"/>
    <col min="2572" max="2575" width="8.5703125" style="629" customWidth="1"/>
    <col min="2576" max="2817" width="9.140625" style="629"/>
    <col min="2818" max="2818" width="47.28515625" style="629" customWidth="1"/>
    <col min="2819" max="2819" width="9.140625" style="629"/>
    <col min="2820" max="2820" width="10.140625" style="629" customWidth="1"/>
    <col min="2821" max="2821" width="10" style="629" customWidth="1"/>
    <col min="2822" max="2822" width="9.5703125" style="629" customWidth="1"/>
    <col min="2823" max="2823" width="10" style="629" customWidth="1"/>
    <col min="2824" max="2824" width="10.28515625" style="629" customWidth="1"/>
    <col min="2825" max="2825" width="9.42578125" style="629" customWidth="1"/>
    <col min="2826" max="2826" width="9.7109375" style="629" customWidth="1"/>
    <col min="2827" max="2827" width="10" style="629" customWidth="1"/>
    <col min="2828" max="2831" width="8.5703125" style="629" customWidth="1"/>
    <col min="2832" max="3073" width="9.140625" style="629"/>
    <col min="3074" max="3074" width="47.28515625" style="629" customWidth="1"/>
    <col min="3075" max="3075" width="9.140625" style="629"/>
    <col min="3076" max="3076" width="10.140625" style="629" customWidth="1"/>
    <col min="3077" max="3077" width="10" style="629" customWidth="1"/>
    <col min="3078" max="3078" width="9.5703125" style="629" customWidth="1"/>
    <col min="3079" max="3079" width="10" style="629" customWidth="1"/>
    <col min="3080" max="3080" width="10.28515625" style="629" customWidth="1"/>
    <col min="3081" max="3081" width="9.42578125" style="629" customWidth="1"/>
    <col min="3082" max="3082" width="9.7109375" style="629" customWidth="1"/>
    <col min="3083" max="3083" width="10" style="629" customWidth="1"/>
    <col min="3084" max="3087" width="8.5703125" style="629" customWidth="1"/>
    <col min="3088" max="3329" width="9.140625" style="629"/>
    <col min="3330" max="3330" width="47.28515625" style="629" customWidth="1"/>
    <col min="3331" max="3331" width="9.140625" style="629"/>
    <col min="3332" max="3332" width="10.140625" style="629" customWidth="1"/>
    <col min="3333" max="3333" width="10" style="629" customWidth="1"/>
    <col min="3334" max="3334" width="9.5703125" style="629" customWidth="1"/>
    <col min="3335" max="3335" width="10" style="629" customWidth="1"/>
    <col min="3336" max="3336" width="10.28515625" style="629" customWidth="1"/>
    <col min="3337" max="3337" width="9.42578125" style="629" customWidth="1"/>
    <col min="3338" max="3338" width="9.7109375" style="629" customWidth="1"/>
    <col min="3339" max="3339" width="10" style="629" customWidth="1"/>
    <col min="3340" max="3343" width="8.5703125" style="629" customWidth="1"/>
    <col min="3344" max="3585" width="9.140625" style="629"/>
    <col min="3586" max="3586" width="47.28515625" style="629" customWidth="1"/>
    <col min="3587" max="3587" width="9.140625" style="629"/>
    <col min="3588" max="3588" width="10.140625" style="629" customWidth="1"/>
    <col min="3589" max="3589" width="10" style="629" customWidth="1"/>
    <col min="3590" max="3590" width="9.5703125" style="629" customWidth="1"/>
    <col min="3591" max="3591" width="10" style="629" customWidth="1"/>
    <col min="3592" max="3592" width="10.28515625" style="629" customWidth="1"/>
    <col min="3593" max="3593" width="9.42578125" style="629" customWidth="1"/>
    <col min="3594" max="3594" width="9.7109375" style="629" customWidth="1"/>
    <col min="3595" max="3595" width="10" style="629" customWidth="1"/>
    <col min="3596" max="3599" width="8.5703125" style="629" customWidth="1"/>
    <col min="3600" max="3841" width="9.140625" style="629"/>
    <col min="3842" max="3842" width="47.28515625" style="629" customWidth="1"/>
    <col min="3843" max="3843" width="9.140625" style="629"/>
    <col min="3844" max="3844" width="10.140625" style="629" customWidth="1"/>
    <col min="3845" max="3845" width="10" style="629" customWidth="1"/>
    <col min="3846" max="3846" width="9.5703125" style="629" customWidth="1"/>
    <col min="3847" max="3847" width="10" style="629" customWidth="1"/>
    <col min="3848" max="3848" width="10.28515625" style="629" customWidth="1"/>
    <col min="3849" max="3849" width="9.42578125" style="629" customWidth="1"/>
    <col min="3850" max="3850" width="9.7109375" style="629" customWidth="1"/>
    <col min="3851" max="3851" width="10" style="629" customWidth="1"/>
    <col min="3852" max="3855" width="8.5703125" style="629" customWidth="1"/>
    <col min="3856" max="4097" width="9.140625" style="629"/>
    <col min="4098" max="4098" width="47.28515625" style="629" customWidth="1"/>
    <col min="4099" max="4099" width="9.140625" style="629"/>
    <col min="4100" max="4100" width="10.140625" style="629" customWidth="1"/>
    <col min="4101" max="4101" width="10" style="629" customWidth="1"/>
    <col min="4102" max="4102" width="9.5703125" style="629" customWidth="1"/>
    <col min="4103" max="4103" width="10" style="629" customWidth="1"/>
    <col min="4104" max="4104" width="10.28515625" style="629" customWidth="1"/>
    <col min="4105" max="4105" width="9.42578125" style="629" customWidth="1"/>
    <col min="4106" max="4106" width="9.7109375" style="629" customWidth="1"/>
    <col min="4107" max="4107" width="10" style="629" customWidth="1"/>
    <col min="4108" max="4111" width="8.5703125" style="629" customWidth="1"/>
    <col min="4112" max="4353" width="9.140625" style="629"/>
    <col min="4354" max="4354" width="47.28515625" style="629" customWidth="1"/>
    <col min="4355" max="4355" width="9.140625" style="629"/>
    <col min="4356" max="4356" width="10.140625" style="629" customWidth="1"/>
    <col min="4357" max="4357" width="10" style="629" customWidth="1"/>
    <col min="4358" max="4358" width="9.5703125" style="629" customWidth="1"/>
    <col min="4359" max="4359" width="10" style="629" customWidth="1"/>
    <col min="4360" max="4360" width="10.28515625" style="629" customWidth="1"/>
    <col min="4361" max="4361" width="9.42578125" style="629" customWidth="1"/>
    <col min="4362" max="4362" width="9.7109375" style="629" customWidth="1"/>
    <col min="4363" max="4363" width="10" style="629" customWidth="1"/>
    <col min="4364" max="4367" width="8.5703125" style="629" customWidth="1"/>
    <col min="4368" max="4609" width="9.140625" style="629"/>
    <col min="4610" max="4610" width="47.28515625" style="629" customWidth="1"/>
    <col min="4611" max="4611" width="9.140625" style="629"/>
    <col min="4612" max="4612" width="10.140625" style="629" customWidth="1"/>
    <col min="4613" max="4613" width="10" style="629" customWidth="1"/>
    <col min="4614" max="4614" width="9.5703125" style="629" customWidth="1"/>
    <col min="4615" max="4615" width="10" style="629" customWidth="1"/>
    <col min="4616" max="4616" width="10.28515625" style="629" customWidth="1"/>
    <col min="4617" max="4617" width="9.42578125" style="629" customWidth="1"/>
    <col min="4618" max="4618" width="9.7109375" style="629" customWidth="1"/>
    <col min="4619" max="4619" width="10" style="629" customWidth="1"/>
    <col min="4620" max="4623" width="8.5703125" style="629" customWidth="1"/>
    <col min="4624" max="4865" width="9.140625" style="629"/>
    <col min="4866" max="4866" width="47.28515625" style="629" customWidth="1"/>
    <col min="4867" max="4867" width="9.140625" style="629"/>
    <col min="4868" max="4868" width="10.140625" style="629" customWidth="1"/>
    <col min="4869" max="4869" width="10" style="629" customWidth="1"/>
    <col min="4870" max="4870" width="9.5703125" style="629" customWidth="1"/>
    <col min="4871" max="4871" width="10" style="629" customWidth="1"/>
    <col min="4872" max="4872" width="10.28515625" style="629" customWidth="1"/>
    <col min="4873" max="4873" width="9.42578125" style="629" customWidth="1"/>
    <col min="4874" max="4874" width="9.7109375" style="629" customWidth="1"/>
    <col min="4875" max="4875" width="10" style="629" customWidth="1"/>
    <col min="4876" max="4879" width="8.5703125" style="629" customWidth="1"/>
    <col min="4880" max="5121" width="9.140625" style="629"/>
    <col min="5122" max="5122" width="47.28515625" style="629" customWidth="1"/>
    <col min="5123" max="5123" width="9.140625" style="629"/>
    <col min="5124" max="5124" width="10.140625" style="629" customWidth="1"/>
    <col min="5125" max="5125" width="10" style="629" customWidth="1"/>
    <col min="5126" max="5126" width="9.5703125" style="629" customWidth="1"/>
    <col min="5127" max="5127" width="10" style="629" customWidth="1"/>
    <col min="5128" max="5128" width="10.28515625" style="629" customWidth="1"/>
    <col min="5129" max="5129" width="9.42578125" style="629" customWidth="1"/>
    <col min="5130" max="5130" width="9.7109375" style="629" customWidth="1"/>
    <col min="5131" max="5131" width="10" style="629" customWidth="1"/>
    <col min="5132" max="5135" width="8.5703125" style="629" customWidth="1"/>
    <col min="5136" max="5377" width="9.140625" style="629"/>
    <col min="5378" max="5378" width="47.28515625" style="629" customWidth="1"/>
    <col min="5379" max="5379" width="9.140625" style="629"/>
    <col min="5380" max="5380" width="10.140625" style="629" customWidth="1"/>
    <col min="5381" max="5381" width="10" style="629" customWidth="1"/>
    <col min="5382" max="5382" width="9.5703125" style="629" customWidth="1"/>
    <col min="5383" max="5383" width="10" style="629" customWidth="1"/>
    <col min="5384" max="5384" width="10.28515625" style="629" customWidth="1"/>
    <col min="5385" max="5385" width="9.42578125" style="629" customWidth="1"/>
    <col min="5386" max="5386" width="9.7109375" style="629" customWidth="1"/>
    <col min="5387" max="5387" width="10" style="629" customWidth="1"/>
    <col min="5388" max="5391" width="8.5703125" style="629" customWidth="1"/>
    <col min="5392" max="5633" width="9.140625" style="629"/>
    <col min="5634" max="5634" width="47.28515625" style="629" customWidth="1"/>
    <col min="5635" max="5635" width="9.140625" style="629"/>
    <col min="5636" max="5636" width="10.140625" style="629" customWidth="1"/>
    <col min="5637" max="5637" width="10" style="629" customWidth="1"/>
    <col min="5638" max="5638" width="9.5703125" style="629" customWidth="1"/>
    <col min="5639" max="5639" width="10" style="629" customWidth="1"/>
    <col min="5640" max="5640" width="10.28515625" style="629" customWidth="1"/>
    <col min="5641" max="5641" width="9.42578125" style="629" customWidth="1"/>
    <col min="5642" max="5642" width="9.7109375" style="629" customWidth="1"/>
    <col min="5643" max="5643" width="10" style="629" customWidth="1"/>
    <col min="5644" max="5647" width="8.5703125" style="629" customWidth="1"/>
    <col min="5648" max="5889" width="9.140625" style="629"/>
    <col min="5890" max="5890" width="47.28515625" style="629" customWidth="1"/>
    <col min="5891" max="5891" width="9.140625" style="629"/>
    <col min="5892" max="5892" width="10.140625" style="629" customWidth="1"/>
    <col min="5893" max="5893" width="10" style="629" customWidth="1"/>
    <col min="5894" max="5894" width="9.5703125" style="629" customWidth="1"/>
    <col min="5895" max="5895" width="10" style="629" customWidth="1"/>
    <col min="5896" max="5896" width="10.28515625" style="629" customWidth="1"/>
    <col min="5897" max="5897" width="9.42578125" style="629" customWidth="1"/>
    <col min="5898" max="5898" width="9.7109375" style="629" customWidth="1"/>
    <col min="5899" max="5899" width="10" style="629" customWidth="1"/>
    <col min="5900" max="5903" width="8.5703125" style="629" customWidth="1"/>
    <col min="5904" max="6145" width="9.140625" style="629"/>
    <col min="6146" max="6146" width="47.28515625" style="629" customWidth="1"/>
    <col min="6147" max="6147" width="9.140625" style="629"/>
    <col min="6148" max="6148" width="10.140625" style="629" customWidth="1"/>
    <col min="6149" max="6149" width="10" style="629" customWidth="1"/>
    <col min="6150" max="6150" width="9.5703125" style="629" customWidth="1"/>
    <col min="6151" max="6151" width="10" style="629" customWidth="1"/>
    <col min="6152" max="6152" width="10.28515625" style="629" customWidth="1"/>
    <col min="6153" max="6153" width="9.42578125" style="629" customWidth="1"/>
    <col min="6154" max="6154" width="9.7109375" style="629" customWidth="1"/>
    <col min="6155" max="6155" width="10" style="629" customWidth="1"/>
    <col min="6156" max="6159" width="8.5703125" style="629" customWidth="1"/>
    <col min="6160" max="6401" width="9.140625" style="629"/>
    <col min="6402" max="6402" width="47.28515625" style="629" customWidth="1"/>
    <col min="6403" max="6403" width="9.140625" style="629"/>
    <col min="6404" max="6404" width="10.140625" style="629" customWidth="1"/>
    <col min="6405" max="6405" width="10" style="629" customWidth="1"/>
    <col min="6406" max="6406" width="9.5703125" style="629" customWidth="1"/>
    <col min="6407" max="6407" width="10" style="629" customWidth="1"/>
    <col min="6408" max="6408" width="10.28515625" style="629" customWidth="1"/>
    <col min="6409" max="6409" width="9.42578125" style="629" customWidth="1"/>
    <col min="6410" max="6410" width="9.7109375" style="629" customWidth="1"/>
    <col min="6411" max="6411" width="10" style="629" customWidth="1"/>
    <col min="6412" max="6415" width="8.5703125" style="629" customWidth="1"/>
    <col min="6416" max="6657" width="9.140625" style="629"/>
    <col min="6658" max="6658" width="47.28515625" style="629" customWidth="1"/>
    <col min="6659" max="6659" width="9.140625" style="629"/>
    <col min="6660" max="6660" width="10.140625" style="629" customWidth="1"/>
    <col min="6661" max="6661" width="10" style="629" customWidth="1"/>
    <col min="6662" max="6662" width="9.5703125" style="629" customWidth="1"/>
    <col min="6663" max="6663" width="10" style="629" customWidth="1"/>
    <col min="6664" max="6664" width="10.28515625" style="629" customWidth="1"/>
    <col min="6665" max="6665" width="9.42578125" style="629" customWidth="1"/>
    <col min="6666" max="6666" width="9.7109375" style="629" customWidth="1"/>
    <col min="6667" max="6667" width="10" style="629" customWidth="1"/>
    <col min="6668" max="6671" width="8.5703125" style="629" customWidth="1"/>
    <col min="6672" max="6913" width="9.140625" style="629"/>
    <col min="6914" max="6914" width="47.28515625" style="629" customWidth="1"/>
    <col min="6915" max="6915" width="9.140625" style="629"/>
    <col min="6916" max="6916" width="10.140625" style="629" customWidth="1"/>
    <col min="6917" max="6917" width="10" style="629" customWidth="1"/>
    <col min="6918" max="6918" width="9.5703125" style="629" customWidth="1"/>
    <col min="6919" max="6919" width="10" style="629" customWidth="1"/>
    <col min="6920" max="6920" width="10.28515625" style="629" customWidth="1"/>
    <col min="6921" max="6921" width="9.42578125" style="629" customWidth="1"/>
    <col min="6922" max="6922" width="9.7109375" style="629" customWidth="1"/>
    <col min="6923" max="6923" width="10" style="629" customWidth="1"/>
    <col min="6924" max="6927" width="8.5703125" style="629" customWidth="1"/>
    <col min="6928" max="7169" width="9.140625" style="629"/>
    <col min="7170" max="7170" width="47.28515625" style="629" customWidth="1"/>
    <col min="7171" max="7171" width="9.140625" style="629"/>
    <col min="7172" max="7172" width="10.140625" style="629" customWidth="1"/>
    <col min="7173" max="7173" width="10" style="629" customWidth="1"/>
    <col min="7174" max="7174" width="9.5703125" style="629" customWidth="1"/>
    <col min="7175" max="7175" width="10" style="629" customWidth="1"/>
    <col min="7176" max="7176" width="10.28515625" style="629" customWidth="1"/>
    <col min="7177" max="7177" width="9.42578125" style="629" customWidth="1"/>
    <col min="7178" max="7178" width="9.7109375" style="629" customWidth="1"/>
    <col min="7179" max="7179" width="10" style="629" customWidth="1"/>
    <col min="7180" max="7183" width="8.5703125" style="629" customWidth="1"/>
    <col min="7184" max="7425" width="9.140625" style="629"/>
    <col min="7426" max="7426" width="47.28515625" style="629" customWidth="1"/>
    <col min="7427" max="7427" width="9.140625" style="629"/>
    <col min="7428" max="7428" width="10.140625" style="629" customWidth="1"/>
    <col min="7429" max="7429" width="10" style="629" customWidth="1"/>
    <col min="7430" max="7430" width="9.5703125" style="629" customWidth="1"/>
    <col min="7431" max="7431" width="10" style="629" customWidth="1"/>
    <col min="7432" max="7432" width="10.28515625" style="629" customWidth="1"/>
    <col min="7433" max="7433" width="9.42578125" style="629" customWidth="1"/>
    <col min="7434" max="7434" width="9.7109375" style="629" customWidth="1"/>
    <col min="7435" max="7435" width="10" style="629" customWidth="1"/>
    <col min="7436" max="7439" width="8.5703125" style="629" customWidth="1"/>
    <col min="7440" max="7681" width="9.140625" style="629"/>
    <col min="7682" max="7682" width="47.28515625" style="629" customWidth="1"/>
    <col min="7683" max="7683" width="9.140625" style="629"/>
    <col min="7684" max="7684" width="10.140625" style="629" customWidth="1"/>
    <col min="7685" max="7685" width="10" style="629" customWidth="1"/>
    <col min="7686" max="7686" width="9.5703125" style="629" customWidth="1"/>
    <col min="7687" max="7687" width="10" style="629" customWidth="1"/>
    <col min="7688" max="7688" width="10.28515625" style="629" customWidth="1"/>
    <col min="7689" max="7689" width="9.42578125" style="629" customWidth="1"/>
    <col min="7690" max="7690" width="9.7109375" style="629" customWidth="1"/>
    <col min="7691" max="7691" width="10" style="629" customWidth="1"/>
    <col min="7692" max="7695" width="8.5703125" style="629" customWidth="1"/>
    <col min="7696" max="7937" width="9.140625" style="629"/>
    <col min="7938" max="7938" width="47.28515625" style="629" customWidth="1"/>
    <col min="7939" max="7939" width="9.140625" style="629"/>
    <col min="7940" max="7940" width="10.140625" style="629" customWidth="1"/>
    <col min="7941" max="7941" width="10" style="629" customWidth="1"/>
    <col min="7942" max="7942" width="9.5703125" style="629" customWidth="1"/>
    <col min="7943" max="7943" width="10" style="629" customWidth="1"/>
    <col min="7944" max="7944" width="10.28515625" style="629" customWidth="1"/>
    <col min="7945" max="7945" width="9.42578125" style="629" customWidth="1"/>
    <col min="7946" max="7946" width="9.7109375" style="629" customWidth="1"/>
    <col min="7947" max="7947" width="10" style="629" customWidth="1"/>
    <col min="7948" max="7951" width="8.5703125" style="629" customWidth="1"/>
    <col min="7952" max="8193" width="9.140625" style="629"/>
    <col min="8194" max="8194" width="47.28515625" style="629" customWidth="1"/>
    <col min="8195" max="8195" width="9.140625" style="629"/>
    <col min="8196" max="8196" width="10.140625" style="629" customWidth="1"/>
    <col min="8197" max="8197" width="10" style="629" customWidth="1"/>
    <col min="8198" max="8198" width="9.5703125" style="629" customWidth="1"/>
    <col min="8199" max="8199" width="10" style="629" customWidth="1"/>
    <col min="8200" max="8200" width="10.28515625" style="629" customWidth="1"/>
    <col min="8201" max="8201" width="9.42578125" style="629" customWidth="1"/>
    <col min="8202" max="8202" width="9.7109375" style="629" customWidth="1"/>
    <col min="8203" max="8203" width="10" style="629" customWidth="1"/>
    <col min="8204" max="8207" width="8.5703125" style="629" customWidth="1"/>
    <col min="8208" max="8449" width="9.140625" style="629"/>
    <col min="8450" max="8450" width="47.28515625" style="629" customWidth="1"/>
    <col min="8451" max="8451" width="9.140625" style="629"/>
    <col min="8452" max="8452" width="10.140625" style="629" customWidth="1"/>
    <col min="8453" max="8453" width="10" style="629" customWidth="1"/>
    <col min="8454" max="8454" width="9.5703125" style="629" customWidth="1"/>
    <col min="8455" max="8455" width="10" style="629" customWidth="1"/>
    <col min="8456" max="8456" width="10.28515625" style="629" customWidth="1"/>
    <col min="8457" max="8457" width="9.42578125" style="629" customWidth="1"/>
    <col min="8458" max="8458" width="9.7109375" style="629" customWidth="1"/>
    <col min="8459" max="8459" width="10" style="629" customWidth="1"/>
    <col min="8460" max="8463" width="8.5703125" style="629" customWidth="1"/>
    <col min="8464" max="8705" width="9.140625" style="629"/>
    <col min="8706" max="8706" width="47.28515625" style="629" customWidth="1"/>
    <col min="8707" max="8707" width="9.140625" style="629"/>
    <col min="8708" max="8708" width="10.140625" style="629" customWidth="1"/>
    <col min="8709" max="8709" width="10" style="629" customWidth="1"/>
    <col min="8710" max="8710" width="9.5703125" style="629" customWidth="1"/>
    <col min="8711" max="8711" width="10" style="629" customWidth="1"/>
    <col min="8712" max="8712" width="10.28515625" style="629" customWidth="1"/>
    <col min="8713" max="8713" width="9.42578125" style="629" customWidth="1"/>
    <col min="8714" max="8714" width="9.7109375" style="629" customWidth="1"/>
    <col min="8715" max="8715" width="10" style="629" customWidth="1"/>
    <col min="8716" max="8719" width="8.5703125" style="629" customWidth="1"/>
    <col min="8720" max="8961" width="9.140625" style="629"/>
    <col min="8962" max="8962" width="47.28515625" style="629" customWidth="1"/>
    <col min="8963" max="8963" width="9.140625" style="629"/>
    <col min="8964" max="8964" width="10.140625" style="629" customWidth="1"/>
    <col min="8965" max="8965" width="10" style="629" customWidth="1"/>
    <col min="8966" max="8966" width="9.5703125" style="629" customWidth="1"/>
    <col min="8967" max="8967" width="10" style="629" customWidth="1"/>
    <col min="8968" max="8968" width="10.28515625" style="629" customWidth="1"/>
    <col min="8969" max="8969" width="9.42578125" style="629" customWidth="1"/>
    <col min="8970" max="8970" width="9.7109375" style="629" customWidth="1"/>
    <col min="8971" max="8971" width="10" style="629" customWidth="1"/>
    <col min="8972" max="8975" width="8.5703125" style="629" customWidth="1"/>
    <col min="8976" max="9217" width="9.140625" style="629"/>
    <col min="9218" max="9218" width="47.28515625" style="629" customWidth="1"/>
    <col min="9219" max="9219" width="9.140625" style="629"/>
    <col min="9220" max="9220" width="10.140625" style="629" customWidth="1"/>
    <col min="9221" max="9221" width="10" style="629" customWidth="1"/>
    <col min="9222" max="9222" width="9.5703125" style="629" customWidth="1"/>
    <col min="9223" max="9223" width="10" style="629" customWidth="1"/>
    <col min="9224" max="9224" width="10.28515625" style="629" customWidth="1"/>
    <col min="9225" max="9225" width="9.42578125" style="629" customWidth="1"/>
    <col min="9226" max="9226" width="9.7109375" style="629" customWidth="1"/>
    <col min="9227" max="9227" width="10" style="629" customWidth="1"/>
    <col min="9228" max="9231" width="8.5703125" style="629" customWidth="1"/>
    <col min="9232" max="9473" width="9.140625" style="629"/>
    <col min="9474" max="9474" width="47.28515625" style="629" customWidth="1"/>
    <col min="9475" max="9475" width="9.140625" style="629"/>
    <col min="9476" max="9476" width="10.140625" style="629" customWidth="1"/>
    <col min="9477" max="9477" width="10" style="629" customWidth="1"/>
    <col min="9478" max="9478" width="9.5703125" style="629" customWidth="1"/>
    <col min="9479" max="9479" width="10" style="629" customWidth="1"/>
    <col min="9480" max="9480" width="10.28515625" style="629" customWidth="1"/>
    <col min="9481" max="9481" width="9.42578125" style="629" customWidth="1"/>
    <col min="9482" max="9482" width="9.7109375" style="629" customWidth="1"/>
    <col min="9483" max="9483" width="10" style="629" customWidth="1"/>
    <col min="9484" max="9487" width="8.5703125" style="629" customWidth="1"/>
    <col min="9488" max="9729" width="9.140625" style="629"/>
    <col min="9730" max="9730" width="47.28515625" style="629" customWidth="1"/>
    <col min="9731" max="9731" width="9.140625" style="629"/>
    <col min="9732" max="9732" width="10.140625" style="629" customWidth="1"/>
    <col min="9733" max="9733" width="10" style="629" customWidth="1"/>
    <col min="9734" max="9734" width="9.5703125" style="629" customWidth="1"/>
    <col min="9735" max="9735" width="10" style="629" customWidth="1"/>
    <col min="9736" max="9736" width="10.28515625" style="629" customWidth="1"/>
    <col min="9737" max="9737" width="9.42578125" style="629" customWidth="1"/>
    <col min="9738" max="9738" width="9.7109375" style="629" customWidth="1"/>
    <col min="9739" max="9739" width="10" style="629" customWidth="1"/>
    <col min="9740" max="9743" width="8.5703125" style="629" customWidth="1"/>
    <col min="9744" max="9985" width="9.140625" style="629"/>
    <col min="9986" max="9986" width="47.28515625" style="629" customWidth="1"/>
    <col min="9987" max="9987" width="9.140625" style="629"/>
    <col min="9988" max="9988" width="10.140625" style="629" customWidth="1"/>
    <col min="9989" max="9989" width="10" style="629" customWidth="1"/>
    <col min="9990" max="9990" width="9.5703125" style="629" customWidth="1"/>
    <col min="9991" max="9991" width="10" style="629" customWidth="1"/>
    <col min="9992" max="9992" width="10.28515625" style="629" customWidth="1"/>
    <col min="9993" max="9993" width="9.42578125" style="629" customWidth="1"/>
    <col min="9994" max="9994" width="9.7109375" style="629" customWidth="1"/>
    <col min="9995" max="9995" width="10" style="629" customWidth="1"/>
    <col min="9996" max="9999" width="8.5703125" style="629" customWidth="1"/>
    <col min="10000" max="10241" width="9.140625" style="629"/>
    <col min="10242" max="10242" width="47.28515625" style="629" customWidth="1"/>
    <col min="10243" max="10243" width="9.140625" style="629"/>
    <col min="10244" max="10244" width="10.140625" style="629" customWidth="1"/>
    <col min="10245" max="10245" width="10" style="629" customWidth="1"/>
    <col min="10246" max="10246" width="9.5703125" style="629" customWidth="1"/>
    <col min="10247" max="10247" width="10" style="629" customWidth="1"/>
    <col min="10248" max="10248" width="10.28515625" style="629" customWidth="1"/>
    <col min="10249" max="10249" width="9.42578125" style="629" customWidth="1"/>
    <col min="10250" max="10250" width="9.7109375" style="629" customWidth="1"/>
    <col min="10251" max="10251" width="10" style="629" customWidth="1"/>
    <col min="10252" max="10255" width="8.5703125" style="629" customWidth="1"/>
    <col min="10256" max="10497" width="9.140625" style="629"/>
    <col min="10498" max="10498" width="47.28515625" style="629" customWidth="1"/>
    <col min="10499" max="10499" width="9.140625" style="629"/>
    <col min="10500" max="10500" width="10.140625" style="629" customWidth="1"/>
    <col min="10501" max="10501" width="10" style="629" customWidth="1"/>
    <col min="10502" max="10502" width="9.5703125" style="629" customWidth="1"/>
    <col min="10503" max="10503" width="10" style="629" customWidth="1"/>
    <col min="10504" max="10504" width="10.28515625" style="629" customWidth="1"/>
    <col min="10505" max="10505" width="9.42578125" style="629" customWidth="1"/>
    <col min="10506" max="10506" width="9.7109375" style="629" customWidth="1"/>
    <col min="10507" max="10507" width="10" style="629" customWidth="1"/>
    <col min="10508" max="10511" width="8.5703125" style="629" customWidth="1"/>
    <col min="10512" max="10753" width="9.140625" style="629"/>
    <col min="10754" max="10754" width="47.28515625" style="629" customWidth="1"/>
    <col min="10755" max="10755" width="9.140625" style="629"/>
    <col min="10756" max="10756" width="10.140625" style="629" customWidth="1"/>
    <col min="10757" max="10757" width="10" style="629" customWidth="1"/>
    <col min="10758" max="10758" width="9.5703125" style="629" customWidth="1"/>
    <col min="10759" max="10759" width="10" style="629" customWidth="1"/>
    <col min="10760" max="10760" width="10.28515625" style="629" customWidth="1"/>
    <col min="10761" max="10761" width="9.42578125" style="629" customWidth="1"/>
    <col min="10762" max="10762" width="9.7109375" style="629" customWidth="1"/>
    <col min="10763" max="10763" width="10" style="629" customWidth="1"/>
    <col min="10764" max="10767" width="8.5703125" style="629" customWidth="1"/>
    <col min="10768" max="11009" width="9.140625" style="629"/>
    <col min="11010" max="11010" width="47.28515625" style="629" customWidth="1"/>
    <col min="11011" max="11011" width="9.140625" style="629"/>
    <col min="11012" max="11012" width="10.140625" style="629" customWidth="1"/>
    <col min="11013" max="11013" width="10" style="629" customWidth="1"/>
    <col min="11014" max="11014" width="9.5703125" style="629" customWidth="1"/>
    <col min="11015" max="11015" width="10" style="629" customWidth="1"/>
    <col min="11016" max="11016" width="10.28515625" style="629" customWidth="1"/>
    <col min="11017" max="11017" width="9.42578125" style="629" customWidth="1"/>
    <col min="11018" max="11018" width="9.7109375" style="629" customWidth="1"/>
    <col min="11019" max="11019" width="10" style="629" customWidth="1"/>
    <col min="11020" max="11023" width="8.5703125" style="629" customWidth="1"/>
    <col min="11024" max="11265" width="9.140625" style="629"/>
    <col min="11266" max="11266" width="47.28515625" style="629" customWidth="1"/>
    <col min="11267" max="11267" width="9.140625" style="629"/>
    <col min="11268" max="11268" width="10.140625" style="629" customWidth="1"/>
    <col min="11269" max="11269" width="10" style="629" customWidth="1"/>
    <col min="11270" max="11270" width="9.5703125" style="629" customWidth="1"/>
    <col min="11271" max="11271" width="10" style="629" customWidth="1"/>
    <col min="11272" max="11272" width="10.28515625" style="629" customWidth="1"/>
    <col min="11273" max="11273" width="9.42578125" style="629" customWidth="1"/>
    <col min="11274" max="11274" width="9.7109375" style="629" customWidth="1"/>
    <col min="11275" max="11275" width="10" style="629" customWidth="1"/>
    <col min="11276" max="11279" width="8.5703125" style="629" customWidth="1"/>
    <col min="11280" max="11521" width="9.140625" style="629"/>
    <col min="11522" max="11522" width="47.28515625" style="629" customWidth="1"/>
    <col min="11523" max="11523" width="9.140625" style="629"/>
    <col min="11524" max="11524" width="10.140625" style="629" customWidth="1"/>
    <col min="11525" max="11525" width="10" style="629" customWidth="1"/>
    <col min="11526" max="11526" width="9.5703125" style="629" customWidth="1"/>
    <col min="11527" max="11527" width="10" style="629" customWidth="1"/>
    <col min="11528" max="11528" width="10.28515625" style="629" customWidth="1"/>
    <col min="11529" max="11529" width="9.42578125" style="629" customWidth="1"/>
    <col min="11530" max="11530" width="9.7109375" style="629" customWidth="1"/>
    <col min="11531" max="11531" width="10" style="629" customWidth="1"/>
    <col min="11532" max="11535" width="8.5703125" style="629" customWidth="1"/>
    <col min="11536" max="11777" width="9.140625" style="629"/>
    <col min="11778" max="11778" width="47.28515625" style="629" customWidth="1"/>
    <col min="11779" max="11779" width="9.140625" style="629"/>
    <col min="11780" max="11780" width="10.140625" style="629" customWidth="1"/>
    <col min="11781" max="11781" width="10" style="629" customWidth="1"/>
    <col min="11782" max="11782" width="9.5703125" style="629" customWidth="1"/>
    <col min="11783" max="11783" width="10" style="629" customWidth="1"/>
    <col min="11784" max="11784" width="10.28515625" style="629" customWidth="1"/>
    <col min="11785" max="11785" width="9.42578125" style="629" customWidth="1"/>
    <col min="11786" max="11786" width="9.7109375" style="629" customWidth="1"/>
    <col min="11787" max="11787" width="10" style="629" customWidth="1"/>
    <col min="11788" max="11791" width="8.5703125" style="629" customWidth="1"/>
    <col min="11792" max="12033" width="9.140625" style="629"/>
    <col min="12034" max="12034" width="47.28515625" style="629" customWidth="1"/>
    <col min="12035" max="12035" width="9.140625" style="629"/>
    <col min="12036" max="12036" width="10.140625" style="629" customWidth="1"/>
    <col min="12037" max="12037" width="10" style="629" customWidth="1"/>
    <col min="12038" max="12038" width="9.5703125" style="629" customWidth="1"/>
    <col min="12039" max="12039" width="10" style="629" customWidth="1"/>
    <col min="12040" max="12040" width="10.28515625" style="629" customWidth="1"/>
    <col min="12041" max="12041" width="9.42578125" style="629" customWidth="1"/>
    <col min="12042" max="12042" width="9.7109375" style="629" customWidth="1"/>
    <col min="12043" max="12043" width="10" style="629" customWidth="1"/>
    <col min="12044" max="12047" width="8.5703125" style="629" customWidth="1"/>
    <col min="12048" max="12289" width="9.140625" style="629"/>
    <col min="12290" max="12290" width="47.28515625" style="629" customWidth="1"/>
    <col min="12291" max="12291" width="9.140625" style="629"/>
    <col min="12292" max="12292" width="10.140625" style="629" customWidth="1"/>
    <col min="12293" max="12293" width="10" style="629" customWidth="1"/>
    <col min="12294" max="12294" width="9.5703125" style="629" customWidth="1"/>
    <col min="12295" max="12295" width="10" style="629" customWidth="1"/>
    <col min="12296" max="12296" width="10.28515625" style="629" customWidth="1"/>
    <col min="12297" max="12297" width="9.42578125" style="629" customWidth="1"/>
    <col min="12298" max="12298" width="9.7109375" style="629" customWidth="1"/>
    <col min="12299" max="12299" width="10" style="629" customWidth="1"/>
    <col min="12300" max="12303" width="8.5703125" style="629" customWidth="1"/>
    <col min="12304" max="12545" width="9.140625" style="629"/>
    <col min="12546" max="12546" width="47.28515625" style="629" customWidth="1"/>
    <col min="12547" max="12547" width="9.140625" style="629"/>
    <col min="12548" max="12548" width="10.140625" style="629" customWidth="1"/>
    <col min="12549" max="12549" width="10" style="629" customWidth="1"/>
    <col min="12550" max="12550" width="9.5703125" style="629" customWidth="1"/>
    <col min="12551" max="12551" width="10" style="629" customWidth="1"/>
    <col min="12552" max="12552" width="10.28515625" style="629" customWidth="1"/>
    <col min="12553" max="12553" width="9.42578125" style="629" customWidth="1"/>
    <col min="12554" max="12554" width="9.7109375" style="629" customWidth="1"/>
    <col min="12555" max="12555" width="10" style="629" customWidth="1"/>
    <col min="12556" max="12559" width="8.5703125" style="629" customWidth="1"/>
    <col min="12560" max="12801" width="9.140625" style="629"/>
    <col min="12802" max="12802" width="47.28515625" style="629" customWidth="1"/>
    <col min="12803" max="12803" width="9.140625" style="629"/>
    <col min="12804" max="12804" width="10.140625" style="629" customWidth="1"/>
    <col min="12805" max="12805" width="10" style="629" customWidth="1"/>
    <col min="12806" max="12806" width="9.5703125" style="629" customWidth="1"/>
    <col min="12807" max="12807" width="10" style="629" customWidth="1"/>
    <col min="12808" max="12808" width="10.28515625" style="629" customWidth="1"/>
    <col min="12809" max="12809" width="9.42578125" style="629" customWidth="1"/>
    <col min="12810" max="12810" width="9.7109375" style="629" customWidth="1"/>
    <col min="12811" max="12811" width="10" style="629" customWidth="1"/>
    <col min="12812" max="12815" width="8.5703125" style="629" customWidth="1"/>
    <col min="12816" max="13057" width="9.140625" style="629"/>
    <col min="13058" max="13058" width="47.28515625" style="629" customWidth="1"/>
    <col min="13059" max="13059" width="9.140625" style="629"/>
    <col min="13060" max="13060" width="10.140625" style="629" customWidth="1"/>
    <col min="13061" max="13061" width="10" style="629" customWidth="1"/>
    <col min="13062" max="13062" width="9.5703125" style="629" customWidth="1"/>
    <col min="13063" max="13063" width="10" style="629" customWidth="1"/>
    <col min="13064" max="13064" width="10.28515625" style="629" customWidth="1"/>
    <col min="13065" max="13065" width="9.42578125" style="629" customWidth="1"/>
    <col min="13066" max="13066" width="9.7109375" style="629" customWidth="1"/>
    <col min="13067" max="13067" width="10" style="629" customWidth="1"/>
    <col min="13068" max="13071" width="8.5703125" style="629" customWidth="1"/>
    <col min="13072" max="13313" width="9.140625" style="629"/>
    <col min="13314" max="13314" width="47.28515625" style="629" customWidth="1"/>
    <col min="13315" max="13315" width="9.140625" style="629"/>
    <col min="13316" max="13316" width="10.140625" style="629" customWidth="1"/>
    <col min="13317" max="13317" width="10" style="629" customWidth="1"/>
    <col min="13318" max="13318" width="9.5703125" style="629" customWidth="1"/>
    <col min="13319" max="13319" width="10" style="629" customWidth="1"/>
    <col min="13320" max="13320" width="10.28515625" style="629" customWidth="1"/>
    <col min="13321" max="13321" width="9.42578125" style="629" customWidth="1"/>
    <col min="13322" max="13322" width="9.7109375" style="629" customWidth="1"/>
    <col min="13323" max="13323" width="10" style="629" customWidth="1"/>
    <col min="13324" max="13327" width="8.5703125" style="629" customWidth="1"/>
    <col min="13328" max="13569" width="9.140625" style="629"/>
    <col min="13570" max="13570" width="47.28515625" style="629" customWidth="1"/>
    <col min="13571" max="13571" width="9.140625" style="629"/>
    <col min="13572" max="13572" width="10.140625" style="629" customWidth="1"/>
    <col min="13573" max="13573" width="10" style="629" customWidth="1"/>
    <col min="13574" max="13574" width="9.5703125" style="629" customWidth="1"/>
    <col min="13575" max="13575" width="10" style="629" customWidth="1"/>
    <col min="13576" max="13576" width="10.28515625" style="629" customWidth="1"/>
    <col min="13577" max="13577" width="9.42578125" style="629" customWidth="1"/>
    <col min="13578" max="13578" width="9.7109375" style="629" customWidth="1"/>
    <col min="13579" max="13579" width="10" style="629" customWidth="1"/>
    <col min="13580" max="13583" width="8.5703125" style="629" customWidth="1"/>
    <col min="13584" max="13825" width="9.140625" style="629"/>
    <col min="13826" max="13826" width="47.28515625" style="629" customWidth="1"/>
    <col min="13827" max="13827" width="9.140625" style="629"/>
    <col min="13828" max="13828" width="10.140625" style="629" customWidth="1"/>
    <col min="13829" max="13829" width="10" style="629" customWidth="1"/>
    <col min="13830" max="13830" width="9.5703125" style="629" customWidth="1"/>
    <col min="13831" max="13831" width="10" style="629" customWidth="1"/>
    <col min="13832" max="13832" width="10.28515625" style="629" customWidth="1"/>
    <col min="13833" max="13833" width="9.42578125" style="629" customWidth="1"/>
    <col min="13834" max="13834" width="9.7109375" style="629" customWidth="1"/>
    <col min="13835" max="13835" width="10" style="629" customWidth="1"/>
    <col min="13836" max="13839" width="8.5703125" style="629" customWidth="1"/>
    <col min="13840" max="14081" width="9.140625" style="629"/>
    <col min="14082" max="14082" width="47.28515625" style="629" customWidth="1"/>
    <col min="14083" max="14083" width="9.140625" style="629"/>
    <col min="14084" max="14084" width="10.140625" style="629" customWidth="1"/>
    <col min="14085" max="14085" width="10" style="629" customWidth="1"/>
    <col min="14086" max="14086" width="9.5703125" style="629" customWidth="1"/>
    <col min="14087" max="14087" width="10" style="629" customWidth="1"/>
    <col min="14088" max="14088" width="10.28515625" style="629" customWidth="1"/>
    <col min="14089" max="14089" width="9.42578125" style="629" customWidth="1"/>
    <col min="14090" max="14090" width="9.7109375" style="629" customWidth="1"/>
    <col min="14091" max="14091" width="10" style="629" customWidth="1"/>
    <col min="14092" max="14095" width="8.5703125" style="629" customWidth="1"/>
    <col min="14096" max="14337" width="9.140625" style="629"/>
    <col min="14338" max="14338" width="47.28515625" style="629" customWidth="1"/>
    <col min="14339" max="14339" width="9.140625" style="629"/>
    <col min="14340" max="14340" width="10.140625" style="629" customWidth="1"/>
    <col min="14341" max="14341" width="10" style="629" customWidth="1"/>
    <col min="14342" max="14342" width="9.5703125" style="629" customWidth="1"/>
    <col min="14343" max="14343" width="10" style="629" customWidth="1"/>
    <col min="14344" max="14344" width="10.28515625" style="629" customWidth="1"/>
    <col min="14345" max="14345" width="9.42578125" style="629" customWidth="1"/>
    <col min="14346" max="14346" width="9.7109375" style="629" customWidth="1"/>
    <col min="14347" max="14347" width="10" style="629" customWidth="1"/>
    <col min="14348" max="14351" width="8.5703125" style="629" customWidth="1"/>
    <col min="14352" max="14593" width="9.140625" style="629"/>
    <col min="14594" max="14594" width="47.28515625" style="629" customWidth="1"/>
    <col min="14595" max="14595" width="9.140625" style="629"/>
    <col min="14596" max="14596" width="10.140625" style="629" customWidth="1"/>
    <col min="14597" max="14597" width="10" style="629" customWidth="1"/>
    <col min="14598" max="14598" width="9.5703125" style="629" customWidth="1"/>
    <col min="14599" max="14599" width="10" style="629" customWidth="1"/>
    <col min="14600" max="14600" width="10.28515625" style="629" customWidth="1"/>
    <col min="14601" max="14601" width="9.42578125" style="629" customWidth="1"/>
    <col min="14602" max="14602" width="9.7109375" style="629" customWidth="1"/>
    <col min="14603" max="14603" width="10" style="629" customWidth="1"/>
    <col min="14604" max="14607" width="8.5703125" style="629" customWidth="1"/>
    <col min="14608" max="14849" width="9.140625" style="629"/>
    <col min="14850" max="14850" width="47.28515625" style="629" customWidth="1"/>
    <col min="14851" max="14851" width="9.140625" style="629"/>
    <col min="14852" max="14852" width="10.140625" style="629" customWidth="1"/>
    <col min="14853" max="14853" width="10" style="629" customWidth="1"/>
    <col min="14854" max="14854" width="9.5703125" style="629" customWidth="1"/>
    <col min="14855" max="14855" width="10" style="629" customWidth="1"/>
    <col min="14856" max="14856" width="10.28515625" style="629" customWidth="1"/>
    <col min="14857" max="14857" width="9.42578125" style="629" customWidth="1"/>
    <col min="14858" max="14858" width="9.7109375" style="629" customWidth="1"/>
    <col min="14859" max="14859" width="10" style="629" customWidth="1"/>
    <col min="14860" max="14863" width="8.5703125" style="629" customWidth="1"/>
    <col min="14864" max="15105" width="9.140625" style="629"/>
    <col min="15106" max="15106" width="47.28515625" style="629" customWidth="1"/>
    <col min="15107" max="15107" width="9.140625" style="629"/>
    <col min="15108" max="15108" width="10.140625" style="629" customWidth="1"/>
    <col min="15109" max="15109" width="10" style="629" customWidth="1"/>
    <col min="15110" max="15110" width="9.5703125" style="629" customWidth="1"/>
    <col min="15111" max="15111" width="10" style="629" customWidth="1"/>
    <col min="15112" max="15112" width="10.28515625" style="629" customWidth="1"/>
    <col min="15113" max="15113" width="9.42578125" style="629" customWidth="1"/>
    <col min="15114" max="15114" width="9.7109375" style="629" customWidth="1"/>
    <col min="15115" max="15115" width="10" style="629" customWidth="1"/>
    <col min="15116" max="15119" width="8.5703125" style="629" customWidth="1"/>
    <col min="15120" max="15361" width="9.140625" style="629"/>
    <col min="15362" max="15362" width="47.28515625" style="629" customWidth="1"/>
    <col min="15363" max="15363" width="9.140625" style="629"/>
    <col min="15364" max="15364" width="10.140625" style="629" customWidth="1"/>
    <col min="15365" max="15365" width="10" style="629" customWidth="1"/>
    <col min="15366" max="15366" width="9.5703125" style="629" customWidth="1"/>
    <col min="15367" max="15367" width="10" style="629" customWidth="1"/>
    <col min="15368" max="15368" width="10.28515625" style="629" customWidth="1"/>
    <col min="15369" max="15369" width="9.42578125" style="629" customWidth="1"/>
    <col min="15370" max="15370" width="9.7109375" style="629" customWidth="1"/>
    <col min="15371" max="15371" width="10" style="629" customWidth="1"/>
    <col min="15372" max="15375" width="8.5703125" style="629" customWidth="1"/>
    <col min="15376" max="15617" width="9.140625" style="629"/>
    <col min="15618" max="15618" width="47.28515625" style="629" customWidth="1"/>
    <col min="15619" max="15619" width="9.140625" style="629"/>
    <col min="15620" max="15620" width="10.140625" style="629" customWidth="1"/>
    <col min="15621" max="15621" width="10" style="629" customWidth="1"/>
    <col min="15622" max="15622" width="9.5703125" style="629" customWidth="1"/>
    <col min="15623" max="15623" width="10" style="629" customWidth="1"/>
    <col min="15624" max="15624" width="10.28515625" style="629" customWidth="1"/>
    <col min="15625" max="15625" width="9.42578125" style="629" customWidth="1"/>
    <col min="15626" max="15626" width="9.7109375" style="629" customWidth="1"/>
    <col min="15627" max="15627" width="10" style="629" customWidth="1"/>
    <col min="15628" max="15631" width="8.5703125" style="629" customWidth="1"/>
    <col min="15632" max="15873" width="9.140625" style="629"/>
    <col min="15874" max="15874" width="47.28515625" style="629" customWidth="1"/>
    <col min="15875" max="15875" width="9.140625" style="629"/>
    <col min="15876" max="15876" width="10.140625" style="629" customWidth="1"/>
    <col min="15877" max="15877" width="10" style="629" customWidth="1"/>
    <col min="15878" max="15878" width="9.5703125" style="629" customWidth="1"/>
    <col min="15879" max="15879" width="10" style="629" customWidth="1"/>
    <col min="15880" max="15880" width="10.28515625" style="629" customWidth="1"/>
    <col min="15881" max="15881" width="9.42578125" style="629" customWidth="1"/>
    <col min="15882" max="15882" width="9.7109375" style="629" customWidth="1"/>
    <col min="15883" max="15883" width="10" style="629" customWidth="1"/>
    <col min="15884" max="15887" width="8.5703125" style="629" customWidth="1"/>
    <col min="15888" max="16129" width="9.140625" style="629"/>
    <col min="16130" max="16130" width="47.28515625" style="629" customWidth="1"/>
    <col min="16131" max="16131" width="9.140625" style="629"/>
    <col min="16132" max="16132" width="10.140625" style="629" customWidth="1"/>
    <col min="16133" max="16133" width="10" style="629" customWidth="1"/>
    <col min="16134" max="16134" width="9.5703125" style="629" customWidth="1"/>
    <col min="16135" max="16135" width="10" style="629" customWidth="1"/>
    <col min="16136" max="16136" width="10.28515625" style="629" customWidth="1"/>
    <col min="16137" max="16137" width="9.42578125" style="629" customWidth="1"/>
    <col min="16138" max="16138" width="9.7109375" style="629" customWidth="1"/>
    <col min="16139" max="16139" width="10" style="629" customWidth="1"/>
    <col min="16140" max="16143" width="8.5703125" style="629" customWidth="1"/>
    <col min="16144" max="16384" width="9.140625" style="629"/>
  </cols>
  <sheetData>
    <row r="1" spans="1:17" s="626" customFormat="1">
      <c r="A1" s="2592" t="s">
        <v>271</v>
      </c>
      <c r="B1" s="2592"/>
      <c r="C1" s="2592"/>
      <c r="D1" s="2592"/>
      <c r="E1" s="2592"/>
      <c r="F1" s="2592"/>
      <c r="G1" s="2592"/>
      <c r="H1" s="2592"/>
      <c r="I1" s="2592"/>
      <c r="J1" s="2592"/>
      <c r="K1" s="2592"/>
      <c r="L1" s="2592"/>
      <c r="M1" s="2592"/>
      <c r="N1" s="2592"/>
      <c r="O1" s="2592"/>
      <c r="P1" s="628"/>
      <c r="Q1" s="628"/>
    </row>
    <row r="2" spans="1:17" s="627" customFormat="1" ht="14.25" customHeight="1">
      <c r="A2" s="2593" t="s">
        <v>2262</v>
      </c>
      <c r="B2" s="2593"/>
      <c r="C2" s="2593"/>
      <c r="D2" s="2593"/>
      <c r="E2" s="2593"/>
      <c r="F2" s="2593"/>
      <c r="G2" s="2593"/>
      <c r="H2" s="2593"/>
      <c r="I2" s="2593"/>
      <c r="J2" s="2593"/>
      <c r="K2" s="2593"/>
      <c r="L2" s="2593"/>
      <c r="M2" s="2593"/>
      <c r="N2" s="2593"/>
      <c r="O2" s="2593"/>
      <c r="P2" s="2593"/>
      <c r="Q2" s="2593"/>
    </row>
    <row r="3" spans="1:17" s="626" customFormat="1" ht="18" customHeight="1">
      <c r="A3" s="2594" t="s">
        <v>2263</v>
      </c>
      <c r="B3" s="2594"/>
      <c r="C3" s="2594"/>
      <c r="D3" s="2594"/>
      <c r="E3" s="2594"/>
      <c r="F3" s="2594"/>
      <c r="G3" s="2594"/>
      <c r="H3" s="2594"/>
      <c r="I3" s="2594"/>
      <c r="J3" s="2594"/>
      <c r="K3" s="2594"/>
      <c r="L3" s="2594"/>
      <c r="M3" s="2594"/>
      <c r="N3" s="2594"/>
      <c r="O3" s="2594"/>
      <c r="P3" s="2594"/>
    </row>
    <row r="4" spans="1:17" s="1558" customFormat="1" ht="12">
      <c r="A4" s="1524"/>
      <c r="B4" s="1524"/>
      <c r="C4" s="1555"/>
      <c r="D4" s="1567"/>
      <c r="E4" s="1567"/>
      <c r="F4" s="1556"/>
      <c r="G4" s="1567"/>
      <c r="H4" s="1567"/>
      <c r="I4" s="1567"/>
      <c r="J4" s="1567"/>
      <c r="K4" s="1567"/>
      <c r="L4" s="1557"/>
      <c r="M4" s="1557"/>
      <c r="N4" s="1557"/>
      <c r="O4" s="1557" t="s">
        <v>339</v>
      </c>
      <c r="P4" s="1556"/>
      <c r="Q4" s="1556"/>
    </row>
    <row r="5" spans="1:17" s="1558" customFormat="1" ht="15" customHeight="1">
      <c r="A5" s="2595" t="s">
        <v>1793</v>
      </c>
      <c r="B5" s="2600" t="s">
        <v>1794</v>
      </c>
      <c r="C5" s="2425" t="s">
        <v>881</v>
      </c>
      <c r="D5" s="2599" t="s">
        <v>115</v>
      </c>
      <c r="E5" s="2599"/>
      <c r="F5" s="2599"/>
      <c r="G5" s="2599"/>
      <c r="H5" s="2595" t="s">
        <v>986</v>
      </c>
      <c r="I5" s="2595"/>
      <c r="J5" s="2595"/>
      <c r="K5" s="2595"/>
      <c r="L5" s="2596" t="s">
        <v>987</v>
      </c>
      <c r="M5" s="2597"/>
      <c r="N5" s="2597"/>
      <c r="O5" s="2598"/>
    </row>
    <row r="6" spans="1:17" s="1558" customFormat="1" ht="12">
      <c r="A6" s="2595"/>
      <c r="B6" s="2600"/>
      <c r="C6" s="2425"/>
      <c r="D6" s="1733" t="s">
        <v>111</v>
      </c>
      <c r="E6" s="1733" t="s">
        <v>112</v>
      </c>
      <c r="F6" s="1276" t="s">
        <v>113</v>
      </c>
      <c r="G6" s="1733" t="s">
        <v>114</v>
      </c>
      <c r="H6" s="1733" t="s">
        <v>111</v>
      </c>
      <c r="I6" s="1733" t="s">
        <v>112</v>
      </c>
      <c r="J6" s="1733" t="s">
        <v>113</v>
      </c>
      <c r="K6" s="1733" t="s">
        <v>114</v>
      </c>
      <c r="L6" s="1276" t="s">
        <v>111</v>
      </c>
      <c r="M6" s="1276" t="s">
        <v>112</v>
      </c>
      <c r="N6" s="1276" t="s">
        <v>113</v>
      </c>
      <c r="O6" s="1276" t="s">
        <v>114</v>
      </c>
    </row>
    <row r="7" spans="1:17" s="1562" customFormat="1">
      <c r="A7" s="1559" t="s">
        <v>703</v>
      </c>
      <c r="B7" s="2036">
        <v>2</v>
      </c>
      <c r="C7" s="631">
        <v>3</v>
      </c>
      <c r="D7" s="1219"/>
      <c r="E7" s="1219"/>
      <c r="F7" s="631"/>
      <c r="G7" s="2031">
        <v>4</v>
      </c>
      <c r="H7" s="2031"/>
      <c r="I7" s="2031"/>
      <c r="J7" s="2031"/>
      <c r="K7" s="2031">
        <v>5</v>
      </c>
      <c r="L7" s="1560"/>
      <c r="M7" s="1560"/>
      <c r="N7" s="1560"/>
      <c r="O7" s="1561">
        <v>6</v>
      </c>
    </row>
    <row r="8" spans="1:17" s="1558" customFormat="1" ht="37.5" customHeight="1">
      <c r="A8" s="1563">
        <v>1000</v>
      </c>
      <c r="B8" s="2037" t="s">
        <v>1907</v>
      </c>
      <c r="C8" s="1564"/>
      <c r="D8" s="1668">
        <f>H8+L8</f>
        <v>582150</v>
      </c>
      <c r="E8" s="1668">
        <f>I8+M8</f>
        <v>1652023</v>
      </c>
      <c r="F8" s="1667">
        <f>J8+N8</f>
        <v>2949690</v>
      </c>
      <c r="G8" s="1668">
        <f>K8+O8</f>
        <v>4136135</v>
      </c>
      <c r="H8" s="1668">
        <f>H9+H45+H64</f>
        <v>482150</v>
      </c>
      <c r="I8" s="1668">
        <f t="shared" ref="I8:J8" si="0">I9+I45+I64</f>
        <v>952023</v>
      </c>
      <c r="J8" s="1668">
        <f t="shared" si="0"/>
        <v>1449690</v>
      </c>
      <c r="K8" s="1668">
        <f>K9+K45+K64</f>
        <v>2010425</v>
      </c>
      <c r="L8" s="1961">
        <f>L45+L64</f>
        <v>100000</v>
      </c>
      <c r="M8" s="1961">
        <f t="shared" ref="M8:O8" si="1">M45+M64</f>
        <v>700000</v>
      </c>
      <c r="N8" s="1961">
        <f t="shared" si="1"/>
        <v>1500000</v>
      </c>
      <c r="O8" s="1961">
        <f t="shared" si="1"/>
        <v>2125710</v>
      </c>
    </row>
    <row r="9" spans="1:17" s="1558" customFormat="1" ht="47.25" customHeight="1">
      <c r="A9" s="1563">
        <v>1100</v>
      </c>
      <c r="B9" s="2037" t="s">
        <v>1908</v>
      </c>
      <c r="C9" s="1564" t="s">
        <v>1909</v>
      </c>
      <c r="D9" s="1568">
        <f t="shared" ref="D9:G12" si="2">H9</f>
        <v>44882</v>
      </c>
      <c r="E9" s="1568">
        <f t="shared" si="2"/>
        <v>82592</v>
      </c>
      <c r="F9" s="1565">
        <f t="shared" si="2"/>
        <v>124996</v>
      </c>
      <c r="G9" s="1568">
        <f t="shared" si="2"/>
        <v>240104</v>
      </c>
      <c r="H9" s="1568">
        <f>H10+H14+H16+H36+H39</f>
        <v>44882</v>
      </c>
      <c r="I9" s="1568">
        <f t="shared" ref="I9:K9" si="3">I10+I14+I16+I36+I39</f>
        <v>82592</v>
      </c>
      <c r="J9" s="1568">
        <f t="shared" si="3"/>
        <v>124996</v>
      </c>
      <c r="K9" s="1568">
        <f t="shared" si="3"/>
        <v>240104</v>
      </c>
      <c r="L9" s="1565" t="s">
        <v>985</v>
      </c>
      <c r="M9" s="1565" t="s">
        <v>985</v>
      </c>
      <c r="N9" s="1565" t="s">
        <v>985</v>
      </c>
      <c r="O9" s="1565" t="s">
        <v>985</v>
      </c>
    </row>
    <row r="10" spans="1:17" s="1558" customFormat="1" ht="56.25" customHeight="1">
      <c r="A10" s="1563">
        <v>1110</v>
      </c>
      <c r="B10" s="2037" t="s">
        <v>1910</v>
      </c>
      <c r="C10" s="1564" t="s">
        <v>1911</v>
      </c>
      <c r="D10" s="1568">
        <f t="shared" si="2"/>
        <v>16225</v>
      </c>
      <c r="E10" s="1568">
        <f t="shared" si="2"/>
        <v>21950</v>
      </c>
      <c r="F10" s="1565">
        <f t="shared" si="2"/>
        <v>36700</v>
      </c>
      <c r="G10" s="1568">
        <f t="shared" si="2"/>
        <v>80300</v>
      </c>
      <c r="H10" s="1568">
        <f>H11+H12+H13</f>
        <v>16225</v>
      </c>
      <c r="I10" s="1568">
        <f t="shared" ref="I10:K10" si="4">I11+I12+I13</f>
        <v>21950</v>
      </c>
      <c r="J10" s="1568">
        <f t="shared" si="4"/>
        <v>36700</v>
      </c>
      <c r="K10" s="1568">
        <f t="shared" si="4"/>
        <v>80300</v>
      </c>
      <c r="L10" s="1565" t="s">
        <v>985</v>
      </c>
      <c r="M10" s="1565" t="s">
        <v>985</v>
      </c>
      <c r="N10" s="1565" t="s">
        <v>985</v>
      </c>
      <c r="O10" s="1565" t="s">
        <v>985</v>
      </c>
    </row>
    <row r="11" spans="1:17" s="1558" customFormat="1" ht="59.25" customHeight="1">
      <c r="A11" s="1563">
        <v>1111</v>
      </c>
      <c r="B11" s="2037" t="s">
        <v>1912</v>
      </c>
      <c r="C11" s="1564"/>
      <c r="D11" s="1568">
        <f t="shared" si="2"/>
        <v>225</v>
      </c>
      <c r="E11" s="1568">
        <f t="shared" si="2"/>
        <v>450</v>
      </c>
      <c r="F11" s="1565">
        <f t="shared" si="2"/>
        <v>700</v>
      </c>
      <c r="G11" s="1568">
        <f t="shared" si="2"/>
        <v>2300</v>
      </c>
      <c r="H11" s="848">
        <v>225</v>
      </c>
      <c r="I11" s="845">
        <v>450</v>
      </c>
      <c r="J11" s="845">
        <v>700</v>
      </c>
      <c r="K11" s="1568">
        <f>ekamut!F15</f>
        <v>2300</v>
      </c>
      <c r="L11" s="1565" t="s">
        <v>985</v>
      </c>
      <c r="M11" s="1565" t="s">
        <v>985</v>
      </c>
      <c r="N11" s="1565" t="s">
        <v>985</v>
      </c>
      <c r="O11" s="1565" t="s">
        <v>985</v>
      </c>
    </row>
    <row r="12" spans="1:17" s="1558" customFormat="1" ht="57.75" customHeight="1">
      <c r="A12" s="1563">
        <v>1112</v>
      </c>
      <c r="B12" s="2037" t="s">
        <v>1808</v>
      </c>
      <c r="C12" s="1564"/>
      <c r="D12" s="1568">
        <f t="shared" si="2"/>
        <v>2500</v>
      </c>
      <c r="E12" s="1568">
        <f t="shared" si="2"/>
        <v>4500</v>
      </c>
      <c r="F12" s="1565">
        <f t="shared" si="2"/>
        <v>6000</v>
      </c>
      <c r="G12" s="1568">
        <f t="shared" si="2"/>
        <v>8000</v>
      </c>
      <c r="H12" s="848">
        <v>2500</v>
      </c>
      <c r="I12" s="848">
        <v>4500</v>
      </c>
      <c r="J12" s="845">
        <v>6000</v>
      </c>
      <c r="K12" s="1568">
        <f>ekamut!F16</f>
        <v>8000</v>
      </c>
      <c r="L12" s="1565" t="s">
        <v>985</v>
      </c>
      <c r="M12" s="1565" t="s">
        <v>985</v>
      </c>
      <c r="N12" s="1565" t="s">
        <v>985</v>
      </c>
      <c r="O12" s="1565" t="s">
        <v>985</v>
      </c>
    </row>
    <row r="13" spans="1:17" s="1558" customFormat="1" ht="42" customHeight="1">
      <c r="A13" s="1563">
        <v>1113</v>
      </c>
      <c r="B13" s="2037" t="s">
        <v>1781</v>
      </c>
      <c r="C13" s="1564"/>
      <c r="D13" s="1568">
        <f>H13</f>
        <v>13500</v>
      </c>
      <c r="E13" s="1568">
        <f>I13</f>
        <v>17000</v>
      </c>
      <c r="F13" s="1565">
        <f>J13</f>
        <v>30000</v>
      </c>
      <c r="G13" s="1568">
        <f>K13</f>
        <v>70000</v>
      </c>
      <c r="H13" s="1568">
        <v>13500</v>
      </c>
      <c r="I13" s="1568">
        <v>17000</v>
      </c>
      <c r="J13" s="1568">
        <v>30000</v>
      </c>
      <c r="K13" s="1568">
        <f>ekamut!F17</f>
        <v>70000</v>
      </c>
      <c r="L13" s="1565" t="s">
        <v>985</v>
      </c>
      <c r="M13" s="1565" t="s">
        <v>985</v>
      </c>
      <c r="N13" s="1565" t="s">
        <v>985</v>
      </c>
      <c r="O13" s="1565" t="s">
        <v>985</v>
      </c>
    </row>
    <row r="14" spans="1:17" s="1558" customFormat="1" ht="46.5" customHeight="1">
      <c r="A14" s="1563">
        <v>1120</v>
      </c>
      <c r="B14" s="2037" t="s">
        <v>1913</v>
      </c>
      <c r="C14" s="1564" t="s">
        <v>1914</v>
      </c>
      <c r="D14" s="1568">
        <f t="shared" ref="D14:G18" si="5">H14</f>
        <v>26211</v>
      </c>
      <c r="E14" s="1568">
        <f t="shared" si="5"/>
        <v>55000</v>
      </c>
      <c r="F14" s="1565">
        <f t="shared" si="5"/>
        <v>80000</v>
      </c>
      <c r="G14" s="1568">
        <f t="shared" si="5"/>
        <v>143000</v>
      </c>
      <c r="H14" s="1568">
        <v>26211</v>
      </c>
      <c r="I14" s="1568">
        <f>I15</f>
        <v>55000</v>
      </c>
      <c r="J14" s="1568">
        <f>J15</f>
        <v>80000</v>
      </c>
      <c r="K14" s="1568">
        <f>K15</f>
        <v>143000</v>
      </c>
      <c r="L14" s="1565" t="s">
        <v>985</v>
      </c>
      <c r="M14" s="1565" t="s">
        <v>985</v>
      </c>
      <c r="N14" s="1565" t="s">
        <v>985</v>
      </c>
      <c r="O14" s="1565" t="s">
        <v>985</v>
      </c>
    </row>
    <row r="15" spans="1:17" s="1558" customFormat="1" ht="28.5" customHeight="1">
      <c r="A15" s="1563">
        <v>1121</v>
      </c>
      <c r="B15" s="2037" t="s">
        <v>1915</v>
      </c>
      <c r="C15" s="1564"/>
      <c r="D15" s="1568">
        <f t="shared" si="5"/>
        <v>26301</v>
      </c>
      <c r="E15" s="1568">
        <f t="shared" si="5"/>
        <v>55000</v>
      </c>
      <c r="F15" s="1565">
        <f t="shared" si="5"/>
        <v>80000</v>
      </c>
      <c r="G15" s="1568">
        <f t="shared" si="5"/>
        <v>143000</v>
      </c>
      <c r="H15" s="848">
        <v>26301</v>
      </c>
      <c r="I15" s="845">
        <v>55000</v>
      </c>
      <c r="J15" s="845">
        <v>80000</v>
      </c>
      <c r="K15" s="1568">
        <f>ekamut!F20</f>
        <v>143000</v>
      </c>
      <c r="L15" s="1565" t="s">
        <v>985</v>
      </c>
      <c r="M15" s="1565" t="s">
        <v>985</v>
      </c>
      <c r="N15" s="1565" t="s">
        <v>985</v>
      </c>
      <c r="O15" s="1565" t="s">
        <v>985</v>
      </c>
    </row>
    <row r="16" spans="1:17" s="1558" customFormat="1" ht="103.5" customHeight="1">
      <c r="A16" s="1563">
        <v>1130</v>
      </c>
      <c r="B16" s="2037" t="s">
        <v>1916</v>
      </c>
      <c r="C16" s="1564" t="s">
        <v>1917</v>
      </c>
      <c r="D16" s="1568">
        <f t="shared" si="5"/>
        <v>1846</v>
      </c>
      <c r="E16" s="1568">
        <f t="shared" si="5"/>
        <v>3542</v>
      </c>
      <c r="F16" s="1565">
        <f t="shared" si="5"/>
        <v>5196</v>
      </c>
      <c r="G16" s="1568">
        <f t="shared" si="5"/>
        <v>9804</v>
      </c>
      <c r="H16" s="1568">
        <f>H17+H19+H20+H22+H28+H34+H23+H26+H29+H33+H18</f>
        <v>1846</v>
      </c>
      <c r="I16" s="1568">
        <f>I17+I19+I20+I22+I28+I34+I23+I18+I26+I29+I33</f>
        <v>3542</v>
      </c>
      <c r="J16" s="1568">
        <f>J17+J19+J20+J22+J28+J34+J23+J18+J26+J29+J33</f>
        <v>5196</v>
      </c>
      <c r="K16" s="1568">
        <f>ekamut!F21</f>
        <v>9804</v>
      </c>
      <c r="L16" s="1565" t="s">
        <v>985</v>
      </c>
      <c r="M16" s="1565" t="s">
        <v>985</v>
      </c>
      <c r="N16" s="1565" t="s">
        <v>985</v>
      </c>
      <c r="O16" s="1565" t="s">
        <v>985</v>
      </c>
    </row>
    <row r="17" spans="1:15" s="1558" customFormat="1" ht="76.5">
      <c r="A17" s="1563">
        <v>11301</v>
      </c>
      <c r="B17" s="2037" t="s">
        <v>1918</v>
      </c>
      <c r="C17" s="1564"/>
      <c r="D17" s="1568">
        <f t="shared" si="5"/>
        <v>50</v>
      </c>
      <c r="E17" s="1568">
        <f t="shared" si="5"/>
        <v>100</v>
      </c>
      <c r="F17" s="1565">
        <f t="shared" si="5"/>
        <v>200</v>
      </c>
      <c r="G17" s="1568">
        <f t="shared" si="5"/>
        <v>1500</v>
      </c>
      <c r="H17" s="848">
        <v>50</v>
      </c>
      <c r="I17" s="845">
        <v>100</v>
      </c>
      <c r="J17" s="845">
        <v>200</v>
      </c>
      <c r="K17" s="1568">
        <f>ekamut!F23</f>
        <v>1500</v>
      </c>
      <c r="L17" s="1565" t="s">
        <v>985</v>
      </c>
      <c r="M17" s="1565" t="s">
        <v>985</v>
      </c>
      <c r="N17" s="1565" t="s">
        <v>985</v>
      </c>
      <c r="O17" s="1565" t="s">
        <v>985</v>
      </c>
    </row>
    <row r="18" spans="1:15" s="1558" customFormat="1" ht="49.5" customHeight="1">
      <c r="A18" s="1563">
        <v>11302</v>
      </c>
      <c r="B18" s="2037" t="s">
        <v>1919</v>
      </c>
      <c r="C18" s="1564"/>
      <c r="D18" s="1568">
        <f t="shared" si="5"/>
        <v>20</v>
      </c>
      <c r="E18" s="1568">
        <f t="shared" si="5"/>
        <v>40</v>
      </c>
      <c r="F18" s="1565">
        <f t="shared" si="5"/>
        <v>60</v>
      </c>
      <c r="G18" s="1568">
        <f>K18</f>
        <v>60</v>
      </c>
      <c r="H18" s="1568">
        <v>20</v>
      </c>
      <c r="I18" s="1568">
        <v>40</v>
      </c>
      <c r="J18" s="1568">
        <v>60</v>
      </c>
      <c r="K18" s="1568">
        <f>ekamut!F25</f>
        <v>60</v>
      </c>
      <c r="L18" s="1565" t="s">
        <v>985</v>
      </c>
      <c r="M18" s="1565" t="s">
        <v>985</v>
      </c>
      <c r="N18" s="1565" t="s">
        <v>985</v>
      </c>
      <c r="O18" s="1565" t="s">
        <v>985</v>
      </c>
    </row>
    <row r="19" spans="1:15" s="1558" customFormat="1" ht="90" customHeight="1">
      <c r="A19" s="1563">
        <v>11303</v>
      </c>
      <c r="B19" s="2037" t="s">
        <v>1920</v>
      </c>
      <c r="C19" s="1564"/>
      <c r="D19" s="1568">
        <f t="shared" ref="D19:G20" si="6">H19</f>
        <v>10</v>
      </c>
      <c r="E19" s="1568">
        <f t="shared" si="6"/>
        <v>20</v>
      </c>
      <c r="F19" s="1565">
        <f t="shared" si="6"/>
        <v>40</v>
      </c>
      <c r="G19" s="1568">
        <f t="shared" si="6"/>
        <v>80</v>
      </c>
      <c r="H19" s="848">
        <v>10</v>
      </c>
      <c r="I19" s="845">
        <v>20</v>
      </c>
      <c r="J19" s="845">
        <v>40</v>
      </c>
      <c r="K19" s="1568">
        <f>ekamut!F28</f>
        <v>80</v>
      </c>
      <c r="L19" s="1565" t="s">
        <v>985</v>
      </c>
      <c r="M19" s="1565" t="s">
        <v>985</v>
      </c>
      <c r="N19" s="1565" t="s">
        <v>985</v>
      </c>
      <c r="O19" s="1565" t="s">
        <v>985</v>
      </c>
    </row>
    <row r="20" spans="1:15" s="1558" customFormat="1" ht="185.25" customHeight="1">
      <c r="A20" s="1563">
        <v>11304</v>
      </c>
      <c r="B20" s="2037" t="s">
        <v>1921</v>
      </c>
      <c r="C20" s="1564"/>
      <c r="D20" s="1568">
        <f t="shared" si="6"/>
        <v>450</v>
      </c>
      <c r="E20" s="1568">
        <f t="shared" si="6"/>
        <v>900</v>
      </c>
      <c r="F20" s="1565">
        <f t="shared" si="6"/>
        <v>1200</v>
      </c>
      <c r="G20" s="1568">
        <f t="shared" si="6"/>
        <v>2000</v>
      </c>
      <c r="H20" s="848">
        <v>450</v>
      </c>
      <c r="I20" s="845">
        <v>900</v>
      </c>
      <c r="J20" s="845">
        <v>1200</v>
      </c>
      <c r="K20" s="1568">
        <f>ekamut!F29</f>
        <v>2000</v>
      </c>
      <c r="L20" s="1565" t="s">
        <v>985</v>
      </c>
      <c r="M20" s="1565" t="s">
        <v>985</v>
      </c>
      <c r="N20" s="1565" t="s">
        <v>985</v>
      </c>
      <c r="O20" s="1565" t="s">
        <v>985</v>
      </c>
    </row>
    <row r="21" spans="1:15" s="1558" customFormat="1" ht="21" customHeight="1">
      <c r="A21" s="1563">
        <v>11305</v>
      </c>
      <c r="B21" s="2037" t="s">
        <v>1782</v>
      </c>
      <c r="C21" s="1564"/>
      <c r="D21" s="1568"/>
      <c r="E21" s="1568"/>
      <c r="F21" s="1565"/>
      <c r="G21" s="1568"/>
      <c r="H21" s="1568"/>
      <c r="I21" s="1568"/>
      <c r="J21" s="1568"/>
      <c r="K21" s="1568"/>
      <c r="L21" s="1565" t="s">
        <v>985</v>
      </c>
      <c r="M21" s="1565" t="s">
        <v>985</v>
      </c>
      <c r="N21" s="1565" t="s">
        <v>985</v>
      </c>
      <c r="O21" s="1565" t="s">
        <v>985</v>
      </c>
    </row>
    <row r="22" spans="1:15" s="1558" customFormat="1" ht="21" customHeight="1">
      <c r="A22" s="1563">
        <v>11306</v>
      </c>
      <c r="B22" s="2037" t="s">
        <v>1922</v>
      </c>
      <c r="C22" s="1564"/>
      <c r="D22" s="1568">
        <f t="shared" ref="D22:G23" si="7">H22</f>
        <v>100</v>
      </c>
      <c r="E22" s="1568">
        <f t="shared" si="7"/>
        <v>100</v>
      </c>
      <c r="F22" s="1565">
        <f t="shared" si="7"/>
        <v>100</v>
      </c>
      <c r="G22" s="1568">
        <f t="shared" si="7"/>
        <v>100</v>
      </c>
      <c r="H22" s="1568">
        <v>100</v>
      </c>
      <c r="I22" s="1568">
        <v>100</v>
      </c>
      <c r="J22" s="1568">
        <v>100</v>
      </c>
      <c r="K22" s="1568">
        <f>ekamut!F32</f>
        <v>100</v>
      </c>
      <c r="L22" s="1565" t="s">
        <v>985</v>
      </c>
      <c r="M22" s="1565" t="s">
        <v>985</v>
      </c>
      <c r="N22" s="1565" t="s">
        <v>985</v>
      </c>
      <c r="O22" s="1565" t="s">
        <v>985</v>
      </c>
    </row>
    <row r="23" spans="1:15" s="1558" customFormat="1" ht="21" customHeight="1">
      <c r="A23" s="1563">
        <v>11307</v>
      </c>
      <c r="B23" s="2037" t="s">
        <v>1923</v>
      </c>
      <c r="C23" s="1564"/>
      <c r="D23" s="1568">
        <f t="shared" si="7"/>
        <v>1000</v>
      </c>
      <c r="E23" s="1568">
        <f t="shared" si="7"/>
        <v>2000</v>
      </c>
      <c r="F23" s="1565">
        <f t="shared" si="7"/>
        <v>3000</v>
      </c>
      <c r="G23" s="1568">
        <f t="shared" si="7"/>
        <v>4800</v>
      </c>
      <c r="H23" s="848">
        <v>1000</v>
      </c>
      <c r="I23" s="845">
        <v>2000</v>
      </c>
      <c r="J23" s="845">
        <v>3000</v>
      </c>
      <c r="K23" s="1568">
        <f>ekamut!F33</f>
        <v>4800</v>
      </c>
      <c r="L23" s="1565" t="s">
        <v>985</v>
      </c>
      <c r="M23" s="1565" t="s">
        <v>985</v>
      </c>
      <c r="N23" s="1565" t="s">
        <v>985</v>
      </c>
      <c r="O23" s="1565" t="s">
        <v>985</v>
      </c>
    </row>
    <row r="24" spans="1:15" s="1558" customFormat="1" ht="21" customHeight="1">
      <c r="A24" s="1563">
        <v>11308</v>
      </c>
      <c r="B24" s="2037" t="s">
        <v>1924</v>
      </c>
      <c r="C24" s="1564"/>
      <c r="D24" s="1568"/>
      <c r="E24" s="1568"/>
      <c r="F24" s="1565"/>
      <c r="G24" s="1568"/>
      <c r="H24" s="1568"/>
      <c r="I24" s="1568"/>
      <c r="J24" s="1568"/>
      <c r="K24" s="1568"/>
      <c r="L24" s="1565" t="s">
        <v>985</v>
      </c>
      <c r="M24" s="1565" t="s">
        <v>985</v>
      </c>
      <c r="N24" s="1565" t="s">
        <v>985</v>
      </c>
      <c r="O24" s="1565" t="s">
        <v>985</v>
      </c>
    </row>
    <row r="25" spans="1:15" s="1558" customFormat="1" ht="45" customHeight="1">
      <c r="A25" s="1563">
        <v>11309</v>
      </c>
      <c r="B25" s="2037" t="s">
        <v>1925</v>
      </c>
      <c r="C25" s="1564"/>
      <c r="D25" s="1568">
        <f t="shared" ref="D25:G26" si="8">H25</f>
        <v>150</v>
      </c>
      <c r="E25" s="1568">
        <f t="shared" si="8"/>
        <v>150</v>
      </c>
      <c r="F25" s="1565">
        <f t="shared" si="8"/>
        <v>150</v>
      </c>
      <c r="G25" s="1568">
        <f t="shared" si="8"/>
        <v>150</v>
      </c>
      <c r="H25" s="1568">
        <v>150</v>
      </c>
      <c r="I25" s="1568">
        <v>150</v>
      </c>
      <c r="J25" s="1568">
        <v>150</v>
      </c>
      <c r="K25" s="1568">
        <f>ekamut!F36</f>
        <v>150</v>
      </c>
      <c r="L25" s="1565" t="s">
        <v>985</v>
      </c>
      <c r="M25" s="1565" t="s">
        <v>985</v>
      </c>
      <c r="N25" s="1565" t="s">
        <v>985</v>
      </c>
      <c r="O25" s="1565" t="s">
        <v>985</v>
      </c>
    </row>
    <row r="26" spans="1:15" s="1558" customFormat="1" ht="42" customHeight="1">
      <c r="A26" s="1563">
        <v>11310</v>
      </c>
      <c r="B26" s="2037" t="s">
        <v>1926</v>
      </c>
      <c r="C26" s="1564"/>
      <c r="D26" s="1568">
        <f t="shared" si="8"/>
        <v>50</v>
      </c>
      <c r="E26" s="1568">
        <f t="shared" si="8"/>
        <v>100</v>
      </c>
      <c r="F26" s="1565">
        <f t="shared" si="8"/>
        <v>150</v>
      </c>
      <c r="G26" s="1568">
        <f t="shared" si="8"/>
        <v>250</v>
      </c>
      <c r="H26" s="1568">
        <v>50</v>
      </c>
      <c r="I26" s="1568">
        <v>100</v>
      </c>
      <c r="J26" s="1568">
        <v>150</v>
      </c>
      <c r="K26" s="1568">
        <f>ekamut!F37</f>
        <v>250</v>
      </c>
      <c r="L26" s="1565" t="s">
        <v>985</v>
      </c>
      <c r="M26" s="1565" t="s">
        <v>985</v>
      </c>
      <c r="N26" s="1565" t="s">
        <v>985</v>
      </c>
      <c r="O26" s="1565" t="s">
        <v>985</v>
      </c>
    </row>
    <row r="27" spans="1:15" s="1558" customFormat="1" ht="21" customHeight="1">
      <c r="A27" s="1563">
        <v>11311</v>
      </c>
      <c r="B27" s="2037" t="s">
        <v>1927</v>
      </c>
      <c r="C27" s="1564"/>
      <c r="D27" s="1568"/>
      <c r="E27" s="1568"/>
      <c r="F27" s="1565"/>
      <c r="G27" s="1568"/>
      <c r="H27" s="1568"/>
      <c r="I27" s="1568"/>
      <c r="J27" s="1568"/>
      <c r="K27" s="1568"/>
      <c r="L27" s="1565" t="s">
        <v>985</v>
      </c>
      <c r="M27" s="1565" t="s">
        <v>985</v>
      </c>
      <c r="N27" s="1565" t="s">
        <v>985</v>
      </c>
      <c r="O27" s="1565" t="s">
        <v>985</v>
      </c>
    </row>
    <row r="28" spans="1:15" s="1558" customFormat="1" ht="57" customHeight="1">
      <c r="A28" s="1563">
        <v>11312</v>
      </c>
      <c r="B28" s="2037" t="s">
        <v>1784</v>
      </c>
      <c r="C28" s="1564"/>
      <c r="D28" s="1568">
        <f t="shared" ref="D28:G29" si="9">H28</f>
        <v>16</v>
      </c>
      <c r="E28" s="1568">
        <f t="shared" si="9"/>
        <v>32</v>
      </c>
      <c r="F28" s="1565">
        <v>120</v>
      </c>
      <c r="G28" s="1568">
        <f t="shared" si="9"/>
        <v>64</v>
      </c>
      <c r="H28" s="848">
        <v>16</v>
      </c>
      <c r="I28" s="845">
        <v>32</v>
      </c>
      <c r="J28" s="845">
        <v>46</v>
      </c>
      <c r="K28" s="1568">
        <f>ekamut!F39</f>
        <v>64</v>
      </c>
      <c r="L28" s="1565" t="s">
        <v>985</v>
      </c>
      <c r="M28" s="1565" t="s">
        <v>985</v>
      </c>
      <c r="N28" s="1565" t="s">
        <v>985</v>
      </c>
      <c r="O28" s="1565" t="s">
        <v>985</v>
      </c>
    </row>
    <row r="29" spans="1:15" s="1558" customFormat="1" ht="98.25" customHeight="1">
      <c r="A29" s="1563">
        <v>11313</v>
      </c>
      <c r="B29" s="2037" t="s">
        <v>1928</v>
      </c>
      <c r="C29" s="1564"/>
      <c r="D29" s="1568">
        <f t="shared" si="9"/>
        <v>100</v>
      </c>
      <c r="E29" s="1568">
        <f t="shared" si="9"/>
        <v>200</v>
      </c>
      <c r="F29" s="1565">
        <f>J29</f>
        <v>300</v>
      </c>
      <c r="G29" s="1568">
        <f t="shared" si="9"/>
        <v>300</v>
      </c>
      <c r="H29" s="1568">
        <v>100</v>
      </c>
      <c r="I29" s="1568">
        <v>200</v>
      </c>
      <c r="J29" s="1568">
        <v>300</v>
      </c>
      <c r="K29" s="1568">
        <f>ekamut!F40</f>
        <v>300</v>
      </c>
      <c r="L29" s="1565" t="s">
        <v>985</v>
      </c>
      <c r="M29" s="1565" t="s">
        <v>985</v>
      </c>
      <c r="N29" s="1565" t="s">
        <v>985</v>
      </c>
      <c r="O29" s="1565" t="s">
        <v>985</v>
      </c>
    </row>
    <row r="30" spans="1:15" s="1558" customFormat="1" ht="41.25" hidden="1" customHeight="1">
      <c r="A30" s="1563">
        <v>11314</v>
      </c>
      <c r="B30" s="2037" t="s">
        <v>1929</v>
      </c>
      <c r="C30" s="1564"/>
      <c r="D30" s="1568"/>
      <c r="E30" s="1568"/>
      <c r="F30" s="1565"/>
      <c r="G30" s="1568"/>
      <c r="H30" s="1568"/>
      <c r="I30" s="1568"/>
      <c r="J30" s="1568"/>
      <c r="K30" s="1568"/>
      <c r="L30" s="1565" t="s">
        <v>985</v>
      </c>
      <c r="M30" s="1565" t="s">
        <v>985</v>
      </c>
      <c r="N30" s="1565" t="s">
        <v>985</v>
      </c>
      <c r="O30" s="1565" t="s">
        <v>985</v>
      </c>
    </row>
    <row r="31" spans="1:15" s="1558" customFormat="1" ht="32.25" hidden="1" customHeight="1">
      <c r="A31" s="1563">
        <v>11315</v>
      </c>
      <c r="B31" s="2037" t="s">
        <v>1930</v>
      </c>
      <c r="C31" s="1564"/>
      <c r="D31" s="1568"/>
      <c r="E31" s="1568"/>
      <c r="F31" s="1565"/>
      <c r="G31" s="1568"/>
      <c r="H31" s="1568"/>
      <c r="I31" s="1568"/>
      <c r="J31" s="1568"/>
      <c r="K31" s="1568"/>
      <c r="L31" s="1565" t="s">
        <v>985</v>
      </c>
      <c r="M31" s="1565" t="s">
        <v>985</v>
      </c>
      <c r="N31" s="1565" t="s">
        <v>985</v>
      </c>
      <c r="O31" s="1565" t="s">
        <v>985</v>
      </c>
    </row>
    <row r="32" spans="1:15" s="1558" customFormat="1" ht="41.25" hidden="1" customHeight="1">
      <c r="A32" s="1563">
        <v>11316</v>
      </c>
      <c r="B32" s="2037" t="s">
        <v>1931</v>
      </c>
      <c r="C32" s="1564"/>
      <c r="D32" s="1568"/>
      <c r="E32" s="1568"/>
      <c r="F32" s="1565"/>
      <c r="G32" s="1568"/>
      <c r="H32" s="1568"/>
      <c r="I32" s="1568"/>
      <c r="J32" s="1568"/>
      <c r="K32" s="1568"/>
      <c r="L32" s="1565" t="s">
        <v>985</v>
      </c>
      <c r="M32" s="1565" t="s">
        <v>985</v>
      </c>
      <c r="N32" s="1565" t="s">
        <v>985</v>
      </c>
      <c r="O32" s="1565" t="s">
        <v>985</v>
      </c>
    </row>
    <row r="33" spans="1:15" s="1558" customFormat="1" ht="81" customHeight="1">
      <c r="A33" s="1563">
        <v>11317</v>
      </c>
      <c r="B33" s="2037" t="s">
        <v>1932</v>
      </c>
      <c r="C33" s="1564"/>
      <c r="D33" s="1568">
        <f t="shared" ref="D33:G34" si="10">H33</f>
        <v>50</v>
      </c>
      <c r="E33" s="1568">
        <f t="shared" si="10"/>
        <v>50</v>
      </c>
      <c r="F33" s="1565">
        <f t="shared" si="10"/>
        <v>100</v>
      </c>
      <c r="G33" s="1568">
        <f t="shared" si="10"/>
        <v>100</v>
      </c>
      <c r="H33" s="1568">
        <v>50</v>
      </c>
      <c r="I33" s="1568">
        <v>50</v>
      </c>
      <c r="J33" s="1568">
        <v>100</v>
      </c>
      <c r="K33" s="1568">
        <f>ekamut!F44</f>
        <v>100</v>
      </c>
      <c r="L33" s="1565" t="s">
        <v>985</v>
      </c>
      <c r="M33" s="1565" t="s">
        <v>985</v>
      </c>
      <c r="N33" s="1565" t="s">
        <v>985</v>
      </c>
      <c r="O33" s="1565" t="s">
        <v>985</v>
      </c>
    </row>
    <row r="34" spans="1:15" s="1558" customFormat="1" ht="21" customHeight="1">
      <c r="A34" s="1563">
        <v>11318</v>
      </c>
      <c r="B34" s="2037" t="s">
        <v>1933</v>
      </c>
      <c r="C34" s="1564"/>
      <c r="D34" s="1568">
        <f t="shared" si="10"/>
        <v>0</v>
      </c>
      <c r="E34" s="1568">
        <f t="shared" si="10"/>
        <v>0</v>
      </c>
      <c r="F34" s="1565">
        <f t="shared" si="10"/>
        <v>0</v>
      </c>
      <c r="G34" s="1568">
        <f t="shared" si="10"/>
        <v>0</v>
      </c>
      <c r="H34" s="1568">
        <v>0</v>
      </c>
      <c r="I34" s="1568">
        <v>0</v>
      </c>
      <c r="J34" s="1568">
        <v>0</v>
      </c>
      <c r="K34" s="1568">
        <f>ekamut!F45</f>
        <v>0</v>
      </c>
      <c r="L34" s="1565" t="s">
        <v>985</v>
      </c>
      <c r="M34" s="1565" t="s">
        <v>985</v>
      </c>
      <c r="N34" s="1565" t="s">
        <v>985</v>
      </c>
      <c r="O34" s="1565" t="s">
        <v>985</v>
      </c>
    </row>
    <row r="35" spans="1:15" s="1558" customFormat="1" ht="21" customHeight="1">
      <c r="A35" s="1563">
        <v>11319</v>
      </c>
      <c r="B35" s="2037" t="s">
        <v>1788</v>
      </c>
      <c r="C35" s="1564"/>
      <c r="D35" s="1568"/>
      <c r="E35" s="1568"/>
      <c r="F35" s="1565"/>
      <c r="G35" s="1568"/>
      <c r="H35" s="1568"/>
      <c r="I35" s="1568"/>
      <c r="J35" s="1568"/>
      <c r="K35" s="1568"/>
      <c r="L35" s="1565" t="s">
        <v>985</v>
      </c>
      <c r="M35" s="1565" t="s">
        <v>985</v>
      </c>
      <c r="N35" s="1565" t="s">
        <v>985</v>
      </c>
      <c r="O35" s="1565" t="s">
        <v>985</v>
      </c>
    </row>
    <row r="36" spans="1:15" s="1558" customFormat="1" ht="42" customHeight="1">
      <c r="A36" s="1563">
        <v>1140</v>
      </c>
      <c r="B36" s="2037" t="s">
        <v>1934</v>
      </c>
      <c r="C36" s="1564" t="s">
        <v>1935</v>
      </c>
      <c r="D36" s="1568">
        <f t="shared" ref="D36:G38" si="11">H36</f>
        <v>600</v>
      </c>
      <c r="E36" s="1568">
        <f t="shared" si="11"/>
        <v>2100</v>
      </c>
      <c r="F36" s="1565">
        <f t="shared" si="11"/>
        <v>3100</v>
      </c>
      <c r="G36" s="1568">
        <f t="shared" si="11"/>
        <v>7000</v>
      </c>
      <c r="H36" s="1568">
        <f>H37+H38</f>
        <v>600</v>
      </c>
      <c r="I36" s="1568">
        <f>I37+I38</f>
        <v>2100</v>
      </c>
      <c r="J36" s="1568">
        <f>J37+J38</f>
        <v>3100</v>
      </c>
      <c r="K36" s="1568">
        <f>ekamut!F47</f>
        <v>7000</v>
      </c>
      <c r="L36" s="1565" t="s">
        <v>985</v>
      </c>
      <c r="M36" s="1565" t="s">
        <v>985</v>
      </c>
      <c r="N36" s="1565" t="s">
        <v>985</v>
      </c>
      <c r="O36" s="1565" t="s">
        <v>985</v>
      </c>
    </row>
    <row r="37" spans="1:15" s="1558" customFormat="1" ht="46.5" customHeight="1">
      <c r="A37" s="1563">
        <v>1141</v>
      </c>
      <c r="B37" s="2037" t="s">
        <v>1936</v>
      </c>
      <c r="C37" s="1564"/>
      <c r="D37" s="1568">
        <f t="shared" si="11"/>
        <v>100</v>
      </c>
      <c r="E37" s="1568">
        <f t="shared" si="11"/>
        <v>100</v>
      </c>
      <c r="F37" s="1565">
        <f t="shared" si="11"/>
        <v>100</v>
      </c>
      <c r="G37" s="1568">
        <f t="shared" si="11"/>
        <v>3000</v>
      </c>
      <c r="H37" s="843">
        <v>100</v>
      </c>
      <c r="I37" s="846">
        <v>100</v>
      </c>
      <c r="J37" s="846">
        <v>100</v>
      </c>
      <c r="K37" s="1568">
        <f>ekamut!F49</f>
        <v>3000</v>
      </c>
      <c r="L37" s="1565" t="s">
        <v>985</v>
      </c>
      <c r="M37" s="1565" t="s">
        <v>985</v>
      </c>
      <c r="N37" s="1565" t="s">
        <v>985</v>
      </c>
      <c r="O37" s="1565" t="s">
        <v>985</v>
      </c>
    </row>
    <row r="38" spans="1:15" s="1558" customFormat="1" ht="39.75" customHeight="1">
      <c r="A38" s="1563">
        <v>1142</v>
      </c>
      <c r="B38" s="2037" t="s">
        <v>1821</v>
      </c>
      <c r="C38" s="1564"/>
      <c r="D38" s="1568">
        <f t="shared" si="11"/>
        <v>500</v>
      </c>
      <c r="E38" s="1568">
        <f t="shared" si="11"/>
        <v>2000</v>
      </c>
      <c r="F38" s="1565">
        <f t="shared" si="11"/>
        <v>3000</v>
      </c>
      <c r="G38" s="1568">
        <f t="shared" si="11"/>
        <v>4000</v>
      </c>
      <c r="H38" s="848">
        <v>500</v>
      </c>
      <c r="I38" s="845">
        <v>2000</v>
      </c>
      <c r="J38" s="845">
        <v>3000</v>
      </c>
      <c r="K38" s="1568">
        <f>ekamut!F50</f>
        <v>4000</v>
      </c>
      <c r="L38" s="1565" t="s">
        <v>985</v>
      </c>
      <c r="M38" s="1565" t="s">
        <v>985</v>
      </c>
      <c r="N38" s="1565" t="s">
        <v>985</v>
      </c>
      <c r="O38" s="1565" t="s">
        <v>985</v>
      </c>
    </row>
    <row r="39" spans="1:15" s="1558" customFormat="1" ht="21" hidden="1" customHeight="1">
      <c r="A39" s="1563">
        <v>1150</v>
      </c>
      <c r="B39" s="2037" t="s">
        <v>1937</v>
      </c>
      <c r="C39" s="1564" t="s">
        <v>1938</v>
      </c>
      <c r="D39" s="1568"/>
      <c r="E39" s="1568"/>
      <c r="F39" s="1565"/>
      <c r="G39" s="1568"/>
      <c r="H39" s="1568"/>
      <c r="I39" s="1568"/>
      <c r="J39" s="1568"/>
      <c r="K39" s="1568"/>
      <c r="L39" s="1565" t="s">
        <v>985</v>
      </c>
      <c r="M39" s="1565" t="s">
        <v>985</v>
      </c>
      <c r="N39" s="1565" t="s">
        <v>985</v>
      </c>
      <c r="O39" s="1565" t="s">
        <v>985</v>
      </c>
    </row>
    <row r="40" spans="1:15" s="1558" customFormat="1" ht="21" hidden="1" customHeight="1">
      <c r="A40" s="1563">
        <v>1151</v>
      </c>
      <c r="B40" s="2037" t="s">
        <v>1939</v>
      </c>
      <c r="C40" s="1564"/>
      <c r="D40" s="1568"/>
      <c r="E40" s="1568"/>
      <c r="F40" s="1565"/>
      <c r="G40" s="1568"/>
      <c r="H40" s="1568"/>
      <c r="I40" s="1568"/>
      <c r="J40" s="1568"/>
      <c r="K40" s="1568"/>
      <c r="L40" s="1565" t="s">
        <v>985</v>
      </c>
      <c r="M40" s="1565" t="s">
        <v>985</v>
      </c>
      <c r="N40" s="1565" t="s">
        <v>985</v>
      </c>
      <c r="O40" s="1565" t="s">
        <v>985</v>
      </c>
    </row>
    <row r="41" spans="1:15" s="1558" customFormat="1" ht="21" hidden="1" customHeight="1">
      <c r="A41" s="1563">
        <v>1152</v>
      </c>
      <c r="B41" s="2037" t="s">
        <v>1789</v>
      </c>
      <c r="C41" s="1564"/>
      <c r="D41" s="1568"/>
      <c r="E41" s="1568"/>
      <c r="F41" s="1565"/>
      <c r="G41" s="1568"/>
      <c r="H41" s="1568"/>
      <c r="I41" s="1568"/>
      <c r="J41" s="1568"/>
      <c r="K41" s="1568"/>
      <c r="L41" s="1565" t="s">
        <v>985</v>
      </c>
      <c r="M41" s="1565" t="s">
        <v>985</v>
      </c>
      <c r="N41" s="1565" t="s">
        <v>985</v>
      </c>
      <c r="O41" s="1565" t="s">
        <v>985</v>
      </c>
    </row>
    <row r="42" spans="1:15" s="1558" customFormat="1" ht="21" hidden="1" customHeight="1">
      <c r="A42" s="1563">
        <v>1153</v>
      </c>
      <c r="B42" s="2037" t="s">
        <v>1940</v>
      </c>
      <c r="C42" s="1564"/>
      <c r="D42" s="1568"/>
      <c r="E42" s="1568"/>
      <c r="F42" s="1565"/>
      <c r="G42" s="1568"/>
      <c r="H42" s="1568"/>
      <c r="I42" s="1568"/>
      <c r="J42" s="1568"/>
      <c r="K42" s="1568"/>
      <c r="L42" s="1565" t="s">
        <v>985</v>
      </c>
      <c r="M42" s="1565" t="s">
        <v>985</v>
      </c>
      <c r="N42" s="1565" t="s">
        <v>985</v>
      </c>
      <c r="O42" s="1565" t="s">
        <v>985</v>
      </c>
    </row>
    <row r="43" spans="1:15" s="1558" customFormat="1" ht="21" hidden="1" customHeight="1">
      <c r="A43" s="1563">
        <v>1154</v>
      </c>
      <c r="B43" s="2037" t="s">
        <v>1791</v>
      </c>
      <c r="C43" s="1564"/>
      <c r="D43" s="1568"/>
      <c r="E43" s="1568"/>
      <c r="F43" s="1565"/>
      <c r="G43" s="1568"/>
      <c r="H43" s="1568"/>
      <c r="I43" s="1568"/>
      <c r="J43" s="1568"/>
      <c r="K43" s="1568"/>
      <c r="L43" s="1565" t="s">
        <v>985</v>
      </c>
      <c r="M43" s="1565" t="s">
        <v>985</v>
      </c>
      <c r="N43" s="1565" t="s">
        <v>985</v>
      </c>
      <c r="O43" s="1565" t="s">
        <v>985</v>
      </c>
    </row>
    <row r="44" spans="1:15" s="1558" customFormat="1" ht="48" hidden="1" customHeight="1">
      <c r="A44" s="1563">
        <v>1155</v>
      </c>
      <c r="B44" s="2037" t="s">
        <v>1792</v>
      </c>
      <c r="C44" s="1564"/>
      <c r="D44" s="1568"/>
      <c r="E44" s="1568"/>
      <c r="F44" s="1565"/>
      <c r="G44" s="1568"/>
      <c r="H44" s="1568"/>
      <c r="I44" s="1568"/>
      <c r="J44" s="1568"/>
      <c r="K44" s="1568"/>
      <c r="L44" s="1565" t="s">
        <v>985</v>
      </c>
      <c r="M44" s="1565" t="s">
        <v>985</v>
      </c>
      <c r="N44" s="1565" t="s">
        <v>985</v>
      </c>
      <c r="O44" s="1565" t="s">
        <v>985</v>
      </c>
    </row>
    <row r="45" spans="1:15" s="1558" customFormat="1" ht="67.5" customHeight="1">
      <c r="A45" s="1563">
        <v>1200</v>
      </c>
      <c r="B45" s="2037" t="s">
        <v>1941</v>
      </c>
      <c r="C45" s="1564" t="s">
        <v>1942</v>
      </c>
      <c r="D45" s="1668">
        <f>D54+D61</f>
        <v>504818</v>
      </c>
      <c r="E45" s="1668">
        <f>E54+E61+E52</f>
        <v>1509636</v>
      </c>
      <c r="F45" s="1667">
        <f>F54+F61</f>
        <v>2714454</v>
      </c>
      <c r="G45" s="1668">
        <f>G54+G61</f>
        <v>3739982</v>
      </c>
      <c r="H45" s="1668">
        <f>H46+H50+H54</f>
        <v>404818</v>
      </c>
      <c r="I45" s="1668">
        <f t="shared" ref="I45:J45" si="12">I46+I50+I54</f>
        <v>809636</v>
      </c>
      <c r="J45" s="1668">
        <f t="shared" si="12"/>
        <v>1214454</v>
      </c>
      <c r="K45" s="1668">
        <f>ekamut!F60</f>
        <v>1619272</v>
      </c>
      <c r="L45" s="1565">
        <f>L61+L52</f>
        <v>100000</v>
      </c>
      <c r="M45" s="1565">
        <f>M61+M52</f>
        <v>700000</v>
      </c>
      <c r="N45" s="1565">
        <f>N61+N52</f>
        <v>1500000</v>
      </c>
      <c r="O45" s="1565">
        <f>O52+O61</f>
        <v>2125710</v>
      </c>
    </row>
    <row r="46" spans="1:15" s="1558" customFormat="1" ht="37.5" hidden="1" customHeight="1">
      <c r="A46" s="1563">
        <v>1210</v>
      </c>
      <c r="B46" s="2037" t="s">
        <v>1943</v>
      </c>
      <c r="C46" s="1564" t="s">
        <v>1944</v>
      </c>
      <c r="D46" s="1568"/>
      <c r="E46" s="1568"/>
      <c r="F46" s="1565"/>
      <c r="G46" s="1568"/>
      <c r="H46" s="1568"/>
      <c r="I46" s="1568"/>
      <c r="J46" s="1568"/>
      <c r="K46" s="1568"/>
      <c r="L46" s="1565" t="s">
        <v>985</v>
      </c>
      <c r="M46" s="1565" t="s">
        <v>985</v>
      </c>
      <c r="N46" s="1565" t="s">
        <v>985</v>
      </c>
      <c r="O46" s="1565" t="s">
        <v>985</v>
      </c>
    </row>
    <row r="47" spans="1:15" s="1558" customFormat="1" ht="40.5" hidden="1" customHeight="1">
      <c r="A47" s="1563">
        <v>1211</v>
      </c>
      <c r="B47" s="2037" t="s">
        <v>1945</v>
      </c>
      <c r="C47" s="1564"/>
      <c r="D47" s="1568"/>
      <c r="E47" s="1568"/>
      <c r="F47" s="1565"/>
      <c r="G47" s="1568"/>
      <c r="H47" s="1568"/>
      <c r="I47" s="1568"/>
      <c r="J47" s="1568"/>
      <c r="K47" s="1568"/>
      <c r="L47" s="1565" t="s">
        <v>985</v>
      </c>
      <c r="M47" s="1565" t="s">
        <v>985</v>
      </c>
      <c r="N47" s="1565" t="s">
        <v>985</v>
      </c>
      <c r="O47" s="1565" t="s">
        <v>985</v>
      </c>
    </row>
    <row r="48" spans="1:15" s="1558" customFormat="1" ht="21" hidden="1" customHeight="1">
      <c r="A48" s="1563">
        <v>1220</v>
      </c>
      <c r="B48" s="2037" t="s">
        <v>1946</v>
      </c>
      <c r="C48" s="1564" t="s">
        <v>1947</v>
      </c>
      <c r="D48" s="1568"/>
      <c r="E48" s="1568"/>
      <c r="F48" s="1565"/>
      <c r="G48" s="1568"/>
      <c r="H48" s="1568" t="s">
        <v>985</v>
      </c>
      <c r="I48" s="1568" t="s">
        <v>985</v>
      </c>
      <c r="J48" s="1568" t="s">
        <v>985</v>
      </c>
      <c r="K48" s="1568" t="s">
        <v>985</v>
      </c>
      <c r="L48" s="1565"/>
      <c r="M48" s="1565"/>
      <c r="N48" s="1565"/>
      <c r="O48" s="1565"/>
    </row>
    <row r="49" spans="1:15" s="1558" customFormat="1" ht="28.5" hidden="1" customHeight="1">
      <c r="A49" s="1563">
        <v>1221</v>
      </c>
      <c r="B49" s="2037" t="s">
        <v>1830</v>
      </c>
      <c r="C49" s="1564"/>
      <c r="D49" s="1568"/>
      <c r="E49" s="1568"/>
      <c r="F49" s="1565"/>
      <c r="G49" s="1568"/>
      <c r="H49" s="1568" t="s">
        <v>985</v>
      </c>
      <c r="I49" s="1568" t="s">
        <v>985</v>
      </c>
      <c r="J49" s="1568" t="s">
        <v>985</v>
      </c>
      <c r="K49" s="1568" t="s">
        <v>985</v>
      </c>
      <c r="L49" s="1565"/>
      <c r="M49" s="1565"/>
      <c r="N49" s="1565"/>
      <c r="O49" s="1565"/>
    </row>
    <row r="50" spans="1:15" s="1558" customFormat="1" ht="20.25" hidden="1" customHeight="1">
      <c r="A50" s="1563">
        <v>1230</v>
      </c>
      <c r="B50" s="2037" t="s">
        <v>1948</v>
      </c>
      <c r="C50" s="1564" t="s">
        <v>1949</v>
      </c>
      <c r="D50" s="1568"/>
      <c r="E50" s="1568"/>
      <c r="F50" s="1565"/>
      <c r="G50" s="1568"/>
      <c r="H50" s="1568"/>
      <c r="I50" s="1568"/>
      <c r="J50" s="1568"/>
      <c r="K50" s="1568"/>
      <c r="L50" s="1565" t="s">
        <v>985</v>
      </c>
      <c r="M50" s="1565" t="s">
        <v>985</v>
      </c>
      <c r="N50" s="1565" t="s">
        <v>985</v>
      </c>
      <c r="O50" s="1565" t="s">
        <v>985</v>
      </c>
    </row>
    <row r="51" spans="1:15" s="1558" customFormat="1" ht="28.5" hidden="1" customHeight="1">
      <c r="A51" s="1563">
        <v>1231</v>
      </c>
      <c r="B51" s="2037" t="s">
        <v>1950</v>
      </c>
      <c r="C51" s="1564"/>
      <c r="D51" s="1568"/>
      <c r="E51" s="1568"/>
      <c r="F51" s="1565"/>
      <c r="G51" s="1568"/>
      <c r="H51" s="1568"/>
      <c r="I51" s="1568"/>
      <c r="J51" s="1568"/>
      <c r="K51" s="1568"/>
      <c r="L51" s="1565" t="s">
        <v>985</v>
      </c>
      <c r="M51" s="1565" t="s">
        <v>985</v>
      </c>
      <c r="N51" s="1565" t="s">
        <v>985</v>
      </c>
      <c r="O51" s="1565" t="s">
        <v>985</v>
      </c>
    </row>
    <row r="52" spans="1:15" s="1558" customFormat="1" ht="58.5" customHeight="1">
      <c r="A52" s="1563">
        <v>1240</v>
      </c>
      <c r="B52" s="2037" t="s">
        <v>1951</v>
      </c>
      <c r="C52" s="1564" t="s">
        <v>1952</v>
      </c>
      <c r="D52" s="1568">
        <f>D53</f>
        <v>0</v>
      </c>
      <c r="E52" s="1568">
        <f>E53</f>
        <v>0</v>
      </c>
      <c r="F52" s="1565">
        <f>F53</f>
        <v>0</v>
      </c>
      <c r="G52" s="1568">
        <f>G53</f>
        <v>5000</v>
      </c>
      <c r="H52" s="1568" t="s">
        <v>985</v>
      </c>
      <c r="I52" s="1568" t="s">
        <v>985</v>
      </c>
      <c r="J52" s="1568" t="s">
        <v>985</v>
      </c>
      <c r="K52" s="1568" t="s">
        <v>985</v>
      </c>
      <c r="L52" s="1565">
        <f>L53</f>
        <v>0</v>
      </c>
      <c r="M52" s="1565">
        <f>M53</f>
        <v>0</v>
      </c>
      <c r="N52" s="1565">
        <f>N53</f>
        <v>0</v>
      </c>
      <c r="O52" s="1565">
        <f>O53</f>
        <v>5000</v>
      </c>
    </row>
    <row r="53" spans="1:15" s="1558" customFormat="1" ht="99.75" customHeight="1">
      <c r="A53" s="1563">
        <v>1241</v>
      </c>
      <c r="B53" s="2037" t="s">
        <v>1953</v>
      </c>
      <c r="C53" s="1564"/>
      <c r="D53" s="1568">
        <f>L53</f>
        <v>0</v>
      </c>
      <c r="E53" s="1568">
        <f>M53</f>
        <v>0</v>
      </c>
      <c r="F53" s="1565">
        <f>N53</f>
        <v>0</v>
      </c>
      <c r="G53" s="1568">
        <f>O53</f>
        <v>5000</v>
      </c>
      <c r="H53" s="1568" t="s">
        <v>985</v>
      </c>
      <c r="I53" s="1568" t="s">
        <v>985</v>
      </c>
      <c r="J53" s="1568" t="s">
        <v>985</v>
      </c>
      <c r="K53" s="1568" t="s">
        <v>985</v>
      </c>
      <c r="L53" s="1565">
        <v>0</v>
      </c>
      <c r="M53" s="1565">
        <v>0</v>
      </c>
      <c r="N53" s="1565">
        <v>0</v>
      </c>
      <c r="O53" s="1565">
        <f>ekamut!G75</f>
        <v>5000</v>
      </c>
    </row>
    <row r="54" spans="1:15" s="1558" customFormat="1" ht="38.25" customHeight="1">
      <c r="A54" s="1563">
        <v>1250</v>
      </c>
      <c r="B54" s="2037" t="s">
        <v>1954</v>
      </c>
      <c r="C54" s="1564" t="s">
        <v>1955</v>
      </c>
      <c r="D54" s="1668">
        <f t="shared" ref="D54:G55" si="13">H54</f>
        <v>404818</v>
      </c>
      <c r="E54" s="1668">
        <f t="shared" si="13"/>
        <v>809636</v>
      </c>
      <c r="F54" s="1667">
        <f t="shared" si="13"/>
        <v>1214454</v>
      </c>
      <c r="G54" s="1668">
        <f t="shared" si="13"/>
        <v>1619272</v>
      </c>
      <c r="H54" s="1668">
        <f>H55+H56+H59+H60</f>
        <v>404818</v>
      </c>
      <c r="I54" s="1668">
        <f t="shared" ref="I54:K54" si="14">I55+I56+I59+I60</f>
        <v>809636</v>
      </c>
      <c r="J54" s="1668">
        <f t="shared" si="14"/>
        <v>1214454</v>
      </c>
      <c r="K54" s="1668">
        <f t="shared" si="14"/>
        <v>1619272</v>
      </c>
      <c r="L54" s="1565" t="s">
        <v>985</v>
      </c>
      <c r="M54" s="1565" t="s">
        <v>985</v>
      </c>
      <c r="N54" s="1565" t="s">
        <v>985</v>
      </c>
      <c r="O54" s="1565" t="s">
        <v>985</v>
      </c>
    </row>
    <row r="55" spans="1:15" s="1558" customFormat="1" ht="116.25" hidden="1" customHeight="1">
      <c r="A55" s="1563">
        <v>1251</v>
      </c>
      <c r="B55" s="2037" t="s">
        <v>1956</v>
      </c>
      <c r="C55" s="1564"/>
      <c r="D55" s="1668">
        <f t="shared" si="13"/>
        <v>404818</v>
      </c>
      <c r="E55" s="1668">
        <f t="shared" si="13"/>
        <v>809636</v>
      </c>
      <c r="F55" s="1667">
        <f t="shared" si="13"/>
        <v>1214454</v>
      </c>
      <c r="G55" s="1668">
        <f t="shared" si="13"/>
        <v>1619272</v>
      </c>
      <c r="H55" s="2032">
        <f>K55/4</f>
        <v>404818</v>
      </c>
      <c r="I55" s="2033">
        <f>H55*2</f>
        <v>809636</v>
      </c>
      <c r="J55" s="2033">
        <f>H55+I55</f>
        <v>1214454</v>
      </c>
      <c r="K55" s="1668">
        <f>ekamut!F81</f>
        <v>1619272</v>
      </c>
      <c r="L55" s="1565" t="s">
        <v>985</v>
      </c>
      <c r="M55" s="1565" t="s">
        <v>985</v>
      </c>
      <c r="N55" s="1565" t="s">
        <v>985</v>
      </c>
      <c r="O55" s="1565" t="s">
        <v>985</v>
      </c>
    </row>
    <row r="56" spans="1:15" s="1558" customFormat="1" ht="21" hidden="1" customHeight="1">
      <c r="A56" s="1563">
        <v>1252</v>
      </c>
      <c r="B56" s="2037" t="s">
        <v>1957</v>
      </c>
      <c r="C56" s="1564"/>
      <c r="D56" s="1568"/>
      <c r="E56" s="1568"/>
      <c r="F56" s="1565"/>
      <c r="G56" s="1568"/>
      <c r="H56" s="1568"/>
      <c r="I56" s="1568"/>
      <c r="J56" s="1568"/>
      <c r="K56" s="1568"/>
      <c r="L56" s="1565" t="s">
        <v>985</v>
      </c>
      <c r="M56" s="1565" t="s">
        <v>985</v>
      </c>
      <c r="N56" s="1565" t="s">
        <v>985</v>
      </c>
      <c r="O56" s="1565" t="s">
        <v>985</v>
      </c>
    </row>
    <row r="57" spans="1:15" s="1558" customFormat="1" ht="21" hidden="1" customHeight="1">
      <c r="A57" s="1563">
        <v>1253</v>
      </c>
      <c r="B57" s="2037" t="s">
        <v>1958</v>
      </c>
      <c r="C57" s="1564"/>
      <c r="D57" s="1568"/>
      <c r="E57" s="1568"/>
      <c r="F57" s="1565"/>
      <c r="G57" s="1568"/>
      <c r="H57" s="1568"/>
      <c r="I57" s="1568"/>
      <c r="J57" s="1568"/>
      <c r="K57" s="1568"/>
      <c r="L57" s="1565" t="s">
        <v>985</v>
      </c>
      <c r="M57" s="1565" t="s">
        <v>985</v>
      </c>
      <c r="N57" s="1565" t="s">
        <v>985</v>
      </c>
      <c r="O57" s="1565" t="s">
        <v>985</v>
      </c>
    </row>
    <row r="58" spans="1:15" s="1558" customFormat="1" hidden="1">
      <c r="A58" s="1563">
        <v>1254</v>
      </c>
      <c r="B58" s="2037" t="s">
        <v>1847</v>
      </c>
      <c r="C58" s="1564"/>
      <c r="D58" s="1568"/>
      <c r="E58" s="1568"/>
      <c r="F58" s="1565">
        <f>J58</f>
        <v>0</v>
      </c>
      <c r="G58" s="1568">
        <f>K58</f>
        <v>0</v>
      </c>
      <c r="H58" s="1568"/>
      <c r="I58" s="1568"/>
      <c r="J58" s="1568">
        <v>0</v>
      </c>
      <c r="K58" s="1568">
        <f>ekamut!F88</f>
        <v>0</v>
      </c>
      <c r="L58" s="1565" t="s">
        <v>985</v>
      </c>
      <c r="M58" s="1565" t="s">
        <v>985</v>
      </c>
      <c r="N58" s="1565" t="s">
        <v>985</v>
      </c>
      <c r="O58" s="1565" t="s">
        <v>985</v>
      </c>
    </row>
    <row r="59" spans="1:15" s="1558" customFormat="1" ht="51" hidden="1">
      <c r="A59" s="1563">
        <v>1255</v>
      </c>
      <c r="B59" s="2037" t="s">
        <v>1959</v>
      </c>
      <c r="C59" s="1564"/>
      <c r="D59" s="1568">
        <f>H59</f>
        <v>0</v>
      </c>
      <c r="E59" s="1568">
        <f>I59</f>
        <v>0</v>
      </c>
      <c r="F59" s="1565">
        <f>J59</f>
        <v>0</v>
      </c>
      <c r="G59" s="1568">
        <f>K59</f>
        <v>0</v>
      </c>
      <c r="H59" s="848">
        <v>0</v>
      </c>
      <c r="I59" s="845">
        <v>0</v>
      </c>
      <c r="J59" s="845">
        <v>0</v>
      </c>
      <c r="K59" s="1568">
        <f>ekamut!F89</f>
        <v>0</v>
      </c>
      <c r="L59" s="1565" t="s">
        <v>985</v>
      </c>
      <c r="M59" s="1565" t="s">
        <v>985</v>
      </c>
      <c r="N59" s="1565" t="s">
        <v>985</v>
      </c>
      <c r="O59" s="1565" t="s">
        <v>985</v>
      </c>
    </row>
    <row r="60" spans="1:15" s="1558" customFormat="1" ht="63.75" hidden="1">
      <c r="A60" s="1563">
        <v>1256</v>
      </c>
      <c r="B60" s="2037" t="s">
        <v>1960</v>
      </c>
      <c r="C60" s="1564"/>
      <c r="D60" s="1568"/>
      <c r="E60" s="1568"/>
      <c r="F60" s="1565"/>
      <c r="G60" s="1568"/>
      <c r="H60" s="1568"/>
      <c r="I60" s="1568"/>
      <c r="J60" s="1568"/>
      <c r="K60" s="1568"/>
      <c r="L60" s="1565" t="s">
        <v>985</v>
      </c>
      <c r="M60" s="1565" t="s">
        <v>985</v>
      </c>
      <c r="N60" s="1565" t="s">
        <v>985</v>
      </c>
      <c r="O60" s="1565" t="s">
        <v>985</v>
      </c>
    </row>
    <row r="61" spans="1:15" s="1558" customFormat="1" ht="76.5">
      <c r="A61" s="1563">
        <v>1260</v>
      </c>
      <c r="B61" s="2037" t="s">
        <v>1961</v>
      </c>
      <c r="C61" s="1564" t="s">
        <v>1962</v>
      </c>
      <c r="D61" s="1568">
        <f>D62</f>
        <v>100000</v>
      </c>
      <c r="E61" s="1568">
        <f>E62</f>
        <v>700000</v>
      </c>
      <c r="F61" s="1565">
        <f>F62</f>
        <v>1500000</v>
      </c>
      <c r="G61" s="1568">
        <f>G62</f>
        <v>2120710</v>
      </c>
      <c r="H61" s="1568" t="s">
        <v>985</v>
      </c>
      <c r="I61" s="1568" t="s">
        <v>985</v>
      </c>
      <c r="J61" s="1568" t="s">
        <v>985</v>
      </c>
      <c r="K61" s="1568" t="s">
        <v>985</v>
      </c>
      <c r="L61" s="1961">
        <f>L62</f>
        <v>100000</v>
      </c>
      <c r="M61" s="1961">
        <f t="shared" ref="M61:N61" si="15">M62</f>
        <v>700000</v>
      </c>
      <c r="N61" s="1961">
        <f t="shared" si="15"/>
        <v>1500000</v>
      </c>
      <c r="O61" s="1961">
        <f>ekamut!G93</f>
        <v>2120710</v>
      </c>
    </row>
    <row r="62" spans="1:15" s="1558" customFormat="1" ht="48" customHeight="1">
      <c r="A62" s="1563">
        <v>1261</v>
      </c>
      <c r="B62" s="2037" t="s">
        <v>1963</v>
      </c>
      <c r="C62" s="1564"/>
      <c r="D62" s="1568">
        <f>L62</f>
        <v>100000</v>
      </c>
      <c r="E62" s="1568">
        <f>M62</f>
        <v>700000</v>
      </c>
      <c r="F62" s="1565">
        <f>N62</f>
        <v>1500000</v>
      </c>
      <c r="G62" s="1568">
        <f>O62</f>
        <v>2120710</v>
      </c>
      <c r="H62" s="1568" t="s">
        <v>985</v>
      </c>
      <c r="I62" s="1568" t="s">
        <v>985</v>
      </c>
      <c r="J62" s="1568" t="s">
        <v>985</v>
      </c>
      <c r="K62" s="1568" t="s">
        <v>985</v>
      </c>
      <c r="L62" s="1961">
        <v>100000</v>
      </c>
      <c r="M62" s="1961">
        <v>700000</v>
      </c>
      <c r="N62" s="1961">
        <v>1500000</v>
      </c>
      <c r="O62" s="1961">
        <f>ekamut!G96</f>
        <v>2120710</v>
      </c>
    </row>
    <row r="63" spans="1:15" s="1558" customFormat="1" ht="63.75" hidden="1">
      <c r="A63" s="1563">
        <v>1262</v>
      </c>
      <c r="B63" s="2037" t="s">
        <v>1964</v>
      </c>
      <c r="C63" s="1564"/>
      <c r="D63" s="1568"/>
      <c r="E63" s="1568"/>
      <c r="F63" s="1565"/>
      <c r="G63" s="1568"/>
      <c r="H63" s="1568" t="s">
        <v>985</v>
      </c>
      <c r="I63" s="1568" t="s">
        <v>985</v>
      </c>
      <c r="J63" s="1568" t="s">
        <v>985</v>
      </c>
      <c r="K63" s="1568" t="s">
        <v>985</v>
      </c>
      <c r="L63" s="1565"/>
      <c r="M63" s="1565"/>
      <c r="N63" s="1565"/>
      <c r="O63" s="1565"/>
    </row>
    <row r="64" spans="1:15" s="1558" customFormat="1" ht="63" customHeight="1">
      <c r="A64" s="1563">
        <v>1300</v>
      </c>
      <c r="B64" s="2037" t="s">
        <v>1965</v>
      </c>
      <c r="C64" s="1564" t="s">
        <v>1966</v>
      </c>
      <c r="D64" s="1568">
        <f>H64</f>
        <v>32450</v>
      </c>
      <c r="E64" s="1568">
        <f>I64</f>
        <v>59795</v>
      </c>
      <c r="F64" s="1565">
        <f>J64</f>
        <v>110240</v>
      </c>
      <c r="G64" s="1568">
        <f>K64</f>
        <v>151049</v>
      </c>
      <c r="H64" s="1568">
        <f>H67+H69+H74+H78+H102+H105+H111</f>
        <v>32450</v>
      </c>
      <c r="I64" s="1568">
        <f t="shared" ref="I64:J64" si="16">I67+I69+I74+I78+I102+I105+I111</f>
        <v>59795</v>
      </c>
      <c r="J64" s="1568">
        <f t="shared" si="16"/>
        <v>110240</v>
      </c>
      <c r="K64" s="1568">
        <f>ekamut!F98</f>
        <v>151049</v>
      </c>
      <c r="L64" s="1565">
        <f>L111+L108</f>
        <v>0</v>
      </c>
      <c r="M64" s="1565">
        <f>M111+M108</f>
        <v>0</v>
      </c>
      <c r="N64" s="1565">
        <f>N111+N108</f>
        <v>0</v>
      </c>
      <c r="O64" s="1565">
        <f>O111+O108</f>
        <v>0</v>
      </c>
    </row>
    <row r="65" spans="1:15" s="1558" customFormat="1" ht="21" hidden="1" customHeight="1">
      <c r="A65" s="1563">
        <v>1310</v>
      </c>
      <c r="B65" s="2037" t="s">
        <v>1967</v>
      </c>
      <c r="C65" s="1564" t="s">
        <v>1968</v>
      </c>
      <c r="D65" s="1568"/>
      <c r="E65" s="1568"/>
      <c r="F65" s="1565"/>
      <c r="G65" s="1568"/>
      <c r="H65" s="1568" t="s">
        <v>985</v>
      </c>
      <c r="I65" s="1568" t="s">
        <v>985</v>
      </c>
      <c r="J65" s="1568" t="s">
        <v>985</v>
      </c>
      <c r="K65" s="1568" t="s">
        <v>985</v>
      </c>
      <c r="L65" s="1565"/>
      <c r="M65" s="1565"/>
      <c r="N65" s="1565"/>
      <c r="O65" s="1565"/>
    </row>
    <row r="66" spans="1:15" s="1558" customFormat="1" ht="36.75" hidden="1" customHeight="1">
      <c r="A66" s="1563">
        <v>1311</v>
      </c>
      <c r="B66" s="2037" t="s">
        <v>1969</v>
      </c>
      <c r="C66" s="1564"/>
      <c r="D66" s="1568"/>
      <c r="E66" s="1568"/>
      <c r="F66" s="1565"/>
      <c r="G66" s="1568"/>
      <c r="H66" s="1568" t="s">
        <v>985</v>
      </c>
      <c r="I66" s="1568" t="s">
        <v>985</v>
      </c>
      <c r="J66" s="1568" t="s">
        <v>985</v>
      </c>
      <c r="K66" s="1568" t="s">
        <v>985</v>
      </c>
      <c r="L66" s="1565"/>
      <c r="M66" s="1565"/>
      <c r="N66" s="1565"/>
      <c r="O66" s="1565"/>
    </row>
    <row r="67" spans="1:15" s="1558" customFormat="1" ht="21" hidden="1" customHeight="1">
      <c r="A67" s="1563">
        <v>1320</v>
      </c>
      <c r="B67" s="2037" t="s">
        <v>1860</v>
      </c>
      <c r="C67" s="1564" t="s">
        <v>1970</v>
      </c>
      <c r="D67" s="1568"/>
      <c r="E67" s="1568"/>
      <c r="F67" s="1565"/>
      <c r="G67" s="1568"/>
      <c r="H67" s="1568"/>
      <c r="I67" s="1568"/>
      <c r="J67" s="1568"/>
      <c r="K67" s="1568"/>
      <c r="L67" s="1565" t="s">
        <v>985</v>
      </c>
      <c r="M67" s="1565" t="s">
        <v>985</v>
      </c>
      <c r="N67" s="1565" t="s">
        <v>985</v>
      </c>
      <c r="O67" s="1565" t="s">
        <v>985</v>
      </c>
    </row>
    <row r="68" spans="1:15" s="1558" customFormat="1" ht="39.75" hidden="1" customHeight="1">
      <c r="A68" s="1563">
        <v>1321</v>
      </c>
      <c r="B68" s="2037" t="s">
        <v>1861</v>
      </c>
      <c r="C68" s="1564"/>
      <c r="D68" s="1568"/>
      <c r="E68" s="1568"/>
      <c r="F68" s="1565"/>
      <c r="G68" s="1568"/>
      <c r="H68" s="1568"/>
      <c r="I68" s="1568"/>
      <c r="J68" s="1568"/>
      <c r="K68" s="1568"/>
      <c r="L68" s="1565" t="s">
        <v>985</v>
      </c>
      <c r="M68" s="1565" t="s">
        <v>985</v>
      </c>
      <c r="N68" s="1565" t="s">
        <v>985</v>
      </c>
      <c r="O68" s="1565" t="s">
        <v>985</v>
      </c>
    </row>
    <row r="69" spans="1:15" s="1558" customFormat="1" ht="38.25" customHeight="1">
      <c r="A69" s="1563">
        <v>1330</v>
      </c>
      <c r="B69" s="2037" t="s">
        <v>1971</v>
      </c>
      <c r="C69" s="1564" t="s">
        <v>1972</v>
      </c>
      <c r="D69" s="1568">
        <f t="shared" ref="D69:G70" si="17">H69</f>
        <v>22000</v>
      </c>
      <c r="E69" s="1568">
        <f t="shared" si="17"/>
        <v>39000</v>
      </c>
      <c r="F69" s="1565">
        <f t="shared" si="17"/>
        <v>75000</v>
      </c>
      <c r="G69" s="1568">
        <f t="shared" si="17"/>
        <v>92000</v>
      </c>
      <c r="H69" s="848">
        <f>H70+H73+H72</f>
        <v>22000</v>
      </c>
      <c r="I69" s="845">
        <f>I70+I73+I72</f>
        <v>39000</v>
      </c>
      <c r="J69" s="845">
        <f>J70+J73+J72</f>
        <v>75000</v>
      </c>
      <c r="K69" s="1568">
        <f>ekamut!F108</f>
        <v>92000</v>
      </c>
      <c r="L69" s="1565" t="s">
        <v>985</v>
      </c>
      <c r="M69" s="1565" t="s">
        <v>985</v>
      </c>
      <c r="N69" s="1565" t="s">
        <v>985</v>
      </c>
      <c r="O69" s="1565" t="s">
        <v>985</v>
      </c>
    </row>
    <row r="70" spans="1:15" s="1558" customFormat="1" ht="51">
      <c r="A70" s="1563">
        <v>1331</v>
      </c>
      <c r="B70" s="2037" t="s">
        <v>1973</v>
      </c>
      <c r="C70" s="1564"/>
      <c r="D70" s="1568">
        <f t="shared" si="17"/>
        <v>20000</v>
      </c>
      <c r="E70" s="1568">
        <f t="shared" si="17"/>
        <v>35000</v>
      </c>
      <c r="F70" s="1565">
        <f t="shared" si="17"/>
        <v>70000</v>
      </c>
      <c r="G70" s="1568">
        <f t="shared" si="17"/>
        <v>85000</v>
      </c>
      <c r="H70" s="848">
        <v>20000</v>
      </c>
      <c r="I70" s="845">
        <v>35000</v>
      </c>
      <c r="J70" s="845">
        <v>70000</v>
      </c>
      <c r="K70" s="1568">
        <f>ekamut!F111</f>
        <v>85000</v>
      </c>
      <c r="L70" s="1565" t="s">
        <v>985</v>
      </c>
      <c r="M70" s="1565" t="s">
        <v>985</v>
      </c>
      <c r="N70" s="1565" t="s">
        <v>985</v>
      </c>
      <c r="O70" s="1565" t="s">
        <v>985</v>
      </c>
    </row>
    <row r="71" spans="1:15" s="1558" customFormat="1" ht="76.5" hidden="1">
      <c r="A71" s="1563">
        <v>1332</v>
      </c>
      <c r="B71" s="2037" t="s">
        <v>1974</v>
      </c>
      <c r="C71" s="1564"/>
      <c r="D71" s="1568"/>
      <c r="E71" s="1568"/>
      <c r="F71" s="1565"/>
      <c r="G71" s="1568"/>
      <c r="H71" s="1568"/>
      <c r="I71" s="1568"/>
      <c r="J71" s="1568"/>
      <c r="K71" s="1568"/>
      <c r="L71" s="1565" t="s">
        <v>985</v>
      </c>
      <c r="M71" s="1565" t="s">
        <v>985</v>
      </c>
      <c r="N71" s="1565" t="s">
        <v>985</v>
      </c>
      <c r="O71" s="1565" t="s">
        <v>985</v>
      </c>
    </row>
    <row r="72" spans="1:15" s="1558" customFormat="1" ht="102" hidden="1">
      <c r="A72" s="1563">
        <v>1333</v>
      </c>
      <c r="B72" s="2037" t="s">
        <v>1975</v>
      </c>
      <c r="C72" s="1564"/>
      <c r="D72" s="1568">
        <f>H72</f>
        <v>0</v>
      </c>
      <c r="E72" s="1568">
        <f>I72</f>
        <v>0</v>
      </c>
      <c r="F72" s="1565">
        <f>J72</f>
        <v>0</v>
      </c>
      <c r="G72" s="1568">
        <f>K72</f>
        <v>0</v>
      </c>
      <c r="H72" s="1568">
        <v>0</v>
      </c>
      <c r="I72" s="1568">
        <v>0</v>
      </c>
      <c r="J72" s="1568">
        <v>0</v>
      </c>
      <c r="K72" s="1568">
        <f>ekamut!F114</f>
        <v>0</v>
      </c>
      <c r="L72" s="1565" t="s">
        <v>985</v>
      </c>
      <c r="M72" s="1565" t="s">
        <v>985</v>
      </c>
      <c r="N72" s="1565" t="s">
        <v>985</v>
      </c>
      <c r="O72" s="1565" t="s">
        <v>985</v>
      </c>
    </row>
    <row r="73" spans="1:15" s="1558" customFormat="1" ht="41.25" customHeight="1">
      <c r="A73" s="1563">
        <v>1334</v>
      </c>
      <c r="B73" s="2037" t="s">
        <v>1866</v>
      </c>
      <c r="C73" s="1564"/>
      <c r="D73" s="1568">
        <f t="shared" ref="D73:G74" si="18">H73</f>
        <v>2000</v>
      </c>
      <c r="E73" s="1568">
        <f t="shared" si="18"/>
        <v>4000</v>
      </c>
      <c r="F73" s="1565">
        <f t="shared" si="18"/>
        <v>5000</v>
      </c>
      <c r="G73" s="1568">
        <f t="shared" si="18"/>
        <v>7000</v>
      </c>
      <c r="H73" s="848">
        <v>2000</v>
      </c>
      <c r="I73" s="845">
        <v>4000</v>
      </c>
      <c r="J73" s="845">
        <v>5000</v>
      </c>
      <c r="K73" s="1568">
        <f>ekamut!F116</f>
        <v>7000</v>
      </c>
      <c r="L73" s="1565" t="s">
        <v>985</v>
      </c>
      <c r="M73" s="1565" t="s">
        <v>985</v>
      </c>
      <c r="N73" s="1565" t="s">
        <v>985</v>
      </c>
      <c r="O73" s="1565" t="s">
        <v>985</v>
      </c>
    </row>
    <row r="74" spans="1:15" s="1558" customFormat="1" ht="58.5" customHeight="1">
      <c r="A74" s="1563">
        <v>1340</v>
      </c>
      <c r="B74" s="2037" t="s">
        <v>1976</v>
      </c>
      <c r="C74" s="1564" t="s">
        <v>1977</v>
      </c>
      <c r="D74" s="1568">
        <f t="shared" si="18"/>
        <v>500</v>
      </c>
      <c r="E74" s="1568">
        <f t="shared" si="18"/>
        <v>500</v>
      </c>
      <c r="F74" s="1565">
        <f t="shared" si="18"/>
        <v>500</v>
      </c>
      <c r="G74" s="1568">
        <f t="shared" si="18"/>
        <v>1999</v>
      </c>
      <c r="H74" s="2034">
        <f>H76</f>
        <v>500</v>
      </c>
      <c r="I74" s="2034">
        <f>I76</f>
        <v>500</v>
      </c>
      <c r="J74" s="2034">
        <f>J76</f>
        <v>500</v>
      </c>
      <c r="K74" s="2034">
        <f>ekamut!F117</f>
        <v>1999</v>
      </c>
      <c r="L74" s="1565" t="s">
        <v>985</v>
      </c>
      <c r="M74" s="1565" t="s">
        <v>985</v>
      </c>
      <c r="N74" s="1565" t="s">
        <v>985</v>
      </c>
      <c r="O74" s="1565" t="s">
        <v>985</v>
      </c>
    </row>
    <row r="75" spans="1:15" s="1558" customFormat="1" ht="40.5" hidden="1" customHeight="1">
      <c r="A75" s="1563">
        <v>1341</v>
      </c>
      <c r="B75" s="2037" t="s">
        <v>1868</v>
      </c>
      <c r="C75" s="1564"/>
      <c r="D75" s="1568"/>
      <c r="E75" s="1568"/>
      <c r="F75" s="1565"/>
      <c r="G75" s="1568"/>
      <c r="H75" s="1568"/>
      <c r="I75" s="1568"/>
      <c r="J75" s="1568"/>
      <c r="K75" s="1568"/>
      <c r="L75" s="1565" t="s">
        <v>985</v>
      </c>
      <c r="M75" s="1565" t="s">
        <v>985</v>
      </c>
      <c r="N75" s="1565" t="s">
        <v>985</v>
      </c>
      <c r="O75" s="1565" t="s">
        <v>985</v>
      </c>
    </row>
    <row r="76" spans="1:15" s="1558" customFormat="1" ht="102" customHeight="1">
      <c r="A76" s="1563">
        <v>1342</v>
      </c>
      <c r="B76" s="2037" t="s">
        <v>1978</v>
      </c>
      <c r="C76" s="1564"/>
      <c r="D76" s="1568">
        <f>H76</f>
        <v>500</v>
      </c>
      <c r="E76" s="1568">
        <f>I76</f>
        <v>500</v>
      </c>
      <c r="F76" s="1565">
        <f>J76</f>
        <v>500</v>
      </c>
      <c r="G76" s="1568">
        <f>K76</f>
        <v>1999</v>
      </c>
      <c r="H76" s="848">
        <v>500</v>
      </c>
      <c r="I76" s="845">
        <v>500</v>
      </c>
      <c r="J76" s="845">
        <v>500</v>
      </c>
      <c r="K76" s="1568">
        <f>ekamut!F121</f>
        <v>1999</v>
      </c>
      <c r="L76" s="1565" t="s">
        <v>985</v>
      </c>
      <c r="M76" s="1565" t="s">
        <v>985</v>
      </c>
      <c r="N76" s="1565" t="s">
        <v>985</v>
      </c>
      <c r="O76" s="1565" t="s">
        <v>985</v>
      </c>
    </row>
    <row r="77" spans="1:15" s="1558" customFormat="1" ht="38.25" hidden="1" customHeight="1">
      <c r="A77" s="1563">
        <v>1343</v>
      </c>
      <c r="B77" s="2037" t="s">
        <v>1979</v>
      </c>
      <c r="C77" s="1564"/>
      <c r="D77" s="1568"/>
      <c r="E77" s="1568"/>
      <c r="F77" s="1565"/>
      <c r="G77" s="1568"/>
      <c r="H77" s="1568"/>
      <c r="I77" s="1568"/>
      <c r="J77" s="1568"/>
      <c r="K77" s="1568"/>
      <c r="L77" s="1565" t="s">
        <v>985</v>
      </c>
      <c r="M77" s="1565" t="s">
        <v>985</v>
      </c>
      <c r="N77" s="1565" t="s">
        <v>985</v>
      </c>
      <c r="O77" s="1565" t="s">
        <v>985</v>
      </c>
    </row>
    <row r="78" spans="1:15" s="1558" customFormat="1" ht="72.75" customHeight="1">
      <c r="A78" s="1563">
        <v>1350</v>
      </c>
      <c r="B78" s="2037" t="s">
        <v>1980</v>
      </c>
      <c r="C78" s="1564" t="s">
        <v>1981</v>
      </c>
      <c r="D78" s="1568">
        <f t="shared" ref="D78:G79" si="19">H78</f>
        <v>9900</v>
      </c>
      <c r="E78" s="1568">
        <f t="shared" si="19"/>
        <v>20195</v>
      </c>
      <c r="F78" s="1565">
        <f t="shared" si="19"/>
        <v>34540</v>
      </c>
      <c r="G78" s="1568">
        <f t="shared" si="19"/>
        <v>55750</v>
      </c>
      <c r="H78" s="1568">
        <f>H79</f>
        <v>9900</v>
      </c>
      <c r="I78" s="1568">
        <f>I79</f>
        <v>20195</v>
      </c>
      <c r="J78" s="1568">
        <f>J79</f>
        <v>34540</v>
      </c>
      <c r="K78" s="1568">
        <f>ekamut!F124</f>
        <v>55750</v>
      </c>
      <c r="L78" s="1565" t="s">
        <v>985</v>
      </c>
      <c r="M78" s="1565" t="s">
        <v>985</v>
      </c>
      <c r="N78" s="1565" t="s">
        <v>985</v>
      </c>
      <c r="O78" s="1565" t="s">
        <v>985</v>
      </c>
    </row>
    <row r="79" spans="1:15" s="1558" customFormat="1" ht="85.5" customHeight="1">
      <c r="A79" s="1563">
        <v>1351</v>
      </c>
      <c r="B79" s="2037" t="s">
        <v>1982</v>
      </c>
      <c r="C79" s="1564"/>
      <c r="D79" s="1568">
        <f t="shared" si="19"/>
        <v>9900</v>
      </c>
      <c r="E79" s="1568">
        <f t="shared" si="19"/>
        <v>20195</v>
      </c>
      <c r="F79" s="1565">
        <f t="shared" si="19"/>
        <v>34540</v>
      </c>
      <c r="G79" s="1568">
        <f t="shared" si="19"/>
        <v>55750</v>
      </c>
      <c r="H79" s="1568">
        <f>H84+H86+H88+H89+H92+H93+H98+H87+H97+H100</f>
        <v>9900</v>
      </c>
      <c r="I79" s="1568">
        <f>I84+I86+I88+I89+I92+I93+I98+I87+I97+I100</f>
        <v>20195</v>
      </c>
      <c r="J79" s="1568">
        <f>J84+J86+J88+J89+J92+J93+J98+J87+J97+J100</f>
        <v>34540</v>
      </c>
      <c r="K79" s="1568">
        <f>ekamut!F126</f>
        <v>55750</v>
      </c>
      <c r="L79" s="1565" t="s">
        <v>985</v>
      </c>
      <c r="M79" s="1565" t="s">
        <v>985</v>
      </c>
      <c r="N79" s="1565" t="s">
        <v>985</v>
      </c>
      <c r="O79" s="1565" t="s">
        <v>985</v>
      </c>
    </row>
    <row r="80" spans="1:15" s="1558" customFormat="1" ht="31.5" hidden="1" customHeight="1">
      <c r="A80" s="1563">
        <v>13501</v>
      </c>
      <c r="B80" s="2037" t="s">
        <v>1874</v>
      </c>
      <c r="C80" s="1564"/>
      <c r="D80" s="1568"/>
      <c r="E80" s="1568"/>
      <c r="F80" s="1565"/>
      <c r="G80" s="1568"/>
      <c r="H80" s="1568"/>
      <c r="I80" s="1568"/>
      <c r="J80" s="1568"/>
      <c r="K80" s="1568"/>
      <c r="L80" s="1565" t="s">
        <v>985</v>
      </c>
      <c r="M80" s="1565" t="s">
        <v>985</v>
      </c>
      <c r="N80" s="1565" t="s">
        <v>985</v>
      </c>
      <c r="O80" s="1565" t="s">
        <v>985</v>
      </c>
    </row>
    <row r="81" spans="1:15" s="1558" customFormat="1" ht="31.5" hidden="1" customHeight="1">
      <c r="A81" s="1563">
        <v>13502</v>
      </c>
      <c r="B81" s="2037" t="s">
        <v>1875</v>
      </c>
      <c r="C81" s="1564"/>
      <c r="D81" s="1568"/>
      <c r="E81" s="1568"/>
      <c r="F81" s="1565"/>
      <c r="G81" s="1568"/>
      <c r="H81" s="1568"/>
      <c r="I81" s="1568"/>
      <c r="J81" s="1568"/>
      <c r="K81" s="1568"/>
      <c r="L81" s="1565" t="s">
        <v>985</v>
      </c>
      <c r="M81" s="1565" t="s">
        <v>985</v>
      </c>
      <c r="N81" s="1565" t="s">
        <v>985</v>
      </c>
      <c r="O81" s="1565" t="s">
        <v>985</v>
      </c>
    </row>
    <row r="82" spans="1:15" s="1558" customFormat="1" ht="31.5" hidden="1" customHeight="1">
      <c r="A82" s="1563">
        <v>13503</v>
      </c>
      <c r="B82" s="2037" t="s">
        <v>1876</v>
      </c>
      <c r="C82" s="1564"/>
      <c r="D82" s="1568"/>
      <c r="E82" s="1568"/>
      <c r="F82" s="1565"/>
      <c r="G82" s="1568"/>
      <c r="H82" s="1568"/>
      <c r="I82" s="1568"/>
      <c r="J82" s="1568"/>
      <c r="K82" s="1568"/>
      <c r="L82" s="1565" t="s">
        <v>985</v>
      </c>
      <c r="M82" s="1565" t="s">
        <v>985</v>
      </c>
      <c r="N82" s="1565" t="s">
        <v>985</v>
      </c>
      <c r="O82" s="1565" t="s">
        <v>985</v>
      </c>
    </row>
    <row r="83" spans="1:15" s="1558" customFormat="1" ht="9" customHeight="1">
      <c r="A83" s="1563">
        <v>13504</v>
      </c>
      <c r="B83" s="2037" t="s">
        <v>1877</v>
      </c>
      <c r="C83" s="1564"/>
      <c r="D83" s="1568"/>
      <c r="E83" s="1568"/>
      <c r="F83" s="1565"/>
      <c r="G83" s="1568"/>
      <c r="H83" s="1568"/>
      <c r="I83" s="1568"/>
      <c r="J83" s="1568"/>
      <c r="K83" s="1568"/>
      <c r="L83" s="1565" t="s">
        <v>985</v>
      </c>
      <c r="M83" s="1565" t="s">
        <v>985</v>
      </c>
      <c r="N83" s="1565" t="s">
        <v>985</v>
      </c>
      <c r="O83" s="1565" t="s">
        <v>985</v>
      </c>
    </row>
    <row r="84" spans="1:15" s="1558" customFormat="1" ht="35.25" customHeight="1">
      <c r="A84" s="1563">
        <v>13505</v>
      </c>
      <c r="B84" s="2037" t="s">
        <v>1765</v>
      </c>
      <c r="C84" s="1564"/>
      <c r="D84" s="1568">
        <f>H84</f>
        <v>100</v>
      </c>
      <c r="E84" s="1568">
        <f>I84</f>
        <v>150</v>
      </c>
      <c r="F84" s="1565">
        <f>J84</f>
        <v>200</v>
      </c>
      <c r="G84" s="1568">
        <f>K84</f>
        <v>300</v>
      </c>
      <c r="H84" s="848">
        <v>100</v>
      </c>
      <c r="I84" s="845">
        <v>150</v>
      </c>
      <c r="J84" s="845">
        <v>200</v>
      </c>
      <c r="K84" s="1568">
        <f>ekamut!F135</f>
        <v>300</v>
      </c>
      <c r="L84" s="1565" t="s">
        <v>985</v>
      </c>
      <c r="M84" s="1565" t="s">
        <v>985</v>
      </c>
      <c r="N84" s="1565" t="s">
        <v>985</v>
      </c>
      <c r="O84" s="1565" t="s">
        <v>985</v>
      </c>
    </row>
    <row r="85" spans="1:15" s="1558" customFormat="1" ht="0.75" customHeight="1">
      <c r="A85" s="1563">
        <v>13506</v>
      </c>
      <c r="B85" s="2037" t="s">
        <v>1983</v>
      </c>
      <c r="C85" s="1564"/>
      <c r="D85" s="1568"/>
      <c r="E85" s="1568"/>
      <c r="F85" s="1565"/>
      <c r="G85" s="1568"/>
      <c r="H85" s="1568"/>
      <c r="I85" s="1568"/>
      <c r="J85" s="1568"/>
      <c r="K85" s="1568"/>
      <c r="L85" s="1565" t="s">
        <v>985</v>
      </c>
      <c r="M85" s="1565" t="s">
        <v>985</v>
      </c>
      <c r="N85" s="1565" t="s">
        <v>985</v>
      </c>
      <c r="O85" s="1565" t="s">
        <v>985</v>
      </c>
    </row>
    <row r="86" spans="1:15" s="1558" customFormat="1" ht="76.5">
      <c r="A86" s="1563">
        <v>13507</v>
      </c>
      <c r="B86" s="2037" t="s">
        <v>1761</v>
      </c>
      <c r="C86" s="1564"/>
      <c r="D86" s="1568">
        <f t="shared" ref="D86:G87" si="20">H86</f>
        <v>4500</v>
      </c>
      <c r="E86" s="1568">
        <f t="shared" si="20"/>
        <v>10000</v>
      </c>
      <c r="F86" s="1565">
        <f t="shared" si="20"/>
        <v>17000</v>
      </c>
      <c r="G86" s="1568">
        <f t="shared" si="20"/>
        <v>24000</v>
      </c>
      <c r="H86" s="848">
        <v>4500</v>
      </c>
      <c r="I86" s="845">
        <v>10000</v>
      </c>
      <c r="J86" s="845">
        <v>17000</v>
      </c>
      <c r="K86" s="1568">
        <f>ekamut!F138</f>
        <v>24000</v>
      </c>
      <c r="L86" s="1565" t="s">
        <v>985</v>
      </c>
      <c r="M86" s="1565" t="s">
        <v>985</v>
      </c>
      <c r="N86" s="1565" t="s">
        <v>985</v>
      </c>
      <c r="O86" s="1565" t="s">
        <v>985</v>
      </c>
    </row>
    <row r="87" spans="1:15" s="1558" customFormat="1" ht="153">
      <c r="A87" s="1563">
        <v>13508</v>
      </c>
      <c r="B87" s="2037" t="s">
        <v>1984</v>
      </c>
      <c r="C87" s="1564"/>
      <c r="D87" s="1568">
        <f t="shared" si="20"/>
        <v>20</v>
      </c>
      <c r="E87" s="1568">
        <f t="shared" si="20"/>
        <v>40</v>
      </c>
      <c r="F87" s="1565">
        <f t="shared" si="20"/>
        <v>60</v>
      </c>
      <c r="G87" s="1568">
        <f t="shared" si="20"/>
        <v>200</v>
      </c>
      <c r="H87" s="1568">
        <v>20</v>
      </c>
      <c r="I87" s="1568">
        <v>40</v>
      </c>
      <c r="J87" s="1568">
        <v>60</v>
      </c>
      <c r="K87" s="1568">
        <f>ekamut!F139</f>
        <v>200</v>
      </c>
      <c r="L87" s="1565" t="s">
        <v>985</v>
      </c>
      <c r="M87" s="1565" t="s">
        <v>985</v>
      </c>
      <c r="N87" s="1565" t="s">
        <v>985</v>
      </c>
      <c r="O87" s="1565" t="s">
        <v>985</v>
      </c>
    </row>
    <row r="88" spans="1:15" s="1558" customFormat="1" ht="90" customHeight="1">
      <c r="A88" s="1563">
        <v>13509</v>
      </c>
      <c r="B88" s="2037" t="s">
        <v>2259</v>
      </c>
      <c r="C88" s="1564"/>
      <c r="D88" s="1568">
        <f t="shared" ref="D88:G89" si="21">H88</f>
        <v>400</v>
      </c>
      <c r="E88" s="1568">
        <f t="shared" si="21"/>
        <v>800</v>
      </c>
      <c r="F88" s="1565">
        <f t="shared" si="21"/>
        <v>1200</v>
      </c>
      <c r="G88" s="1568">
        <f t="shared" si="21"/>
        <v>1600</v>
      </c>
      <c r="H88" s="1568">
        <v>400</v>
      </c>
      <c r="I88" s="1568">
        <v>800</v>
      </c>
      <c r="J88" s="1568">
        <v>1200</v>
      </c>
      <c r="K88" s="1568">
        <f>ekamut!F140</f>
        <v>1600</v>
      </c>
      <c r="L88" s="1565" t="s">
        <v>985</v>
      </c>
      <c r="M88" s="1565" t="s">
        <v>985</v>
      </c>
      <c r="N88" s="1565" t="s">
        <v>985</v>
      </c>
      <c r="O88" s="1565" t="s">
        <v>985</v>
      </c>
    </row>
    <row r="89" spans="1:15" s="1558" customFormat="1" ht="99" customHeight="1">
      <c r="A89" s="1563">
        <v>13510</v>
      </c>
      <c r="B89" s="2037" t="s">
        <v>1764</v>
      </c>
      <c r="C89" s="1564"/>
      <c r="D89" s="1568">
        <f t="shared" si="21"/>
        <v>350</v>
      </c>
      <c r="E89" s="1568">
        <f t="shared" si="21"/>
        <v>650</v>
      </c>
      <c r="F89" s="1565">
        <f t="shared" si="21"/>
        <v>1000</v>
      </c>
      <c r="G89" s="1568">
        <f t="shared" si="21"/>
        <v>1650</v>
      </c>
      <c r="H89" s="848">
        <v>350</v>
      </c>
      <c r="I89" s="845">
        <v>650</v>
      </c>
      <c r="J89" s="845">
        <v>1000</v>
      </c>
      <c r="K89" s="1568">
        <f>ekamut!F141</f>
        <v>1650</v>
      </c>
      <c r="L89" s="1565" t="s">
        <v>985</v>
      </c>
      <c r="M89" s="1565" t="s">
        <v>985</v>
      </c>
      <c r="N89" s="1565" t="s">
        <v>985</v>
      </c>
      <c r="O89" s="1565" t="s">
        <v>985</v>
      </c>
    </row>
    <row r="90" spans="1:15" s="1558" customFormat="1" ht="31.5" hidden="1" customHeight="1">
      <c r="A90" s="1563">
        <v>13511</v>
      </c>
      <c r="B90" s="2037" t="s">
        <v>1985</v>
      </c>
      <c r="C90" s="1564"/>
      <c r="D90" s="1568"/>
      <c r="E90" s="1568"/>
      <c r="F90" s="1565"/>
      <c r="G90" s="1568"/>
      <c r="H90" s="1568"/>
      <c r="I90" s="1568"/>
      <c r="J90" s="1568"/>
      <c r="K90" s="1568"/>
      <c r="L90" s="1565" t="s">
        <v>985</v>
      </c>
      <c r="M90" s="1565" t="s">
        <v>985</v>
      </c>
      <c r="N90" s="1565" t="s">
        <v>985</v>
      </c>
      <c r="O90" s="1565" t="s">
        <v>985</v>
      </c>
    </row>
    <row r="91" spans="1:15" s="1558" customFormat="1" ht="31.5" hidden="1" customHeight="1">
      <c r="A91" s="1563">
        <v>13512</v>
      </c>
      <c r="B91" s="2037" t="s">
        <v>1882</v>
      </c>
      <c r="C91" s="1564"/>
      <c r="D91" s="1568"/>
      <c r="E91" s="1568"/>
      <c r="F91" s="1565"/>
      <c r="G91" s="1568"/>
      <c r="H91" s="1568"/>
      <c r="I91" s="1568"/>
      <c r="J91" s="1568"/>
      <c r="K91" s="1568"/>
      <c r="L91" s="1565" t="s">
        <v>985</v>
      </c>
      <c r="M91" s="1565" t="s">
        <v>985</v>
      </c>
      <c r="N91" s="1565" t="s">
        <v>985</v>
      </c>
      <c r="O91" s="1565" t="s">
        <v>985</v>
      </c>
    </row>
    <row r="92" spans="1:15" s="1558" customFormat="1" ht="57" customHeight="1">
      <c r="A92" s="1563">
        <v>13513</v>
      </c>
      <c r="B92" s="2037" t="s">
        <v>1762</v>
      </c>
      <c r="C92" s="1564"/>
      <c r="D92" s="1568">
        <f t="shared" ref="D92:G93" si="22">H92</f>
        <v>3000</v>
      </c>
      <c r="E92" s="1568">
        <f t="shared" si="22"/>
        <v>6000</v>
      </c>
      <c r="F92" s="1565">
        <f t="shared" si="22"/>
        <v>11000</v>
      </c>
      <c r="G92" s="1568">
        <f t="shared" si="22"/>
        <v>21000</v>
      </c>
      <c r="H92" s="848">
        <v>3000</v>
      </c>
      <c r="I92" s="845">
        <v>6000</v>
      </c>
      <c r="J92" s="845">
        <v>11000</v>
      </c>
      <c r="K92" s="1568">
        <f>ekamut!F144</f>
        <v>21000</v>
      </c>
      <c r="L92" s="1565" t="s">
        <v>985</v>
      </c>
      <c r="M92" s="1565" t="s">
        <v>985</v>
      </c>
      <c r="N92" s="1565" t="s">
        <v>985</v>
      </c>
      <c r="O92" s="1565" t="s">
        <v>985</v>
      </c>
    </row>
    <row r="93" spans="1:15" s="1558" customFormat="1" ht="102">
      <c r="A93" s="1563">
        <v>13514</v>
      </c>
      <c r="B93" s="2037" t="s">
        <v>1763</v>
      </c>
      <c r="C93" s="1564"/>
      <c r="D93" s="1568">
        <f t="shared" si="22"/>
        <v>1500</v>
      </c>
      <c r="E93" s="1568">
        <f t="shared" si="22"/>
        <v>2500</v>
      </c>
      <c r="F93" s="1565">
        <f t="shared" si="22"/>
        <v>4000</v>
      </c>
      <c r="G93" s="1568">
        <f t="shared" si="22"/>
        <v>6800</v>
      </c>
      <c r="H93" s="848">
        <v>1500</v>
      </c>
      <c r="I93" s="845">
        <v>2500</v>
      </c>
      <c r="J93" s="845">
        <v>4000</v>
      </c>
      <c r="K93" s="1568">
        <f>ekamut!F145</f>
        <v>6800</v>
      </c>
      <c r="L93" s="1565" t="s">
        <v>985</v>
      </c>
      <c r="M93" s="1565" t="s">
        <v>985</v>
      </c>
      <c r="N93" s="1565" t="s">
        <v>985</v>
      </c>
      <c r="O93" s="1565" t="s">
        <v>985</v>
      </c>
    </row>
    <row r="94" spans="1:15" s="1558" customFormat="1" ht="33.75" hidden="1" customHeight="1">
      <c r="A94" s="1563">
        <v>13515</v>
      </c>
      <c r="B94" s="2037" t="s">
        <v>1883</v>
      </c>
      <c r="C94" s="1564"/>
      <c r="D94" s="1568"/>
      <c r="E94" s="1568"/>
      <c r="F94" s="1565"/>
      <c r="G94" s="1568"/>
      <c r="H94" s="1568"/>
      <c r="I94" s="1568"/>
      <c r="J94" s="1568"/>
      <c r="K94" s="1568"/>
      <c r="L94" s="1565" t="s">
        <v>985</v>
      </c>
      <c r="M94" s="1565" t="s">
        <v>985</v>
      </c>
      <c r="N94" s="1565" t="s">
        <v>985</v>
      </c>
      <c r="O94" s="1565" t="s">
        <v>985</v>
      </c>
    </row>
    <row r="95" spans="1:15" s="1558" customFormat="1" ht="50.25" hidden="1" customHeight="1">
      <c r="A95" s="1563">
        <v>13516</v>
      </c>
      <c r="B95" s="2037" t="s">
        <v>1986</v>
      </c>
      <c r="C95" s="1564"/>
      <c r="D95" s="1568"/>
      <c r="E95" s="1568"/>
      <c r="F95" s="1565"/>
      <c r="G95" s="1568"/>
      <c r="H95" s="1568"/>
      <c r="I95" s="1568"/>
      <c r="J95" s="1568"/>
      <c r="K95" s="1568"/>
      <c r="L95" s="1565" t="s">
        <v>985</v>
      </c>
      <c r="M95" s="1565" t="s">
        <v>985</v>
      </c>
      <c r="N95" s="1565" t="s">
        <v>985</v>
      </c>
      <c r="O95" s="1565" t="s">
        <v>985</v>
      </c>
    </row>
    <row r="96" spans="1:15" s="1558" customFormat="1" ht="27" hidden="1" customHeight="1">
      <c r="A96" s="1563">
        <v>13517</v>
      </c>
      <c r="B96" s="2037" t="s">
        <v>1886</v>
      </c>
      <c r="C96" s="1564"/>
      <c r="D96" s="1568"/>
      <c r="E96" s="1568"/>
      <c r="F96" s="1565"/>
      <c r="G96" s="1568"/>
      <c r="H96" s="1568"/>
      <c r="I96" s="1568"/>
      <c r="J96" s="1568"/>
      <c r="K96" s="1568"/>
      <c r="L96" s="1565" t="s">
        <v>985</v>
      </c>
      <c r="M96" s="1565" t="s">
        <v>985</v>
      </c>
      <c r="N96" s="1565" t="s">
        <v>985</v>
      </c>
      <c r="O96" s="1565" t="s">
        <v>985</v>
      </c>
    </row>
    <row r="97" spans="1:15" s="1558" customFormat="1" ht="38.25" hidden="1">
      <c r="A97" s="1563">
        <v>13518</v>
      </c>
      <c r="B97" s="2037" t="s">
        <v>1887</v>
      </c>
      <c r="C97" s="1564"/>
      <c r="D97" s="1568">
        <f t="shared" ref="D97:G98" si="23">H97</f>
        <v>0</v>
      </c>
      <c r="E97" s="1568">
        <f t="shared" si="23"/>
        <v>0</v>
      </c>
      <c r="F97" s="1565">
        <f t="shared" si="23"/>
        <v>0</v>
      </c>
      <c r="G97" s="1568">
        <f t="shared" si="23"/>
        <v>0</v>
      </c>
      <c r="H97" s="1568">
        <v>0</v>
      </c>
      <c r="I97" s="1568">
        <v>0</v>
      </c>
      <c r="J97" s="1568">
        <v>0</v>
      </c>
      <c r="K97" s="1568">
        <f>ekamut!F150</f>
        <v>0</v>
      </c>
      <c r="L97" s="1565" t="s">
        <v>985</v>
      </c>
      <c r="M97" s="1565" t="s">
        <v>985</v>
      </c>
      <c r="N97" s="1565" t="s">
        <v>985</v>
      </c>
      <c r="O97" s="1565" t="s">
        <v>985</v>
      </c>
    </row>
    <row r="98" spans="1:15" s="1558" customFormat="1" ht="37.5" customHeight="1">
      <c r="A98" s="1563">
        <v>13519</v>
      </c>
      <c r="B98" s="2037" t="s">
        <v>1766</v>
      </c>
      <c r="C98" s="1564"/>
      <c r="D98" s="1568">
        <f t="shared" si="23"/>
        <v>30</v>
      </c>
      <c r="E98" s="1568">
        <f t="shared" si="23"/>
        <v>55</v>
      </c>
      <c r="F98" s="1565">
        <f t="shared" si="23"/>
        <v>80</v>
      </c>
      <c r="G98" s="1568">
        <f t="shared" si="23"/>
        <v>200</v>
      </c>
      <c r="H98" s="848">
        <v>30</v>
      </c>
      <c r="I98" s="845">
        <v>55</v>
      </c>
      <c r="J98" s="845">
        <v>80</v>
      </c>
      <c r="K98" s="1568">
        <f>ekamut!F151</f>
        <v>200</v>
      </c>
      <c r="L98" s="1565" t="s">
        <v>985</v>
      </c>
      <c r="M98" s="1565" t="s">
        <v>985</v>
      </c>
      <c r="N98" s="1565" t="s">
        <v>985</v>
      </c>
      <c r="O98" s="1565" t="s">
        <v>985</v>
      </c>
    </row>
    <row r="99" spans="1:15" s="1558" customFormat="1" hidden="1">
      <c r="A99" s="1563">
        <v>13520</v>
      </c>
      <c r="B99" s="2037" t="s">
        <v>1888</v>
      </c>
      <c r="C99" s="1564"/>
      <c r="D99" s="1568"/>
      <c r="E99" s="1568"/>
      <c r="F99" s="1565"/>
      <c r="G99" s="1568"/>
      <c r="H99" s="1568"/>
      <c r="I99" s="1568"/>
      <c r="J99" s="1568"/>
      <c r="K99" s="1568"/>
      <c r="L99" s="1565" t="s">
        <v>985</v>
      </c>
      <c r="M99" s="1565" t="s">
        <v>985</v>
      </c>
      <c r="N99" s="1565" t="s">
        <v>985</v>
      </c>
      <c r="O99" s="1565" t="s">
        <v>985</v>
      </c>
    </row>
    <row r="100" spans="1:15" s="1558" customFormat="1" ht="76.5" hidden="1">
      <c r="A100" s="1563">
        <v>1352</v>
      </c>
      <c r="B100" s="2037" t="s">
        <v>1987</v>
      </c>
      <c r="C100" s="1564"/>
      <c r="D100" s="1568">
        <f>H100</f>
        <v>0</v>
      </c>
      <c r="E100" s="1568">
        <f>I100</f>
        <v>0</v>
      </c>
      <c r="F100" s="1565">
        <f>J100</f>
        <v>0</v>
      </c>
      <c r="G100" s="1568">
        <f>K100</f>
        <v>0</v>
      </c>
      <c r="H100" s="1568">
        <v>0</v>
      </c>
      <c r="I100" s="1568">
        <v>0</v>
      </c>
      <c r="J100" s="1568">
        <v>0</v>
      </c>
      <c r="K100" s="1568">
        <f>ekamut!F153</f>
        <v>0</v>
      </c>
      <c r="L100" s="1565" t="s">
        <v>985</v>
      </c>
      <c r="M100" s="1565" t="s">
        <v>985</v>
      </c>
      <c r="N100" s="1565" t="s">
        <v>985</v>
      </c>
      <c r="O100" s="1565" t="s">
        <v>985</v>
      </c>
    </row>
    <row r="101" spans="1:15" s="1558" customFormat="1" ht="25.5" hidden="1">
      <c r="A101" s="1563">
        <v>1353</v>
      </c>
      <c r="B101" s="2037" t="s">
        <v>1889</v>
      </c>
      <c r="C101" s="1564"/>
      <c r="D101" s="1568"/>
      <c r="E101" s="1568"/>
      <c r="F101" s="1565"/>
      <c r="G101" s="1568"/>
      <c r="H101" s="1568"/>
      <c r="I101" s="1568"/>
      <c r="J101" s="1568"/>
      <c r="K101" s="1568"/>
      <c r="L101" s="1565" t="s">
        <v>985</v>
      </c>
      <c r="M101" s="1565" t="s">
        <v>985</v>
      </c>
      <c r="N101" s="1565" t="s">
        <v>985</v>
      </c>
      <c r="O101" s="1565" t="s">
        <v>985</v>
      </c>
    </row>
    <row r="102" spans="1:15" s="1558" customFormat="1" ht="38.25">
      <c r="A102" s="1563">
        <v>1360</v>
      </c>
      <c r="B102" s="2037" t="s">
        <v>1988</v>
      </c>
      <c r="C102" s="1564" t="s">
        <v>1989</v>
      </c>
      <c r="D102" s="1568">
        <f t="shared" ref="D102:G103" si="24">H102</f>
        <v>50</v>
      </c>
      <c r="E102" s="1568">
        <f t="shared" si="24"/>
        <v>100</v>
      </c>
      <c r="F102" s="1565">
        <f t="shared" si="24"/>
        <v>200</v>
      </c>
      <c r="G102" s="1568">
        <f t="shared" si="24"/>
        <v>300</v>
      </c>
      <c r="H102" s="1568">
        <f>H103</f>
        <v>50</v>
      </c>
      <c r="I102" s="1568">
        <f>I103</f>
        <v>100</v>
      </c>
      <c r="J102" s="1568">
        <f>J103</f>
        <v>200</v>
      </c>
      <c r="K102" s="1568">
        <f>ekamut!F156</f>
        <v>300</v>
      </c>
      <c r="L102" s="1565" t="s">
        <v>985</v>
      </c>
      <c r="M102" s="1565" t="s">
        <v>985</v>
      </c>
      <c r="N102" s="1565" t="s">
        <v>985</v>
      </c>
      <c r="O102" s="1565" t="s">
        <v>985</v>
      </c>
    </row>
    <row r="103" spans="1:15" s="1558" customFormat="1" ht="69" customHeight="1">
      <c r="A103" s="1563">
        <v>1361</v>
      </c>
      <c r="B103" s="2037" t="s">
        <v>1892</v>
      </c>
      <c r="C103" s="1564"/>
      <c r="D103" s="1568">
        <f t="shared" si="24"/>
        <v>50</v>
      </c>
      <c r="E103" s="1568">
        <f t="shared" si="24"/>
        <v>100</v>
      </c>
      <c r="F103" s="1565">
        <f t="shared" si="24"/>
        <v>200</v>
      </c>
      <c r="G103" s="1568">
        <f t="shared" si="24"/>
        <v>300</v>
      </c>
      <c r="H103" s="848">
        <v>50</v>
      </c>
      <c r="I103" s="845">
        <v>100</v>
      </c>
      <c r="J103" s="845">
        <v>200</v>
      </c>
      <c r="K103" s="1568">
        <f>ekamut!F159</f>
        <v>300</v>
      </c>
      <c r="L103" s="1565" t="s">
        <v>985</v>
      </c>
      <c r="M103" s="1565" t="s">
        <v>985</v>
      </c>
      <c r="N103" s="1565" t="s">
        <v>985</v>
      </c>
      <c r="O103" s="1565" t="s">
        <v>985</v>
      </c>
    </row>
    <row r="104" spans="1:15" s="1558" customFormat="1" ht="19.5" hidden="1" customHeight="1">
      <c r="A104" s="1563">
        <v>1362</v>
      </c>
      <c r="B104" s="2037" t="s">
        <v>1893</v>
      </c>
      <c r="C104" s="1564"/>
      <c r="D104" s="1568"/>
      <c r="E104" s="1568"/>
      <c r="F104" s="1565"/>
      <c r="G104" s="1568"/>
      <c r="H104" s="1568"/>
      <c r="I104" s="1568"/>
      <c r="J104" s="1568"/>
      <c r="K104" s="1568"/>
      <c r="L104" s="1565" t="s">
        <v>985</v>
      </c>
      <c r="M104" s="1565" t="s">
        <v>985</v>
      </c>
      <c r="N104" s="1565" t="s">
        <v>985</v>
      </c>
      <c r="O104" s="1565" t="s">
        <v>985</v>
      </c>
    </row>
    <row r="105" spans="1:15" s="1558" customFormat="1" ht="23.25" hidden="1" customHeight="1">
      <c r="A105" s="1563">
        <v>1370</v>
      </c>
      <c r="B105" s="2037" t="s">
        <v>1990</v>
      </c>
      <c r="C105" s="1564" t="s">
        <v>1991</v>
      </c>
      <c r="D105" s="1568"/>
      <c r="E105" s="1568"/>
      <c r="F105" s="1565"/>
      <c r="G105" s="1568"/>
      <c r="H105" s="1568"/>
      <c r="I105" s="1568"/>
      <c r="J105" s="1568"/>
      <c r="K105" s="1568"/>
      <c r="L105" s="1565" t="s">
        <v>985</v>
      </c>
      <c r="M105" s="1565" t="s">
        <v>985</v>
      </c>
      <c r="N105" s="1565" t="s">
        <v>985</v>
      </c>
      <c r="O105" s="1565" t="s">
        <v>985</v>
      </c>
    </row>
    <row r="106" spans="1:15" s="1558" customFormat="1" ht="191.25" hidden="1">
      <c r="A106" s="1563">
        <v>1371</v>
      </c>
      <c r="B106" s="2037" t="s">
        <v>1896</v>
      </c>
      <c r="C106" s="1564"/>
      <c r="D106" s="1568"/>
      <c r="E106" s="1568"/>
      <c r="F106" s="1565"/>
      <c r="G106" s="1568"/>
      <c r="H106" s="1568"/>
      <c r="I106" s="1568"/>
      <c r="J106" s="1568"/>
      <c r="K106" s="1568"/>
      <c r="L106" s="1565" t="s">
        <v>985</v>
      </c>
      <c r="M106" s="1565" t="s">
        <v>985</v>
      </c>
      <c r="N106" s="1565" t="s">
        <v>985</v>
      </c>
      <c r="O106" s="1565" t="s">
        <v>985</v>
      </c>
    </row>
    <row r="107" spans="1:15" s="1558" customFormat="1" ht="191.25" hidden="1">
      <c r="A107" s="1563">
        <v>1372</v>
      </c>
      <c r="B107" s="2037" t="s">
        <v>1897</v>
      </c>
      <c r="C107" s="1564"/>
      <c r="D107" s="1568"/>
      <c r="E107" s="1568"/>
      <c r="F107" s="1565"/>
      <c r="G107" s="1568"/>
      <c r="H107" s="1568"/>
      <c r="I107" s="1568"/>
      <c r="J107" s="1568"/>
      <c r="K107" s="1568"/>
      <c r="L107" s="1565" t="s">
        <v>985</v>
      </c>
      <c r="M107" s="1565" t="s">
        <v>985</v>
      </c>
      <c r="N107" s="1565" t="s">
        <v>985</v>
      </c>
      <c r="O107" s="1565" t="s">
        <v>985</v>
      </c>
    </row>
    <row r="108" spans="1:15" s="1558" customFormat="1" ht="70.5" customHeight="1">
      <c r="A108" s="1563">
        <v>1380</v>
      </c>
      <c r="B108" s="2037" t="s">
        <v>1992</v>
      </c>
      <c r="C108" s="1564" t="s">
        <v>1993</v>
      </c>
      <c r="D108" s="1568">
        <f>D109</f>
        <v>0</v>
      </c>
      <c r="E108" s="1568">
        <f>E109</f>
        <v>0</v>
      </c>
      <c r="F108" s="1565">
        <f>F109</f>
        <v>0</v>
      </c>
      <c r="G108" s="1568">
        <f>G109</f>
        <v>0</v>
      </c>
      <c r="H108" s="1568" t="s">
        <v>985</v>
      </c>
      <c r="I108" s="1568" t="s">
        <v>985</v>
      </c>
      <c r="J108" s="1568" t="s">
        <v>985</v>
      </c>
      <c r="K108" s="1568" t="s">
        <v>985</v>
      </c>
      <c r="L108" s="1565">
        <f>L109</f>
        <v>0</v>
      </c>
      <c r="M108" s="1565">
        <f>M109</f>
        <v>0</v>
      </c>
      <c r="N108" s="1565">
        <f>N109</f>
        <v>0</v>
      </c>
      <c r="O108" s="1565">
        <f>O109</f>
        <v>0</v>
      </c>
    </row>
    <row r="109" spans="1:15" s="1558" customFormat="1" ht="65.25" customHeight="1">
      <c r="A109" s="1563">
        <v>1381</v>
      </c>
      <c r="B109" s="2037" t="s">
        <v>1994</v>
      </c>
      <c r="C109" s="1564"/>
      <c r="D109" s="1568">
        <f>L109</f>
        <v>0</v>
      </c>
      <c r="E109" s="1568">
        <f>M109</f>
        <v>0</v>
      </c>
      <c r="F109" s="1565">
        <f>N109</f>
        <v>0</v>
      </c>
      <c r="G109" s="1568">
        <f>O109</f>
        <v>0</v>
      </c>
      <c r="H109" s="1568" t="s">
        <v>985</v>
      </c>
      <c r="I109" s="1568" t="s">
        <v>985</v>
      </c>
      <c r="J109" s="1568" t="s">
        <v>985</v>
      </c>
      <c r="K109" s="1568" t="s">
        <v>985</v>
      </c>
      <c r="L109" s="1565">
        <v>0</v>
      </c>
      <c r="M109" s="1565">
        <v>0</v>
      </c>
      <c r="N109" s="1565">
        <v>0</v>
      </c>
      <c r="O109" s="1565">
        <f>ekamut!G169</f>
        <v>0</v>
      </c>
    </row>
    <row r="110" spans="1:15" s="1558" customFormat="1" ht="33.75" hidden="1" customHeight="1">
      <c r="A110" s="1563">
        <v>1382</v>
      </c>
      <c r="B110" s="2037" t="s">
        <v>1901</v>
      </c>
      <c r="C110" s="1564"/>
      <c r="D110" s="1568"/>
      <c r="E110" s="1568"/>
      <c r="F110" s="1565"/>
      <c r="G110" s="1568"/>
      <c r="H110" s="1568" t="s">
        <v>985</v>
      </c>
      <c r="I110" s="1568" t="s">
        <v>985</v>
      </c>
      <c r="J110" s="1568" t="s">
        <v>985</v>
      </c>
      <c r="K110" s="1568" t="s">
        <v>985</v>
      </c>
      <c r="L110" s="1565"/>
      <c r="M110" s="1565"/>
      <c r="N110" s="1565"/>
      <c r="O110" s="1565"/>
    </row>
    <row r="111" spans="1:15" s="1558" customFormat="1" ht="50.25" customHeight="1">
      <c r="A111" s="1563">
        <v>1390</v>
      </c>
      <c r="B111" s="2037" t="s">
        <v>1995</v>
      </c>
      <c r="C111" s="1564" t="s">
        <v>1996</v>
      </c>
      <c r="D111" s="1568">
        <f>D112</f>
        <v>0</v>
      </c>
      <c r="E111" s="1568">
        <f>E112</f>
        <v>0</v>
      </c>
      <c r="F111" s="1565">
        <f>F112</f>
        <v>0</v>
      </c>
      <c r="G111" s="1568">
        <f>G114</f>
        <v>1000</v>
      </c>
      <c r="H111" s="1568">
        <f>H114</f>
        <v>0</v>
      </c>
      <c r="I111" s="1568">
        <f>I114</f>
        <v>0</v>
      </c>
      <c r="J111" s="1568">
        <f>J114</f>
        <v>0</v>
      </c>
      <c r="K111" s="1568">
        <f>K114</f>
        <v>1000</v>
      </c>
      <c r="L111" s="1565">
        <f>L113+L112</f>
        <v>0</v>
      </c>
      <c r="M111" s="1565">
        <f>M113+M112</f>
        <v>0</v>
      </c>
      <c r="N111" s="1565">
        <f>N113+N112</f>
        <v>0</v>
      </c>
      <c r="O111" s="1565">
        <f>ekamut!G172</f>
        <v>0</v>
      </c>
    </row>
    <row r="112" spans="1:15" s="1558" customFormat="1" ht="45" hidden="1" customHeight="1">
      <c r="A112" s="1563">
        <v>1391</v>
      </c>
      <c r="B112" s="2037" t="s">
        <v>1997</v>
      </c>
      <c r="C112" s="1564"/>
      <c r="D112" s="1568">
        <f>L112</f>
        <v>0</v>
      </c>
      <c r="E112" s="1568">
        <f>M112</f>
        <v>0</v>
      </c>
      <c r="F112" s="1565">
        <f>N112</f>
        <v>0</v>
      </c>
      <c r="G112" s="1568">
        <f>O112</f>
        <v>0</v>
      </c>
      <c r="H112" s="1568" t="s">
        <v>985</v>
      </c>
      <c r="I112" s="1568" t="s">
        <v>985</v>
      </c>
      <c r="J112" s="1568" t="s">
        <v>985</v>
      </c>
      <c r="K112" s="1568" t="s">
        <v>985</v>
      </c>
      <c r="L112" s="1565">
        <v>0</v>
      </c>
      <c r="M112" s="1565">
        <v>0</v>
      </c>
      <c r="N112" s="1565">
        <v>0</v>
      </c>
      <c r="O112" s="1565">
        <f>ekamut!G176</f>
        <v>0</v>
      </c>
    </row>
    <row r="113" spans="1:15" s="1558" customFormat="1" ht="39" hidden="1" customHeight="1">
      <c r="A113" s="1563">
        <v>1392</v>
      </c>
      <c r="B113" s="2037" t="s">
        <v>1905</v>
      </c>
      <c r="C113" s="1601">
        <f>L113</f>
        <v>0</v>
      </c>
      <c r="D113" s="1568">
        <f>M113</f>
        <v>0</v>
      </c>
      <c r="E113" s="1568">
        <f>N113</f>
        <v>0</v>
      </c>
      <c r="F113" s="1565">
        <f>N113</f>
        <v>0</v>
      </c>
      <c r="G113" s="1568">
        <f>O113</f>
        <v>0</v>
      </c>
      <c r="H113" s="1568" t="s">
        <v>985</v>
      </c>
      <c r="I113" s="1568" t="s">
        <v>985</v>
      </c>
      <c r="J113" s="1568" t="s">
        <v>985</v>
      </c>
      <c r="K113" s="1568" t="s">
        <v>985</v>
      </c>
      <c r="L113" s="1565">
        <v>0</v>
      </c>
      <c r="M113" s="1565">
        <v>0</v>
      </c>
      <c r="N113" s="1565">
        <v>0</v>
      </c>
      <c r="O113" s="1565">
        <f>ekamut!G177</f>
        <v>0</v>
      </c>
    </row>
    <row r="114" spans="1:15" s="1558" customFormat="1" ht="42.75" customHeight="1">
      <c r="A114" s="1563">
        <v>1393</v>
      </c>
      <c r="B114" s="2037" t="s">
        <v>1998</v>
      </c>
      <c r="C114" s="1564"/>
      <c r="D114" s="1568">
        <f>H114</f>
        <v>0</v>
      </c>
      <c r="E114" s="1568">
        <f>I114</f>
        <v>0</v>
      </c>
      <c r="F114" s="1565">
        <f>J114</f>
        <v>0</v>
      </c>
      <c r="G114" s="1568">
        <f>K114</f>
        <v>1000</v>
      </c>
      <c r="H114" s="1568">
        <v>0</v>
      </c>
      <c r="I114" s="1568">
        <v>0</v>
      </c>
      <c r="J114" s="1568">
        <v>0</v>
      </c>
      <c r="K114" s="1568">
        <f>ekamut!F179</f>
        <v>1000</v>
      </c>
      <c r="L114" s="1565"/>
      <c r="M114" s="1565"/>
      <c r="N114" s="1565"/>
      <c r="O114" s="1565"/>
    </row>
    <row r="115" spans="1:15" s="1558" customFormat="1" ht="41.25" customHeight="1">
      <c r="A115" s="1525"/>
      <c r="B115" s="2038" t="s">
        <v>315</v>
      </c>
      <c r="C115" s="1245"/>
      <c r="D115" s="1962">
        <f>H115+L115</f>
        <v>1094168.5471999999</v>
      </c>
      <c r="E115" s="1962">
        <f>I115+M115</f>
        <v>1094168.5471999999</v>
      </c>
      <c r="F115" s="1960">
        <f>J115+N115</f>
        <v>1094168.5471999999</v>
      </c>
      <c r="G115" s="1962">
        <f>K115+O115</f>
        <v>1094168.5471999999</v>
      </c>
      <c r="H115" s="2035">
        <v>0</v>
      </c>
      <c r="I115" s="2035">
        <v>0</v>
      </c>
      <c r="J115" s="2035">
        <v>0</v>
      </c>
      <c r="K115" s="2035">
        <v>0</v>
      </c>
      <c r="L115" s="1959">
        <f>O115</f>
        <v>1094168.5471999999</v>
      </c>
      <c r="M115" s="1959">
        <f>O115</f>
        <v>1094168.5471999999</v>
      </c>
      <c r="N115" s="1959">
        <f>O115</f>
        <v>1094168.5471999999</v>
      </c>
      <c r="O115" s="1960">
        <f>mnac!F24</f>
        <v>1094168.5471999999</v>
      </c>
    </row>
    <row r="116" spans="1:15" s="1558" customFormat="1" ht="21" customHeight="1">
      <c r="A116" s="1525"/>
      <c r="B116" s="2038" t="s">
        <v>216</v>
      </c>
      <c r="C116" s="1245"/>
      <c r="D116" s="1962">
        <f>D8+D115</f>
        <v>1676318.5471999999</v>
      </c>
      <c r="E116" s="1962">
        <f t="shared" ref="E116:G116" si="25">E8+E115</f>
        <v>2746191.5471999999</v>
      </c>
      <c r="F116" s="1960">
        <f t="shared" si="25"/>
        <v>4043858.5471999999</v>
      </c>
      <c r="G116" s="1962">
        <f t="shared" si="25"/>
        <v>5230303.5471999999</v>
      </c>
      <c r="H116" s="2035">
        <f>H115+H8</f>
        <v>482150</v>
      </c>
      <c r="I116" s="2035">
        <f t="shared" ref="I116:K116" si="26">I115+I8</f>
        <v>952023</v>
      </c>
      <c r="J116" s="2035">
        <f t="shared" si="26"/>
        <v>1449690</v>
      </c>
      <c r="K116" s="2035">
        <f t="shared" si="26"/>
        <v>2010425</v>
      </c>
      <c r="L116" s="1960">
        <f t="shared" ref="L116:N116" si="27">L8+L115</f>
        <v>1194168.5471999999</v>
      </c>
      <c r="M116" s="1960">
        <f t="shared" si="27"/>
        <v>1794168.5471999999</v>
      </c>
      <c r="N116" s="1960">
        <f t="shared" si="27"/>
        <v>2594168.5471999999</v>
      </c>
      <c r="O116" s="1960">
        <f>O8+O115</f>
        <v>3219878.5471999999</v>
      </c>
    </row>
    <row r="117" spans="1:15" s="1558" customFormat="1" ht="24" customHeight="1">
      <c r="A117" s="985"/>
      <c r="B117" s="1803"/>
      <c r="C117" s="1556"/>
      <c r="D117" s="2039"/>
      <c r="L117" s="2040"/>
      <c r="M117" s="2040"/>
      <c r="N117" s="2040"/>
      <c r="O117" s="2040"/>
    </row>
    <row r="118" spans="1:15" s="1558" customFormat="1" ht="37.5" customHeight="1">
      <c r="A118" s="1566"/>
      <c r="B118" s="1566" t="s">
        <v>2209</v>
      </c>
    </row>
    <row r="119" spans="1:15" s="1558" customFormat="1" ht="21" customHeight="1">
      <c r="A119" s="1566"/>
      <c r="B119" s="1566" t="s">
        <v>2211</v>
      </c>
    </row>
    <row r="120" spans="1:15" s="1558" customFormat="1" ht="21" customHeight="1">
      <c r="A120" s="1566"/>
      <c r="B120" s="1566" t="s">
        <v>2210</v>
      </c>
    </row>
    <row r="121" spans="1:15" s="1558" customFormat="1" ht="21" customHeight="1">
      <c r="A121" s="1566"/>
      <c r="B121" s="1566" t="s">
        <v>2212</v>
      </c>
    </row>
    <row r="122" spans="1:15" s="1558" customFormat="1" ht="21" customHeight="1">
      <c r="A122" s="1566"/>
      <c r="B122" s="1566" t="s">
        <v>2213</v>
      </c>
    </row>
    <row r="123" spans="1:15" s="1558" customFormat="1" ht="21" customHeight="1">
      <c r="A123" s="1566"/>
      <c r="B123" s="1566"/>
    </row>
    <row r="124" spans="1:15" s="1558" customFormat="1" ht="21" customHeight="1">
      <c r="A124" s="1566"/>
      <c r="B124" s="1566"/>
    </row>
    <row r="125" spans="1:15" s="1558" customFormat="1" ht="21" customHeight="1">
      <c r="A125" s="1566"/>
      <c r="B125" s="1566"/>
      <c r="G125" s="1566"/>
      <c r="H125" s="1566"/>
      <c r="I125" s="1566"/>
      <c r="J125" s="1566"/>
      <c r="K125" s="1566"/>
    </row>
    <row r="126" spans="1:15" s="1558" customFormat="1" ht="21" customHeight="1">
      <c r="A126" s="1566"/>
      <c r="B126" s="1566"/>
      <c r="G126" s="1566"/>
      <c r="H126" s="1566"/>
      <c r="I126" s="1566"/>
      <c r="J126" s="1566"/>
      <c r="K126" s="1566"/>
    </row>
    <row r="127" spans="1:15" s="1558" customFormat="1" ht="21" customHeight="1">
      <c r="A127" s="1566"/>
      <c r="B127" s="1566"/>
      <c r="G127" s="1566"/>
      <c r="H127" s="1566"/>
      <c r="I127" s="1566"/>
      <c r="J127" s="1566"/>
      <c r="K127" s="1566"/>
    </row>
    <row r="128" spans="1:15" s="1558" customFormat="1" ht="21" customHeight="1">
      <c r="A128" s="1566"/>
      <c r="B128" s="1566"/>
      <c r="G128" s="1566"/>
      <c r="H128" s="1566"/>
      <c r="I128" s="1566"/>
      <c r="J128" s="1566"/>
      <c r="K128" s="1566"/>
    </row>
    <row r="129" spans="1:18" s="1558" customFormat="1" ht="21" customHeight="1">
      <c r="A129" s="1566"/>
      <c r="B129" s="1566"/>
      <c r="G129" s="1566"/>
      <c r="H129" s="1566"/>
      <c r="I129" s="1566"/>
      <c r="J129" s="1566"/>
      <c r="K129" s="1566"/>
    </row>
    <row r="130" spans="1:18" s="1558" customFormat="1" ht="21" customHeight="1">
      <c r="A130" s="1566"/>
      <c r="B130" s="1566"/>
      <c r="G130" s="1566"/>
      <c r="H130" s="1566"/>
      <c r="I130" s="1566"/>
      <c r="J130" s="1566"/>
      <c r="K130" s="1566"/>
    </row>
    <row r="131" spans="1:18" s="1558" customFormat="1" ht="21" customHeight="1">
      <c r="A131" s="1566"/>
      <c r="B131" s="1566"/>
      <c r="G131" s="1566"/>
      <c r="H131" s="1566"/>
      <c r="I131" s="1566"/>
      <c r="J131" s="1566"/>
      <c r="K131" s="1566"/>
    </row>
    <row r="132" spans="1:18" s="1558" customFormat="1" ht="21" customHeight="1">
      <c r="A132" s="1566"/>
      <c r="B132" s="1566"/>
      <c r="G132" s="1566"/>
      <c r="H132" s="1566"/>
      <c r="I132" s="1566"/>
      <c r="J132" s="1566"/>
      <c r="K132" s="1566"/>
    </row>
    <row r="133" spans="1:18" s="1558" customFormat="1" ht="21" customHeight="1">
      <c r="A133" s="1566"/>
      <c r="B133" s="1566"/>
      <c r="G133" s="1566"/>
      <c r="H133" s="1566"/>
      <c r="I133" s="1566"/>
      <c r="J133" s="1566"/>
      <c r="K133" s="1566"/>
    </row>
    <row r="134" spans="1:18" s="1558" customFormat="1" ht="21" customHeight="1">
      <c r="A134" s="1566"/>
      <c r="B134" s="1566"/>
      <c r="G134" s="1566"/>
      <c r="H134" s="1566"/>
      <c r="I134" s="1566"/>
      <c r="J134" s="1566"/>
      <c r="K134" s="1566"/>
    </row>
    <row r="135" spans="1:18" s="1558" customFormat="1" ht="21" customHeight="1">
      <c r="A135" s="1566"/>
      <c r="B135" s="1566"/>
      <c r="G135" s="1566"/>
      <c r="H135" s="1566"/>
      <c r="I135" s="1566"/>
      <c r="J135" s="1566"/>
      <c r="K135" s="1566"/>
    </row>
    <row r="136" spans="1:18" s="1558" customFormat="1" ht="21" customHeight="1">
      <c r="A136" s="1566"/>
      <c r="B136" s="1566"/>
      <c r="G136" s="1566"/>
      <c r="H136" s="1566"/>
      <c r="I136" s="1566"/>
      <c r="J136" s="1566"/>
      <c r="K136" s="1566"/>
    </row>
    <row r="137" spans="1:18" s="1558" customFormat="1" ht="21" customHeight="1">
      <c r="A137" s="1566"/>
      <c r="B137" s="1566"/>
      <c r="G137" s="1566"/>
      <c r="H137" s="1566"/>
      <c r="I137" s="1566"/>
      <c r="J137" s="1566"/>
      <c r="K137" s="1566"/>
    </row>
    <row r="138" spans="1:18" s="1558" customFormat="1" ht="21" customHeight="1">
      <c r="A138" s="1566"/>
      <c r="B138" s="1566"/>
      <c r="G138" s="1566"/>
      <c r="H138" s="1566"/>
      <c r="I138" s="1566"/>
      <c r="J138" s="1566"/>
      <c r="K138" s="1566"/>
    </row>
    <row r="139" spans="1:18" s="1558" customFormat="1" ht="21" customHeight="1">
      <c r="A139" s="1566"/>
      <c r="B139" s="1566"/>
      <c r="G139" s="1566"/>
      <c r="H139" s="1566"/>
      <c r="I139" s="1566"/>
      <c r="J139" s="1566"/>
      <c r="K139" s="1566"/>
    </row>
    <row r="140" spans="1:18">
      <c r="D140" s="1558"/>
      <c r="E140" s="1558"/>
      <c r="F140" s="1558"/>
      <c r="G140" s="1566"/>
      <c r="H140" s="1566"/>
      <c r="I140" s="1566"/>
      <c r="J140" s="1566"/>
      <c r="K140" s="1566"/>
      <c r="L140" s="1558"/>
      <c r="M140" s="1558"/>
      <c r="N140" s="1558"/>
      <c r="O140" s="1558"/>
      <c r="P140" s="1558"/>
      <c r="Q140" s="1558"/>
      <c r="R140" s="1558"/>
    </row>
  </sheetData>
  <mergeCells count="9">
    <mergeCell ref="A1:O1"/>
    <mergeCell ref="A2:Q2"/>
    <mergeCell ref="A3:P3"/>
    <mergeCell ref="H5:K5"/>
    <mergeCell ref="L5:O5"/>
    <mergeCell ref="D5:G5"/>
    <mergeCell ref="A5:A6"/>
    <mergeCell ref="B5:B6"/>
    <mergeCell ref="C5:C6"/>
  </mergeCells>
  <phoneticPr fontId="5" type="noConversion"/>
  <printOptions horizontalCentered="1" verticalCentered="1"/>
  <pageMargins left="0" right="0" top="0" bottom="0" header="0.31496062992125984" footer="0.31496062992125984"/>
  <pageSetup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K214"/>
  <sheetViews>
    <sheetView topLeftCell="A22" workbookViewId="0">
      <selection activeCell="E118" sqref="E118"/>
    </sheetView>
  </sheetViews>
  <sheetFormatPr defaultRowHeight="12.75"/>
  <cols>
    <col min="1" max="1" width="7.14062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10" style="662" customWidth="1"/>
    <col min="6" max="6" width="11.28515625" style="662" customWidth="1"/>
    <col min="7" max="7" width="11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889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4.25" customHeight="1">
      <c r="B6" s="871" t="s">
        <v>31</v>
      </c>
      <c r="C6" s="872"/>
      <c r="D6" s="871"/>
      <c r="E6" s="871"/>
      <c r="G6" s="873" t="s">
        <v>971</v>
      </c>
      <c r="H6" s="820"/>
    </row>
    <row r="7" spans="1:10">
      <c r="B7" s="662"/>
      <c r="C7" s="874"/>
    </row>
    <row r="8" spans="1:10" ht="12" customHeight="1">
      <c r="A8" s="672" t="s">
        <v>2147</v>
      </c>
      <c r="F8" s="665"/>
      <c r="G8" s="665"/>
    </row>
    <row r="9" spans="1:10" s="672" customFormat="1" ht="9.75" customHeight="1">
      <c r="A9" s="2455" t="s">
        <v>1073</v>
      </c>
      <c r="B9" s="2455"/>
      <c r="C9" s="2455"/>
      <c r="D9" s="2455"/>
      <c r="E9" s="2455"/>
    </row>
    <row r="10" spans="1:10" ht="9.75" customHeight="1">
      <c r="A10" s="672" t="s">
        <v>451</v>
      </c>
      <c r="B10" s="875"/>
      <c r="C10" s="876"/>
      <c r="D10" s="824"/>
      <c r="E10" s="824"/>
    </row>
    <row r="11" spans="1:10" ht="14.25" hidden="1" customHeight="1">
      <c r="B11" s="877"/>
      <c r="C11" s="878"/>
      <c r="D11" s="877"/>
      <c r="E11" s="877"/>
      <c r="F11" s="877"/>
      <c r="G11" s="877"/>
      <c r="H11" s="879"/>
    </row>
    <row r="12" spans="1:10" ht="11.25" customHeight="1">
      <c r="A12" s="880" t="s">
        <v>452</v>
      </c>
      <c r="B12" s="873" t="s">
        <v>1100</v>
      </c>
      <c r="C12" s="874"/>
      <c r="D12" s="873"/>
      <c r="E12" s="873"/>
      <c r="F12" s="873"/>
      <c r="G12" s="820"/>
      <c r="H12" s="881" t="s">
        <v>193</v>
      </c>
    </row>
    <row r="13" spans="1:10" ht="30" customHeight="1">
      <c r="A13" s="882" t="s">
        <v>587</v>
      </c>
      <c r="B13" s="882"/>
      <c r="C13" s="878"/>
      <c r="D13" s="882"/>
      <c r="E13" s="882"/>
      <c r="F13" s="882"/>
      <c r="G13" s="883"/>
    </row>
    <row r="14" spans="1:10" ht="17.25" customHeight="1">
      <c r="A14" s="2445" t="s">
        <v>2146</v>
      </c>
      <c r="B14" s="2446"/>
      <c r="F14" s="665"/>
      <c r="G14" s="665"/>
    </row>
    <row r="15" spans="1:10" ht="21.75" customHeight="1">
      <c r="A15" s="884"/>
      <c r="B15" s="2468" t="s">
        <v>588</v>
      </c>
      <c r="C15" s="2468"/>
      <c r="D15" s="2468"/>
      <c r="E15" s="2468"/>
      <c r="F15" s="884"/>
      <c r="G15" s="885"/>
      <c r="H15" s="885"/>
      <c r="I15" s="885"/>
      <c r="J15" s="885"/>
    </row>
    <row r="16" spans="1:10" ht="21" customHeight="1">
      <c r="A16" s="662"/>
      <c r="B16" s="2470" t="s">
        <v>243</v>
      </c>
      <c r="C16" s="2470"/>
      <c r="D16" s="2470"/>
      <c r="E16" s="2470"/>
      <c r="F16" s="2470"/>
      <c r="G16" s="886"/>
      <c r="H16" s="886"/>
      <c r="I16" s="886"/>
      <c r="J16" s="886"/>
    </row>
    <row r="17" spans="1:10" s="672" customFormat="1" ht="21.75" customHeight="1">
      <c r="A17" s="882" t="s">
        <v>2120</v>
      </c>
      <c r="B17" s="887"/>
      <c r="C17" s="1194"/>
      <c r="D17" s="887"/>
      <c r="E17" s="887"/>
      <c r="F17" s="887"/>
      <c r="G17" s="887"/>
      <c r="H17" s="887"/>
      <c r="I17" s="887"/>
      <c r="J17" s="887"/>
    </row>
    <row r="18" spans="1:10" s="672" customFormat="1" ht="12" customHeight="1">
      <c r="A18" s="883"/>
      <c r="B18" s="675"/>
      <c r="C18" s="1195"/>
      <c r="D18" s="675"/>
      <c r="E18" s="675"/>
      <c r="F18" s="675"/>
      <c r="G18" s="676"/>
      <c r="H18" s="676"/>
      <c r="I18" s="675"/>
      <c r="J18" s="675"/>
    </row>
    <row r="19" spans="1:10" s="667" customFormat="1" ht="15" thickBot="1">
      <c r="A19" s="677" t="s">
        <v>2122</v>
      </c>
      <c r="B19" s="888"/>
      <c r="C19" s="889"/>
      <c r="D19" s="669"/>
      <c r="E19" s="669"/>
      <c r="G19" s="890" t="s">
        <v>617</v>
      </c>
      <c r="H19" s="891"/>
      <c r="I19" s="891"/>
      <c r="J19" s="891"/>
    </row>
    <row r="20" spans="1:10" s="869" customFormat="1" ht="15.75" customHeight="1" thickBot="1">
      <c r="A20" s="677" t="s">
        <v>84</v>
      </c>
      <c r="B20" s="892"/>
      <c r="C20" s="889"/>
      <c r="G20" s="892" t="s">
        <v>313</v>
      </c>
      <c r="H20" s="893">
        <v>9</v>
      </c>
      <c r="I20" s="894">
        <v>1</v>
      </c>
      <c r="J20" s="895">
        <v>1</v>
      </c>
    </row>
    <row r="21" spans="1:10" s="892" customFormat="1" ht="15" customHeight="1" thickBot="1">
      <c r="A21" s="677" t="s">
        <v>600</v>
      </c>
      <c r="C21" s="889"/>
      <c r="G21" s="892" t="s">
        <v>883</v>
      </c>
    </row>
    <row r="22" spans="1:10" s="892" customFormat="1" ht="9.75" customHeight="1" thickBot="1">
      <c r="A22" s="677" t="s">
        <v>531</v>
      </c>
      <c r="C22" s="896"/>
      <c r="D22" s="897"/>
      <c r="G22" s="892" t="s">
        <v>532</v>
      </c>
    </row>
    <row r="23" spans="1:10" s="869" customFormat="1" ht="15.75" customHeight="1" thickBot="1">
      <c r="A23" s="677" t="s">
        <v>693</v>
      </c>
      <c r="B23" s="892"/>
      <c r="C23" s="889"/>
      <c r="G23" s="892" t="s">
        <v>902</v>
      </c>
      <c r="I23" s="898">
        <v>51</v>
      </c>
    </row>
    <row r="24" spans="1:10" s="869" customFormat="1" ht="12.75" customHeight="1">
      <c r="A24" s="677" t="s">
        <v>202</v>
      </c>
      <c r="B24" s="899"/>
      <c r="C24" s="900"/>
      <c r="F24" s="901"/>
      <c r="G24" s="892" t="s">
        <v>904</v>
      </c>
    </row>
    <row r="25" spans="1:10" s="869" customFormat="1" ht="15.75" customHeight="1" thickBot="1">
      <c r="A25" s="679" t="s">
        <v>286</v>
      </c>
      <c r="B25" s="890"/>
      <c r="C25" s="900"/>
      <c r="D25" s="902"/>
      <c r="E25" s="902"/>
      <c r="G25" s="892" t="s">
        <v>218</v>
      </c>
      <c r="I25" s="901"/>
    </row>
    <row r="26" spans="1:10" s="901" customFormat="1" ht="15.75" customHeight="1" thickBot="1">
      <c r="A26" s="677" t="s">
        <v>110</v>
      </c>
      <c r="B26" s="892"/>
      <c r="C26" s="900"/>
      <c r="D26" s="903"/>
      <c r="E26" s="869"/>
      <c r="G26" s="901" t="s">
        <v>1658</v>
      </c>
      <c r="H26" s="904"/>
      <c r="I26" s="905"/>
      <c r="J26" s="906"/>
    </row>
    <row r="27" spans="1:10" s="901" customFormat="1" ht="16.5" customHeight="1" thickBot="1">
      <c r="A27" s="677" t="s">
        <v>608</v>
      </c>
      <c r="B27" s="892"/>
      <c r="C27" s="900"/>
      <c r="E27" s="907" t="s">
        <v>704</v>
      </c>
      <c r="G27" s="892" t="s">
        <v>398</v>
      </c>
      <c r="I27" s="869"/>
      <c r="J27" s="869"/>
    </row>
    <row r="28" spans="1:10" s="901" customFormat="1" ht="16.5" customHeight="1" thickBot="1">
      <c r="A28" s="680"/>
      <c r="B28" s="869"/>
      <c r="C28" s="908"/>
      <c r="E28" s="909"/>
      <c r="F28" s="869"/>
      <c r="G28" s="869"/>
    </row>
    <row r="29" spans="1:10" s="672" customFormat="1" ht="35.25" customHeight="1" thickBot="1">
      <c r="A29" s="695" t="s">
        <v>385</v>
      </c>
      <c r="B29" s="696" t="s">
        <v>609</v>
      </c>
      <c r="C29" s="697"/>
      <c r="D29" s="696" t="s">
        <v>401</v>
      </c>
      <c r="E29" s="698"/>
      <c r="F29" s="2438" t="s">
        <v>342</v>
      </c>
      <c r="G29" s="2440" t="s">
        <v>343</v>
      </c>
      <c r="H29" s="2441"/>
      <c r="I29" s="2441"/>
      <c r="J29" s="2442"/>
    </row>
    <row r="30" spans="1:10" s="672" customFormat="1" ht="96.75" customHeight="1" thickBot="1">
      <c r="A30" s="699"/>
      <c r="B30" s="700" t="s">
        <v>329</v>
      </c>
      <c r="C30" s="701" t="s">
        <v>641</v>
      </c>
      <c r="D30" s="702" t="s">
        <v>761</v>
      </c>
      <c r="E30" s="70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0" s="910" customFormat="1" ht="21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707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24" customHeight="1" thickBot="1">
      <c r="A32" s="911">
        <v>1100000</v>
      </c>
      <c r="B32" s="1526" t="s">
        <v>1659</v>
      </c>
      <c r="C32" s="712" t="s">
        <v>338</v>
      </c>
      <c r="D32" s="826">
        <f>D33+D42+D138+D105</f>
        <v>60000</v>
      </c>
      <c r="E32" s="826"/>
      <c r="F32" s="826">
        <f>F33+F42+F138+F105</f>
        <v>60000</v>
      </c>
      <c r="G32" s="826">
        <f>G33+G42+G105</f>
        <v>12000</v>
      </c>
      <c r="H32" s="826">
        <f>H33+H42+H105</f>
        <v>25000</v>
      </c>
      <c r="I32" s="826">
        <f>I33+I42+I105</f>
        <v>38000</v>
      </c>
      <c r="J32" s="826">
        <f>F32</f>
        <v>60000</v>
      </c>
    </row>
    <row r="33" spans="1:10" s="672" customFormat="1" ht="39.75" customHeight="1" thickBot="1">
      <c r="A33" s="911">
        <v>1110000</v>
      </c>
      <c r="B33" s="714" t="s">
        <v>1617</v>
      </c>
      <c r="C33" s="712" t="s">
        <v>338</v>
      </c>
      <c r="D33" s="827">
        <f>D34</f>
        <v>0</v>
      </c>
      <c r="E33" s="827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F33</f>
        <v>0</v>
      </c>
    </row>
    <row r="34" spans="1:10" s="672" customFormat="1" ht="14.25" hidden="1">
      <c r="A34" s="912">
        <v>1110000</v>
      </c>
      <c r="B34" s="717" t="s">
        <v>768</v>
      </c>
      <c r="C34" s="718" t="s">
        <v>338</v>
      </c>
      <c r="D34" s="828">
        <f>SUM(D35:D41)</f>
        <v>0</v>
      </c>
      <c r="E34" s="828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F34</f>
        <v>0</v>
      </c>
    </row>
    <row r="35" spans="1:10" s="672" customFormat="1" ht="25.5" hidden="1">
      <c r="A35" s="913">
        <v>1111000</v>
      </c>
      <c r="B35" s="721" t="s">
        <v>643</v>
      </c>
      <c r="C35" s="722" t="s">
        <v>769</v>
      </c>
      <c r="D35" s="829">
        <v>0</v>
      </c>
      <c r="E35" s="835"/>
      <c r="F35" s="829">
        <f t="shared" ref="F35:F40" si="0">D35+E35</f>
        <v>0</v>
      </c>
      <c r="G35" s="829">
        <v>0</v>
      </c>
      <c r="H35" s="829">
        <v>0</v>
      </c>
      <c r="I35" s="829">
        <v>0</v>
      </c>
      <c r="J35" s="829">
        <f>F35</f>
        <v>0</v>
      </c>
    </row>
    <row r="36" spans="1:10" s="672" customFormat="1" ht="0.75" hidden="1" customHeight="1">
      <c r="A36" s="914">
        <v>1112000</v>
      </c>
      <c r="B36" s="725" t="s">
        <v>255</v>
      </c>
      <c r="C36" s="726" t="s">
        <v>770</v>
      </c>
      <c r="D36" s="830">
        <v>0</v>
      </c>
      <c r="E36" s="830"/>
      <c r="F36" s="829">
        <f t="shared" si="0"/>
        <v>0</v>
      </c>
      <c r="G36" s="830">
        <v>0</v>
      </c>
      <c r="H36" s="830">
        <v>0</v>
      </c>
      <c r="I36" s="830">
        <v>0</v>
      </c>
      <c r="J36" s="830">
        <f>F36</f>
        <v>0</v>
      </c>
    </row>
    <row r="37" spans="1:10" s="672" customFormat="1" ht="25.5" hidden="1">
      <c r="A37" s="914">
        <v>1113000</v>
      </c>
      <c r="B37" s="725" t="s">
        <v>771</v>
      </c>
      <c r="C37" s="726" t="s">
        <v>772</v>
      </c>
      <c r="D37" s="830"/>
      <c r="E37" s="830"/>
      <c r="F37" s="829">
        <f t="shared" si="0"/>
        <v>0</v>
      </c>
      <c r="G37" s="830"/>
      <c r="H37" s="830"/>
      <c r="I37" s="830"/>
      <c r="J37" s="915">
        <v>0</v>
      </c>
    </row>
    <row r="38" spans="1:10" s="672" customFormat="1" ht="38.25" hidden="1">
      <c r="A38" s="914">
        <v>1114000</v>
      </c>
      <c r="B38" s="725" t="s">
        <v>377</v>
      </c>
      <c r="C38" s="726" t="s">
        <v>378</v>
      </c>
      <c r="D38" s="830"/>
      <c r="E38" s="830"/>
      <c r="F38" s="829">
        <f t="shared" si="0"/>
        <v>0</v>
      </c>
      <c r="G38" s="830"/>
      <c r="H38" s="830"/>
      <c r="I38" s="830"/>
      <c r="J38" s="915">
        <v>0</v>
      </c>
    </row>
    <row r="39" spans="1:10" s="672" customFormat="1" hidden="1">
      <c r="A39" s="914">
        <v>1115000</v>
      </c>
      <c r="B39" s="725" t="s">
        <v>591</v>
      </c>
      <c r="C39" s="726" t="s">
        <v>367</v>
      </c>
      <c r="D39" s="830"/>
      <c r="E39" s="830"/>
      <c r="F39" s="829">
        <f t="shared" si="0"/>
        <v>0</v>
      </c>
      <c r="G39" s="830"/>
      <c r="H39" s="830"/>
      <c r="I39" s="830"/>
      <c r="J39" s="915">
        <v>0</v>
      </c>
    </row>
    <row r="40" spans="1:10" s="672" customFormat="1" ht="25.5" hidden="1">
      <c r="A40" s="914">
        <v>1116000</v>
      </c>
      <c r="B40" s="725" t="s">
        <v>981</v>
      </c>
      <c r="C40" s="726" t="s">
        <v>368</v>
      </c>
      <c r="D40" s="830"/>
      <c r="E40" s="830"/>
      <c r="F40" s="829">
        <f t="shared" si="0"/>
        <v>0</v>
      </c>
      <c r="G40" s="830"/>
      <c r="H40" s="830"/>
      <c r="I40" s="830"/>
      <c r="J40" s="915">
        <v>0</v>
      </c>
    </row>
    <row r="41" spans="1:10" s="672" customFormat="1" ht="13.5" hidden="1" thickBot="1">
      <c r="A41" s="916">
        <v>1117000</v>
      </c>
      <c r="B41" s="729" t="s">
        <v>610</v>
      </c>
      <c r="C41" s="730" t="s">
        <v>19</v>
      </c>
      <c r="D41" s="831">
        <v>0</v>
      </c>
      <c r="E41" s="831"/>
      <c r="F41" s="829">
        <f>D41+E41</f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0" s="672" customFormat="1" ht="29.25" hidden="1" thickBot="1">
      <c r="A42" s="917">
        <v>1120000</v>
      </c>
      <c r="B42" s="733" t="s">
        <v>20</v>
      </c>
      <c r="C42" s="712" t="s">
        <v>338</v>
      </c>
      <c r="D42" s="832">
        <f>D43+D55+D66+D69+D51+D64</f>
        <v>0</v>
      </c>
      <c r="E42" s="832"/>
      <c r="F42" s="832">
        <f>F43+F55+F66+F69+F51+F64</f>
        <v>0</v>
      </c>
      <c r="G42" s="832">
        <f>G43+G51+G55+G64+G66+G69</f>
        <v>0</v>
      </c>
      <c r="H42" s="832">
        <f>H43+H51+H55+H64+H66+H69</f>
        <v>0</v>
      </c>
      <c r="I42" s="832">
        <f>I43+I51+I55+I64+I66+I69</f>
        <v>0</v>
      </c>
      <c r="J42" s="915">
        <f>F42</f>
        <v>0</v>
      </c>
    </row>
    <row r="43" spans="1:10" s="672" customFormat="1" ht="13.5" hidden="1" customHeight="1">
      <c r="A43" s="912">
        <v>1121000</v>
      </c>
      <c r="B43" s="735" t="s">
        <v>21</v>
      </c>
      <c r="C43" s="736"/>
      <c r="D43" s="829">
        <f>SUM(D44:D49)</f>
        <v>0</v>
      </c>
      <c r="E43" s="829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</row>
    <row r="44" spans="1:10" s="672" customFormat="1" ht="25.5" hidden="1">
      <c r="A44" s="914">
        <v>1121100</v>
      </c>
      <c r="B44" s="737" t="s">
        <v>359</v>
      </c>
      <c r="C44" s="726" t="s">
        <v>360</v>
      </c>
      <c r="D44" s="830"/>
      <c r="E44" s="830"/>
      <c r="F44" s="830"/>
      <c r="G44" s="830"/>
      <c r="H44" s="830"/>
      <c r="I44" s="830"/>
      <c r="J44" s="915">
        <v>0</v>
      </c>
    </row>
    <row r="45" spans="1:10" s="672" customFormat="1" hidden="1">
      <c r="A45" s="914">
        <v>1121200</v>
      </c>
      <c r="B45" s="738" t="s">
        <v>1618</v>
      </c>
      <c r="C45" s="726" t="s">
        <v>362</v>
      </c>
      <c r="D45" s="830">
        <v>0</v>
      </c>
      <c r="E45" s="830"/>
      <c r="F45" s="830">
        <f>D45+E45</f>
        <v>0</v>
      </c>
      <c r="G45" s="830">
        <v>0</v>
      </c>
      <c r="H45" s="830">
        <v>0</v>
      </c>
      <c r="I45" s="830">
        <v>0</v>
      </c>
      <c r="J45" s="915">
        <f>F45</f>
        <v>0</v>
      </c>
    </row>
    <row r="46" spans="1:10" s="672" customFormat="1" hidden="1">
      <c r="A46" s="914">
        <v>1121300</v>
      </c>
      <c r="B46" s="737" t="s">
        <v>734</v>
      </c>
      <c r="C46" s="726" t="s">
        <v>363</v>
      </c>
      <c r="D46" s="830">
        <v>0</v>
      </c>
      <c r="E46" s="830"/>
      <c r="F46" s="830">
        <f>D46+E46</f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t="0.75" hidden="1" customHeight="1">
      <c r="A47" s="914">
        <v>1121400</v>
      </c>
      <c r="B47" s="737" t="s">
        <v>735</v>
      </c>
      <c r="C47" s="726" t="s">
        <v>364</v>
      </c>
      <c r="D47" s="830">
        <v>0</v>
      </c>
      <c r="E47" s="830"/>
      <c r="F47" s="830"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1121500</v>
      </c>
      <c r="B48" s="737" t="s">
        <v>65</v>
      </c>
      <c r="C48" s="726" t="s">
        <v>365</v>
      </c>
      <c r="D48" s="829"/>
      <c r="E48" s="830"/>
      <c r="F48" s="829"/>
      <c r="G48" s="829"/>
      <c r="H48" s="829"/>
      <c r="I48" s="829"/>
      <c r="J48" s="915">
        <v>0</v>
      </c>
    </row>
    <row r="49" spans="1:10" s="672" customFormat="1" hidden="1">
      <c r="A49" s="914">
        <v>1121600</v>
      </c>
      <c r="B49" s="737" t="s">
        <v>66</v>
      </c>
      <c r="C49" s="726" t="s">
        <v>366</v>
      </c>
      <c r="D49" s="830"/>
      <c r="E49" s="830"/>
      <c r="F49" s="830"/>
      <c r="G49" s="830"/>
      <c r="H49" s="830"/>
      <c r="I49" s="830"/>
      <c r="J49" s="915">
        <v>0</v>
      </c>
    </row>
    <row r="50" spans="1:10" s="672" customFormat="1" ht="13.5" hidden="1" thickBot="1">
      <c r="A50" s="918">
        <v>1121700</v>
      </c>
      <c r="B50" s="741" t="s">
        <v>67</v>
      </c>
      <c r="C50" s="730" t="s">
        <v>731</v>
      </c>
      <c r="D50" s="831"/>
      <c r="E50" s="831"/>
      <c r="F50" s="831"/>
      <c r="G50" s="831"/>
      <c r="H50" s="831"/>
      <c r="I50" s="831"/>
      <c r="J50" s="915">
        <v>0</v>
      </c>
    </row>
    <row r="51" spans="1:10" s="672" customFormat="1" ht="27.75" hidden="1" customHeight="1">
      <c r="A51" s="912">
        <v>1122000</v>
      </c>
      <c r="B51" s="742" t="s">
        <v>732</v>
      </c>
      <c r="C51" s="718" t="s">
        <v>338</v>
      </c>
      <c r="D51" s="835">
        <f>D52</f>
        <v>0</v>
      </c>
      <c r="E51" s="835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idden="1">
      <c r="A52" s="919">
        <v>1122100</v>
      </c>
      <c r="B52" s="737" t="s">
        <v>68</v>
      </c>
      <c r="C52" s="722" t="s">
        <v>733</v>
      </c>
      <c r="D52" s="830">
        <v>0</v>
      </c>
      <c r="E52" s="830"/>
      <c r="F52" s="830">
        <f>D52+E52</f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idden="1">
      <c r="A53" s="919">
        <v>1122200</v>
      </c>
      <c r="B53" s="737" t="s">
        <v>465</v>
      </c>
      <c r="C53" s="726" t="s">
        <v>978</v>
      </c>
      <c r="D53" s="830"/>
      <c r="E53" s="830"/>
      <c r="F53" s="830"/>
      <c r="G53" s="830"/>
      <c r="H53" s="830"/>
      <c r="I53" s="830"/>
      <c r="J53" s="915">
        <v>0</v>
      </c>
    </row>
    <row r="54" spans="1:10" s="672" customFormat="1" ht="0.75" hidden="1" customHeight="1">
      <c r="A54" s="917">
        <v>1122300</v>
      </c>
      <c r="B54" s="741" t="s">
        <v>136</v>
      </c>
      <c r="C54" s="730" t="s">
        <v>979</v>
      </c>
      <c r="D54" s="831"/>
      <c r="E54" s="831"/>
      <c r="F54" s="831"/>
      <c r="G54" s="831"/>
      <c r="H54" s="831"/>
      <c r="I54" s="831"/>
      <c r="J54" s="915">
        <v>0</v>
      </c>
    </row>
    <row r="55" spans="1:10" s="672" customFormat="1" ht="28.5" hidden="1">
      <c r="A55" s="912">
        <v>1123000</v>
      </c>
      <c r="B55" s="742" t="s">
        <v>52</v>
      </c>
      <c r="C55" s="718" t="s">
        <v>338</v>
      </c>
      <c r="D55" s="835">
        <f>SUM(D56:D63)</f>
        <v>0</v>
      </c>
      <c r="E55" s="835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 ht="0.75" hidden="1" customHeight="1">
      <c r="A56" s="919">
        <v>1123100</v>
      </c>
      <c r="B56" s="737" t="s">
        <v>137</v>
      </c>
      <c r="C56" s="722" t="s">
        <v>345</v>
      </c>
      <c r="D56" s="830"/>
      <c r="E56" s="830"/>
      <c r="F56" s="830"/>
      <c r="G56" s="830"/>
      <c r="H56" s="830"/>
      <c r="I56" s="830"/>
      <c r="J56" s="915">
        <f>F56</f>
        <v>0</v>
      </c>
    </row>
    <row r="57" spans="1:10" s="672" customFormat="1" hidden="1">
      <c r="A57" s="919">
        <v>1123200</v>
      </c>
      <c r="B57" s="737" t="s">
        <v>138</v>
      </c>
      <c r="C57" s="726" t="s">
        <v>346</v>
      </c>
      <c r="D57" s="830">
        <v>0</v>
      </c>
      <c r="E57" s="830"/>
      <c r="F57" s="830"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5.5" hidden="1">
      <c r="A58" s="919">
        <v>1123300</v>
      </c>
      <c r="B58" s="737" t="s">
        <v>139</v>
      </c>
      <c r="C58" s="726" t="s">
        <v>347</v>
      </c>
      <c r="D58" s="830"/>
      <c r="E58" s="830"/>
      <c r="F58" s="830"/>
      <c r="G58" s="830"/>
      <c r="H58" s="830"/>
      <c r="I58" s="830"/>
      <c r="J58" s="915"/>
    </row>
    <row r="59" spans="1:10" s="672" customFormat="1" hidden="1">
      <c r="A59" s="919">
        <v>1123400</v>
      </c>
      <c r="B59" s="737" t="s">
        <v>533</v>
      </c>
      <c r="C59" s="726" t="s">
        <v>348</v>
      </c>
      <c r="D59" s="830">
        <v>0</v>
      </c>
      <c r="E59" s="830"/>
      <c r="F59" s="830">
        <v>0</v>
      </c>
      <c r="G59" s="830">
        <v>0</v>
      </c>
      <c r="H59" s="830">
        <v>0</v>
      </c>
      <c r="I59" s="830">
        <v>0</v>
      </c>
      <c r="J59" s="915">
        <f t="shared" ref="J59:J65" si="1">F59</f>
        <v>0</v>
      </c>
    </row>
    <row r="60" spans="1:10" s="672" customFormat="1" hidden="1">
      <c r="A60" s="919">
        <v>1123500</v>
      </c>
      <c r="B60" s="745" t="s">
        <v>534</v>
      </c>
      <c r="C60" s="746">
        <v>423500</v>
      </c>
      <c r="D60" s="830"/>
      <c r="E60" s="830"/>
      <c r="F60" s="830"/>
      <c r="G60" s="830"/>
      <c r="H60" s="830"/>
      <c r="I60" s="830"/>
      <c r="J60" s="915">
        <f t="shared" si="1"/>
        <v>0</v>
      </c>
    </row>
    <row r="61" spans="1:10" s="672" customFormat="1" hidden="1">
      <c r="A61" s="919">
        <v>1123600</v>
      </c>
      <c r="B61" s="737" t="s">
        <v>174</v>
      </c>
      <c r="C61" s="726" t="s">
        <v>349</v>
      </c>
      <c r="D61" s="830"/>
      <c r="E61" s="830"/>
      <c r="F61" s="830"/>
      <c r="G61" s="830"/>
      <c r="H61" s="830"/>
      <c r="I61" s="830"/>
      <c r="J61" s="915">
        <f t="shared" si="1"/>
        <v>0</v>
      </c>
    </row>
    <row r="62" spans="1:10" s="672" customFormat="1" hidden="1">
      <c r="A62" s="919">
        <v>1123700</v>
      </c>
      <c r="B62" s="737" t="s">
        <v>175</v>
      </c>
      <c r="C62" s="726" t="s">
        <v>350</v>
      </c>
      <c r="D62" s="830">
        <v>0</v>
      </c>
      <c r="E62" s="830"/>
      <c r="F62" s="830">
        <v>0</v>
      </c>
      <c r="G62" s="830">
        <v>0</v>
      </c>
      <c r="H62" s="830">
        <v>0</v>
      </c>
      <c r="I62" s="830">
        <v>0</v>
      </c>
      <c r="J62" s="915">
        <f t="shared" si="1"/>
        <v>0</v>
      </c>
    </row>
    <row r="63" spans="1:10" s="672" customFormat="1" ht="13.5" hidden="1" thickBot="1">
      <c r="A63" s="917">
        <v>1123800</v>
      </c>
      <c r="B63" s="741" t="s">
        <v>176</v>
      </c>
      <c r="C63" s="730" t="s">
        <v>351</v>
      </c>
      <c r="D63" s="831">
        <v>0</v>
      </c>
      <c r="E63" s="831">
        <v>0</v>
      </c>
      <c r="F63" s="831">
        <f>D63+E63</f>
        <v>0</v>
      </c>
      <c r="G63" s="831">
        <v>0</v>
      </c>
      <c r="H63" s="831">
        <v>0</v>
      </c>
      <c r="I63" s="831">
        <v>0</v>
      </c>
      <c r="J63" s="915">
        <f t="shared" si="1"/>
        <v>0</v>
      </c>
    </row>
    <row r="64" spans="1:10" s="672" customFormat="1" ht="28.5" hidden="1">
      <c r="A64" s="912">
        <v>1124000</v>
      </c>
      <c r="B64" s="742" t="s">
        <v>198</v>
      </c>
      <c r="C64" s="718" t="s">
        <v>338</v>
      </c>
      <c r="D64" s="835">
        <f>D65</f>
        <v>0</v>
      </c>
      <c r="E64" s="835"/>
      <c r="F64" s="835">
        <f>F65</f>
        <v>0</v>
      </c>
      <c r="G64" s="835">
        <f>G65</f>
        <v>0</v>
      </c>
      <c r="H64" s="835">
        <f>H65</f>
        <v>0</v>
      </c>
      <c r="I64" s="835">
        <f>I65</f>
        <v>0</v>
      </c>
      <c r="J64" s="915">
        <f t="shared" si="1"/>
        <v>0</v>
      </c>
    </row>
    <row r="65" spans="1:10" s="672" customFormat="1" ht="12" hidden="1" customHeight="1" thickBot="1">
      <c r="A65" s="917">
        <v>1124100</v>
      </c>
      <c r="B65" s="741" t="s">
        <v>177</v>
      </c>
      <c r="C65" s="730" t="s">
        <v>199</v>
      </c>
      <c r="D65" s="831">
        <v>0</v>
      </c>
      <c r="E65" s="831"/>
      <c r="F65" s="831">
        <f>D65+E65</f>
        <v>0</v>
      </c>
      <c r="G65" s="831">
        <v>0</v>
      </c>
      <c r="H65" s="831">
        <v>0</v>
      </c>
      <c r="I65" s="831">
        <v>0</v>
      </c>
      <c r="J65" s="915">
        <f t="shared" si="1"/>
        <v>0</v>
      </c>
    </row>
    <row r="66" spans="1:10" s="672" customFormat="1" ht="28.5" hidden="1">
      <c r="A66" s="912">
        <v>1125000</v>
      </c>
      <c r="B66" s="742" t="s">
        <v>878</v>
      </c>
      <c r="C66" s="718" t="s">
        <v>338</v>
      </c>
      <c r="D66" s="835">
        <f>D67+D68</f>
        <v>0</v>
      </c>
      <c r="E66" s="835"/>
      <c r="F66" s="835">
        <f>F67+F68</f>
        <v>0</v>
      </c>
      <c r="G66" s="835">
        <f>G67+G68</f>
        <v>0</v>
      </c>
      <c r="H66" s="835">
        <f>H67+H68</f>
        <v>0</v>
      </c>
      <c r="I66" s="835">
        <f>I67+I68</f>
        <v>0</v>
      </c>
      <c r="J66" s="915">
        <f>J67+J68</f>
        <v>0</v>
      </c>
    </row>
    <row r="67" spans="1:10" s="672" customFormat="1" ht="25.5" hidden="1">
      <c r="A67" s="919">
        <v>1125100</v>
      </c>
      <c r="B67" s="737" t="s">
        <v>178</v>
      </c>
      <c r="C67" s="722" t="s">
        <v>879</v>
      </c>
      <c r="D67" s="830">
        <v>0</v>
      </c>
      <c r="E67" s="830">
        <v>0</v>
      </c>
      <c r="F67" s="830">
        <f>D67+E67</f>
        <v>0</v>
      </c>
      <c r="G67" s="830"/>
      <c r="H67" s="830">
        <v>0</v>
      </c>
      <c r="I67" s="830">
        <v>0</v>
      </c>
      <c r="J67" s="915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669</v>
      </c>
      <c r="C68" s="730" t="s">
        <v>988</v>
      </c>
      <c r="D68" s="831">
        <v>0</v>
      </c>
      <c r="E68" s="831">
        <v>0</v>
      </c>
      <c r="F68" s="831">
        <f>D68+E68</f>
        <v>0</v>
      </c>
      <c r="G68" s="831">
        <v>0</v>
      </c>
      <c r="H68" s="831">
        <v>0</v>
      </c>
      <c r="I68" s="831">
        <v>0</v>
      </c>
      <c r="J68" s="915">
        <f t="shared" si="2"/>
        <v>0</v>
      </c>
    </row>
    <row r="69" spans="1:10" s="672" customFormat="1" ht="14.25" hidden="1">
      <c r="A69" s="912">
        <v>1126000</v>
      </c>
      <c r="B69" s="742" t="s">
        <v>989</v>
      </c>
      <c r="C69" s="718" t="s">
        <v>338</v>
      </c>
      <c r="D69" s="835">
        <f>SUM(D70:D77)</f>
        <v>0</v>
      </c>
      <c r="E69" s="835"/>
      <c r="F69" s="835">
        <f>SUM(F70:F77)</f>
        <v>0</v>
      </c>
      <c r="G69" s="835">
        <f>SUM(G70:G77)</f>
        <v>0</v>
      </c>
      <c r="H69" s="835">
        <f>SUM(H70:H77)</f>
        <v>0</v>
      </c>
      <c r="I69" s="835">
        <f>SUM(I70:I77)</f>
        <v>0</v>
      </c>
      <c r="J69" s="915">
        <f t="shared" si="2"/>
        <v>0</v>
      </c>
    </row>
    <row r="70" spans="1:10" s="672" customFormat="1" hidden="1">
      <c r="A70" s="912">
        <v>1126100</v>
      </c>
      <c r="B70" s="737" t="s">
        <v>941</v>
      </c>
      <c r="C70" s="722" t="s">
        <v>990</v>
      </c>
      <c r="D70" s="830">
        <v>0</v>
      </c>
      <c r="E70" s="830"/>
      <c r="F70" s="830">
        <f>D70+E70</f>
        <v>0</v>
      </c>
      <c r="G70" s="830">
        <v>0</v>
      </c>
      <c r="H70" s="830">
        <v>0</v>
      </c>
      <c r="I70" s="830">
        <v>0</v>
      </c>
      <c r="J70" s="915">
        <f t="shared" si="2"/>
        <v>0</v>
      </c>
    </row>
    <row r="71" spans="1:10" s="672" customFormat="1" hidden="1">
      <c r="A71" s="912">
        <v>1126200</v>
      </c>
      <c r="B71" s="737" t="s">
        <v>942</v>
      </c>
      <c r="C71" s="726" t="s">
        <v>991</v>
      </c>
      <c r="D71" s="830"/>
      <c r="E71" s="830"/>
      <c r="F71" s="830">
        <f t="shared" ref="F71:F78" si="3">D71+E71</f>
        <v>0</v>
      </c>
      <c r="G71" s="830"/>
      <c r="H71" s="830"/>
      <c r="I71" s="830"/>
      <c r="J71" s="915">
        <f t="shared" si="2"/>
        <v>0</v>
      </c>
    </row>
    <row r="72" spans="1:10" s="672" customFormat="1" hidden="1">
      <c r="A72" s="912">
        <v>1126300</v>
      </c>
      <c r="B72" s="737" t="s">
        <v>369</v>
      </c>
      <c r="C72" s="726" t="s">
        <v>370</v>
      </c>
      <c r="D72" s="830"/>
      <c r="E72" s="830"/>
      <c r="F72" s="830">
        <f t="shared" si="3"/>
        <v>0</v>
      </c>
      <c r="G72" s="830"/>
      <c r="H72" s="830"/>
      <c r="I72" s="830"/>
      <c r="J72" s="915">
        <f t="shared" si="2"/>
        <v>0</v>
      </c>
    </row>
    <row r="73" spans="1:10" s="672" customFormat="1" hidden="1">
      <c r="A73" s="914">
        <v>1126400</v>
      </c>
      <c r="B73" s="747" t="s">
        <v>943</v>
      </c>
      <c r="C73" s="726" t="s">
        <v>371</v>
      </c>
      <c r="D73" s="830">
        <v>0</v>
      </c>
      <c r="E73" s="830"/>
      <c r="F73" s="830">
        <f t="shared" si="3"/>
        <v>0</v>
      </c>
      <c r="G73" s="830">
        <v>0</v>
      </c>
      <c r="H73" s="830">
        <v>0</v>
      </c>
      <c r="I73" s="830">
        <v>0</v>
      </c>
      <c r="J73" s="915">
        <f t="shared" si="2"/>
        <v>0</v>
      </c>
    </row>
    <row r="74" spans="1:10" s="672" customFormat="1" ht="25.5" hidden="1">
      <c r="A74" s="916">
        <v>1126500</v>
      </c>
      <c r="B74" s="748" t="s">
        <v>901</v>
      </c>
      <c r="C74" s="726" t="s">
        <v>372</v>
      </c>
      <c r="D74" s="830"/>
      <c r="E74" s="830"/>
      <c r="F74" s="830">
        <f t="shared" si="3"/>
        <v>0</v>
      </c>
      <c r="G74" s="830"/>
      <c r="H74" s="830"/>
      <c r="I74" s="830"/>
      <c r="J74" s="915">
        <v>0</v>
      </c>
    </row>
    <row r="75" spans="1:10" s="672" customFormat="1" hidden="1">
      <c r="A75" s="914">
        <v>1126600</v>
      </c>
      <c r="B75" s="747" t="s">
        <v>214</v>
      </c>
      <c r="C75" s="726" t="s">
        <v>373</v>
      </c>
      <c r="D75" s="830">
        <v>0</v>
      </c>
      <c r="E75" s="830"/>
      <c r="F75" s="830">
        <f t="shared" si="3"/>
        <v>0</v>
      </c>
      <c r="G75" s="830">
        <v>0</v>
      </c>
      <c r="H75" s="830">
        <v>0</v>
      </c>
      <c r="I75" s="830">
        <v>0</v>
      </c>
      <c r="J75" s="915">
        <f>F75</f>
        <v>0</v>
      </c>
    </row>
    <row r="76" spans="1:10" s="672" customFormat="1" hidden="1">
      <c r="A76" s="914">
        <v>1126700</v>
      </c>
      <c r="B76" s="747" t="s">
        <v>215</v>
      </c>
      <c r="C76" s="726" t="s">
        <v>374</v>
      </c>
      <c r="D76" s="830">
        <v>0</v>
      </c>
      <c r="E76" s="830"/>
      <c r="F76" s="830">
        <f t="shared" si="3"/>
        <v>0</v>
      </c>
      <c r="G76" s="830">
        <v>0</v>
      </c>
      <c r="H76" s="830">
        <v>0</v>
      </c>
      <c r="I76" s="830">
        <v>0</v>
      </c>
      <c r="J76" s="915">
        <f>F76</f>
        <v>0</v>
      </c>
    </row>
    <row r="77" spans="1:10" s="672" customFormat="1" ht="13.5" hidden="1" thickBot="1">
      <c r="A77" s="918">
        <v>1126800</v>
      </c>
      <c r="B77" s="749" t="s">
        <v>458</v>
      </c>
      <c r="C77" s="730" t="s">
        <v>375</v>
      </c>
      <c r="D77" s="831">
        <v>0</v>
      </c>
      <c r="E77" s="831">
        <v>0</v>
      </c>
      <c r="F77" s="830">
        <f t="shared" si="3"/>
        <v>0</v>
      </c>
      <c r="G77" s="831">
        <v>0</v>
      </c>
      <c r="H77" s="831">
        <v>0</v>
      </c>
      <c r="I77" s="831">
        <v>0</v>
      </c>
      <c r="J77" s="915">
        <f>F77</f>
        <v>0</v>
      </c>
    </row>
    <row r="78" spans="1:10" s="672" customFormat="1" ht="14.25" hidden="1">
      <c r="A78" s="920">
        <v>1130000</v>
      </c>
      <c r="B78" s="751" t="s">
        <v>274</v>
      </c>
      <c r="C78" s="718" t="s">
        <v>338</v>
      </c>
      <c r="D78" s="835">
        <v>0</v>
      </c>
      <c r="E78" s="835"/>
      <c r="F78" s="830">
        <f t="shared" si="3"/>
        <v>0</v>
      </c>
      <c r="G78" s="835">
        <v>0</v>
      </c>
      <c r="H78" s="835">
        <v>0</v>
      </c>
      <c r="I78" s="835">
        <v>0</v>
      </c>
      <c r="J78" s="915">
        <v>0</v>
      </c>
    </row>
    <row r="79" spans="1:10" s="672" customFormat="1" hidden="1">
      <c r="A79" s="920">
        <v>1130100</v>
      </c>
      <c r="B79" s="747" t="s">
        <v>459</v>
      </c>
      <c r="C79" s="722" t="s">
        <v>275</v>
      </c>
      <c r="D79" s="830"/>
      <c r="E79" s="830"/>
      <c r="F79" s="830"/>
      <c r="G79" s="830"/>
      <c r="H79" s="830"/>
      <c r="I79" s="830"/>
      <c r="J79" s="915">
        <v>0</v>
      </c>
    </row>
    <row r="80" spans="1:10" s="672" customFormat="1" hidden="1">
      <c r="A80" s="920">
        <v>1130200</v>
      </c>
      <c r="B80" s="747" t="s">
        <v>460</v>
      </c>
      <c r="C80" s="726" t="s">
        <v>276</v>
      </c>
      <c r="D80" s="830"/>
      <c r="E80" s="830"/>
      <c r="F80" s="830"/>
      <c r="G80" s="830"/>
      <c r="H80" s="830"/>
      <c r="I80" s="830"/>
      <c r="J80" s="915">
        <v>0</v>
      </c>
    </row>
    <row r="81" spans="1:10" s="672" customFormat="1" hidden="1">
      <c r="A81" s="920">
        <v>1130300</v>
      </c>
      <c r="B81" s="747" t="s">
        <v>461</v>
      </c>
      <c r="C81" s="726" t="s">
        <v>277</v>
      </c>
      <c r="D81" s="830"/>
      <c r="E81" s="830"/>
      <c r="F81" s="830"/>
      <c r="G81" s="830"/>
      <c r="H81" s="830"/>
      <c r="I81" s="830"/>
      <c r="J81" s="915">
        <v>0</v>
      </c>
    </row>
    <row r="82" spans="1:10" s="672" customFormat="1" hidden="1">
      <c r="A82" s="920">
        <v>1130400</v>
      </c>
      <c r="B82" s="752" t="s">
        <v>462</v>
      </c>
      <c r="C82" s="753" t="s">
        <v>278</v>
      </c>
      <c r="D82" s="829"/>
      <c r="E82" s="829"/>
      <c r="F82" s="829"/>
      <c r="G82" s="829"/>
      <c r="H82" s="829"/>
      <c r="I82" s="829"/>
      <c r="J82" s="915">
        <v>0</v>
      </c>
    </row>
    <row r="83" spans="1:10" s="672" customFormat="1" ht="14.25" hidden="1">
      <c r="A83" s="914">
        <v>1131000</v>
      </c>
      <c r="B83" s="754" t="s">
        <v>279</v>
      </c>
      <c r="C83" s="755" t="s">
        <v>338</v>
      </c>
      <c r="D83" s="830"/>
      <c r="E83" s="830"/>
      <c r="F83" s="830"/>
      <c r="G83" s="830"/>
      <c r="H83" s="830"/>
      <c r="I83" s="830"/>
      <c r="J83" s="915">
        <v>0</v>
      </c>
    </row>
    <row r="84" spans="1:10" s="672" customFormat="1" ht="25.5" hidden="1">
      <c r="A84" s="914">
        <v>1131100</v>
      </c>
      <c r="B84" s="747" t="s">
        <v>565</v>
      </c>
      <c r="C84" s="722" t="s">
        <v>280</v>
      </c>
      <c r="D84" s="830"/>
      <c r="E84" s="830"/>
      <c r="F84" s="830"/>
      <c r="G84" s="830"/>
      <c r="H84" s="830"/>
      <c r="I84" s="830"/>
      <c r="J84" s="915">
        <v>0</v>
      </c>
    </row>
    <row r="85" spans="1:10" s="672" customFormat="1" hidden="1">
      <c r="A85" s="914">
        <v>1131200</v>
      </c>
      <c r="B85" s="747" t="s">
        <v>566</v>
      </c>
      <c r="C85" s="726" t="s">
        <v>281</v>
      </c>
      <c r="D85" s="830"/>
      <c r="E85" s="830"/>
      <c r="F85" s="830"/>
      <c r="G85" s="830"/>
      <c r="H85" s="830"/>
      <c r="I85" s="830"/>
      <c r="J85" s="915">
        <v>0</v>
      </c>
    </row>
    <row r="86" spans="1:10" s="672" customFormat="1" ht="13.5" hidden="1" thickBot="1">
      <c r="A86" s="914">
        <v>1131300</v>
      </c>
      <c r="B86" s="749" t="s">
        <v>567</v>
      </c>
      <c r="C86" s="730" t="s">
        <v>282</v>
      </c>
      <c r="D86" s="831"/>
      <c r="E86" s="831"/>
      <c r="F86" s="831"/>
      <c r="G86" s="831"/>
      <c r="H86" s="831"/>
      <c r="I86" s="831"/>
      <c r="J86" s="915">
        <v>0</v>
      </c>
    </row>
    <row r="87" spans="1:10" s="672" customFormat="1" ht="14.25" hidden="1">
      <c r="A87" s="921">
        <v>1140000</v>
      </c>
      <c r="B87" s="751" t="s">
        <v>283</v>
      </c>
      <c r="C87" s="718" t="s">
        <v>338</v>
      </c>
      <c r="D87" s="835">
        <v>0</v>
      </c>
      <c r="E87" s="835"/>
      <c r="F87" s="835">
        <v>0</v>
      </c>
      <c r="G87" s="835">
        <v>0</v>
      </c>
      <c r="H87" s="835">
        <v>0</v>
      </c>
      <c r="I87" s="835">
        <v>0</v>
      </c>
      <c r="J87" s="915">
        <v>0</v>
      </c>
    </row>
    <row r="88" spans="1:10" s="672" customFormat="1" ht="10.5" hidden="1" customHeight="1">
      <c r="A88" s="921">
        <v>1141000</v>
      </c>
      <c r="B88" s="747" t="s">
        <v>284</v>
      </c>
      <c r="C88" s="722" t="s">
        <v>960</v>
      </c>
      <c r="D88" s="830"/>
      <c r="E88" s="830"/>
      <c r="F88" s="830"/>
      <c r="G88" s="830"/>
      <c r="H88" s="830"/>
      <c r="I88" s="830"/>
      <c r="J88" s="915">
        <v>0</v>
      </c>
    </row>
    <row r="89" spans="1:10" s="672" customFormat="1" ht="25.5" hidden="1">
      <c r="A89" s="921">
        <v>1142000</v>
      </c>
      <c r="B89" s="747" t="s">
        <v>38</v>
      </c>
      <c r="C89" s="726" t="s">
        <v>39</v>
      </c>
      <c r="D89" s="830"/>
      <c r="E89" s="830"/>
      <c r="F89" s="830"/>
      <c r="G89" s="830"/>
      <c r="H89" s="830"/>
      <c r="I89" s="830"/>
      <c r="J89" s="915">
        <v>0</v>
      </c>
    </row>
    <row r="90" spans="1:10" s="672" customFormat="1" ht="25.5" hidden="1">
      <c r="A90" s="921">
        <v>1143000</v>
      </c>
      <c r="B90" s="747" t="s">
        <v>40</v>
      </c>
      <c r="C90" s="726" t="s">
        <v>41</v>
      </c>
      <c r="D90" s="830"/>
      <c r="E90" s="830"/>
      <c r="F90" s="830"/>
      <c r="G90" s="830"/>
      <c r="H90" s="830"/>
      <c r="I90" s="830"/>
      <c r="J90" s="915">
        <v>0</v>
      </c>
    </row>
    <row r="91" spans="1:10" s="672" customFormat="1" ht="26.25" hidden="1" thickBot="1">
      <c r="A91" s="917">
        <v>1144000</v>
      </c>
      <c r="B91" s="749" t="s">
        <v>42</v>
      </c>
      <c r="C91" s="730" t="s">
        <v>418</v>
      </c>
      <c r="D91" s="831"/>
      <c r="E91" s="831"/>
      <c r="F91" s="831"/>
      <c r="G91" s="831"/>
      <c r="H91" s="831"/>
      <c r="I91" s="831"/>
      <c r="J91" s="915">
        <v>0</v>
      </c>
    </row>
    <row r="92" spans="1:10" s="672" customFormat="1" ht="14.25" hidden="1">
      <c r="A92" s="922">
        <v>1150000</v>
      </c>
      <c r="B92" s="923" t="s">
        <v>694</v>
      </c>
      <c r="C92" s="718" t="s">
        <v>338</v>
      </c>
      <c r="D92" s="835">
        <f>D105</f>
        <v>60000</v>
      </c>
      <c r="E92" s="835"/>
      <c r="F92" s="835">
        <f>F105</f>
        <v>60000</v>
      </c>
      <c r="G92" s="835">
        <f>G105</f>
        <v>12000</v>
      </c>
      <c r="H92" s="835">
        <f>H105</f>
        <v>25000</v>
      </c>
      <c r="I92" s="835">
        <f>I105</f>
        <v>38000</v>
      </c>
      <c r="J92" s="915">
        <f>J105</f>
        <v>60000</v>
      </c>
    </row>
    <row r="93" spans="1:10" s="672" customFormat="1" ht="25.5" hidden="1">
      <c r="A93" s="924">
        <v>1151000</v>
      </c>
      <c r="B93" s="925" t="s">
        <v>649</v>
      </c>
      <c r="C93" s="718" t="s">
        <v>338</v>
      </c>
      <c r="D93" s="926">
        <v>0</v>
      </c>
      <c r="E93" s="926"/>
      <c r="F93" s="926">
        <v>0</v>
      </c>
      <c r="G93" s="926">
        <v>0</v>
      </c>
      <c r="H93" s="926">
        <v>0</v>
      </c>
      <c r="I93" s="926">
        <v>0</v>
      </c>
      <c r="J93" s="915">
        <v>0</v>
      </c>
    </row>
    <row r="94" spans="1:10" s="672" customFormat="1" ht="25.5" hidden="1">
      <c r="A94" s="924">
        <v>1151100</v>
      </c>
      <c r="B94" s="927" t="s">
        <v>250</v>
      </c>
      <c r="C94" s="928">
        <v>461100</v>
      </c>
      <c r="D94" s="926"/>
      <c r="E94" s="926"/>
      <c r="F94" s="926"/>
      <c r="G94" s="926"/>
      <c r="H94" s="926"/>
      <c r="I94" s="926"/>
      <c r="J94" s="915">
        <v>0</v>
      </c>
    </row>
    <row r="95" spans="1:10" s="672" customFormat="1" ht="25.5" hidden="1">
      <c r="A95" s="924">
        <v>1151200</v>
      </c>
      <c r="B95" s="927" t="s">
        <v>607</v>
      </c>
      <c r="C95" s="928">
        <v>461200</v>
      </c>
      <c r="D95" s="847"/>
      <c r="E95" s="847"/>
      <c r="F95" s="847"/>
      <c r="G95" s="847"/>
      <c r="H95" s="847"/>
      <c r="I95" s="847"/>
      <c r="J95" s="915">
        <v>0</v>
      </c>
    </row>
    <row r="96" spans="1:10" s="672" customFormat="1" ht="25.5" hidden="1">
      <c r="A96" s="924">
        <v>1152000</v>
      </c>
      <c r="B96" s="929" t="s">
        <v>495</v>
      </c>
      <c r="C96" s="930" t="s">
        <v>338</v>
      </c>
      <c r="D96" s="931">
        <v>0</v>
      </c>
      <c r="E96" s="931"/>
      <c r="F96" s="931">
        <v>0</v>
      </c>
      <c r="G96" s="931">
        <v>0</v>
      </c>
      <c r="H96" s="931">
        <v>0</v>
      </c>
      <c r="I96" s="931">
        <v>0</v>
      </c>
      <c r="J96" s="915">
        <v>0</v>
      </c>
    </row>
    <row r="97" spans="1:10" s="672" customFormat="1" ht="25.5" hidden="1">
      <c r="A97" s="924">
        <v>1152100</v>
      </c>
      <c r="B97" s="932" t="s">
        <v>518</v>
      </c>
      <c r="C97" s="928">
        <v>462100</v>
      </c>
      <c r="D97" s="844"/>
      <c r="E97" s="844"/>
      <c r="F97" s="844"/>
      <c r="G97" s="933"/>
      <c r="H97" s="933"/>
      <c r="I97" s="830"/>
      <c r="J97" s="915">
        <v>0</v>
      </c>
    </row>
    <row r="98" spans="1:10" s="672" customFormat="1" ht="26.25" hidden="1" thickBot="1">
      <c r="A98" s="934">
        <v>1152200</v>
      </c>
      <c r="B98" s="935" t="s">
        <v>723</v>
      </c>
      <c r="C98" s="936">
        <v>462200</v>
      </c>
      <c r="D98" s="839"/>
      <c r="E98" s="839"/>
      <c r="F98" s="839"/>
      <c r="G98" s="937"/>
      <c r="H98" s="937"/>
      <c r="I98" s="831"/>
      <c r="J98" s="915">
        <v>0</v>
      </c>
    </row>
    <row r="99" spans="1:10" s="672" customFormat="1" ht="25.5" hidden="1">
      <c r="A99" s="922">
        <v>1153000</v>
      </c>
      <c r="B99" s="938" t="s">
        <v>724</v>
      </c>
      <c r="C99" s="939" t="s">
        <v>338</v>
      </c>
      <c r="D99" s="940">
        <v>0</v>
      </c>
      <c r="E99" s="940"/>
      <c r="F99" s="940">
        <v>0</v>
      </c>
      <c r="G99" s="940">
        <v>0</v>
      </c>
      <c r="H99" s="940">
        <v>0</v>
      </c>
      <c r="I99" s="940">
        <v>0</v>
      </c>
      <c r="J99" s="915">
        <v>0</v>
      </c>
    </row>
    <row r="100" spans="1:10" s="672" customFormat="1" ht="25.5" hidden="1">
      <c r="A100" s="924">
        <v>1153100</v>
      </c>
      <c r="B100" s="932" t="s">
        <v>725</v>
      </c>
      <c r="C100" s="928">
        <v>463100</v>
      </c>
      <c r="D100" s="931"/>
      <c r="E100" s="931"/>
      <c r="F100" s="931"/>
      <c r="G100" s="931"/>
      <c r="H100" s="931"/>
      <c r="I100" s="931"/>
      <c r="J100" s="915">
        <v>0</v>
      </c>
    </row>
    <row r="101" spans="1:10" s="672" customFormat="1" hidden="1">
      <c r="A101" s="924">
        <v>1153200</v>
      </c>
      <c r="B101" s="932" t="s">
        <v>95</v>
      </c>
      <c r="C101" s="928">
        <v>463200</v>
      </c>
      <c r="D101" s="931"/>
      <c r="E101" s="931"/>
      <c r="F101" s="931"/>
      <c r="G101" s="931"/>
      <c r="H101" s="931"/>
      <c r="I101" s="931"/>
      <c r="J101" s="915">
        <v>0</v>
      </c>
    </row>
    <row r="102" spans="1:10" s="672" customFormat="1" ht="38.25" hidden="1">
      <c r="A102" s="924">
        <v>1153300</v>
      </c>
      <c r="B102" s="932" t="s">
        <v>479</v>
      </c>
      <c r="C102" s="928">
        <v>463300</v>
      </c>
      <c r="D102" s="931"/>
      <c r="E102" s="931"/>
      <c r="F102" s="931"/>
      <c r="G102" s="931"/>
      <c r="H102" s="931"/>
      <c r="I102" s="931"/>
      <c r="J102" s="915">
        <v>0</v>
      </c>
    </row>
    <row r="103" spans="1:10" s="672" customFormat="1" ht="38.25" hidden="1">
      <c r="A103" s="924">
        <v>1153400</v>
      </c>
      <c r="B103" s="932" t="s">
        <v>480</v>
      </c>
      <c r="C103" s="928">
        <v>463400</v>
      </c>
      <c r="D103" s="931"/>
      <c r="E103" s="931"/>
      <c r="F103" s="931"/>
      <c r="G103" s="931"/>
      <c r="H103" s="931"/>
      <c r="I103" s="931"/>
      <c r="J103" s="915">
        <v>0</v>
      </c>
    </row>
    <row r="104" spans="1:10" s="672" customFormat="1" ht="23.25" customHeight="1">
      <c r="A104" s="924">
        <v>1153500</v>
      </c>
      <c r="B104" s="941" t="s">
        <v>481</v>
      </c>
      <c r="C104" s="928">
        <v>463500</v>
      </c>
      <c r="D104" s="931"/>
      <c r="E104" s="931"/>
      <c r="F104" s="931"/>
      <c r="G104" s="931"/>
      <c r="H104" s="931"/>
      <c r="I104" s="931"/>
      <c r="J104" s="915">
        <v>0</v>
      </c>
    </row>
    <row r="105" spans="1:10" s="672" customFormat="1" ht="37.5" customHeight="1">
      <c r="A105" s="924">
        <v>1153700</v>
      </c>
      <c r="B105" s="941" t="s">
        <v>482</v>
      </c>
      <c r="C105" s="928">
        <v>463700</v>
      </c>
      <c r="D105" s="1108">
        <v>60000</v>
      </c>
      <c r="E105" s="1108">
        <v>0</v>
      </c>
      <c r="F105" s="931">
        <f>D105+E105</f>
        <v>60000</v>
      </c>
      <c r="G105" s="931">
        <v>12000</v>
      </c>
      <c r="H105" s="931">
        <v>25000</v>
      </c>
      <c r="I105" s="1108">
        <v>38000</v>
      </c>
      <c r="J105" s="954">
        <f>F105</f>
        <v>60000</v>
      </c>
    </row>
    <row r="106" spans="1:10" s="672" customFormat="1" ht="38.25" hidden="1">
      <c r="A106" s="924">
        <v>1153800</v>
      </c>
      <c r="B106" s="941" t="s">
        <v>953</v>
      </c>
      <c r="C106" s="928">
        <v>463800</v>
      </c>
      <c r="D106" s="931"/>
      <c r="E106" s="931"/>
      <c r="F106" s="931"/>
      <c r="G106" s="931"/>
      <c r="H106" s="931"/>
      <c r="I106" s="931"/>
      <c r="J106" s="915">
        <v>0</v>
      </c>
    </row>
    <row r="107" spans="1:10" s="672" customFormat="1" hidden="1">
      <c r="A107" s="924">
        <v>1153900</v>
      </c>
      <c r="B107" s="941" t="s">
        <v>954</v>
      </c>
      <c r="C107" s="928">
        <v>463900</v>
      </c>
      <c r="D107" s="931"/>
      <c r="E107" s="931"/>
      <c r="F107" s="931"/>
      <c r="G107" s="931"/>
      <c r="H107" s="931"/>
      <c r="I107" s="931"/>
      <c r="J107" s="915">
        <v>0</v>
      </c>
    </row>
    <row r="108" spans="1:10" s="672" customFormat="1" ht="25.5" hidden="1">
      <c r="A108" s="924">
        <v>1154000</v>
      </c>
      <c r="B108" s="942" t="s">
        <v>955</v>
      </c>
      <c r="C108" s="930" t="s">
        <v>338</v>
      </c>
      <c r="D108" s="931">
        <v>0</v>
      </c>
      <c r="E108" s="931"/>
      <c r="F108" s="931">
        <v>0</v>
      </c>
      <c r="G108" s="931">
        <v>0</v>
      </c>
      <c r="H108" s="931">
        <v>0</v>
      </c>
      <c r="I108" s="931">
        <v>0</v>
      </c>
      <c r="J108" s="915">
        <v>0</v>
      </c>
    </row>
    <row r="109" spans="1:10" s="672" customFormat="1" ht="25.5" hidden="1">
      <c r="A109" s="924">
        <v>1154100</v>
      </c>
      <c r="B109" s="941" t="s">
        <v>195</v>
      </c>
      <c r="C109" s="928">
        <v>465100</v>
      </c>
      <c r="D109" s="943"/>
      <c r="E109" s="943"/>
      <c r="F109" s="943"/>
      <c r="G109" s="944"/>
      <c r="H109" s="944"/>
      <c r="I109" s="945"/>
      <c r="J109" s="915">
        <v>0</v>
      </c>
    </row>
    <row r="110" spans="1:10" s="672" customFormat="1" hidden="1">
      <c r="A110" s="924">
        <v>1154200</v>
      </c>
      <c r="B110" s="941" t="s">
        <v>196</v>
      </c>
      <c r="C110" s="928">
        <v>465200</v>
      </c>
      <c r="D110" s="943"/>
      <c r="E110" s="943"/>
      <c r="F110" s="943"/>
      <c r="G110" s="944"/>
      <c r="H110" s="944"/>
      <c r="I110" s="945"/>
      <c r="J110" s="915">
        <v>0</v>
      </c>
    </row>
    <row r="111" spans="1:10" s="672" customFormat="1" hidden="1">
      <c r="A111" s="924">
        <v>1154300</v>
      </c>
      <c r="B111" s="941" t="s">
        <v>197</v>
      </c>
      <c r="C111" s="928">
        <v>465300</v>
      </c>
      <c r="D111" s="943"/>
      <c r="E111" s="943"/>
      <c r="F111" s="943"/>
      <c r="G111" s="944"/>
      <c r="H111" s="944"/>
      <c r="I111" s="945"/>
      <c r="J111" s="915">
        <v>0</v>
      </c>
    </row>
    <row r="112" spans="1:10" s="672" customFormat="1" ht="38.25" hidden="1">
      <c r="A112" s="924">
        <v>1154500</v>
      </c>
      <c r="B112" s="941" t="s">
        <v>63</v>
      </c>
      <c r="C112" s="928">
        <v>465500</v>
      </c>
      <c r="D112" s="943"/>
      <c r="E112" s="943"/>
      <c r="F112" s="943"/>
      <c r="G112" s="944"/>
      <c r="H112" s="944"/>
      <c r="I112" s="945"/>
      <c r="J112" s="915">
        <v>0</v>
      </c>
    </row>
    <row r="113" spans="1:10" s="672" customFormat="1" ht="38.25" hidden="1">
      <c r="A113" s="924">
        <v>1154600</v>
      </c>
      <c r="B113" s="941" t="s">
        <v>64</v>
      </c>
      <c r="C113" s="928">
        <v>465600</v>
      </c>
      <c r="D113" s="844"/>
      <c r="E113" s="844"/>
      <c r="F113" s="844"/>
      <c r="G113" s="933"/>
      <c r="H113" s="933"/>
      <c r="I113" s="830"/>
      <c r="J113" s="915">
        <v>0</v>
      </c>
    </row>
    <row r="114" spans="1:10" s="672" customFormat="1" ht="13.5" hidden="1" thickBot="1">
      <c r="A114" s="934">
        <v>1154700</v>
      </c>
      <c r="B114" s="946" t="s">
        <v>74</v>
      </c>
      <c r="C114" s="730" t="s">
        <v>75</v>
      </c>
      <c r="D114" s="839"/>
      <c r="E114" s="839"/>
      <c r="F114" s="839"/>
      <c r="G114" s="937"/>
      <c r="H114" s="937"/>
      <c r="I114" s="831"/>
      <c r="J114" s="915">
        <v>0</v>
      </c>
    </row>
    <row r="115" spans="1:10" s="672" customFormat="1" ht="25.5" hidden="1">
      <c r="A115" s="947">
        <v>1160000</v>
      </c>
      <c r="B115" s="764" t="s">
        <v>76</v>
      </c>
      <c r="C115" s="718" t="s">
        <v>338</v>
      </c>
      <c r="D115" s="842">
        <v>0</v>
      </c>
      <c r="E115" s="842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idden="1">
      <c r="A116" s="919">
        <v>1161000</v>
      </c>
      <c r="B116" s="766" t="s">
        <v>77</v>
      </c>
      <c r="C116" s="767" t="s">
        <v>338</v>
      </c>
      <c r="D116" s="844">
        <v>0</v>
      </c>
      <c r="E116" s="844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25.5" hidden="1">
      <c r="A117" s="919">
        <v>1161100</v>
      </c>
      <c r="B117" s="725" t="s">
        <v>1660</v>
      </c>
      <c r="C117" s="746">
        <v>471100</v>
      </c>
      <c r="D117" s="844"/>
      <c r="E117" s="844"/>
      <c r="F117" s="844"/>
      <c r="G117" s="844"/>
      <c r="H117" s="844"/>
      <c r="I117" s="844"/>
      <c r="J117" s="915">
        <v>0</v>
      </c>
    </row>
    <row r="118" spans="1:10" s="672" customFormat="1" ht="24.75" customHeight="1">
      <c r="A118" s="919">
        <v>1161200</v>
      </c>
      <c r="B118" s="760" t="s">
        <v>1622</v>
      </c>
      <c r="C118" s="746">
        <v>471200</v>
      </c>
      <c r="D118" s="844"/>
      <c r="E118" s="844"/>
      <c r="F118" s="844"/>
      <c r="G118" s="844"/>
      <c r="H118" s="844"/>
      <c r="I118" s="844"/>
      <c r="J118" s="915">
        <v>0</v>
      </c>
    </row>
    <row r="119" spans="1:10" s="672" customFormat="1" ht="25.5" hidden="1">
      <c r="A119" s="919">
        <v>1162000</v>
      </c>
      <c r="B119" s="766" t="s">
        <v>1080</v>
      </c>
      <c r="C119" s="767" t="s">
        <v>338</v>
      </c>
      <c r="D119" s="844">
        <v>0</v>
      </c>
      <c r="E119" s="844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5.5" hidden="1">
      <c r="A120" s="919">
        <v>1162100</v>
      </c>
      <c r="B120" s="760" t="s">
        <v>1623</v>
      </c>
      <c r="C120" s="726" t="s">
        <v>122</v>
      </c>
      <c r="D120" s="844"/>
      <c r="E120" s="844"/>
      <c r="F120" s="844"/>
      <c r="G120" s="844"/>
      <c r="H120" s="844"/>
      <c r="I120" s="844"/>
      <c r="J120" s="915">
        <v>0</v>
      </c>
    </row>
    <row r="121" spans="1:10" s="672" customFormat="1" hidden="1">
      <c r="A121" s="919">
        <v>1162200</v>
      </c>
      <c r="B121" s="760" t="s">
        <v>1624</v>
      </c>
      <c r="C121" s="726" t="s">
        <v>23</v>
      </c>
      <c r="D121" s="844"/>
      <c r="E121" s="844"/>
      <c r="F121" s="844"/>
      <c r="G121" s="844"/>
      <c r="H121" s="844"/>
      <c r="I121" s="844"/>
      <c r="J121" s="915">
        <v>0</v>
      </c>
    </row>
    <row r="122" spans="1:10" s="672" customFormat="1" ht="25.5" hidden="1">
      <c r="A122" s="919">
        <v>1162300</v>
      </c>
      <c r="B122" s="760" t="s">
        <v>1625</v>
      </c>
      <c r="C122" s="726" t="s">
        <v>25</v>
      </c>
      <c r="D122" s="844"/>
      <c r="E122" s="844"/>
      <c r="F122" s="844"/>
      <c r="G122" s="844"/>
      <c r="H122" s="844"/>
      <c r="I122" s="844"/>
      <c r="J122" s="915">
        <v>0</v>
      </c>
    </row>
    <row r="123" spans="1:10" s="672" customFormat="1" hidden="1">
      <c r="A123" s="919">
        <v>1162400</v>
      </c>
      <c r="B123" s="760" t="s">
        <v>1626</v>
      </c>
      <c r="C123" s="726" t="s">
        <v>795</v>
      </c>
      <c r="D123" s="844"/>
      <c r="E123" s="844"/>
      <c r="F123" s="844"/>
      <c r="G123" s="844"/>
      <c r="H123" s="844"/>
      <c r="I123" s="844"/>
      <c r="J123" s="915">
        <v>0</v>
      </c>
    </row>
    <row r="124" spans="1:10" s="672" customFormat="1" ht="25.5" hidden="1">
      <c r="A124" s="919">
        <v>1162500</v>
      </c>
      <c r="B124" s="760" t="s">
        <v>1627</v>
      </c>
      <c r="C124" s="726" t="s">
        <v>797</v>
      </c>
      <c r="D124" s="844"/>
      <c r="E124" s="844"/>
      <c r="F124" s="844"/>
      <c r="G124" s="844"/>
      <c r="H124" s="844"/>
      <c r="I124" s="844"/>
      <c r="J124" s="915">
        <v>0</v>
      </c>
    </row>
    <row r="125" spans="1:10" s="672" customFormat="1" hidden="1">
      <c r="A125" s="919">
        <v>1162600</v>
      </c>
      <c r="B125" s="760" t="s">
        <v>1628</v>
      </c>
      <c r="C125" s="726" t="s">
        <v>489</v>
      </c>
      <c r="D125" s="844"/>
      <c r="E125" s="844"/>
      <c r="F125" s="844"/>
      <c r="G125" s="844"/>
      <c r="H125" s="844"/>
      <c r="I125" s="844"/>
      <c r="J125" s="915">
        <v>0</v>
      </c>
    </row>
    <row r="126" spans="1:10" s="672" customFormat="1" ht="25.5" hidden="1">
      <c r="A126" s="919">
        <v>1162700</v>
      </c>
      <c r="B126" s="725" t="s">
        <v>1629</v>
      </c>
      <c r="C126" s="726" t="s">
        <v>491</v>
      </c>
      <c r="D126" s="844"/>
      <c r="E126" s="844"/>
      <c r="F126" s="844"/>
      <c r="G126" s="844"/>
      <c r="H126" s="844"/>
      <c r="I126" s="844"/>
      <c r="J126" s="915">
        <v>0</v>
      </c>
    </row>
    <row r="127" spans="1:10" s="672" customFormat="1" hidden="1">
      <c r="A127" s="919">
        <v>1162800</v>
      </c>
      <c r="B127" s="760" t="s">
        <v>1630</v>
      </c>
      <c r="C127" s="726" t="s">
        <v>833</v>
      </c>
      <c r="D127" s="933"/>
      <c r="E127" s="933"/>
      <c r="F127" s="933"/>
      <c r="G127" s="933"/>
      <c r="H127" s="933"/>
      <c r="I127" s="933"/>
      <c r="J127" s="915">
        <v>0</v>
      </c>
    </row>
    <row r="128" spans="1:10" s="672" customFormat="1" hidden="1">
      <c r="A128" s="948">
        <v>1162900</v>
      </c>
      <c r="B128" s="760" t="s">
        <v>1631</v>
      </c>
      <c r="C128" s="726" t="s">
        <v>835</v>
      </c>
      <c r="D128" s="933"/>
      <c r="E128" s="933"/>
      <c r="F128" s="933"/>
      <c r="G128" s="933"/>
      <c r="H128" s="933"/>
      <c r="I128" s="933"/>
      <c r="J128" s="915">
        <v>0</v>
      </c>
    </row>
    <row r="129" spans="1:10" s="672" customFormat="1" hidden="1">
      <c r="A129" s="948">
        <v>1163000</v>
      </c>
      <c r="B129" s="766" t="s">
        <v>54</v>
      </c>
      <c r="C129" s="755" t="s">
        <v>338</v>
      </c>
      <c r="D129" s="933">
        <v>0</v>
      </c>
      <c r="E129" s="933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13.5" hidden="1" thickBot="1">
      <c r="A130" s="949">
        <v>1163100</v>
      </c>
      <c r="B130" s="749" t="s">
        <v>763</v>
      </c>
      <c r="C130" s="730" t="s">
        <v>764</v>
      </c>
      <c r="D130" s="937"/>
      <c r="E130" s="937"/>
      <c r="F130" s="937"/>
      <c r="G130" s="937"/>
      <c r="H130" s="937"/>
      <c r="I130" s="937"/>
      <c r="J130" s="915">
        <v>0</v>
      </c>
    </row>
    <row r="131" spans="1:10" s="672" customFormat="1" ht="15.75" customHeight="1">
      <c r="A131" s="950">
        <v>1170000</v>
      </c>
      <c r="B131" s="772" t="s">
        <v>836</v>
      </c>
      <c r="C131" s="718" t="s">
        <v>338</v>
      </c>
      <c r="D131" s="951">
        <f>D135</f>
        <v>0</v>
      </c>
      <c r="E131" s="951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25.5" customHeight="1">
      <c r="A132" s="948">
        <v>1171000</v>
      </c>
      <c r="B132" s="776" t="s">
        <v>200</v>
      </c>
      <c r="C132" s="718" t="s">
        <v>338</v>
      </c>
      <c r="D132" s="847">
        <v>0</v>
      </c>
      <c r="E132" s="847"/>
      <c r="F132" s="847">
        <v>0</v>
      </c>
      <c r="G132" s="847">
        <v>0</v>
      </c>
      <c r="H132" s="847">
        <v>0</v>
      </c>
      <c r="I132" s="847">
        <v>0</v>
      </c>
      <c r="J132" s="954">
        <v>0</v>
      </c>
    </row>
    <row r="133" spans="1:10" s="672" customFormat="1" ht="30" customHeight="1" thickBot="1">
      <c r="A133" s="948">
        <v>1171100</v>
      </c>
      <c r="B133" s="725" t="s">
        <v>1632</v>
      </c>
      <c r="C133" s="722" t="s">
        <v>457</v>
      </c>
      <c r="D133" s="933"/>
      <c r="E133" s="933"/>
      <c r="F133" s="933"/>
      <c r="G133" s="933"/>
      <c r="H133" s="933"/>
      <c r="I133" s="933"/>
      <c r="J133" s="915">
        <v>0</v>
      </c>
    </row>
    <row r="134" spans="1:10" s="672" customFormat="1" ht="26.25" hidden="1" thickBot="1">
      <c r="A134" s="948">
        <v>1171200</v>
      </c>
      <c r="B134" s="760" t="s">
        <v>1633</v>
      </c>
      <c r="C134" s="778" t="s">
        <v>332</v>
      </c>
      <c r="D134" s="933"/>
      <c r="E134" s="933"/>
      <c r="F134" s="933"/>
      <c r="G134" s="933"/>
      <c r="H134" s="933"/>
      <c r="I134" s="933"/>
      <c r="J134" s="915">
        <v>0</v>
      </c>
    </row>
    <row r="135" spans="1:10" s="672" customFormat="1" ht="51.75" hidden="1" thickBot="1">
      <c r="A135" s="919">
        <v>1172000</v>
      </c>
      <c r="B135" s="779" t="s">
        <v>974</v>
      </c>
      <c r="C135" s="755" t="s">
        <v>338</v>
      </c>
      <c r="D135" s="951">
        <f>D137+D138</f>
        <v>0</v>
      </c>
      <c r="E135" s="951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t="13.5" hidden="1" thickBot="1">
      <c r="A136" s="919">
        <v>1172100</v>
      </c>
      <c r="B136" s="747" t="s">
        <v>1058</v>
      </c>
      <c r="C136" s="722" t="s">
        <v>975</v>
      </c>
      <c r="D136" s="933"/>
      <c r="E136" s="830"/>
      <c r="F136" s="933"/>
      <c r="G136" s="933"/>
      <c r="H136" s="933"/>
      <c r="I136" s="933"/>
      <c r="J136" s="915">
        <v>0</v>
      </c>
    </row>
    <row r="137" spans="1:10" s="672" customFormat="1" ht="13.5" hidden="1" thickBot="1">
      <c r="A137" s="919">
        <v>1172200</v>
      </c>
      <c r="B137" s="747" t="s">
        <v>1059</v>
      </c>
      <c r="C137" s="780">
        <v>482200</v>
      </c>
      <c r="D137" s="933">
        <v>0</v>
      </c>
      <c r="E137" s="830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t="13.5" hidden="1" thickBot="1">
      <c r="A138" s="919">
        <v>1172300</v>
      </c>
      <c r="B138" s="760" t="s">
        <v>1634</v>
      </c>
      <c r="C138" s="726" t="s">
        <v>977</v>
      </c>
      <c r="D138" s="933">
        <v>0</v>
      </c>
      <c r="E138" s="830"/>
      <c r="F138" s="933">
        <f>D138+E138</f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26.25" hidden="1" thickBot="1">
      <c r="A139" s="919">
        <v>1172400</v>
      </c>
      <c r="B139" s="781" t="s">
        <v>1635</v>
      </c>
      <c r="C139" s="726" t="s">
        <v>117</v>
      </c>
      <c r="D139" s="849"/>
      <c r="E139" s="830"/>
      <c r="F139" s="849"/>
      <c r="G139" s="849"/>
      <c r="H139" s="849"/>
      <c r="I139" s="849"/>
      <c r="J139" s="915">
        <v>0</v>
      </c>
    </row>
    <row r="140" spans="1:10" s="672" customFormat="1" ht="26.25" hidden="1" thickBot="1">
      <c r="A140" s="919">
        <v>1173000</v>
      </c>
      <c r="B140" s="779" t="s">
        <v>118</v>
      </c>
      <c r="C140" s="755" t="s">
        <v>338</v>
      </c>
      <c r="D140" s="849">
        <v>0</v>
      </c>
      <c r="E140" s="849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26.25" hidden="1" thickBot="1">
      <c r="A141" s="948">
        <v>1173100</v>
      </c>
      <c r="B141" s="782" t="s">
        <v>119</v>
      </c>
      <c r="C141" s="726" t="s">
        <v>1044</v>
      </c>
      <c r="D141" s="849"/>
      <c r="E141" s="830"/>
      <c r="F141" s="849"/>
      <c r="G141" s="849"/>
      <c r="H141" s="849"/>
      <c r="I141" s="849"/>
      <c r="J141" s="915">
        <v>0</v>
      </c>
    </row>
    <row r="142" spans="1:10" s="672" customFormat="1" ht="39" hidden="1" thickBot="1">
      <c r="A142" s="948">
        <v>1174000</v>
      </c>
      <c r="B142" s="779" t="s">
        <v>1045</v>
      </c>
      <c r="C142" s="755" t="s">
        <v>338</v>
      </c>
      <c r="D142" s="849">
        <v>0</v>
      </c>
      <c r="E142" s="849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26.25" hidden="1" thickBot="1">
      <c r="A143" s="948">
        <v>1174100</v>
      </c>
      <c r="B143" s="782" t="s">
        <v>1060</v>
      </c>
      <c r="C143" s="726" t="s">
        <v>1046</v>
      </c>
      <c r="D143" s="849"/>
      <c r="E143" s="849"/>
      <c r="F143" s="849"/>
      <c r="G143" s="849"/>
      <c r="H143" s="849"/>
      <c r="I143" s="849"/>
      <c r="J143" s="915">
        <v>0</v>
      </c>
    </row>
    <row r="144" spans="1:10" s="672" customFormat="1" ht="26.25" hidden="1" thickBot="1">
      <c r="A144" s="948">
        <v>1174200</v>
      </c>
      <c r="B144" s="781" t="s">
        <v>1636</v>
      </c>
      <c r="C144" s="726" t="s">
        <v>425</v>
      </c>
      <c r="D144" s="849"/>
      <c r="E144" s="849"/>
      <c r="F144" s="849"/>
      <c r="G144" s="849"/>
      <c r="H144" s="849"/>
      <c r="I144" s="849"/>
      <c r="J144" s="915">
        <v>0</v>
      </c>
    </row>
    <row r="145" spans="1:11" s="672" customFormat="1" ht="51.75" hidden="1" thickBot="1">
      <c r="A145" s="948">
        <v>1175000</v>
      </c>
      <c r="B145" s="779" t="s">
        <v>535</v>
      </c>
      <c r="C145" s="755" t="s">
        <v>338</v>
      </c>
      <c r="D145" s="849">
        <v>0</v>
      </c>
      <c r="E145" s="849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1" s="672" customFormat="1" ht="39" hidden="1" thickBot="1">
      <c r="A146" s="948">
        <v>1175100</v>
      </c>
      <c r="B146" s="781" t="s">
        <v>1637</v>
      </c>
      <c r="C146" s="726" t="s">
        <v>212</v>
      </c>
      <c r="D146" s="849"/>
      <c r="E146" s="849"/>
      <c r="F146" s="849"/>
      <c r="G146" s="849"/>
      <c r="H146" s="849"/>
      <c r="I146" s="849"/>
      <c r="J146" s="915">
        <v>0</v>
      </c>
    </row>
    <row r="147" spans="1:11" s="672" customFormat="1" ht="13.5" hidden="1" thickBot="1">
      <c r="A147" s="948">
        <v>1176000</v>
      </c>
      <c r="B147" s="779" t="s">
        <v>213</v>
      </c>
      <c r="C147" s="755" t="s">
        <v>338</v>
      </c>
      <c r="D147" s="849">
        <v>0</v>
      </c>
      <c r="E147" s="849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1" s="672" customFormat="1" ht="13.5" hidden="1" thickBot="1">
      <c r="A148" s="948">
        <v>1176100</v>
      </c>
      <c r="B148" s="781" t="s">
        <v>1638</v>
      </c>
      <c r="C148" s="726" t="s">
        <v>8</v>
      </c>
      <c r="D148" s="849"/>
      <c r="E148" s="830"/>
      <c r="F148" s="849"/>
      <c r="G148" s="849"/>
      <c r="H148" s="849"/>
      <c r="I148" s="849"/>
      <c r="J148" s="915">
        <v>0</v>
      </c>
    </row>
    <row r="149" spans="1:11" s="672" customFormat="1" ht="13.5" hidden="1" thickBot="1">
      <c r="A149" s="948">
        <v>1177000</v>
      </c>
      <c r="B149" s="779" t="s">
        <v>564</v>
      </c>
      <c r="C149" s="755" t="s">
        <v>338</v>
      </c>
      <c r="D149" s="849">
        <v>0</v>
      </c>
      <c r="E149" s="849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1" s="672" customFormat="1" ht="13.5" hidden="1" thickBot="1">
      <c r="A150" s="949">
        <v>1177100</v>
      </c>
      <c r="B150" s="783" t="s">
        <v>1639</v>
      </c>
      <c r="C150" s="730" t="s">
        <v>244</v>
      </c>
      <c r="D150" s="937"/>
      <c r="E150" s="937"/>
      <c r="F150" s="937"/>
      <c r="G150" s="937"/>
      <c r="H150" s="937"/>
      <c r="I150" s="937"/>
      <c r="J150" s="915">
        <v>0</v>
      </c>
    </row>
    <row r="151" spans="1:11" s="672" customFormat="1" ht="26.25" thickBot="1">
      <c r="A151" s="952" t="s">
        <v>247</v>
      </c>
      <c r="B151" s="790" t="s">
        <v>618</v>
      </c>
      <c r="C151" s="791" t="s">
        <v>338</v>
      </c>
      <c r="D151" s="953">
        <f>D152+D163</f>
        <v>0</v>
      </c>
      <c r="E151" s="953"/>
      <c r="F151" s="953">
        <f>F152+F163</f>
        <v>0</v>
      </c>
      <c r="G151" s="953">
        <f>G152</f>
        <v>0</v>
      </c>
      <c r="H151" s="953">
        <f>H152</f>
        <v>0</v>
      </c>
      <c r="I151" s="953">
        <f>I152</f>
        <v>0</v>
      </c>
      <c r="J151" s="954">
        <f>F152</f>
        <v>0</v>
      </c>
    </row>
    <row r="152" spans="1:11" s="672" customFormat="1" ht="1.5" hidden="1" customHeight="1" thickBot="1">
      <c r="A152" s="950" t="s">
        <v>620</v>
      </c>
      <c r="B152" s="799" t="s">
        <v>621</v>
      </c>
      <c r="C152" s="718" t="s">
        <v>338</v>
      </c>
      <c r="D152" s="842">
        <f>SUM(D153:D162)</f>
        <v>0</v>
      </c>
      <c r="E152" s="842"/>
      <c r="F152" s="842">
        <f>SUM(F153:F162)</f>
        <v>0</v>
      </c>
      <c r="G152" s="842">
        <f>SUM(G153:G162)</f>
        <v>0</v>
      </c>
      <c r="H152" s="842">
        <f>SUM(H153:H162)</f>
        <v>0</v>
      </c>
      <c r="I152" s="842">
        <f>SUM(I153:I162)</f>
        <v>0</v>
      </c>
      <c r="J152" s="954">
        <f>F152</f>
        <v>0</v>
      </c>
    </row>
    <row r="153" spans="1:11" s="672" customFormat="1" ht="0.75" hidden="1" customHeight="1">
      <c r="A153" s="948" t="s">
        <v>622</v>
      </c>
      <c r="B153" s="781" t="s">
        <v>1640</v>
      </c>
      <c r="C153" s="955" t="s">
        <v>945</v>
      </c>
      <c r="D153" s="847"/>
      <c r="E153" s="844"/>
      <c r="F153" s="847"/>
      <c r="G153" s="847"/>
      <c r="H153" s="847"/>
      <c r="I153" s="847"/>
      <c r="J153" s="954">
        <f>F153</f>
        <v>0</v>
      </c>
    </row>
    <row r="154" spans="1:11" s="672" customFormat="1" ht="13.5" hidden="1" thickBot="1">
      <c r="A154" s="948" t="s">
        <v>946</v>
      </c>
      <c r="B154" s="781" t="s">
        <v>1641</v>
      </c>
      <c r="C154" s="955" t="s">
        <v>923</v>
      </c>
      <c r="D154" s="847">
        <v>0</v>
      </c>
      <c r="E154" s="844"/>
      <c r="F154" s="847">
        <f>D154+E154</f>
        <v>0</v>
      </c>
      <c r="G154" s="847">
        <v>0</v>
      </c>
      <c r="H154" s="847">
        <v>0</v>
      </c>
      <c r="I154" s="847">
        <v>0</v>
      </c>
      <c r="J154" s="954">
        <f>F154</f>
        <v>0</v>
      </c>
    </row>
    <row r="155" spans="1:11" s="672" customFormat="1" ht="26.25" hidden="1" thickBot="1">
      <c r="A155" s="948" t="s">
        <v>924</v>
      </c>
      <c r="B155" s="781" t="s">
        <v>1642</v>
      </c>
      <c r="C155" s="955" t="s">
        <v>926</v>
      </c>
      <c r="D155" s="956">
        <v>0</v>
      </c>
      <c r="E155" s="1196">
        <v>0</v>
      </c>
      <c r="F155" s="956">
        <f>D155</f>
        <v>0</v>
      </c>
      <c r="G155" s="1197">
        <v>0</v>
      </c>
      <c r="H155" s="1198">
        <v>0</v>
      </c>
      <c r="I155" s="1198">
        <v>0</v>
      </c>
      <c r="J155" s="1199">
        <f>F155</f>
        <v>0</v>
      </c>
      <c r="K155" s="678"/>
    </row>
    <row r="156" spans="1:11" s="672" customFormat="1" ht="13.5" hidden="1" thickBot="1">
      <c r="A156" s="957" t="s">
        <v>927</v>
      </c>
      <c r="B156" s="781" t="s">
        <v>1643</v>
      </c>
      <c r="C156" s="955" t="s">
        <v>1055</v>
      </c>
      <c r="D156" s="847"/>
      <c r="E156" s="844"/>
      <c r="F156" s="847"/>
      <c r="G156" s="847"/>
      <c r="H156" s="847"/>
      <c r="I156" s="847"/>
      <c r="J156" s="954">
        <v>0</v>
      </c>
    </row>
    <row r="157" spans="1:11" s="672" customFormat="1" ht="13.5" hidden="1" thickBot="1">
      <c r="A157" s="957" t="s">
        <v>127</v>
      </c>
      <c r="B157" s="782" t="s">
        <v>128</v>
      </c>
      <c r="C157" s="955" t="s">
        <v>129</v>
      </c>
      <c r="D157" s="847">
        <v>0</v>
      </c>
      <c r="E157" s="844"/>
      <c r="F157" s="847">
        <f>D157+E157</f>
        <v>0</v>
      </c>
      <c r="G157" s="847"/>
      <c r="H157" s="847"/>
      <c r="I157" s="847">
        <v>0</v>
      </c>
      <c r="J157" s="954">
        <f>F157</f>
        <v>0</v>
      </c>
    </row>
    <row r="158" spans="1:11" s="672" customFormat="1" ht="13.5" hidden="1" thickBot="1">
      <c r="A158" s="957" t="s">
        <v>130</v>
      </c>
      <c r="B158" s="781" t="s">
        <v>1644</v>
      </c>
      <c r="C158" s="955" t="s">
        <v>857</v>
      </c>
      <c r="D158" s="847">
        <v>0</v>
      </c>
      <c r="E158" s="844"/>
      <c r="F158" s="847">
        <f>D158</f>
        <v>0</v>
      </c>
      <c r="G158" s="847">
        <v>0</v>
      </c>
      <c r="H158" s="847">
        <v>0</v>
      </c>
      <c r="I158" s="847">
        <v>0</v>
      </c>
      <c r="J158" s="954">
        <f>F158</f>
        <v>0</v>
      </c>
    </row>
    <row r="159" spans="1:11" s="672" customFormat="1" ht="11.25" hidden="1" customHeight="1">
      <c r="A159" s="957" t="s">
        <v>858</v>
      </c>
      <c r="B159" s="781" t="s">
        <v>1645</v>
      </c>
      <c r="C159" s="955" t="s">
        <v>860</v>
      </c>
      <c r="D159" s="847"/>
      <c r="E159" s="844"/>
      <c r="F159" s="847"/>
      <c r="G159" s="847"/>
      <c r="H159" s="847"/>
      <c r="I159" s="847"/>
      <c r="J159" s="954">
        <v>0</v>
      </c>
    </row>
    <row r="160" spans="1:11" s="672" customFormat="1" ht="13.5" hidden="1" thickBot="1">
      <c r="A160" s="958" t="s">
        <v>765</v>
      </c>
      <c r="B160" s="959" t="s">
        <v>1646</v>
      </c>
      <c r="C160" s="960" t="s">
        <v>627</v>
      </c>
      <c r="D160" s="847"/>
      <c r="E160" s="844"/>
      <c r="F160" s="847"/>
      <c r="G160" s="847"/>
      <c r="H160" s="847"/>
      <c r="I160" s="847"/>
      <c r="J160" s="954">
        <v>0</v>
      </c>
    </row>
    <row r="161" spans="1:10" s="672" customFormat="1" ht="13.5" hidden="1" thickBot="1">
      <c r="A161" s="924" t="s">
        <v>766</v>
      </c>
      <c r="B161" s="961" t="s">
        <v>1020</v>
      </c>
      <c r="C161" s="928" t="s">
        <v>1021</v>
      </c>
      <c r="D161" s="847"/>
      <c r="E161" s="844"/>
      <c r="F161" s="847"/>
      <c r="G161" s="847"/>
      <c r="H161" s="847"/>
      <c r="I161" s="847"/>
      <c r="J161" s="954">
        <v>0</v>
      </c>
    </row>
    <row r="162" spans="1:10" s="672" customFormat="1" ht="13.5" hidden="1" thickBot="1">
      <c r="A162" s="924" t="s">
        <v>1022</v>
      </c>
      <c r="B162" s="961" t="s">
        <v>1023</v>
      </c>
      <c r="C162" s="928" t="s">
        <v>1024</v>
      </c>
      <c r="D162" s="847"/>
      <c r="E162" s="844"/>
      <c r="F162" s="847"/>
      <c r="G162" s="847"/>
      <c r="H162" s="847"/>
      <c r="I162" s="847"/>
      <c r="J162" s="954">
        <v>0</v>
      </c>
    </row>
    <row r="163" spans="1:10" s="672" customFormat="1" ht="13.5" hidden="1" thickBot="1">
      <c r="A163" s="962" t="s">
        <v>628</v>
      </c>
      <c r="B163" s="963" t="s">
        <v>629</v>
      </c>
      <c r="C163" s="964" t="s">
        <v>338</v>
      </c>
      <c r="D163" s="847">
        <v>0</v>
      </c>
      <c r="E163" s="847"/>
      <c r="F163" s="847">
        <v>0</v>
      </c>
      <c r="G163" s="847">
        <v>0</v>
      </c>
      <c r="H163" s="847">
        <v>0</v>
      </c>
      <c r="I163" s="847">
        <v>0</v>
      </c>
      <c r="J163" s="954">
        <v>0</v>
      </c>
    </row>
    <row r="164" spans="1:10" ht="13.5" hidden="1" thickBot="1">
      <c r="A164" s="957" t="s">
        <v>630</v>
      </c>
      <c r="B164" s="782" t="s">
        <v>631</v>
      </c>
      <c r="C164" s="955" t="s">
        <v>632</v>
      </c>
      <c r="D164" s="847"/>
      <c r="E164" s="844"/>
      <c r="F164" s="847"/>
      <c r="G164" s="847"/>
      <c r="H164" s="847"/>
      <c r="I164" s="847"/>
      <c r="J164" s="954">
        <v>0</v>
      </c>
    </row>
    <row r="165" spans="1:10" ht="13.5" hidden="1" thickBot="1">
      <c r="A165" s="957" t="s">
        <v>633</v>
      </c>
      <c r="B165" s="782" t="s">
        <v>634</v>
      </c>
      <c r="C165" s="955" t="s">
        <v>635</v>
      </c>
      <c r="D165" s="847"/>
      <c r="E165" s="844"/>
      <c r="F165" s="847"/>
      <c r="G165" s="847"/>
      <c r="H165" s="847"/>
      <c r="I165" s="847"/>
      <c r="J165" s="954">
        <v>0</v>
      </c>
    </row>
    <row r="166" spans="1:10" ht="26.25" hidden="1" thickBot="1">
      <c r="A166" s="957" t="s">
        <v>636</v>
      </c>
      <c r="B166" s="781" t="s">
        <v>1647</v>
      </c>
      <c r="C166" s="955" t="s">
        <v>294</v>
      </c>
      <c r="D166" s="847"/>
      <c r="E166" s="844"/>
      <c r="F166" s="847"/>
      <c r="G166" s="847"/>
      <c r="H166" s="847"/>
      <c r="I166" s="847"/>
      <c r="J166" s="954">
        <v>0</v>
      </c>
    </row>
    <row r="167" spans="1:10" ht="13.5" hidden="1" thickBot="1">
      <c r="A167" s="957" t="s">
        <v>295</v>
      </c>
      <c r="B167" s="781" t="s">
        <v>1648</v>
      </c>
      <c r="C167" s="955" t="s">
        <v>297</v>
      </c>
      <c r="D167" s="847"/>
      <c r="E167" s="844"/>
      <c r="F167" s="847"/>
      <c r="G167" s="847"/>
      <c r="H167" s="847"/>
      <c r="I167" s="847"/>
      <c r="J167" s="954">
        <v>0</v>
      </c>
    </row>
    <row r="168" spans="1:10" ht="13.5" hidden="1" thickBot="1">
      <c r="A168" s="957" t="s">
        <v>298</v>
      </c>
      <c r="B168" s="779" t="s">
        <v>299</v>
      </c>
      <c r="C168" s="767" t="s">
        <v>338</v>
      </c>
      <c r="D168" s="847">
        <v>0</v>
      </c>
      <c r="E168" s="847"/>
      <c r="F168" s="847">
        <v>0</v>
      </c>
      <c r="G168" s="847">
        <v>0</v>
      </c>
      <c r="H168" s="847">
        <v>0</v>
      </c>
      <c r="I168" s="847">
        <v>0</v>
      </c>
      <c r="J168" s="954">
        <v>0</v>
      </c>
    </row>
    <row r="169" spans="1:10" ht="13.5" hidden="1" thickBot="1">
      <c r="A169" s="957" t="s">
        <v>300</v>
      </c>
      <c r="B169" s="782" t="s">
        <v>1061</v>
      </c>
      <c r="C169" s="955" t="s">
        <v>301</v>
      </c>
      <c r="D169" s="847"/>
      <c r="E169" s="844"/>
      <c r="F169" s="847"/>
      <c r="G169" s="847"/>
      <c r="H169" s="847"/>
      <c r="I169" s="847"/>
      <c r="J169" s="954">
        <v>0</v>
      </c>
    </row>
    <row r="170" spans="1:10" ht="13.5" hidden="1" thickBot="1">
      <c r="A170" s="965" t="s">
        <v>302</v>
      </c>
      <c r="B170" s="806" t="s">
        <v>1025</v>
      </c>
      <c r="C170" s="767" t="s">
        <v>338</v>
      </c>
      <c r="D170" s="847">
        <v>0</v>
      </c>
      <c r="E170" s="847"/>
      <c r="F170" s="847">
        <v>0</v>
      </c>
      <c r="G170" s="847">
        <v>0</v>
      </c>
      <c r="H170" s="847">
        <v>0</v>
      </c>
      <c r="I170" s="847">
        <v>0</v>
      </c>
      <c r="J170" s="954">
        <v>0</v>
      </c>
    </row>
    <row r="171" spans="1:10" ht="13.5" hidden="1" thickBot="1">
      <c r="A171" s="957" t="s">
        <v>304</v>
      </c>
      <c r="B171" s="782" t="s">
        <v>1062</v>
      </c>
      <c r="C171" s="955" t="s">
        <v>305</v>
      </c>
      <c r="D171" s="847"/>
      <c r="E171" s="847"/>
      <c r="F171" s="847"/>
      <c r="G171" s="847"/>
      <c r="H171" s="847"/>
      <c r="I171" s="847"/>
      <c r="J171" s="954">
        <v>0</v>
      </c>
    </row>
    <row r="172" spans="1:10" ht="13.5" hidden="1" thickBot="1">
      <c r="A172" s="957" t="s">
        <v>306</v>
      </c>
      <c r="B172" s="782" t="s">
        <v>1063</v>
      </c>
      <c r="C172" s="955" t="s">
        <v>307</v>
      </c>
      <c r="D172" s="847"/>
      <c r="E172" s="847"/>
      <c r="F172" s="847"/>
      <c r="G172" s="847"/>
      <c r="H172" s="847"/>
      <c r="I172" s="847"/>
      <c r="J172" s="847"/>
    </row>
    <row r="173" spans="1:10" ht="13.5" hidden="1" thickBot="1">
      <c r="A173" s="957" t="s">
        <v>308</v>
      </c>
      <c r="B173" s="781" t="s">
        <v>1649</v>
      </c>
      <c r="C173" s="955" t="s">
        <v>310</v>
      </c>
      <c r="D173" s="847"/>
      <c r="E173" s="847"/>
      <c r="F173" s="847"/>
      <c r="G173" s="847"/>
      <c r="H173" s="847"/>
      <c r="I173" s="847"/>
      <c r="J173" s="847"/>
    </row>
    <row r="174" spans="1:10" ht="13.5" hidden="1" thickBot="1">
      <c r="A174" s="966">
        <v>1244000</v>
      </c>
      <c r="B174" s="967" t="s">
        <v>1661</v>
      </c>
      <c r="C174" s="960" t="s">
        <v>1089</v>
      </c>
      <c r="D174" s="931"/>
      <c r="E174" s="931"/>
      <c r="F174" s="931"/>
      <c r="G174" s="931"/>
      <c r="H174" s="931"/>
      <c r="I174" s="931"/>
      <c r="J174" s="931"/>
    </row>
    <row r="175" spans="1:10" ht="24.75" customHeight="1" thickBot="1">
      <c r="A175" s="968">
        <v>1000000</v>
      </c>
      <c r="B175" s="969" t="s">
        <v>1027</v>
      </c>
      <c r="C175" s="970" t="s">
        <v>338</v>
      </c>
      <c r="D175" s="953">
        <f>D32+D151</f>
        <v>60000</v>
      </c>
      <c r="E175" s="953"/>
      <c r="F175" s="953">
        <f>F32+F151</f>
        <v>60000</v>
      </c>
      <c r="G175" s="953">
        <f>G32+G151</f>
        <v>12000</v>
      </c>
      <c r="H175" s="953">
        <f>H32+H151</f>
        <v>25000</v>
      </c>
      <c r="I175" s="953">
        <f>I32+I151</f>
        <v>38000</v>
      </c>
      <c r="J175" s="953">
        <f>J32+J151</f>
        <v>60000</v>
      </c>
    </row>
    <row r="176" spans="1:10" ht="18" customHeight="1">
      <c r="A176" s="2443"/>
      <c r="B176" s="2443"/>
      <c r="C176" s="2443"/>
      <c r="D176" s="2443"/>
      <c r="E176" s="2443"/>
      <c r="F176" s="2443"/>
      <c r="G176" s="2443"/>
      <c r="H176" s="2443"/>
      <c r="I176" s="2443"/>
      <c r="J176" s="2443"/>
    </row>
    <row r="177" spans="1:10">
      <c r="A177" s="2459" t="s">
        <v>1070</v>
      </c>
      <c r="B177" s="2459"/>
      <c r="C177" s="2459"/>
      <c r="D177" s="2459"/>
      <c r="E177" s="2459"/>
      <c r="F177" s="2459"/>
      <c r="G177" s="2459"/>
      <c r="H177" s="2459"/>
      <c r="I177" s="2459"/>
      <c r="J177" s="2459"/>
    </row>
    <row r="178" spans="1:10" ht="17.25" customHeight="1">
      <c r="A178" s="2459" t="s">
        <v>1680</v>
      </c>
      <c r="B178" s="2459"/>
      <c r="C178" s="2459"/>
      <c r="D178" s="2459"/>
      <c r="E178" s="2459"/>
      <c r="F178" s="2459"/>
      <c r="G178" s="2459"/>
      <c r="H178" s="2459"/>
      <c r="I178" s="2459"/>
      <c r="J178" s="2459"/>
    </row>
    <row r="179" spans="1:10">
      <c r="A179" s="2461" t="s">
        <v>950</v>
      </c>
      <c r="B179" s="2461"/>
      <c r="C179" s="2461"/>
      <c r="D179" s="2461"/>
      <c r="E179" s="2461"/>
      <c r="F179" s="2461"/>
      <c r="G179" s="2461"/>
      <c r="H179" s="2461"/>
      <c r="I179" s="2461"/>
      <c r="J179" s="2461"/>
    </row>
    <row r="180" spans="1:10" ht="14.25">
      <c r="A180" s="2462" t="s">
        <v>1669</v>
      </c>
      <c r="B180" s="2462"/>
      <c r="C180" s="2462"/>
      <c r="D180" s="2462"/>
      <c r="E180" s="2462"/>
      <c r="F180" s="2462"/>
      <c r="G180" s="2462"/>
      <c r="H180" s="2462"/>
      <c r="I180" s="2462"/>
      <c r="J180" s="2462"/>
    </row>
    <row r="181" spans="1:10">
      <c r="A181" s="2459" t="s">
        <v>951</v>
      </c>
      <c r="B181" s="2459"/>
      <c r="C181" s="2459"/>
      <c r="D181" s="2459"/>
      <c r="E181" s="2459"/>
      <c r="F181" s="2459"/>
      <c r="G181" s="2459"/>
      <c r="H181" s="2459"/>
      <c r="I181" s="2459"/>
      <c r="J181" s="2459"/>
    </row>
    <row r="182" spans="1:10">
      <c r="A182" s="2422" t="s">
        <v>1604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 ht="14.25">
      <c r="A183" s="2460" t="s">
        <v>1663</v>
      </c>
      <c r="B183" s="2460"/>
      <c r="C183" s="2460"/>
      <c r="D183" s="2460"/>
      <c r="E183" s="2460"/>
      <c r="F183" s="2460"/>
      <c r="G183" s="2460"/>
      <c r="H183" s="2460"/>
      <c r="I183" s="2460"/>
      <c r="J183" s="2460"/>
    </row>
    <row r="184" spans="1:10">
      <c r="A184" s="2455"/>
      <c r="B184" s="2455"/>
      <c r="C184" s="2455"/>
      <c r="D184" s="2455"/>
      <c r="E184" s="2455"/>
      <c r="F184" s="2455"/>
      <c r="G184" s="2455"/>
      <c r="H184" s="2455"/>
      <c r="I184" s="2455"/>
      <c r="J184" s="2455"/>
    </row>
    <row r="185" spans="1:10">
      <c r="A185" s="2464"/>
      <c r="B185" s="2464"/>
      <c r="C185" s="2464"/>
      <c r="D185" s="2464"/>
      <c r="E185" s="2464"/>
      <c r="F185" s="2464"/>
      <c r="G185" s="2464"/>
      <c r="H185" s="2464"/>
      <c r="I185" s="2464"/>
      <c r="J185" s="2464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>
      <c r="A190" s="2464"/>
      <c r="B190" s="2464"/>
      <c r="C190" s="2464"/>
      <c r="D190" s="2464"/>
      <c r="E190" s="2464"/>
      <c r="F190" s="2464"/>
      <c r="G190" s="2464"/>
      <c r="H190" s="2464"/>
      <c r="I190" s="2464"/>
      <c r="J190" s="2464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971"/>
      <c r="B193" s="971"/>
      <c r="C193" s="971"/>
      <c r="D193" s="971"/>
      <c r="E193" s="971"/>
      <c r="F193" s="971"/>
      <c r="G193" s="971"/>
      <c r="H193" s="971"/>
      <c r="I193" s="971"/>
      <c r="J193" s="971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971"/>
      <c r="B195" s="971"/>
      <c r="C195" s="971"/>
      <c r="D195" s="971"/>
      <c r="E195" s="971"/>
      <c r="F195" s="973"/>
      <c r="G195" s="973"/>
      <c r="H195" s="973"/>
      <c r="I195" s="973"/>
      <c r="J195" s="973"/>
    </row>
    <row r="196" spans="1:10">
      <c r="A196" s="2464"/>
      <c r="B196" s="2464"/>
      <c r="C196" s="2464"/>
      <c r="D196" s="2464"/>
      <c r="E196" s="2464"/>
      <c r="F196" s="2464"/>
      <c r="G196" s="2464"/>
      <c r="H196" s="2464"/>
      <c r="I196" s="2464"/>
      <c r="J196" s="2464"/>
    </row>
    <row r="197" spans="1:10">
      <c r="A197" s="971"/>
      <c r="B197" s="971"/>
      <c r="C197" s="971"/>
      <c r="D197" s="971"/>
      <c r="E197" s="971"/>
      <c r="F197" s="971"/>
      <c r="G197" s="971"/>
      <c r="H197" s="971"/>
      <c r="I197" s="971"/>
      <c r="J197" s="971"/>
    </row>
    <row r="198" spans="1:10">
      <c r="A198" s="2464"/>
      <c r="B198" s="2464"/>
      <c r="C198" s="2464"/>
      <c r="D198" s="2464"/>
      <c r="E198" s="2464"/>
      <c r="F198" s="2464"/>
      <c r="G198" s="2464"/>
      <c r="H198" s="2464"/>
      <c r="I198" s="2464"/>
      <c r="J198" s="2464"/>
    </row>
    <row r="199" spans="1:10" ht="207" customHeight="1">
      <c r="A199" s="971"/>
      <c r="B199" s="971"/>
      <c r="C199" s="971"/>
      <c r="D199" s="971"/>
      <c r="E199" s="971"/>
      <c r="F199" s="971"/>
      <c r="G199" s="971"/>
      <c r="H199" s="971"/>
      <c r="I199" s="971"/>
      <c r="J199" s="971"/>
    </row>
    <row r="200" spans="1:10">
      <c r="A200" s="2464" t="s">
        <v>49</v>
      </c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>
      <c r="A201" s="2463" t="s">
        <v>1664</v>
      </c>
      <c r="B201" s="2463"/>
      <c r="C201" s="2463"/>
      <c r="D201" s="2463"/>
      <c r="E201" s="2463"/>
      <c r="F201" s="2463"/>
      <c r="G201" s="2463"/>
      <c r="H201" s="2463"/>
      <c r="I201" s="2463"/>
      <c r="J201" s="2463"/>
    </row>
    <row r="202" spans="1:10">
      <c r="A202" s="2463" t="s">
        <v>1665</v>
      </c>
      <c r="B202" s="2463"/>
      <c r="C202" s="2463"/>
      <c r="D202" s="2463"/>
      <c r="E202" s="2463"/>
      <c r="F202" s="2463"/>
      <c r="G202" s="2463"/>
      <c r="H202" s="2463"/>
      <c r="I202" s="2463"/>
      <c r="J202" s="2463"/>
    </row>
    <row r="203" spans="1:10">
      <c r="A203" s="2463" t="s">
        <v>1666</v>
      </c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971" t="s">
        <v>890</v>
      </c>
      <c r="B204" s="974"/>
      <c r="C204" s="974"/>
      <c r="D204" s="974"/>
      <c r="E204" s="974"/>
      <c r="F204" s="974"/>
      <c r="G204" s="974"/>
      <c r="H204" s="974"/>
      <c r="I204" s="974"/>
      <c r="J204" s="974"/>
    </row>
    <row r="205" spans="1:10">
      <c r="A205" s="2463" t="s">
        <v>1667</v>
      </c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2422" t="s">
        <v>645</v>
      </c>
      <c r="B206" s="2422"/>
      <c r="C206" s="2422"/>
      <c r="D206" s="2422"/>
      <c r="E206" s="2422"/>
      <c r="F206" s="2422"/>
      <c r="G206" s="2422"/>
      <c r="H206" s="2422"/>
      <c r="I206" s="2422"/>
      <c r="J206" s="2422"/>
    </row>
    <row r="207" spans="1:10">
      <c r="A207" s="2459" t="s">
        <v>1070</v>
      </c>
      <c r="B207" s="2459"/>
      <c r="C207" s="2459"/>
      <c r="D207" s="2459"/>
      <c r="E207" s="2459"/>
      <c r="F207" s="2459"/>
      <c r="G207" s="2459"/>
      <c r="H207" s="2459"/>
      <c r="I207" s="2459"/>
      <c r="J207" s="2459"/>
    </row>
    <row r="208" spans="1:10" ht="14.25">
      <c r="A208" s="2459" t="s">
        <v>1668</v>
      </c>
      <c r="B208" s="2459"/>
      <c r="C208" s="2459"/>
      <c r="D208" s="2459"/>
      <c r="E208" s="2459"/>
      <c r="F208" s="2459"/>
      <c r="G208" s="2459"/>
      <c r="H208" s="2459"/>
      <c r="I208" s="2459"/>
      <c r="J208" s="2459"/>
    </row>
    <row r="209" spans="1:10">
      <c r="A209" s="2461" t="s">
        <v>950</v>
      </c>
      <c r="B209" s="2461"/>
      <c r="C209" s="2461"/>
      <c r="D209" s="2461"/>
      <c r="E209" s="2461"/>
      <c r="F209" s="2461"/>
      <c r="G209" s="2461"/>
      <c r="H209" s="2461"/>
      <c r="I209" s="2461"/>
      <c r="J209" s="2461"/>
    </row>
    <row r="210" spans="1:10" ht="14.25">
      <c r="A210" s="2462" t="s">
        <v>1669</v>
      </c>
      <c r="B210" s="2462"/>
      <c r="C210" s="2462"/>
      <c r="D210" s="2462"/>
      <c r="E210" s="2462"/>
      <c r="F210" s="2462"/>
      <c r="G210" s="2462"/>
      <c r="H210" s="2462"/>
      <c r="I210" s="2462"/>
      <c r="J210" s="2462"/>
    </row>
    <row r="211" spans="1:10">
      <c r="A211" s="2459" t="s">
        <v>951</v>
      </c>
      <c r="B211" s="2459"/>
      <c r="C211" s="2459"/>
      <c r="D211" s="2459"/>
      <c r="E211" s="2459"/>
      <c r="F211" s="2459"/>
      <c r="G211" s="2459"/>
      <c r="H211" s="2459"/>
      <c r="I211" s="2459"/>
      <c r="J211" s="2459"/>
    </row>
    <row r="212" spans="1:10">
      <c r="A212" s="2459" t="s">
        <v>952</v>
      </c>
      <c r="B212" s="2459"/>
      <c r="C212" s="2459"/>
      <c r="D212" s="2459"/>
      <c r="E212" s="2459"/>
      <c r="F212" s="2459"/>
      <c r="G212" s="2459"/>
      <c r="H212" s="2459"/>
      <c r="I212" s="2459"/>
      <c r="J212" s="2459"/>
    </row>
    <row r="213" spans="1:10" ht="14.25">
      <c r="A213" s="2460" t="s">
        <v>1663</v>
      </c>
      <c r="B213" s="2460"/>
      <c r="C213" s="2460"/>
      <c r="D213" s="2460"/>
      <c r="E213" s="2460"/>
      <c r="F213" s="2460"/>
      <c r="G213" s="2460"/>
      <c r="H213" s="2460"/>
      <c r="I213" s="2460"/>
      <c r="J213" s="2460"/>
    </row>
    <row r="214" spans="1:10">
      <c r="A214" s="2455"/>
      <c r="B214" s="2455"/>
      <c r="C214" s="2455"/>
      <c r="D214" s="2455"/>
      <c r="E214" s="2455"/>
      <c r="F214" s="2455"/>
      <c r="G214" s="2455"/>
      <c r="H214" s="2455"/>
      <c r="I214" s="2455"/>
      <c r="J214" s="2455"/>
    </row>
  </sheetData>
  <mergeCells count="40"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  <mergeCell ref="A198:J198"/>
    <mergeCell ref="A200:J200"/>
    <mergeCell ref="A201:J201"/>
    <mergeCell ref="A202:J202"/>
    <mergeCell ref="A203:J203"/>
    <mergeCell ref="A190:J190"/>
    <mergeCell ref="A191:J191"/>
    <mergeCell ref="A192:J192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83:J183"/>
    <mergeCell ref="A184:J184"/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K215"/>
  <sheetViews>
    <sheetView topLeftCell="A22" workbookViewId="0">
      <selection activeCell="F133" sqref="F133"/>
    </sheetView>
  </sheetViews>
  <sheetFormatPr defaultRowHeight="12.75"/>
  <cols>
    <col min="1" max="1" width="7.42578125" style="672" customWidth="1"/>
    <col min="2" max="2" width="42.5703125" style="663" customWidth="1"/>
    <col min="3" max="3" width="8.7109375" style="673" customWidth="1"/>
    <col min="4" max="4" width="13.140625" style="662" customWidth="1"/>
    <col min="5" max="5" width="13.28515625" style="662" customWidth="1"/>
    <col min="6" max="6" width="11.285156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889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4.25" customHeight="1">
      <c r="B6" s="871" t="s">
        <v>31</v>
      </c>
      <c r="C6" s="872"/>
      <c r="D6" s="871"/>
      <c r="E6" s="871"/>
      <c r="G6" s="873" t="s">
        <v>971</v>
      </c>
      <c r="H6" s="820"/>
    </row>
    <row r="7" spans="1:10">
      <c r="B7" s="662"/>
      <c r="C7" s="874"/>
    </row>
    <row r="8" spans="1:10" ht="12" customHeight="1">
      <c r="A8" s="672" t="s">
        <v>2145</v>
      </c>
      <c r="F8" s="665"/>
      <c r="G8" s="665"/>
    </row>
    <row r="9" spans="1:10" s="672" customFormat="1" ht="9.75" customHeight="1">
      <c r="A9" s="2455" t="s">
        <v>1073</v>
      </c>
      <c r="B9" s="2455"/>
      <c r="C9" s="2455"/>
      <c r="D9" s="2455"/>
      <c r="E9" s="2455"/>
    </row>
    <row r="10" spans="1:10">
      <c r="A10" s="672" t="s">
        <v>451</v>
      </c>
      <c r="B10" s="875"/>
      <c r="C10" s="876"/>
      <c r="D10" s="824"/>
      <c r="E10" s="824"/>
    </row>
    <row r="11" spans="1:10" ht="14.25" customHeight="1">
      <c r="B11" s="877"/>
      <c r="C11" s="878"/>
      <c r="D11" s="877"/>
      <c r="E11" s="877"/>
      <c r="F11" s="877"/>
      <c r="G11" s="877"/>
      <c r="H11" s="879"/>
    </row>
    <row r="12" spans="1:10" ht="11.25" customHeight="1">
      <c r="A12" s="880"/>
      <c r="B12" s="873" t="s">
        <v>1100</v>
      </c>
      <c r="C12" s="874"/>
      <c r="D12" s="873"/>
      <c r="E12" s="873"/>
      <c r="F12" s="873"/>
      <c r="G12" s="820"/>
      <c r="H12" s="881" t="s">
        <v>193</v>
      </c>
    </row>
    <row r="13" spans="1:10" ht="30" customHeight="1">
      <c r="A13" s="882" t="s">
        <v>587</v>
      </c>
      <c r="B13" s="882"/>
      <c r="C13" s="878"/>
      <c r="D13" s="882"/>
      <c r="E13" s="882"/>
      <c r="F13" s="882"/>
      <c r="G13" s="883"/>
    </row>
    <row r="14" spans="1:10" ht="17.25" customHeight="1">
      <c r="A14" s="2445" t="s">
        <v>2146</v>
      </c>
      <c r="B14" s="2446"/>
      <c r="F14" s="665"/>
      <c r="G14" s="665"/>
    </row>
    <row r="15" spans="1:10" ht="21.75" customHeight="1">
      <c r="A15" s="884"/>
      <c r="B15" s="2468" t="s">
        <v>588</v>
      </c>
      <c r="C15" s="2468"/>
      <c r="D15" s="2468"/>
      <c r="E15" s="2468"/>
      <c r="F15" s="885"/>
      <c r="G15" s="885"/>
      <c r="H15" s="885"/>
      <c r="I15" s="885"/>
      <c r="J15" s="885"/>
    </row>
    <row r="16" spans="1:10" ht="21" customHeight="1">
      <c r="A16" s="662"/>
      <c r="B16" s="2470" t="s">
        <v>243</v>
      </c>
      <c r="C16" s="2470"/>
      <c r="D16" s="2470"/>
      <c r="E16" s="2470"/>
      <c r="F16" s="2470"/>
      <c r="G16" s="886"/>
      <c r="H16" s="886"/>
      <c r="I16" s="886"/>
      <c r="J16" s="886"/>
    </row>
    <row r="17" spans="1:10" s="672" customFormat="1" ht="21.75" customHeight="1">
      <c r="A17" s="882" t="s">
        <v>2120</v>
      </c>
      <c r="B17" s="887"/>
      <c r="C17" s="1194"/>
      <c r="D17" s="887"/>
      <c r="E17" s="887"/>
      <c r="F17" s="887"/>
      <c r="G17" s="887"/>
      <c r="H17" s="887"/>
      <c r="I17" s="887"/>
      <c r="J17" s="887"/>
    </row>
    <row r="18" spans="1:10" s="672" customFormat="1" ht="12" customHeight="1">
      <c r="A18" s="883"/>
      <c r="B18" s="675"/>
      <c r="C18" s="1195"/>
      <c r="D18" s="675"/>
      <c r="E18" s="675"/>
      <c r="F18" s="675"/>
      <c r="G18" s="676"/>
      <c r="H18" s="676"/>
      <c r="I18" s="675"/>
      <c r="J18" s="675"/>
    </row>
    <row r="19" spans="1:10" s="667" customFormat="1" ht="16.5" thickBot="1">
      <c r="A19" s="677" t="s">
        <v>2121</v>
      </c>
      <c r="B19" s="888"/>
      <c r="C19" s="889"/>
      <c r="D19" s="669"/>
      <c r="E19" s="669"/>
      <c r="G19" s="890" t="s">
        <v>617</v>
      </c>
      <c r="H19" s="891"/>
      <c r="I19" s="891"/>
      <c r="J19" s="891"/>
    </row>
    <row r="20" spans="1:10" s="869" customFormat="1" ht="15.75" customHeight="1" thickBot="1">
      <c r="A20" s="677" t="s">
        <v>84</v>
      </c>
      <c r="B20" s="892"/>
      <c r="C20" s="889"/>
      <c r="G20" s="892" t="s">
        <v>313</v>
      </c>
      <c r="H20" s="893">
        <v>9</v>
      </c>
      <c r="I20" s="894">
        <v>1</v>
      </c>
      <c r="J20" s="895">
        <v>1</v>
      </c>
    </row>
    <row r="21" spans="1:10" s="892" customFormat="1" ht="15" customHeight="1" thickBot="1">
      <c r="A21" s="677" t="s">
        <v>600</v>
      </c>
      <c r="C21" s="889"/>
      <c r="G21" s="892" t="s">
        <v>883</v>
      </c>
    </row>
    <row r="22" spans="1:10" s="892" customFormat="1" ht="9.75" customHeight="1" thickBot="1">
      <c r="A22" s="677" t="s">
        <v>531</v>
      </c>
      <c r="C22" s="896"/>
      <c r="D22" s="897"/>
      <c r="G22" s="892" t="s">
        <v>532</v>
      </c>
    </row>
    <row r="23" spans="1:10" s="869" customFormat="1" ht="15.75" customHeight="1" thickBot="1">
      <c r="A23" s="677" t="s">
        <v>693</v>
      </c>
      <c r="B23" s="892"/>
      <c r="C23" s="889"/>
      <c r="G23" s="892" t="s">
        <v>902</v>
      </c>
      <c r="I23" s="898">
        <v>51</v>
      </c>
    </row>
    <row r="24" spans="1:10" s="869" customFormat="1" ht="12.75" customHeight="1">
      <c r="A24" s="677" t="s">
        <v>202</v>
      </c>
      <c r="B24" s="899"/>
      <c r="C24" s="900"/>
      <c r="F24" s="901"/>
      <c r="G24" s="892" t="s">
        <v>904</v>
      </c>
    </row>
    <row r="25" spans="1:10" s="869" customFormat="1" ht="15.75" customHeight="1" thickBot="1">
      <c r="A25" s="679" t="s">
        <v>286</v>
      </c>
      <c r="B25" s="890"/>
      <c r="C25" s="900"/>
      <c r="D25" s="902"/>
      <c r="E25" s="902"/>
      <c r="G25" s="892" t="s">
        <v>218</v>
      </c>
      <c r="I25" s="901"/>
    </row>
    <row r="26" spans="1:10" s="901" customFormat="1" ht="15.75" customHeight="1" thickBot="1">
      <c r="A26" s="677" t="s">
        <v>110</v>
      </c>
      <c r="B26" s="892"/>
      <c r="C26" s="900"/>
      <c r="D26" s="903"/>
      <c r="E26" s="869"/>
      <c r="G26" s="901" t="s">
        <v>1658</v>
      </c>
      <c r="H26" s="904"/>
      <c r="I26" s="905"/>
      <c r="J26" s="906"/>
    </row>
    <row r="27" spans="1:10" s="901" customFormat="1" ht="16.5" customHeight="1" thickBot="1">
      <c r="A27" s="677" t="s">
        <v>608</v>
      </c>
      <c r="B27" s="892"/>
      <c r="C27" s="900"/>
      <c r="E27" s="907" t="s">
        <v>704</v>
      </c>
      <c r="G27" s="892" t="s">
        <v>398</v>
      </c>
      <c r="I27" s="869"/>
      <c r="J27" s="869"/>
    </row>
    <row r="28" spans="1:10" s="901" customFormat="1" ht="16.5" customHeight="1" thickBot="1">
      <c r="A28" s="680"/>
      <c r="B28" s="869"/>
      <c r="C28" s="908"/>
      <c r="E28" s="909"/>
      <c r="F28" s="869"/>
      <c r="G28" s="869"/>
    </row>
    <row r="29" spans="1:10" s="672" customFormat="1" ht="35.25" customHeight="1" thickBot="1">
      <c r="A29" s="695" t="s">
        <v>385</v>
      </c>
      <c r="B29" s="696" t="s">
        <v>609</v>
      </c>
      <c r="C29" s="697"/>
      <c r="D29" s="696" t="s">
        <v>401</v>
      </c>
      <c r="E29" s="698"/>
      <c r="F29" s="2438" t="s">
        <v>342</v>
      </c>
      <c r="G29" s="2440" t="s">
        <v>343</v>
      </c>
      <c r="H29" s="2441"/>
      <c r="I29" s="2441"/>
      <c r="J29" s="2442"/>
    </row>
    <row r="30" spans="1:10" s="672" customFormat="1" ht="96.75" customHeight="1" thickBot="1">
      <c r="A30" s="699"/>
      <c r="B30" s="700" t="s">
        <v>329</v>
      </c>
      <c r="C30" s="701" t="s">
        <v>641</v>
      </c>
      <c r="D30" s="702" t="s">
        <v>761</v>
      </c>
      <c r="E30" s="70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0" s="910" customFormat="1" ht="21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707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24" customHeight="1" thickBot="1">
      <c r="A32" s="911">
        <v>1100000</v>
      </c>
      <c r="B32" s="711" t="s">
        <v>1659</v>
      </c>
      <c r="C32" s="712" t="s">
        <v>338</v>
      </c>
      <c r="D32" s="826">
        <f>D33+D42+D138+D105</f>
        <v>30000</v>
      </c>
      <c r="E32" s="826">
        <f>E105</f>
        <v>0</v>
      </c>
      <c r="F32" s="826">
        <f>F33+F42+F138+F105</f>
        <v>30000</v>
      </c>
      <c r="G32" s="826">
        <f>G105</f>
        <v>7000</v>
      </c>
      <c r="H32" s="826">
        <f>H105</f>
        <v>14000</v>
      </c>
      <c r="I32" s="826">
        <f>I105</f>
        <v>21000</v>
      </c>
      <c r="J32" s="826">
        <f>F32</f>
        <v>30000</v>
      </c>
    </row>
    <row r="33" spans="1:10" s="672" customFormat="1" ht="33.75" customHeight="1" thickBot="1">
      <c r="A33" s="911">
        <v>1110000</v>
      </c>
      <c r="B33" s="714" t="s">
        <v>1617</v>
      </c>
      <c r="C33" s="712" t="s">
        <v>338</v>
      </c>
      <c r="D33" s="827">
        <f>D34</f>
        <v>0</v>
      </c>
      <c r="E33" s="827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F33</f>
        <v>0</v>
      </c>
    </row>
    <row r="34" spans="1:10" s="672" customFormat="1" ht="14.25" hidden="1">
      <c r="A34" s="912">
        <v>1110000</v>
      </c>
      <c r="B34" s="717" t="s">
        <v>768</v>
      </c>
      <c r="C34" s="718" t="s">
        <v>338</v>
      </c>
      <c r="D34" s="828">
        <f>SUM(D35:D41)</f>
        <v>0</v>
      </c>
      <c r="E34" s="828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F34</f>
        <v>0</v>
      </c>
    </row>
    <row r="35" spans="1:10" s="672" customFormat="1" ht="25.5" hidden="1">
      <c r="A35" s="913">
        <v>1111000</v>
      </c>
      <c r="B35" s="721" t="s">
        <v>643</v>
      </c>
      <c r="C35" s="722" t="s">
        <v>769</v>
      </c>
      <c r="D35" s="829">
        <v>0</v>
      </c>
      <c r="E35" s="835"/>
      <c r="F35" s="829">
        <f t="shared" ref="F35:F40" si="0">D35+E35</f>
        <v>0</v>
      </c>
      <c r="G35" s="829">
        <v>0</v>
      </c>
      <c r="H35" s="829">
        <v>0</v>
      </c>
      <c r="I35" s="829">
        <v>0</v>
      </c>
      <c r="J35" s="829">
        <f>F35</f>
        <v>0</v>
      </c>
    </row>
    <row r="36" spans="1:10" s="672" customFormat="1" ht="0.75" hidden="1" customHeight="1">
      <c r="A36" s="914">
        <v>1112000</v>
      </c>
      <c r="B36" s="725" t="s">
        <v>255</v>
      </c>
      <c r="C36" s="726" t="s">
        <v>770</v>
      </c>
      <c r="D36" s="830">
        <v>0</v>
      </c>
      <c r="E36" s="830"/>
      <c r="F36" s="829">
        <f t="shared" si="0"/>
        <v>0</v>
      </c>
      <c r="G36" s="830">
        <v>0</v>
      </c>
      <c r="H36" s="830">
        <v>0</v>
      </c>
      <c r="I36" s="830">
        <v>0</v>
      </c>
      <c r="J36" s="830">
        <f>F36</f>
        <v>0</v>
      </c>
    </row>
    <row r="37" spans="1:10" s="672" customFormat="1" ht="25.5" hidden="1">
      <c r="A37" s="914">
        <v>1113000</v>
      </c>
      <c r="B37" s="725" t="s">
        <v>771</v>
      </c>
      <c r="C37" s="726" t="s">
        <v>772</v>
      </c>
      <c r="D37" s="830"/>
      <c r="E37" s="830"/>
      <c r="F37" s="829">
        <f t="shared" si="0"/>
        <v>0</v>
      </c>
      <c r="G37" s="830"/>
      <c r="H37" s="830"/>
      <c r="I37" s="830"/>
      <c r="J37" s="915">
        <v>0</v>
      </c>
    </row>
    <row r="38" spans="1:10" s="672" customFormat="1" ht="51" hidden="1">
      <c r="A38" s="914">
        <v>1114000</v>
      </c>
      <c r="B38" s="725" t="s">
        <v>377</v>
      </c>
      <c r="C38" s="726" t="s">
        <v>378</v>
      </c>
      <c r="D38" s="830"/>
      <c r="E38" s="830"/>
      <c r="F38" s="829">
        <f t="shared" si="0"/>
        <v>0</v>
      </c>
      <c r="G38" s="830"/>
      <c r="H38" s="830"/>
      <c r="I38" s="830"/>
      <c r="J38" s="915">
        <v>0</v>
      </c>
    </row>
    <row r="39" spans="1:10" s="672" customFormat="1" hidden="1">
      <c r="A39" s="914">
        <v>1115000</v>
      </c>
      <c r="B39" s="725" t="s">
        <v>591</v>
      </c>
      <c r="C39" s="726" t="s">
        <v>367</v>
      </c>
      <c r="D39" s="830"/>
      <c r="E39" s="830"/>
      <c r="F39" s="829">
        <f t="shared" si="0"/>
        <v>0</v>
      </c>
      <c r="G39" s="830"/>
      <c r="H39" s="830"/>
      <c r="I39" s="830"/>
      <c r="J39" s="915">
        <v>0</v>
      </c>
    </row>
    <row r="40" spans="1:10" s="672" customFormat="1" ht="25.5" hidden="1">
      <c r="A40" s="914">
        <v>1116000</v>
      </c>
      <c r="B40" s="725" t="s">
        <v>981</v>
      </c>
      <c r="C40" s="726" t="s">
        <v>368</v>
      </c>
      <c r="D40" s="830"/>
      <c r="E40" s="830"/>
      <c r="F40" s="829">
        <f t="shared" si="0"/>
        <v>0</v>
      </c>
      <c r="G40" s="830"/>
      <c r="H40" s="830"/>
      <c r="I40" s="830"/>
      <c r="J40" s="915">
        <v>0</v>
      </c>
    </row>
    <row r="41" spans="1:10" s="672" customFormat="1" ht="26.25" hidden="1" thickBot="1">
      <c r="A41" s="916">
        <v>1117000</v>
      </c>
      <c r="B41" s="729" t="s">
        <v>610</v>
      </c>
      <c r="C41" s="730" t="s">
        <v>19</v>
      </c>
      <c r="D41" s="831">
        <v>0</v>
      </c>
      <c r="E41" s="831"/>
      <c r="F41" s="829">
        <f>D41+E41</f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0" s="672" customFormat="1" ht="29.25" hidden="1" thickBot="1">
      <c r="A42" s="917">
        <v>1120000</v>
      </c>
      <c r="B42" s="733" t="s">
        <v>20</v>
      </c>
      <c r="C42" s="712" t="s">
        <v>338</v>
      </c>
      <c r="D42" s="832">
        <f>D43+D55+D66+D69+D51+D64</f>
        <v>0</v>
      </c>
      <c r="E42" s="832"/>
      <c r="F42" s="832">
        <f>F43+F55+F66+F69+F51+F64</f>
        <v>0</v>
      </c>
      <c r="G42" s="832">
        <f>G43+G51+G55+G64+G66+G69</f>
        <v>0</v>
      </c>
      <c r="H42" s="832">
        <f>H43+H51+H55+H64+H66+H69</f>
        <v>0</v>
      </c>
      <c r="I42" s="832">
        <f>I43+I51+I55+I64+I66+I69</f>
        <v>0</v>
      </c>
      <c r="J42" s="915">
        <f>F42</f>
        <v>0</v>
      </c>
    </row>
    <row r="43" spans="1:10" s="672" customFormat="1" ht="13.5" hidden="1" customHeight="1">
      <c r="A43" s="912">
        <v>1121000</v>
      </c>
      <c r="B43" s="735" t="s">
        <v>21</v>
      </c>
      <c r="C43" s="736"/>
      <c r="D43" s="829">
        <f>SUM(D44:D49)</f>
        <v>0</v>
      </c>
      <c r="E43" s="829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</row>
    <row r="44" spans="1:10" s="672" customFormat="1" ht="25.5" hidden="1">
      <c r="A44" s="914">
        <v>1121100</v>
      </c>
      <c r="B44" s="737" t="s">
        <v>359</v>
      </c>
      <c r="C44" s="726" t="s">
        <v>360</v>
      </c>
      <c r="D44" s="830"/>
      <c r="E44" s="830"/>
      <c r="F44" s="830"/>
      <c r="G44" s="830"/>
      <c r="H44" s="830"/>
      <c r="I44" s="830"/>
      <c r="J44" s="915">
        <v>0</v>
      </c>
    </row>
    <row r="45" spans="1:10" s="672" customFormat="1" hidden="1">
      <c r="A45" s="914">
        <v>1121200</v>
      </c>
      <c r="B45" s="738" t="s">
        <v>1618</v>
      </c>
      <c r="C45" s="726" t="s">
        <v>362</v>
      </c>
      <c r="D45" s="830">
        <v>0</v>
      </c>
      <c r="E45" s="830"/>
      <c r="F45" s="830">
        <f>D45+E45</f>
        <v>0</v>
      </c>
      <c r="G45" s="830">
        <v>0</v>
      </c>
      <c r="H45" s="830">
        <v>0</v>
      </c>
      <c r="I45" s="830">
        <v>0</v>
      </c>
      <c r="J45" s="915">
        <f>F45</f>
        <v>0</v>
      </c>
    </row>
    <row r="46" spans="1:10" s="672" customFormat="1" hidden="1">
      <c r="A46" s="914">
        <v>1121300</v>
      </c>
      <c r="B46" s="737" t="s">
        <v>734</v>
      </c>
      <c r="C46" s="726" t="s">
        <v>363</v>
      </c>
      <c r="D46" s="830">
        <v>0</v>
      </c>
      <c r="E46" s="830"/>
      <c r="F46" s="830">
        <f>D46+E46</f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t="0.75" hidden="1" customHeight="1">
      <c r="A47" s="914">
        <v>1121400</v>
      </c>
      <c r="B47" s="737" t="s">
        <v>735</v>
      </c>
      <c r="C47" s="726" t="s">
        <v>364</v>
      </c>
      <c r="D47" s="830">
        <v>0</v>
      </c>
      <c r="E47" s="830"/>
      <c r="F47" s="830"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1121500</v>
      </c>
      <c r="B48" s="737" t="s">
        <v>65</v>
      </c>
      <c r="C48" s="726" t="s">
        <v>365</v>
      </c>
      <c r="D48" s="829"/>
      <c r="E48" s="830"/>
      <c r="F48" s="829"/>
      <c r="G48" s="829"/>
      <c r="H48" s="829"/>
      <c r="I48" s="829"/>
      <c r="J48" s="915">
        <v>0</v>
      </c>
    </row>
    <row r="49" spans="1:10" s="672" customFormat="1" ht="25.5" hidden="1">
      <c r="A49" s="914">
        <v>1121600</v>
      </c>
      <c r="B49" s="737" t="s">
        <v>66</v>
      </c>
      <c r="C49" s="726" t="s">
        <v>366</v>
      </c>
      <c r="D49" s="830"/>
      <c r="E49" s="830"/>
      <c r="F49" s="830"/>
      <c r="G49" s="830"/>
      <c r="H49" s="830"/>
      <c r="I49" s="830"/>
      <c r="J49" s="915">
        <v>0</v>
      </c>
    </row>
    <row r="50" spans="1:10" s="672" customFormat="1" ht="13.5" hidden="1" thickBot="1">
      <c r="A50" s="918">
        <v>1121700</v>
      </c>
      <c r="B50" s="741" t="s">
        <v>67</v>
      </c>
      <c r="C50" s="730" t="s">
        <v>731</v>
      </c>
      <c r="D50" s="831"/>
      <c r="E50" s="831"/>
      <c r="F50" s="831"/>
      <c r="G50" s="831"/>
      <c r="H50" s="831"/>
      <c r="I50" s="831"/>
      <c r="J50" s="915">
        <v>0</v>
      </c>
    </row>
    <row r="51" spans="1:10" s="672" customFormat="1" ht="22.5" hidden="1" customHeight="1">
      <c r="A51" s="912">
        <v>1122000</v>
      </c>
      <c r="B51" s="742" t="s">
        <v>732</v>
      </c>
      <c r="C51" s="718" t="s">
        <v>338</v>
      </c>
      <c r="D51" s="835">
        <f>D52</f>
        <v>0</v>
      </c>
      <c r="E51" s="835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idden="1">
      <c r="A52" s="919">
        <v>1122100</v>
      </c>
      <c r="B52" s="737" t="s">
        <v>68</v>
      </c>
      <c r="C52" s="722" t="s">
        <v>733</v>
      </c>
      <c r="D52" s="830">
        <v>0</v>
      </c>
      <c r="E52" s="830"/>
      <c r="F52" s="830">
        <f>D52+E52</f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t="25.5" hidden="1">
      <c r="A53" s="919">
        <v>1122200</v>
      </c>
      <c r="B53" s="737" t="s">
        <v>465</v>
      </c>
      <c r="C53" s="726" t="s">
        <v>978</v>
      </c>
      <c r="D53" s="830"/>
      <c r="E53" s="830"/>
      <c r="F53" s="830"/>
      <c r="G53" s="830"/>
      <c r="H53" s="830"/>
      <c r="I53" s="830"/>
      <c r="J53" s="915">
        <v>0</v>
      </c>
    </row>
    <row r="54" spans="1:10" s="672" customFormat="1" ht="0.75" hidden="1" customHeight="1">
      <c r="A54" s="917">
        <v>1122300</v>
      </c>
      <c r="B54" s="741" t="s">
        <v>136</v>
      </c>
      <c r="C54" s="730" t="s">
        <v>979</v>
      </c>
      <c r="D54" s="831"/>
      <c r="E54" s="831"/>
      <c r="F54" s="831"/>
      <c r="G54" s="831"/>
      <c r="H54" s="831"/>
      <c r="I54" s="831"/>
      <c r="J54" s="915">
        <v>0</v>
      </c>
    </row>
    <row r="55" spans="1:10" s="672" customFormat="1" ht="28.5" hidden="1">
      <c r="A55" s="912">
        <v>1123000</v>
      </c>
      <c r="B55" s="742" t="s">
        <v>52</v>
      </c>
      <c r="C55" s="718" t="s">
        <v>338</v>
      </c>
      <c r="D55" s="835">
        <f>SUM(D56:D63)</f>
        <v>0</v>
      </c>
      <c r="E55" s="835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 ht="0.75" hidden="1" customHeight="1">
      <c r="A56" s="919">
        <v>1123100</v>
      </c>
      <c r="B56" s="737" t="s">
        <v>137</v>
      </c>
      <c r="C56" s="722" t="s">
        <v>345</v>
      </c>
      <c r="D56" s="830"/>
      <c r="E56" s="830"/>
      <c r="F56" s="830"/>
      <c r="G56" s="830"/>
      <c r="H56" s="830"/>
      <c r="I56" s="830"/>
      <c r="J56" s="915">
        <f>F56</f>
        <v>0</v>
      </c>
    </row>
    <row r="57" spans="1:10" s="672" customFormat="1" hidden="1">
      <c r="A57" s="919">
        <v>1123200</v>
      </c>
      <c r="B57" s="737" t="s">
        <v>138</v>
      </c>
      <c r="C57" s="726" t="s">
        <v>346</v>
      </c>
      <c r="D57" s="830">
        <v>0</v>
      </c>
      <c r="E57" s="830"/>
      <c r="F57" s="830"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5.5" hidden="1">
      <c r="A58" s="919">
        <v>1123300</v>
      </c>
      <c r="B58" s="737" t="s">
        <v>139</v>
      </c>
      <c r="C58" s="726" t="s">
        <v>347</v>
      </c>
      <c r="D58" s="830"/>
      <c r="E58" s="830"/>
      <c r="F58" s="830"/>
      <c r="G58" s="830"/>
      <c r="H58" s="830"/>
      <c r="I58" s="830"/>
      <c r="J58" s="915"/>
    </row>
    <row r="59" spans="1:10" s="672" customFormat="1" hidden="1">
      <c r="A59" s="919">
        <v>1123400</v>
      </c>
      <c r="B59" s="737" t="s">
        <v>533</v>
      </c>
      <c r="C59" s="726" t="s">
        <v>348</v>
      </c>
      <c r="D59" s="830">
        <v>0</v>
      </c>
      <c r="E59" s="830"/>
      <c r="F59" s="830">
        <v>0</v>
      </c>
      <c r="G59" s="830">
        <v>0</v>
      </c>
      <c r="H59" s="830">
        <v>0</v>
      </c>
      <c r="I59" s="830">
        <v>0</v>
      </c>
      <c r="J59" s="915">
        <f t="shared" ref="J59:J65" si="1">F59</f>
        <v>0</v>
      </c>
    </row>
    <row r="60" spans="1:10" s="672" customFormat="1" hidden="1">
      <c r="A60" s="919">
        <v>1123500</v>
      </c>
      <c r="B60" s="745" t="s">
        <v>534</v>
      </c>
      <c r="C60" s="746">
        <v>423500</v>
      </c>
      <c r="D60" s="830"/>
      <c r="E60" s="830"/>
      <c r="F60" s="830"/>
      <c r="G60" s="830"/>
      <c r="H60" s="830"/>
      <c r="I60" s="830"/>
      <c r="J60" s="915">
        <f t="shared" si="1"/>
        <v>0</v>
      </c>
    </row>
    <row r="61" spans="1:10" s="672" customFormat="1" ht="25.5" hidden="1">
      <c r="A61" s="919">
        <v>1123600</v>
      </c>
      <c r="B61" s="737" t="s">
        <v>174</v>
      </c>
      <c r="C61" s="726" t="s">
        <v>349</v>
      </c>
      <c r="D61" s="830"/>
      <c r="E61" s="830"/>
      <c r="F61" s="830"/>
      <c r="G61" s="830"/>
      <c r="H61" s="830"/>
      <c r="I61" s="830"/>
      <c r="J61" s="915">
        <f t="shared" si="1"/>
        <v>0</v>
      </c>
    </row>
    <row r="62" spans="1:10" s="672" customFormat="1" hidden="1">
      <c r="A62" s="919">
        <v>1123700</v>
      </c>
      <c r="B62" s="737" t="s">
        <v>175</v>
      </c>
      <c r="C62" s="726" t="s">
        <v>350</v>
      </c>
      <c r="D62" s="830">
        <v>0</v>
      </c>
      <c r="E62" s="830"/>
      <c r="F62" s="830">
        <v>0</v>
      </c>
      <c r="G62" s="830">
        <v>0</v>
      </c>
      <c r="H62" s="830">
        <v>0</v>
      </c>
      <c r="I62" s="830">
        <v>0</v>
      </c>
      <c r="J62" s="915">
        <f t="shared" si="1"/>
        <v>0</v>
      </c>
    </row>
    <row r="63" spans="1:10" s="672" customFormat="1" ht="13.5" hidden="1" thickBot="1">
      <c r="A63" s="917">
        <v>1123800</v>
      </c>
      <c r="B63" s="741" t="s">
        <v>176</v>
      </c>
      <c r="C63" s="730" t="s">
        <v>351</v>
      </c>
      <c r="D63" s="831">
        <v>0</v>
      </c>
      <c r="E63" s="831">
        <v>0</v>
      </c>
      <c r="F63" s="831">
        <f>D63+E63</f>
        <v>0</v>
      </c>
      <c r="G63" s="831">
        <v>0</v>
      </c>
      <c r="H63" s="831">
        <v>0</v>
      </c>
      <c r="I63" s="831">
        <v>0</v>
      </c>
      <c r="J63" s="915">
        <f t="shared" si="1"/>
        <v>0</v>
      </c>
    </row>
    <row r="64" spans="1:10" s="672" customFormat="1" ht="28.5" hidden="1">
      <c r="A64" s="912">
        <v>1124000</v>
      </c>
      <c r="B64" s="742" t="s">
        <v>198</v>
      </c>
      <c r="C64" s="718" t="s">
        <v>338</v>
      </c>
      <c r="D64" s="835">
        <f>D65</f>
        <v>0</v>
      </c>
      <c r="E64" s="835"/>
      <c r="F64" s="835">
        <f>F65</f>
        <v>0</v>
      </c>
      <c r="G64" s="835">
        <f>G65</f>
        <v>0</v>
      </c>
      <c r="H64" s="835">
        <f>H65</f>
        <v>0</v>
      </c>
      <c r="I64" s="835">
        <f>I65</f>
        <v>0</v>
      </c>
      <c r="J64" s="915">
        <f t="shared" si="1"/>
        <v>0</v>
      </c>
    </row>
    <row r="65" spans="1:10" s="672" customFormat="1" ht="12" hidden="1" customHeight="1" thickBot="1">
      <c r="A65" s="917">
        <v>1124100</v>
      </c>
      <c r="B65" s="741" t="s">
        <v>177</v>
      </c>
      <c r="C65" s="730" t="s">
        <v>199</v>
      </c>
      <c r="D65" s="831">
        <v>0</v>
      </c>
      <c r="E65" s="831"/>
      <c r="F65" s="831">
        <f>D65+E65</f>
        <v>0</v>
      </c>
      <c r="G65" s="831">
        <v>0</v>
      </c>
      <c r="H65" s="831">
        <v>0</v>
      </c>
      <c r="I65" s="831">
        <v>0</v>
      </c>
      <c r="J65" s="915">
        <f t="shared" si="1"/>
        <v>0</v>
      </c>
    </row>
    <row r="66" spans="1:10" s="672" customFormat="1" ht="42.75" hidden="1">
      <c r="A66" s="912">
        <v>1125000</v>
      </c>
      <c r="B66" s="742" t="s">
        <v>878</v>
      </c>
      <c r="C66" s="718" t="s">
        <v>338</v>
      </c>
      <c r="D66" s="835">
        <f>D67+D68</f>
        <v>0</v>
      </c>
      <c r="E66" s="835"/>
      <c r="F66" s="835">
        <f>F67+F68</f>
        <v>0</v>
      </c>
      <c r="G66" s="835">
        <f>G67+G68</f>
        <v>0</v>
      </c>
      <c r="H66" s="835">
        <f>H67+H68</f>
        <v>0</v>
      </c>
      <c r="I66" s="835">
        <f>I67+I68</f>
        <v>0</v>
      </c>
      <c r="J66" s="915">
        <f>J67+J68</f>
        <v>0</v>
      </c>
    </row>
    <row r="67" spans="1:10" s="672" customFormat="1" ht="25.5" hidden="1">
      <c r="A67" s="919">
        <v>1125100</v>
      </c>
      <c r="B67" s="737" t="s">
        <v>178</v>
      </c>
      <c r="C67" s="722" t="s">
        <v>879</v>
      </c>
      <c r="D67" s="830">
        <v>0</v>
      </c>
      <c r="E67" s="830">
        <v>0</v>
      </c>
      <c r="F67" s="830">
        <f>D67+E67</f>
        <v>0</v>
      </c>
      <c r="G67" s="830"/>
      <c r="H67" s="830">
        <v>0</v>
      </c>
      <c r="I67" s="830">
        <v>0</v>
      </c>
      <c r="J67" s="915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669</v>
      </c>
      <c r="C68" s="730" t="s">
        <v>988</v>
      </c>
      <c r="D68" s="831">
        <v>0</v>
      </c>
      <c r="E68" s="831">
        <v>0</v>
      </c>
      <c r="F68" s="831">
        <f>D68+E68</f>
        <v>0</v>
      </c>
      <c r="G68" s="831">
        <v>0</v>
      </c>
      <c r="H68" s="831">
        <v>0</v>
      </c>
      <c r="I68" s="831">
        <v>0</v>
      </c>
      <c r="J68" s="915">
        <f t="shared" si="2"/>
        <v>0</v>
      </c>
    </row>
    <row r="69" spans="1:10" s="672" customFormat="1" ht="14.25" hidden="1">
      <c r="A69" s="912">
        <v>1126000</v>
      </c>
      <c r="B69" s="742" t="s">
        <v>989</v>
      </c>
      <c r="C69" s="718" t="s">
        <v>338</v>
      </c>
      <c r="D69" s="835">
        <f>SUM(D70:D77)</f>
        <v>0</v>
      </c>
      <c r="E69" s="835"/>
      <c r="F69" s="835">
        <f>SUM(F70:F77)</f>
        <v>0</v>
      </c>
      <c r="G69" s="835">
        <f>SUM(G70:G77)</f>
        <v>0</v>
      </c>
      <c r="H69" s="835">
        <f>SUM(H70:H77)</f>
        <v>0</v>
      </c>
      <c r="I69" s="835">
        <f>SUM(I70:I77)</f>
        <v>0</v>
      </c>
      <c r="J69" s="915">
        <f t="shared" si="2"/>
        <v>0</v>
      </c>
    </row>
    <row r="70" spans="1:10" s="672" customFormat="1" hidden="1">
      <c r="A70" s="912">
        <v>1126100</v>
      </c>
      <c r="B70" s="737" t="s">
        <v>941</v>
      </c>
      <c r="C70" s="722" t="s">
        <v>990</v>
      </c>
      <c r="D70" s="830">
        <v>0</v>
      </c>
      <c r="E70" s="830"/>
      <c r="F70" s="830">
        <f>D70+E70</f>
        <v>0</v>
      </c>
      <c r="G70" s="830">
        <v>0</v>
      </c>
      <c r="H70" s="830">
        <v>0</v>
      </c>
      <c r="I70" s="830">
        <v>0</v>
      </c>
      <c r="J70" s="915">
        <f t="shared" si="2"/>
        <v>0</v>
      </c>
    </row>
    <row r="71" spans="1:10" s="672" customFormat="1" hidden="1">
      <c r="A71" s="912">
        <v>1126200</v>
      </c>
      <c r="B71" s="737" t="s">
        <v>942</v>
      </c>
      <c r="C71" s="726" t="s">
        <v>991</v>
      </c>
      <c r="D71" s="830"/>
      <c r="E71" s="830"/>
      <c r="F71" s="830">
        <f t="shared" ref="F71:F78" si="3">D71+E71</f>
        <v>0</v>
      </c>
      <c r="G71" s="830"/>
      <c r="H71" s="830"/>
      <c r="I71" s="830"/>
      <c r="J71" s="915">
        <f t="shared" si="2"/>
        <v>0</v>
      </c>
    </row>
    <row r="72" spans="1:10" s="672" customFormat="1" hidden="1">
      <c r="A72" s="912">
        <v>1126300</v>
      </c>
      <c r="B72" s="737" t="s">
        <v>369</v>
      </c>
      <c r="C72" s="726" t="s">
        <v>370</v>
      </c>
      <c r="D72" s="830"/>
      <c r="E72" s="830"/>
      <c r="F72" s="830">
        <f t="shared" si="3"/>
        <v>0</v>
      </c>
      <c r="G72" s="830"/>
      <c r="H72" s="830"/>
      <c r="I72" s="830"/>
      <c r="J72" s="915">
        <f t="shared" si="2"/>
        <v>0</v>
      </c>
    </row>
    <row r="73" spans="1:10" s="672" customFormat="1" hidden="1">
      <c r="A73" s="914">
        <v>1126400</v>
      </c>
      <c r="B73" s="747" t="s">
        <v>943</v>
      </c>
      <c r="C73" s="726" t="s">
        <v>371</v>
      </c>
      <c r="D73" s="830">
        <v>0</v>
      </c>
      <c r="E73" s="830"/>
      <c r="F73" s="830">
        <f t="shared" si="3"/>
        <v>0</v>
      </c>
      <c r="G73" s="830">
        <v>0</v>
      </c>
      <c r="H73" s="830">
        <v>0</v>
      </c>
      <c r="I73" s="830">
        <v>0</v>
      </c>
      <c r="J73" s="915">
        <f t="shared" si="2"/>
        <v>0</v>
      </c>
    </row>
    <row r="74" spans="1:10" s="672" customFormat="1" ht="25.5" hidden="1">
      <c r="A74" s="916">
        <v>1126500</v>
      </c>
      <c r="B74" s="748" t="s">
        <v>901</v>
      </c>
      <c r="C74" s="726" t="s">
        <v>372</v>
      </c>
      <c r="D74" s="830"/>
      <c r="E74" s="830"/>
      <c r="F74" s="830">
        <f t="shared" si="3"/>
        <v>0</v>
      </c>
      <c r="G74" s="830"/>
      <c r="H74" s="830"/>
      <c r="I74" s="830"/>
      <c r="J74" s="915">
        <v>0</v>
      </c>
    </row>
    <row r="75" spans="1:10" s="672" customFormat="1" hidden="1">
      <c r="A75" s="914">
        <v>1126600</v>
      </c>
      <c r="B75" s="747" t="s">
        <v>214</v>
      </c>
      <c r="C75" s="726" t="s">
        <v>373</v>
      </c>
      <c r="D75" s="830">
        <v>0</v>
      </c>
      <c r="E75" s="830"/>
      <c r="F75" s="830">
        <f t="shared" si="3"/>
        <v>0</v>
      </c>
      <c r="G75" s="830">
        <v>0</v>
      </c>
      <c r="H75" s="830">
        <v>0</v>
      </c>
      <c r="I75" s="830">
        <v>0</v>
      </c>
      <c r="J75" s="915">
        <f>F75</f>
        <v>0</v>
      </c>
    </row>
    <row r="76" spans="1:10" s="672" customFormat="1" hidden="1">
      <c r="A76" s="914">
        <v>1126700</v>
      </c>
      <c r="B76" s="747" t="s">
        <v>215</v>
      </c>
      <c r="C76" s="726" t="s">
        <v>374</v>
      </c>
      <c r="D76" s="830">
        <v>0</v>
      </c>
      <c r="E76" s="830"/>
      <c r="F76" s="830">
        <f t="shared" si="3"/>
        <v>0</v>
      </c>
      <c r="G76" s="830">
        <v>0</v>
      </c>
      <c r="H76" s="830">
        <v>0</v>
      </c>
      <c r="I76" s="830">
        <v>0</v>
      </c>
      <c r="J76" s="915">
        <f>F76</f>
        <v>0</v>
      </c>
    </row>
    <row r="77" spans="1:10" s="672" customFormat="1" ht="13.5" thickBot="1">
      <c r="A77" s="918">
        <v>1126800</v>
      </c>
      <c r="B77" s="749" t="s">
        <v>458</v>
      </c>
      <c r="C77" s="730" t="s">
        <v>375</v>
      </c>
      <c r="D77" s="831">
        <v>0</v>
      </c>
      <c r="E77" s="831">
        <v>0</v>
      </c>
      <c r="F77" s="830">
        <f t="shared" si="3"/>
        <v>0</v>
      </c>
      <c r="G77" s="831">
        <v>0</v>
      </c>
      <c r="H77" s="831">
        <v>0</v>
      </c>
      <c r="I77" s="831">
        <v>0</v>
      </c>
      <c r="J77" s="915">
        <f>F77</f>
        <v>0</v>
      </c>
    </row>
    <row r="78" spans="1:10" s="672" customFormat="1" ht="13.5" customHeight="1">
      <c r="A78" s="920">
        <v>1130000</v>
      </c>
      <c r="B78" s="751" t="s">
        <v>274</v>
      </c>
      <c r="C78" s="718" t="s">
        <v>338</v>
      </c>
      <c r="D78" s="835">
        <v>0</v>
      </c>
      <c r="E78" s="835"/>
      <c r="F78" s="830">
        <f t="shared" si="3"/>
        <v>0</v>
      </c>
      <c r="G78" s="835">
        <v>0</v>
      </c>
      <c r="H78" s="835">
        <v>0</v>
      </c>
      <c r="I78" s="835">
        <v>0</v>
      </c>
      <c r="J78" s="915">
        <v>0</v>
      </c>
    </row>
    <row r="79" spans="1:10" s="672" customFormat="1" hidden="1">
      <c r="A79" s="920">
        <v>1130100</v>
      </c>
      <c r="B79" s="747" t="s">
        <v>459</v>
      </c>
      <c r="C79" s="722" t="s">
        <v>275</v>
      </c>
      <c r="D79" s="830"/>
      <c r="E79" s="830"/>
      <c r="F79" s="830"/>
      <c r="G79" s="830"/>
      <c r="H79" s="830"/>
      <c r="I79" s="830"/>
      <c r="J79" s="915">
        <v>0</v>
      </c>
    </row>
    <row r="80" spans="1:10" s="672" customFormat="1" hidden="1">
      <c r="A80" s="920">
        <v>1130200</v>
      </c>
      <c r="B80" s="747" t="s">
        <v>460</v>
      </c>
      <c r="C80" s="726" t="s">
        <v>276</v>
      </c>
      <c r="D80" s="830"/>
      <c r="E80" s="830"/>
      <c r="F80" s="830"/>
      <c r="G80" s="830"/>
      <c r="H80" s="830"/>
      <c r="I80" s="830"/>
      <c r="J80" s="915">
        <v>0</v>
      </c>
    </row>
    <row r="81" spans="1:10" s="672" customFormat="1" ht="25.5" hidden="1">
      <c r="A81" s="920">
        <v>1130300</v>
      </c>
      <c r="B81" s="747" t="s">
        <v>461</v>
      </c>
      <c r="C81" s="726" t="s">
        <v>277</v>
      </c>
      <c r="D81" s="830"/>
      <c r="E81" s="830"/>
      <c r="F81" s="830"/>
      <c r="G81" s="830"/>
      <c r="H81" s="830"/>
      <c r="I81" s="830"/>
      <c r="J81" s="915">
        <v>0</v>
      </c>
    </row>
    <row r="82" spans="1:10" s="672" customFormat="1" ht="12" hidden="1" customHeight="1">
      <c r="A82" s="920">
        <v>1130400</v>
      </c>
      <c r="B82" s="752" t="s">
        <v>462</v>
      </c>
      <c r="C82" s="753" t="s">
        <v>278</v>
      </c>
      <c r="D82" s="829"/>
      <c r="E82" s="829"/>
      <c r="F82" s="829"/>
      <c r="G82" s="829"/>
      <c r="H82" s="829"/>
      <c r="I82" s="829"/>
      <c r="J82" s="915">
        <v>0</v>
      </c>
    </row>
    <row r="83" spans="1:10" s="672" customFormat="1" ht="28.5" hidden="1">
      <c r="A83" s="914">
        <v>1131000</v>
      </c>
      <c r="B83" s="754" t="s">
        <v>279</v>
      </c>
      <c r="C83" s="755" t="s">
        <v>338</v>
      </c>
      <c r="D83" s="830"/>
      <c r="E83" s="830"/>
      <c r="F83" s="830"/>
      <c r="G83" s="830"/>
      <c r="H83" s="830"/>
      <c r="I83" s="830"/>
      <c r="J83" s="915">
        <v>0</v>
      </c>
    </row>
    <row r="84" spans="1:10" s="672" customFormat="1" ht="25.5" hidden="1">
      <c r="A84" s="914">
        <v>1131100</v>
      </c>
      <c r="B84" s="747" t="s">
        <v>565</v>
      </c>
      <c r="C84" s="722" t="s">
        <v>280</v>
      </c>
      <c r="D84" s="830"/>
      <c r="E84" s="830"/>
      <c r="F84" s="830"/>
      <c r="G84" s="830"/>
      <c r="H84" s="830"/>
      <c r="I84" s="830"/>
      <c r="J84" s="915">
        <v>0</v>
      </c>
    </row>
    <row r="85" spans="1:10" s="672" customFormat="1" hidden="1">
      <c r="A85" s="914">
        <v>1131200</v>
      </c>
      <c r="B85" s="747" t="s">
        <v>566</v>
      </c>
      <c r="C85" s="726" t="s">
        <v>281</v>
      </c>
      <c r="D85" s="830"/>
      <c r="E85" s="830"/>
      <c r="F85" s="830"/>
      <c r="G85" s="830"/>
      <c r="H85" s="830"/>
      <c r="I85" s="830"/>
      <c r="J85" s="915">
        <v>0</v>
      </c>
    </row>
    <row r="86" spans="1:10" s="672" customFormat="1" ht="13.5" hidden="1" thickBot="1">
      <c r="A86" s="914">
        <v>1131300</v>
      </c>
      <c r="B86" s="749" t="s">
        <v>567</v>
      </c>
      <c r="C86" s="730" t="s">
        <v>282</v>
      </c>
      <c r="D86" s="831"/>
      <c r="E86" s="831"/>
      <c r="F86" s="831"/>
      <c r="G86" s="831"/>
      <c r="H86" s="831"/>
      <c r="I86" s="831"/>
      <c r="J86" s="915">
        <v>0</v>
      </c>
    </row>
    <row r="87" spans="1:10" s="672" customFormat="1" ht="14.25" hidden="1">
      <c r="A87" s="921">
        <v>1140000</v>
      </c>
      <c r="B87" s="751" t="s">
        <v>283</v>
      </c>
      <c r="C87" s="718" t="s">
        <v>338</v>
      </c>
      <c r="D87" s="835">
        <v>0</v>
      </c>
      <c r="E87" s="835"/>
      <c r="F87" s="835">
        <v>0</v>
      </c>
      <c r="G87" s="835">
        <v>0</v>
      </c>
      <c r="H87" s="835">
        <v>0</v>
      </c>
      <c r="I87" s="835">
        <v>0</v>
      </c>
      <c r="J87" s="915">
        <v>0</v>
      </c>
    </row>
    <row r="88" spans="1:10" s="672" customFormat="1" ht="25.5" hidden="1">
      <c r="A88" s="921">
        <v>1141000</v>
      </c>
      <c r="B88" s="747" t="s">
        <v>284</v>
      </c>
      <c r="C88" s="722" t="s">
        <v>960</v>
      </c>
      <c r="D88" s="830"/>
      <c r="E88" s="830"/>
      <c r="F88" s="830"/>
      <c r="G88" s="830"/>
      <c r="H88" s="830"/>
      <c r="I88" s="830"/>
      <c r="J88" s="915">
        <v>0</v>
      </c>
    </row>
    <row r="89" spans="1:10" s="672" customFormat="1" ht="25.5" hidden="1">
      <c r="A89" s="921">
        <v>1142000</v>
      </c>
      <c r="B89" s="747" t="s">
        <v>38</v>
      </c>
      <c r="C89" s="726" t="s">
        <v>39</v>
      </c>
      <c r="D89" s="830"/>
      <c r="E89" s="830"/>
      <c r="F89" s="830"/>
      <c r="G89" s="830"/>
      <c r="H89" s="830"/>
      <c r="I89" s="830"/>
      <c r="J89" s="915">
        <v>0</v>
      </c>
    </row>
    <row r="90" spans="1:10" s="672" customFormat="1" ht="25.5" hidden="1">
      <c r="A90" s="921">
        <v>1143000</v>
      </c>
      <c r="B90" s="747" t="s">
        <v>40</v>
      </c>
      <c r="C90" s="726" t="s">
        <v>41</v>
      </c>
      <c r="D90" s="830"/>
      <c r="E90" s="830"/>
      <c r="F90" s="830"/>
      <c r="G90" s="830"/>
      <c r="H90" s="830"/>
      <c r="I90" s="830"/>
      <c r="J90" s="915">
        <v>0</v>
      </c>
    </row>
    <row r="91" spans="1:10" s="672" customFormat="1" ht="25.5" hidden="1" customHeight="1" thickBot="1">
      <c r="A91" s="917">
        <v>1144000</v>
      </c>
      <c r="B91" s="749" t="s">
        <v>42</v>
      </c>
      <c r="C91" s="730" t="s">
        <v>418</v>
      </c>
      <c r="D91" s="831"/>
      <c r="E91" s="831"/>
      <c r="F91" s="831"/>
      <c r="G91" s="831"/>
      <c r="H91" s="831"/>
      <c r="I91" s="831"/>
      <c r="J91" s="915">
        <v>0</v>
      </c>
    </row>
    <row r="92" spans="1:10" s="672" customFormat="1" ht="14.25" hidden="1">
      <c r="A92" s="922">
        <v>1150000</v>
      </c>
      <c r="B92" s="923" t="s">
        <v>694</v>
      </c>
      <c r="C92" s="718" t="s">
        <v>338</v>
      </c>
      <c r="D92" s="835">
        <f>D105</f>
        <v>30000</v>
      </c>
      <c r="E92" s="835"/>
      <c r="F92" s="835">
        <f>F105</f>
        <v>30000</v>
      </c>
      <c r="G92" s="835">
        <f>G105</f>
        <v>7000</v>
      </c>
      <c r="H92" s="835">
        <f>H105</f>
        <v>14000</v>
      </c>
      <c r="I92" s="835">
        <f>I105</f>
        <v>21000</v>
      </c>
      <c r="J92" s="915">
        <f>J105</f>
        <v>30000</v>
      </c>
    </row>
    <row r="93" spans="1:10" s="672" customFormat="1" ht="25.5" hidden="1">
      <c r="A93" s="924">
        <v>1151000</v>
      </c>
      <c r="B93" s="925" t="s">
        <v>649</v>
      </c>
      <c r="C93" s="718" t="s">
        <v>338</v>
      </c>
      <c r="D93" s="926">
        <v>0</v>
      </c>
      <c r="E93" s="926"/>
      <c r="F93" s="926">
        <v>0</v>
      </c>
      <c r="G93" s="926">
        <v>0</v>
      </c>
      <c r="H93" s="926">
        <v>0</v>
      </c>
      <c r="I93" s="926">
        <v>0</v>
      </c>
      <c r="J93" s="915">
        <v>0</v>
      </c>
    </row>
    <row r="94" spans="1:10" s="672" customFormat="1" ht="25.5" hidden="1">
      <c r="A94" s="924">
        <v>1151100</v>
      </c>
      <c r="B94" s="927" t="s">
        <v>250</v>
      </c>
      <c r="C94" s="928">
        <v>461100</v>
      </c>
      <c r="D94" s="926"/>
      <c r="E94" s="926"/>
      <c r="F94" s="926"/>
      <c r="G94" s="926"/>
      <c r="H94" s="926"/>
      <c r="I94" s="926"/>
      <c r="J94" s="915">
        <v>0</v>
      </c>
    </row>
    <row r="95" spans="1:10" s="672" customFormat="1" ht="25.5" hidden="1">
      <c r="A95" s="924">
        <v>1151200</v>
      </c>
      <c r="B95" s="927" t="s">
        <v>607</v>
      </c>
      <c r="C95" s="928">
        <v>461200</v>
      </c>
      <c r="D95" s="847"/>
      <c r="E95" s="847"/>
      <c r="F95" s="847"/>
      <c r="G95" s="847"/>
      <c r="H95" s="847"/>
      <c r="I95" s="847"/>
      <c r="J95" s="915">
        <v>0</v>
      </c>
    </row>
    <row r="96" spans="1:10" s="672" customFormat="1" ht="25.5" hidden="1">
      <c r="A96" s="924">
        <v>1152000</v>
      </c>
      <c r="B96" s="929" t="s">
        <v>495</v>
      </c>
      <c r="C96" s="930" t="s">
        <v>338</v>
      </c>
      <c r="D96" s="931">
        <v>0</v>
      </c>
      <c r="E96" s="931"/>
      <c r="F96" s="931">
        <v>0</v>
      </c>
      <c r="G96" s="931">
        <v>0</v>
      </c>
      <c r="H96" s="931">
        <v>0</v>
      </c>
      <c r="I96" s="931">
        <v>0</v>
      </c>
      <c r="J96" s="915">
        <v>0</v>
      </c>
    </row>
    <row r="97" spans="1:10" s="672" customFormat="1" ht="25.5" hidden="1">
      <c r="A97" s="924">
        <v>1152100</v>
      </c>
      <c r="B97" s="932" t="s">
        <v>518</v>
      </c>
      <c r="C97" s="928">
        <v>462100</v>
      </c>
      <c r="D97" s="844"/>
      <c r="E97" s="844"/>
      <c r="F97" s="844"/>
      <c r="G97" s="933"/>
      <c r="H97" s="933"/>
      <c r="I97" s="830"/>
      <c r="J97" s="915">
        <v>0</v>
      </c>
    </row>
    <row r="98" spans="1:10" s="672" customFormat="1" ht="26.25" hidden="1" thickBot="1">
      <c r="A98" s="934">
        <v>1152200</v>
      </c>
      <c r="B98" s="935" t="s">
        <v>723</v>
      </c>
      <c r="C98" s="936">
        <v>462200</v>
      </c>
      <c r="D98" s="839"/>
      <c r="E98" s="839"/>
      <c r="F98" s="839"/>
      <c r="G98" s="937"/>
      <c r="H98" s="937"/>
      <c r="I98" s="831"/>
      <c r="J98" s="915">
        <v>0</v>
      </c>
    </row>
    <row r="99" spans="1:10" s="672" customFormat="1" ht="25.5" hidden="1">
      <c r="A99" s="922">
        <v>1153000</v>
      </c>
      <c r="B99" s="938" t="s">
        <v>724</v>
      </c>
      <c r="C99" s="939" t="s">
        <v>338</v>
      </c>
      <c r="D99" s="940">
        <v>0</v>
      </c>
      <c r="E99" s="940"/>
      <c r="F99" s="940">
        <v>0</v>
      </c>
      <c r="G99" s="940">
        <v>0</v>
      </c>
      <c r="H99" s="940">
        <v>0</v>
      </c>
      <c r="I99" s="940">
        <v>0</v>
      </c>
      <c r="J99" s="915">
        <v>0</v>
      </c>
    </row>
    <row r="100" spans="1:10" s="672" customFormat="1" ht="25.5" hidden="1">
      <c r="A100" s="924">
        <v>1153100</v>
      </c>
      <c r="B100" s="932" t="s">
        <v>725</v>
      </c>
      <c r="C100" s="928">
        <v>463100</v>
      </c>
      <c r="D100" s="931"/>
      <c r="E100" s="931"/>
      <c r="F100" s="931"/>
      <c r="G100" s="931"/>
      <c r="H100" s="931"/>
      <c r="I100" s="931"/>
      <c r="J100" s="915">
        <v>0</v>
      </c>
    </row>
    <row r="101" spans="1:10" s="672" customFormat="1" hidden="1">
      <c r="A101" s="924">
        <v>1153200</v>
      </c>
      <c r="B101" s="932" t="s">
        <v>95</v>
      </c>
      <c r="C101" s="928">
        <v>463200</v>
      </c>
      <c r="D101" s="931"/>
      <c r="E101" s="931"/>
      <c r="F101" s="931"/>
      <c r="G101" s="931"/>
      <c r="H101" s="931"/>
      <c r="I101" s="931"/>
      <c r="J101" s="915">
        <v>0</v>
      </c>
    </row>
    <row r="102" spans="1:10" s="672" customFormat="1" ht="38.25" hidden="1">
      <c r="A102" s="924">
        <v>1153300</v>
      </c>
      <c r="B102" s="932" t="s">
        <v>479</v>
      </c>
      <c r="C102" s="928">
        <v>463300</v>
      </c>
      <c r="D102" s="931"/>
      <c r="E102" s="931"/>
      <c r="F102" s="931"/>
      <c r="G102" s="931"/>
      <c r="H102" s="931"/>
      <c r="I102" s="931"/>
      <c r="J102" s="915">
        <v>0</v>
      </c>
    </row>
    <row r="103" spans="1:10" s="672" customFormat="1" ht="29.25" customHeight="1">
      <c r="A103" s="924">
        <v>1153400</v>
      </c>
      <c r="B103" s="932" t="s">
        <v>480</v>
      </c>
      <c r="C103" s="928">
        <v>463400</v>
      </c>
      <c r="D103" s="931"/>
      <c r="E103" s="931"/>
      <c r="F103" s="931"/>
      <c r="G103" s="931"/>
      <c r="H103" s="931"/>
      <c r="I103" s="931"/>
      <c r="J103" s="915">
        <v>0</v>
      </c>
    </row>
    <row r="104" spans="1:10" s="672" customFormat="1">
      <c r="A104" s="924">
        <v>1153500</v>
      </c>
      <c r="B104" s="941" t="s">
        <v>481</v>
      </c>
      <c r="C104" s="928">
        <v>463500</v>
      </c>
      <c r="D104" s="931"/>
      <c r="E104" s="931"/>
      <c r="F104" s="931"/>
      <c r="G104" s="931"/>
      <c r="H104" s="931"/>
      <c r="I104" s="931"/>
      <c r="J104" s="915">
        <v>0</v>
      </c>
    </row>
    <row r="105" spans="1:10" s="672" customFormat="1" ht="36.75" customHeight="1">
      <c r="A105" s="924">
        <v>1153700</v>
      </c>
      <c r="B105" s="941" t="s">
        <v>482</v>
      </c>
      <c r="C105" s="928">
        <v>463700</v>
      </c>
      <c r="D105" s="1108">
        <v>30000</v>
      </c>
      <c r="E105" s="1108">
        <v>0</v>
      </c>
      <c r="F105" s="931">
        <f>D105+E105</f>
        <v>30000</v>
      </c>
      <c r="G105" s="931">
        <v>7000</v>
      </c>
      <c r="H105" s="931">
        <v>14000</v>
      </c>
      <c r="I105" s="931">
        <v>21000</v>
      </c>
      <c r="J105" s="1200">
        <f>F105</f>
        <v>30000</v>
      </c>
    </row>
    <row r="106" spans="1:10" s="672" customFormat="1" ht="38.25" hidden="1">
      <c r="A106" s="924">
        <v>1153800</v>
      </c>
      <c r="B106" s="941" t="s">
        <v>953</v>
      </c>
      <c r="C106" s="928">
        <v>463800</v>
      </c>
      <c r="D106" s="931"/>
      <c r="E106" s="931"/>
      <c r="F106" s="931"/>
      <c r="G106" s="931"/>
      <c r="H106" s="931"/>
      <c r="I106" s="931"/>
      <c r="J106" s="915">
        <v>0</v>
      </c>
    </row>
    <row r="107" spans="1:10" s="672" customFormat="1" hidden="1">
      <c r="A107" s="924">
        <v>1153900</v>
      </c>
      <c r="B107" s="941" t="s">
        <v>954</v>
      </c>
      <c r="C107" s="928">
        <v>463900</v>
      </c>
      <c r="D107" s="931"/>
      <c r="E107" s="931"/>
      <c r="F107" s="931"/>
      <c r="G107" s="931"/>
      <c r="H107" s="931"/>
      <c r="I107" s="931"/>
      <c r="J107" s="915">
        <v>0</v>
      </c>
    </row>
    <row r="108" spans="1:10" s="672" customFormat="1" ht="25.5" hidden="1">
      <c r="A108" s="924">
        <v>1154000</v>
      </c>
      <c r="B108" s="942" t="s">
        <v>955</v>
      </c>
      <c r="C108" s="930" t="s">
        <v>338</v>
      </c>
      <c r="D108" s="931">
        <v>0</v>
      </c>
      <c r="E108" s="931"/>
      <c r="F108" s="931">
        <v>0</v>
      </c>
      <c r="G108" s="931">
        <v>0</v>
      </c>
      <c r="H108" s="931">
        <v>0</v>
      </c>
      <c r="I108" s="931">
        <v>0</v>
      </c>
      <c r="J108" s="915">
        <v>0</v>
      </c>
    </row>
    <row r="109" spans="1:10" s="672" customFormat="1" ht="25.5" hidden="1">
      <c r="A109" s="924">
        <v>1154100</v>
      </c>
      <c r="B109" s="941" t="s">
        <v>195</v>
      </c>
      <c r="C109" s="928">
        <v>465100</v>
      </c>
      <c r="D109" s="943"/>
      <c r="E109" s="943"/>
      <c r="F109" s="943"/>
      <c r="G109" s="944"/>
      <c r="H109" s="944"/>
      <c r="I109" s="945"/>
      <c r="J109" s="915">
        <v>0</v>
      </c>
    </row>
    <row r="110" spans="1:10" s="672" customFormat="1" hidden="1">
      <c r="A110" s="924">
        <v>1154200</v>
      </c>
      <c r="B110" s="941" t="s">
        <v>196</v>
      </c>
      <c r="C110" s="928">
        <v>465200</v>
      </c>
      <c r="D110" s="943"/>
      <c r="E110" s="943"/>
      <c r="F110" s="943"/>
      <c r="G110" s="944"/>
      <c r="H110" s="944"/>
      <c r="I110" s="945"/>
      <c r="J110" s="915">
        <v>0</v>
      </c>
    </row>
    <row r="111" spans="1:10" s="672" customFormat="1" hidden="1">
      <c r="A111" s="924">
        <v>1154300</v>
      </c>
      <c r="B111" s="941" t="s">
        <v>197</v>
      </c>
      <c r="C111" s="928">
        <v>465300</v>
      </c>
      <c r="D111" s="943"/>
      <c r="E111" s="943"/>
      <c r="F111" s="943"/>
      <c r="G111" s="944"/>
      <c r="H111" s="944"/>
      <c r="I111" s="945"/>
      <c r="J111" s="915">
        <v>0</v>
      </c>
    </row>
    <row r="112" spans="1:10" s="672" customFormat="1" ht="38.25" hidden="1">
      <c r="A112" s="924">
        <v>1154500</v>
      </c>
      <c r="B112" s="941" t="s">
        <v>63</v>
      </c>
      <c r="C112" s="928">
        <v>465500</v>
      </c>
      <c r="D112" s="943"/>
      <c r="E112" s="943"/>
      <c r="F112" s="943"/>
      <c r="G112" s="944"/>
      <c r="H112" s="944"/>
      <c r="I112" s="945"/>
      <c r="J112" s="915">
        <v>0</v>
      </c>
    </row>
    <row r="113" spans="1:10" s="672" customFormat="1" ht="38.25" hidden="1">
      <c r="A113" s="924">
        <v>1154600</v>
      </c>
      <c r="B113" s="941" t="s">
        <v>64</v>
      </c>
      <c r="C113" s="928">
        <v>465600</v>
      </c>
      <c r="D113" s="844"/>
      <c r="E113" s="844"/>
      <c r="F113" s="844"/>
      <c r="G113" s="933"/>
      <c r="H113" s="933"/>
      <c r="I113" s="830"/>
      <c r="J113" s="915">
        <v>0</v>
      </c>
    </row>
    <row r="114" spans="1:10" s="672" customFormat="1" ht="13.5" hidden="1" thickBot="1">
      <c r="A114" s="934">
        <v>1154700</v>
      </c>
      <c r="B114" s="946" t="s">
        <v>74</v>
      </c>
      <c r="C114" s="730" t="s">
        <v>75</v>
      </c>
      <c r="D114" s="839"/>
      <c r="E114" s="839"/>
      <c r="F114" s="839"/>
      <c r="G114" s="937"/>
      <c r="H114" s="937"/>
      <c r="I114" s="831"/>
      <c r="J114" s="915">
        <v>0</v>
      </c>
    </row>
    <row r="115" spans="1:10" s="672" customFormat="1" ht="25.5" hidden="1">
      <c r="A115" s="947">
        <v>1160000</v>
      </c>
      <c r="B115" s="764" t="s">
        <v>76</v>
      </c>
      <c r="C115" s="718" t="s">
        <v>338</v>
      </c>
      <c r="D115" s="842">
        <v>0</v>
      </c>
      <c r="E115" s="842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t="25.5" hidden="1">
      <c r="A116" s="919">
        <v>1161000</v>
      </c>
      <c r="B116" s="766" t="s">
        <v>77</v>
      </c>
      <c r="C116" s="767" t="s">
        <v>338</v>
      </c>
      <c r="D116" s="844">
        <v>0</v>
      </c>
      <c r="E116" s="844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38.25" hidden="1">
      <c r="A117" s="919">
        <v>1161100</v>
      </c>
      <c r="B117" s="725" t="s">
        <v>1660</v>
      </c>
      <c r="C117" s="746">
        <v>471100</v>
      </c>
      <c r="D117" s="844"/>
      <c r="E117" s="844"/>
      <c r="F117" s="844"/>
      <c r="G117" s="844"/>
      <c r="H117" s="844"/>
      <c r="I117" s="844"/>
      <c r="J117" s="915">
        <v>0</v>
      </c>
    </row>
    <row r="118" spans="1:10" s="672" customFormat="1" ht="25.5" hidden="1">
      <c r="A118" s="919">
        <v>1161200</v>
      </c>
      <c r="B118" s="760" t="s">
        <v>1622</v>
      </c>
      <c r="C118" s="746">
        <v>471200</v>
      </c>
      <c r="D118" s="844"/>
      <c r="E118" s="844"/>
      <c r="F118" s="844"/>
      <c r="G118" s="844"/>
      <c r="H118" s="844"/>
      <c r="I118" s="844"/>
      <c r="J118" s="915">
        <v>0</v>
      </c>
    </row>
    <row r="119" spans="1:10" s="672" customFormat="1" ht="38.25" hidden="1">
      <c r="A119" s="919">
        <v>1162000</v>
      </c>
      <c r="B119" s="766" t="s">
        <v>1080</v>
      </c>
      <c r="C119" s="767" t="s">
        <v>338</v>
      </c>
      <c r="D119" s="844">
        <v>0</v>
      </c>
      <c r="E119" s="844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5.5" hidden="1">
      <c r="A120" s="919">
        <v>1162100</v>
      </c>
      <c r="B120" s="760" t="s">
        <v>1623</v>
      </c>
      <c r="C120" s="726" t="s">
        <v>122</v>
      </c>
      <c r="D120" s="844"/>
      <c r="E120" s="844"/>
      <c r="F120" s="844"/>
      <c r="G120" s="844"/>
      <c r="H120" s="844"/>
      <c r="I120" s="844"/>
      <c r="J120" s="915">
        <v>0</v>
      </c>
    </row>
    <row r="121" spans="1:10" s="672" customFormat="1" hidden="1">
      <c r="A121" s="919">
        <v>1162200</v>
      </c>
      <c r="B121" s="760" t="s">
        <v>1624</v>
      </c>
      <c r="C121" s="726" t="s">
        <v>23</v>
      </c>
      <c r="D121" s="844"/>
      <c r="E121" s="844"/>
      <c r="F121" s="844"/>
      <c r="G121" s="844"/>
      <c r="H121" s="844"/>
      <c r="I121" s="844"/>
      <c r="J121" s="915">
        <v>0</v>
      </c>
    </row>
    <row r="122" spans="1:10" s="672" customFormat="1" ht="25.5" hidden="1">
      <c r="A122" s="919">
        <v>1162300</v>
      </c>
      <c r="B122" s="760" t="s">
        <v>1625</v>
      </c>
      <c r="C122" s="726" t="s">
        <v>25</v>
      </c>
      <c r="D122" s="844"/>
      <c r="E122" s="844"/>
      <c r="F122" s="844"/>
      <c r="G122" s="844"/>
      <c r="H122" s="844"/>
      <c r="I122" s="844"/>
      <c r="J122" s="915">
        <v>0</v>
      </c>
    </row>
    <row r="123" spans="1:10" s="672" customFormat="1" hidden="1">
      <c r="A123" s="919">
        <v>1162400</v>
      </c>
      <c r="B123" s="760" t="s">
        <v>1626</v>
      </c>
      <c r="C123" s="726" t="s">
        <v>795</v>
      </c>
      <c r="D123" s="844"/>
      <c r="E123" s="844"/>
      <c r="F123" s="844"/>
      <c r="G123" s="844"/>
      <c r="H123" s="844"/>
      <c r="I123" s="844"/>
      <c r="J123" s="915">
        <v>0</v>
      </c>
    </row>
    <row r="124" spans="1:10" s="672" customFormat="1" ht="25.5" hidden="1">
      <c r="A124" s="919">
        <v>1162500</v>
      </c>
      <c r="B124" s="760" t="s">
        <v>1627</v>
      </c>
      <c r="C124" s="726" t="s">
        <v>797</v>
      </c>
      <c r="D124" s="844"/>
      <c r="E124" s="844"/>
      <c r="F124" s="844"/>
      <c r="G124" s="844"/>
      <c r="H124" s="844"/>
      <c r="I124" s="844"/>
      <c r="J124" s="915">
        <v>0</v>
      </c>
    </row>
    <row r="125" spans="1:10" s="672" customFormat="1" hidden="1">
      <c r="A125" s="919">
        <v>1162600</v>
      </c>
      <c r="B125" s="760" t="s">
        <v>1628</v>
      </c>
      <c r="C125" s="726" t="s">
        <v>489</v>
      </c>
      <c r="D125" s="844"/>
      <c r="E125" s="844"/>
      <c r="F125" s="844"/>
      <c r="G125" s="844"/>
      <c r="H125" s="844"/>
      <c r="I125" s="844"/>
      <c r="J125" s="915">
        <v>0</v>
      </c>
    </row>
    <row r="126" spans="1:10" s="672" customFormat="1" ht="25.5" hidden="1">
      <c r="A126" s="919">
        <v>1162700</v>
      </c>
      <c r="B126" s="725" t="s">
        <v>1629</v>
      </c>
      <c r="C126" s="726" t="s">
        <v>491</v>
      </c>
      <c r="D126" s="844"/>
      <c r="E126" s="844"/>
      <c r="F126" s="844"/>
      <c r="G126" s="844"/>
      <c r="H126" s="844"/>
      <c r="I126" s="844"/>
      <c r="J126" s="915">
        <v>0</v>
      </c>
    </row>
    <row r="127" spans="1:10" s="672" customFormat="1" hidden="1">
      <c r="A127" s="919">
        <v>1162800</v>
      </c>
      <c r="B127" s="760" t="s">
        <v>1630</v>
      </c>
      <c r="C127" s="726" t="s">
        <v>833</v>
      </c>
      <c r="D127" s="933"/>
      <c r="E127" s="933"/>
      <c r="F127" s="933"/>
      <c r="G127" s="933"/>
      <c r="H127" s="933"/>
      <c r="I127" s="933"/>
      <c r="J127" s="915">
        <v>0</v>
      </c>
    </row>
    <row r="128" spans="1:10" s="672" customFormat="1" hidden="1">
      <c r="A128" s="948">
        <v>1162900</v>
      </c>
      <c r="B128" s="760" t="s">
        <v>1631</v>
      </c>
      <c r="C128" s="726" t="s">
        <v>835</v>
      </c>
      <c r="D128" s="933"/>
      <c r="E128" s="933"/>
      <c r="F128" s="933"/>
      <c r="G128" s="933"/>
      <c r="H128" s="933"/>
      <c r="I128" s="933"/>
      <c r="J128" s="915">
        <v>0</v>
      </c>
    </row>
    <row r="129" spans="1:10" s="672" customFormat="1" hidden="1">
      <c r="A129" s="948">
        <v>1163000</v>
      </c>
      <c r="B129" s="766" t="s">
        <v>54</v>
      </c>
      <c r="C129" s="755" t="s">
        <v>338</v>
      </c>
      <c r="D129" s="933">
        <v>0</v>
      </c>
      <c r="E129" s="933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13.5" hidden="1" thickBot="1">
      <c r="A130" s="949">
        <v>1163100</v>
      </c>
      <c r="B130" s="749" t="s">
        <v>763</v>
      </c>
      <c r="C130" s="730" t="s">
        <v>764</v>
      </c>
      <c r="D130" s="937"/>
      <c r="E130" s="937"/>
      <c r="F130" s="937"/>
      <c r="G130" s="937"/>
      <c r="H130" s="937"/>
      <c r="I130" s="937"/>
      <c r="J130" s="915">
        <v>0</v>
      </c>
    </row>
    <row r="131" spans="1:10" s="672" customFormat="1" hidden="1">
      <c r="A131" s="950">
        <v>1170000</v>
      </c>
      <c r="B131" s="772" t="s">
        <v>836</v>
      </c>
      <c r="C131" s="718" t="s">
        <v>338</v>
      </c>
      <c r="D131" s="951">
        <f>D135</f>
        <v>0</v>
      </c>
      <c r="E131" s="951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38.25" hidden="1">
      <c r="A132" s="948">
        <v>1171000</v>
      </c>
      <c r="B132" s="776" t="s">
        <v>200</v>
      </c>
      <c r="C132" s="718" t="s">
        <v>338</v>
      </c>
      <c r="D132" s="849">
        <v>0</v>
      </c>
      <c r="E132" s="849"/>
      <c r="F132" s="849">
        <v>0</v>
      </c>
      <c r="G132" s="849">
        <v>0</v>
      </c>
      <c r="H132" s="849">
        <v>0</v>
      </c>
      <c r="I132" s="849">
        <v>0</v>
      </c>
      <c r="J132" s="915">
        <v>0</v>
      </c>
    </row>
    <row r="133" spans="1:10" s="672" customFormat="1" ht="21" customHeight="1">
      <c r="A133" s="948">
        <v>1171100</v>
      </c>
      <c r="B133" s="725" t="s">
        <v>1632</v>
      </c>
      <c r="C133" s="722" t="s">
        <v>457</v>
      </c>
      <c r="D133" s="933"/>
      <c r="E133" s="933"/>
      <c r="F133" s="933"/>
      <c r="G133" s="933"/>
      <c r="H133" s="933"/>
      <c r="I133" s="933"/>
      <c r="J133" s="915">
        <v>0</v>
      </c>
    </row>
    <row r="134" spans="1:10" s="672" customFormat="1" ht="0.75" customHeight="1" thickBot="1">
      <c r="A134" s="948">
        <v>1171200</v>
      </c>
      <c r="B134" s="760" t="s">
        <v>1633</v>
      </c>
      <c r="C134" s="778" t="s">
        <v>332</v>
      </c>
      <c r="D134" s="933"/>
      <c r="E134" s="933"/>
      <c r="F134" s="933"/>
      <c r="G134" s="933"/>
      <c r="H134" s="933"/>
      <c r="I134" s="933"/>
      <c r="J134" s="915">
        <v>0</v>
      </c>
    </row>
    <row r="135" spans="1:10" s="672" customFormat="1" ht="0.75" hidden="1" customHeight="1" thickBot="1">
      <c r="A135" s="919">
        <v>1172000</v>
      </c>
      <c r="B135" s="779" t="s">
        <v>974</v>
      </c>
      <c r="C135" s="755" t="s">
        <v>338</v>
      </c>
      <c r="D135" s="951">
        <f>D137+D138</f>
        <v>0</v>
      </c>
      <c r="E135" s="951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idden="1">
      <c r="A136" s="919">
        <v>1172100</v>
      </c>
      <c r="B136" s="747" t="s">
        <v>1058</v>
      </c>
      <c r="C136" s="722" t="s">
        <v>975</v>
      </c>
      <c r="D136" s="933"/>
      <c r="E136" s="830"/>
      <c r="F136" s="933"/>
      <c r="G136" s="933"/>
      <c r="H136" s="933"/>
      <c r="I136" s="933"/>
      <c r="J136" s="915">
        <v>0</v>
      </c>
    </row>
    <row r="137" spans="1:10" s="672" customFormat="1" hidden="1">
      <c r="A137" s="919">
        <v>1172200</v>
      </c>
      <c r="B137" s="747" t="s">
        <v>1059</v>
      </c>
      <c r="C137" s="780">
        <v>482200</v>
      </c>
      <c r="D137" s="933">
        <v>0</v>
      </c>
      <c r="E137" s="830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idden="1">
      <c r="A138" s="919">
        <v>1172300</v>
      </c>
      <c r="B138" s="760" t="s">
        <v>1634</v>
      </c>
      <c r="C138" s="726" t="s">
        <v>977</v>
      </c>
      <c r="D138" s="933">
        <v>0</v>
      </c>
      <c r="E138" s="830"/>
      <c r="F138" s="933">
        <f>D138+E138</f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38.25" hidden="1">
      <c r="A139" s="919">
        <v>1172400</v>
      </c>
      <c r="B139" s="781" t="s">
        <v>1635</v>
      </c>
      <c r="C139" s="726" t="s">
        <v>117</v>
      </c>
      <c r="D139" s="849"/>
      <c r="E139" s="830"/>
      <c r="F139" s="849"/>
      <c r="G139" s="849"/>
      <c r="H139" s="849"/>
      <c r="I139" s="849"/>
      <c r="J139" s="915">
        <v>0</v>
      </c>
    </row>
    <row r="140" spans="1:10" s="672" customFormat="1" ht="25.5" hidden="1">
      <c r="A140" s="919">
        <v>1173000</v>
      </c>
      <c r="B140" s="779" t="s">
        <v>118</v>
      </c>
      <c r="C140" s="755" t="s">
        <v>338</v>
      </c>
      <c r="D140" s="849">
        <v>0</v>
      </c>
      <c r="E140" s="849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25.5" hidden="1">
      <c r="A141" s="948">
        <v>1173100</v>
      </c>
      <c r="B141" s="782" t="s">
        <v>119</v>
      </c>
      <c r="C141" s="726" t="s">
        <v>1044</v>
      </c>
      <c r="D141" s="849"/>
      <c r="E141" s="830"/>
      <c r="F141" s="849"/>
      <c r="G141" s="849"/>
      <c r="H141" s="849"/>
      <c r="I141" s="849"/>
      <c r="J141" s="915">
        <v>0</v>
      </c>
    </row>
    <row r="142" spans="1:10" s="672" customFormat="1" ht="51" hidden="1">
      <c r="A142" s="948">
        <v>1174000</v>
      </c>
      <c r="B142" s="779" t="s">
        <v>1045</v>
      </c>
      <c r="C142" s="755" t="s">
        <v>338</v>
      </c>
      <c r="D142" s="849">
        <v>0</v>
      </c>
      <c r="E142" s="849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38.25" hidden="1">
      <c r="A143" s="948">
        <v>1174100</v>
      </c>
      <c r="B143" s="782" t="s">
        <v>1060</v>
      </c>
      <c r="C143" s="726" t="s">
        <v>1046</v>
      </c>
      <c r="D143" s="849"/>
      <c r="E143" s="849"/>
      <c r="F143" s="849"/>
      <c r="G143" s="849"/>
      <c r="H143" s="849"/>
      <c r="I143" s="849"/>
      <c r="J143" s="915">
        <v>0</v>
      </c>
    </row>
    <row r="144" spans="1:10" s="672" customFormat="1" ht="25.5" hidden="1">
      <c r="A144" s="948">
        <v>1174200</v>
      </c>
      <c r="B144" s="781" t="s">
        <v>1636</v>
      </c>
      <c r="C144" s="726" t="s">
        <v>425</v>
      </c>
      <c r="D144" s="849"/>
      <c r="E144" s="849"/>
      <c r="F144" s="849"/>
      <c r="G144" s="849"/>
      <c r="H144" s="849"/>
      <c r="I144" s="849"/>
      <c r="J144" s="915">
        <v>0</v>
      </c>
    </row>
    <row r="145" spans="1:11" s="672" customFormat="1" ht="51" hidden="1">
      <c r="A145" s="948">
        <v>1175000</v>
      </c>
      <c r="B145" s="779" t="s">
        <v>535</v>
      </c>
      <c r="C145" s="755" t="s">
        <v>338</v>
      </c>
      <c r="D145" s="849">
        <v>0</v>
      </c>
      <c r="E145" s="849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1" s="672" customFormat="1" ht="38.25" hidden="1">
      <c r="A146" s="948">
        <v>1175100</v>
      </c>
      <c r="B146" s="781" t="s">
        <v>1637</v>
      </c>
      <c r="C146" s="726" t="s">
        <v>212</v>
      </c>
      <c r="D146" s="849"/>
      <c r="E146" s="849"/>
      <c r="F146" s="849"/>
      <c r="G146" s="849"/>
      <c r="H146" s="849"/>
      <c r="I146" s="849"/>
      <c r="J146" s="915">
        <v>0</v>
      </c>
    </row>
    <row r="147" spans="1:11" s="672" customFormat="1" hidden="1">
      <c r="A147" s="948">
        <v>1176000</v>
      </c>
      <c r="B147" s="779" t="s">
        <v>213</v>
      </c>
      <c r="C147" s="755" t="s">
        <v>338</v>
      </c>
      <c r="D147" s="849">
        <v>0</v>
      </c>
      <c r="E147" s="849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1" s="672" customFormat="1" hidden="1">
      <c r="A148" s="948">
        <v>1176100</v>
      </c>
      <c r="B148" s="781" t="s">
        <v>1638</v>
      </c>
      <c r="C148" s="726" t="s">
        <v>8</v>
      </c>
      <c r="D148" s="849"/>
      <c r="E148" s="830"/>
      <c r="F148" s="849"/>
      <c r="G148" s="849"/>
      <c r="H148" s="849"/>
      <c r="I148" s="849"/>
      <c r="J148" s="915">
        <v>0</v>
      </c>
    </row>
    <row r="149" spans="1:11" s="672" customFormat="1" ht="13.5" hidden="1" thickBot="1">
      <c r="A149" s="948">
        <v>1177000</v>
      </c>
      <c r="B149" s="779" t="s">
        <v>564</v>
      </c>
      <c r="C149" s="755" t="s">
        <v>338</v>
      </c>
      <c r="D149" s="849">
        <v>0</v>
      </c>
      <c r="E149" s="849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1" s="672" customFormat="1" ht="13.5" hidden="1" thickBot="1">
      <c r="A150" s="949">
        <v>1177100</v>
      </c>
      <c r="B150" s="783" t="s">
        <v>1639</v>
      </c>
      <c r="C150" s="730" t="s">
        <v>244</v>
      </c>
      <c r="D150" s="937"/>
      <c r="E150" s="937"/>
      <c r="F150" s="937"/>
      <c r="G150" s="937"/>
      <c r="H150" s="937"/>
      <c r="I150" s="937"/>
      <c r="J150" s="915">
        <v>0</v>
      </c>
    </row>
    <row r="151" spans="1:11" s="672" customFormat="1" ht="25.5" customHeight="1" thickBot="1">
      <c r="A151" s="952" t="s">
        <v>247</v>
      </c>
      <c r="B151" s="790" t="s">
        <v>618</v>
      </c>
      <c r="C151" s="791" t="s">
        <v>338</v>
      </c>
      <c r="D151" s="1123">
        <f>D152+D163</f>
        <v>0</v>
      </c>
      <c r="E151" s="1123"/>
      <c r="F151" s="1123">
        <f>F152+F163</f>
        <v>0</v>
      </c>
      <c r="G151" s="1123">
        <f>G152</f>
        <v>0</v>
      </c>
      <c r="H151" s="1123">
        <f>H152</f>
        <v>0</v>
      </c>
      <c r="I151" s="1123">
        <f>I152</f>
        <v>0</v>
      </c>
      <c r="J151" s="915">
        <f>F152</f>
        <v>0</v>
      </c>
    </row>
    <row r="152" spans="1:11" s="672" customFormat="1" hidden="1">
      <c r="A152" s="950" t="s">
        <v>620</v>
      </c>
      <c r="B152" s="799" t="s">
        <v>621</v>
      </c>
      <c r="C152" s="718" t="s">
        <v>338</v>
      </c>
      <c r="D152" s="951">
        <f>SUM(D153:D162)</f>
        <v>0</v>
      </c>
      <c r="E152" s="951"/>
      <c r="F152" s="951">
        <f>SUM(F153:F162)</f>
        <v>0</v>
      </c>
      <c r="G152" s="951">
        <f>SUM(G153:G162)</f>
        <v>0</v>
      </c>
      <c r="H152" s="951">
        <f>SUM(H153:H162)</f>
        <v>0</v>
      </c>
      <c r="I152" s="951">
        <f>SUM(I153:I162)</f>
        <v>0</v>
      </c>
      <c r="J152" s="915">
        <f>F152</f>
        <v>0</v>
      </c>
    </row>
    <row r="153" spans="1:11" s="672" customFormat="1" hidden="1">
      <c r="A153" s="948" t="s">
        <v>622</v>
      </c>
      <c r="B153" s="781" t="s">
        <v>1640</v>
      </c>
      <c r="C153" s="955" t="s">
        <v>945</v>
      </c>
      <c r="D153" s="849"/>
      <c r="E153" s="830"/>
      <c r="F153" s="849"/>
      <c r="G153" s="849"/>
      <c r="H153" s="849"/>
      <c r="I153" s="849"/>
      <c r="J153" s="915">
        <f>F153</f>
        <v>0</v>
      </c>
    </row>
    <row r="154" spans="1:11" s="672" customFormat="1" hidden="1">
      <c r="A154" s="948" t="s">
        <v>946</v>
      </c>
      <c r="B154" s="781" t="s">
        <v>1641</v>
      </c>
      <c r="C154" s="955" t="s">
        <v>923</v>
      </c>
      <c r="D154" s="849">
        <v>0</v>
      </c>
      <c r="E154" s="830"/>
      <c r="F154" s="849">
        <f>D154+E154</f>
        <v>0</v>
      </c>
      <c r="G154" s="849">
        <v>0</v>
      </c>
      <c r="H154" s="849">
        <v>0</v>
      </c>
      <c r="I154" s="849">
        <v>0</v>
      </c>
      <c r="J154" s="915">
        <f>F154</f>
        <v>0</v>
      </c>
    </row>
    <row r="155" spans="1:11" s="672" customFormat="1" ht="25.5" hidden="1">
      <c r="A155" s="948" t="s">
        <v>924</v>
      </c>
      <c r="B155" s="781" t="s">
        <v>1642</v>
      </c>
      <c r="C155" s="955" t="s">
        <v>926</v>
      </c>
      <c r="D155" s="956">
        <v>0</v>
      </c>
      <c r="E155" s="1196">
        <v>0</v>
      </c>
      <c r="F155" s="956">
        <f>D155</f>
        <v>0</v>
      </c>
      <c r="G155" s="1197">
        <v>0</v>
      </c>
      <c r="H155" s="1198">
        <v>0</v>
      </c>
      <c r="I155" s="1198">
        <v>0</v>
      </c>
      <c r="J155" s="1199">
        <f>F155</f>
        <v>0</v>
      </c>
      <c r="K155" s="678"/>
    </row>
    <row r="156" spans="1:11" s="672" customFormat="1" hidden="1">
      <c r="A156" s="957" t="s">
        <v>927</v>
      </c>
      <c r="B156" s="781" t="s">
        <v>1643</v>
      </c>
      <c r="C156" s="955" t="s">
        <v>1055</v>
      </c>
      <c r="D156" s="849"/>
      <c r="E156" s="830"/>
      <c r="F156" s="849"/>
      <c r="G156" s="849"/>
      <c r="H156" s="849"/>
      <c r="I156" s="849"/>
      <c r="J156" s="915">
        <v>0</v>
      </c>
    </row>
    <row r="157" spans="1:11" s="672" customFormat="1" hidden="1">
      <c r="A157" s="957" t="s">
        <v>127</v>
      </c>
      <c r="B157" s="782" t="s">
        <v>128</v>
      </c>
      <c r="C157" s="955" t="s">
        <v>129</v>
      </c>
      <c r="D157" s="849">
        <v>0</v>
      </c>
      <c r="E157" s="830"/>
      <c r="F157" s="849">
        <f>D157+E157</f>
        <v>0</v>
      </c>
      <c r="G157" s="849"/>
      <c r="H157" s="849"/>
      <c r="I157" s="849">
        <v>0</v>
      </c>
      <c r="J157" s="915">
        <f>F157</f>
        <v>0</v>
      </c>
    </row>
    <row r="158" spans="1:11" s="672" customFormat="1" hidden="1">
      <c r="A158" s="957" t="s">
        <v>130</v>
      </c>
      <c r="B158" s="781" t="s">
        <v>1644</v>
      </c>
      <c r="C158" s="955" t="s">
        <v>857</v>
      </c>
      <c r="D158" s="849">
        <v>0</v>
      </c>
      <c r="E158" s="830"/>
      <c r="F158" s="849">
        <f>D158</f>
        <v>0</v>
      </c>
      <c r="G158" s="849">
        <v>0</v>
      </c>
      <c r="H158" s="849">
        <v>0</v>
      </c>
      <c r="I158" s="849">
        <v>0</v>
      </c>
      <c r="J158" s="915">
        <f>F158</f>
        <v>0</v>
      </c>
    </row>
    <row r="159" spans="1:11" s="672" customFormat="1" hidden="1">
      <c r="A159" s="957" t="s">
        <v>858</v>
      </c>
      <c r="B159" s="781" t="s">
        <v>1645</v>
      </c>
      <c r="C159" s="955" t="s">
        <v>860</v>
      </c>
      <c r="D159" s="849"/>
      <c r="E159" s="830"/>
      <c r="F159" s="849"/>
      <c r="G159" s="849"/>
      <c r="H159" s="849"/>
      <c r="I159" s="849"/>
      <c r="J159" s="915">
        <v>0</v>
      </c>
    </row>
    <row r="160" spans="1:11" s="672" customFormat="1" hidden="1">
      <c r="A160" s="958" t="s">
        <v>765</v>
      </c>
      <c r="B160" s="959" t="s">
        <v>1646</v>
      </c>
      <c r="C160" s="960" t="s">
        <v>627</v>
      </c>
      <c r="D160" s="849"/>
      <c r="E160" s="830"/>
      <c r="F160" s="849"/>
      <c r="G160" s="849"/>
      <c r="H160" s="849"/>
      <c r="I160" s="849"/>
      <c r="J160" s="915">
        <v>0</v>
      </c>
    </row>
    <row r="161" spans="1:10" s="672" customFormat="1" hidden="1">
      <c r="A161" s="924" t="s">
        <v>766</v>
      </c>
      <c r="B161" s="961" t="s">
        <v>1020</v>
      </c>
      <c r="C161" s="928" t="s">
        <v>1021</v>
      </c>
      <c r="D161" s="849"/>
      <c r="E161" s="830"/>
      <c r="F161" s="849"/>
      <c r="G161" s="849"/>
      <c r="H161" s="849"/>
      <c r="I161" s="849"/>
      <c r="J161" s="915">
        <v>0</v>
      </c>
    </row>
    <row r="162" spans="1:10" s="672" customFormat="1" hidden="1">
      <c r="A162" s="924" t="s">
        <v>1022</v>
      </c>
      <c r="B162" s="961" t="s">
        <v>1023</v>
      </c>
      <c r="C162" s="928" t="s">
        <v>1024</v>
      </c>
      <c r="D162" s="849"/>
      <c r="E162" s="830"/>
      <c r="F162" s="849"/>
      <c r="G162" s="849"/>
      <c r="H162" s="849"/>
      <c r="I162" s="849"/>
      <c r="J162" s="915">
        <v>0</v>
      </c>
    </row>
    <row r="163" spans="1:10" s="672" customFormat="1" hidden="1">
      <c r="A163" s="962" t="s">
        <v>628</v>
      </c>
      <c r="B163" s="963" t="s">
        <v>629</v>
      </c>
      <c r="C163" s="964" t="s">
        <v>338</v>
      </c>
      <c r="D163" s="849">
        <v>0</v>
      </c>
      <c r="E163" s="849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</row>
    <row r="164" spans="1:10" hidden="1">
      <c r="A164" s="957" t="s">
        <v>630</v>
      </c>
      <c r="B164" s="782" t="s">
        <v>631</v>
      </c>
      <c r="C164" s="955" t="s">
        <v>632</v>
      </c>
      <c r="D164" s="849"/>
      <c r="E164" s="830"/>
      <c r="F164" s="849"/>
      <c r="G164" s="849"/>
      <c r="H164" s="849"/>
      <c r="I164" s="849"/>
      <c r="J164" s="915">
        <v>0</v>
      </c>
    </row>
    <row r="165" spans="1:10" hidden="1">
      <c r="A165" s="957" t="s">
        <v>633</v>
      </c>
      <c r="B165" s="782" t="s">
        <v>634</v>
      </c>
      <c r="C165" s="955" t="s">
        <v>635</v>
      </c>
      <c r="D165" s="849"/>
      <c r="E165" s="830"/>
      <c r="F165" s="849"/>
      <c r="G165" s="849"/>
      <c r="H165" s="849"/>
      <c r="I165" s="849"/>
      <c r="J165" s="915">
        <v>0</v>
      </c>
    </row>
    <row r="166" spans="1:10" ht="25.5" hidden="1">
      <c r="A166" s="957" t="s">
        <v>636</v>
      </c>
      <c r="B166" s="781" t="s">
        <v>1647</v>
      </c>
      <c r="C166" s="955" t="s">
        <v>294</v>
      </c>
      <c r="D166" s="849"/>
      <c r="E166" s="830"/>
      <c r="F166" s="849"/>
      <c r="G166" s="849"/>
      <c r="H166" s="849"/>
      <c r="I166" s="849"/>
      <c r="J166" s="915">
        <v>0</v>
      </c>
    </row>
    <row r="167" spans="1:10" hidden="1">
      <c r="A167" s="957" t="s">
        <v>295</v>
      </c>
      <c r="B167" s="781" t="s">
        <v>1648</v>
      </c>
      <c r="C167" s="955" t="s">
        <v>297</v>
      </c>
      <c r="D167" s="849"/>
      <c r="E167" s="830"/>
      <c r="F167" s="849"/>
      <c r="G167" s="849"/>
      <c r="H167" s="849"/>
      <c r="I167" s="849"/>
      <c r="J167" s="915">
        <v>0</v>
      </c>
    </row>
    <row r="168" spans="1:10" hidden="1">
      <c r="A168" s="957" t="s">
        <v>298</v>
      </c>
      <c r="B168" s="779" t="s">
        <v>299</v>
      </c>
      <c r="C168" s="767" t="s">
        <v>338</v>
      </c>
      <c r="D168" s="849">
        <v>0</v>
      </c>
      <c r="E168" s="849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0" hidden="1">
      <c r="A169" s="957" t="s">
        <v>300</v>
      </c>
      <c r="B169" s="782" t="s">
        <v>1061</v>
      </c>
      <c r="C169" s="955" t="s">
        <v>301</v>
      </c>
      <c r="D169" s="849"/>
      <c r="E169" s="830"/>
      <c r="F169" s="849"/>
      <c r="G169" s="849"/>
      <c r="H169" s="849"/>
      <c r="I169" s="849"/>
      <c r="J169" s="915">
        <v>0</v>
      </c>
    </row>
    <row r="170" spans="1:10" hidden="1">
      <c r="A170" s="965" t="s">
        <v>302</v>
      </c>
      <c r="B170" s="806" t="s">
        <v>1025</v>
      </c>
      <c r="C170" s="767" t="s">
        <v>338</v>
      </c>
      <c r="D170" s="849">
        <v>0</v>
      </c>
      <c r="E170" s="849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0" hidden="1">
      <c r="A171" s="957" t="s">
        <v>304</v>
      </c>
      <c r="B171" s="782" t="s">
        <v>1062</v>
      </c>
      <c r="C171" s="955" t="s">
        <v>305</v>
      </c>
      <c r="D171" s="849"/>
      <c r="E171" s="849"/>
      <c r="F171" s="849"/>
      <c r="G171" s="849"/>
      <c r="H171" s="849"/>
      <c r="I171" s="849"/>
      <c r="J171" s="915">
        <v>0</v>
      </c>
    </row>
    <row r="172" spans="1:10" hidden="1">
      <c r="A172" s="957" t="s">
        <v>306</v>
      </c>
      <c r="B172" s="782" t="s">
        <v>1063</v>
      </c>
      <c r="C172" s="955" t="s">
        <v>307</v>
      </c>
      <c r="D172" s="849"/>
      <c r="E172" s="849"/>
      <c r="F172" s="849"/>
      <c r="G172" s="849"/>
      <c r="H172" s="849"/>
      <c r="I172" s="849"/>
      <c r="J172" s="849"/>
    </row>
    <row r="173" spans="1:10" hidden="1">
      <c r="A173" s="957" t="s">
        <v>308</v>
      </c>
      <c r="B173" s="781" t="s">
        <v>1649</v>
      </c>
      <c r="C173" s="955" t="s">
        <v>310</v>
      </c>
      <c r="D173" s="849"/>
      <c r="E173" s="849"/>
      <c r="F173" s="849"/>
      <c r="G173" s="849"/>
      <c r="H173" s="849"/>
      <c r="I173" s="849"/>
      <c r="J173" s="849"/>
    </row>
    <row r="174" spans="1:10" ht="13.5" thickBot="1">
      <c r="A174" s="966">
        <v>1244000</v>
      </c>
      <c r="B174" s="967" t="s">
        <v>1661</v>
      </c>
      <c r="C174" s="960" t="s">
        <v>1089</v>
      </c>
      <c r="D174" s="867"/>
      <c r="E174" s="867"/>
      <c r="F174" s="867"/>
      <c r="G174" s="867"/>
      <c r="H174" s="867"/>
      <c r="I174" s="867"/>
      <c r="J174" s="867"/>
    </row>
    <row r="175" spans="1:10" ht="24" customHeight="1" thickBot="1">
      <c r="A175" s="968">
        <v>1000000</v>
      </c>
      <c r="B175" s="969" t="s">
        <v>1027</v>
      </c>
      <c r="C175" s="970" t="s">
        <v>338</v>
      </c>
      <c r="D175" s="953">
        <f>D32+D151</f>
        <v>30000</v>
      </c>
      <c r="E175" s="953">
        <f>E32</f>
        <v>0</v>
      </c>
      <c r="F175" s="953">
        <f>F32+F151</f>
        <v>30000</v>
      </c>
      <c r="G175" s="953">
        <f>G32+G151</f>
        <v>7000</v>
      </c>
      <c r="H175" s="953">
        <f>H32+H151</f>
        <v>14000</v>
      </c>
      <c r="I175" s="953">
        <f>I32+I151</f>
        <v>21000</v>
      </c>
      <c r="J175" s="953">
        <f>J32+J151</f>
        <v>30000</v>
      </c>
    </row>
    <row r="176" spans="1:10" ht="14.25">
      <c r="A176" s="2443"/>
      <c r="B176" s="2443"/>
      <c r="C176" s="2443"/>
      <c r="D176" s="2443"/>
      <c r="E176" s="2443"/>
      <c r="F176" s="2443"/>
      <c r="G176" s="2443"/>
      <c r="H176" s="2443"/>
      <c r="I176" s="2443"/>
      <c r="J176" s="2443"/>
    </row>
    <row r="177" spans="1:10">
      <c r="A177" s="2459" t="s">
        <v>1070</v>
      </c>
      <c r="B177" s="2459"/>
      <c r="C177" s="2459"/>
      <c r="D177" s="2459"/>
      <c r="E177" s="2459"/>
      <c r="F177" s="2459"/>
      <c r="G177" s="2459"/>
      <c r="H177" s="2459"/>
      <c r="I177" s="2459"/>
      <c r="J177" s="2459"/>
    </row>
    <row r="178" spans="1:10" ht="14.25">
      <c r="A178" s="2422" t="s">
        <v>1681</v>
      </c>
      <c r="B178" s="2422"/>
      <c r="C178" s="2422"/>
      <c r="D178" s="2422"/>
      <c r="E178" s="2422"/>
      <c r="F178" s="2422"/>
      <c r="G178" s="2422"/>
      <c r="H178" s="2422"/>
      <c r="I178" s="2422"/>
      <c r="J178" s="2422"/>
    </row>
    <row r="179" spans="1:10">
      <c r="A179" s="2461" t="s">
        <v>950</v>
      </c>
      <c r="B179" s="2461"/>
      <c r="C179" s="2461"/>
      <c r="D179" s="2461"/>
      <c r="E179" s="2461"/>
      <c r="F179" s="2461"/>
      <c r="G179" s="2461"/>
      <c r="H179" s="2461"/>
      <c r="I179" s="2461"/>
      <c r="J179" s="2461"/>
    </row>
    <row r="180" spans="1:10" ht="14.25">
      <c r="A180" s="2462" t="s">
        <v>1669</v>
      </c>
      <c r="B180" s="2462"/>
      <c r="C180" s="2462"/>
      <c r="D180" s="2462"/>
      <c r="E180" s="2462"/>
      <c r="F180" s="2462"/>
      <c r="G180" s="2462"/>
      <c r="H180" s="2462"/>
      <c r="I180" s="2462"/>
      <c r="J180" s="2462"/>
    </row>
    <row r="181" spans="1:10">
      <c r="A181" s="2459" t="s">
        <v>951</v>
      </c>
      <c r="B181" s="2459"/>
      <c r="C181" s="2459"/>
      <c r="D181" s="2459"/>
      <c r="E181" s="2459"/>
      <c r="F181" s="2459"/>
      <c r="G181" s="2459"/>
      <c r="H181" s="2459"/>
      <c r="I181" s="2459"/>
      <c r="J181" s="2459"/>
    </row>
    <row r="182" spans="1:10">
      <c r="A182" s="2422" t="s">
        <v>1603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 ht="14.25">
      <c r="A183" s="2536" t="s">
        <v>1663</v>
      </c>
      <c r="B183" s="2536"/>
      <c r="C183" s="2536"/>
      <c r="D183" s="2536"/>
      <c r="E183" s="2536"/>
      <c r="F183" s="2536"/>
      <c r="G183" s="2536"/>
      <c r="H183" s="2536"/>
      <c r="I183" s="2536"/>
      <c r="J183" s="2536"/>
    </row>
    <row r="184" spans="1:10">
      <c r="A184" s="2455"/>
      <c r="B184" s="2455"/>
      <c r="C184" s="2455"/>
      <c r="D184" s="2455"/>
      <c r="E184" s="2455"/>
      <c r="F184" s="2455"/>
      <c r="G184" s="2455"/>
      <c r="H184" s="2455"/>
      <c r="I184" s="2455"/>
      <c r="J184" s="2455"/>
    </row>
    <row r="185" spans="1:10">
      <c r="A185" s="2464"/>
      <c r="B185" s="2464"/>
      <c r="C185" s="2464"/>
      <c r="D185" s="2464"/>
      <c r="E185" s="2464"/>
      <c r="F185" s="2464"/>
      <c r="G185" s="2464"/>
      <c r="H185" s="2464"/>
      <c r="I185" s="2464"/>
      <c r="J185" s="2464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971"/>
      <c r="B189" s="971"/>
      <c r="C189" s="971"/>
      <c r="D189" s="971"/>
      <c r="E189" s="971"/>
      <c r="F189" s="971"/>
      <c r="G189" s="971"/>
      <c r="H189" s="971"/>
      <c r="I189" s="971"/>
      <c r="J189" s="972"/>
    </row>
    <row r="190" spans="1:10">
      <c r="A190" s="2464"/>
      <c r="B190" s="2464"/>
      <c r="C190" s="2464"/>
      <c r="D190" s="2464"/>
      <c r="E190" s="2464"/>
      <c r="F190" s="2464"/>
      <c r="G190" s="2464"/>
      <c r="H190" s="2464"/>
      <c r="I190" s="2464"/>
      <c r="J190" s="2464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>
      <c r="A194" s="971"/>
      <c r="B194" s="971"/>
      <c r="C194" s="971"/>
      <c r="D194" s="971"/>
      <c r="E194" s="971"/>
      <c r="F194" s="971"/>
      <c r="G194" s="971"/>
      <c r="H194" s="971"/>
      <c r="I194" s="971"/>
      <c r="J194" s="971"/>
    </row>
    <row r="195" spans="1:10">
      <c r="A195" s="2464"/>
      <c r="B195" s="2464"/>
      <c r="C195" s="2464"/>
      <c r="D195" s="2464"/>
      <c r="E195" s="2464"/>
      <c r="F195" s="2464"/>
      <c r="G195" s="2464"/>
      <c r="H195" s="2464"/>
      <c r="I195" s="2464"/>
      <c r="J195" s="2464"/>
    </row>
    <row r="196" spans="1:10">
      <c r="A196" s="971"/>
      <c r="B196" s="971"/>
      <c r="C196" s="971"/>
      <c r="D196" s="971"/>
      <c r="E196" s="971"/>
      <c r="F196" s="973"/>
      <c r="G196" s="973"/>
      <c r="H196" s="973"/>
      <c r="I196" s="973"/>
      <c r="J196" s="973"/>
    </row>
    <row r="197" spans="1:10">
      <c r="A197" s="2464"/>
      <c r="B197" s="2464"/>
      <c r="C197" s="2464"/>
      <c r="D197" s="2464"/>
      <c r="E197" s="2464"/>
      <c r="F197" s="2464"/>
      <c r="G197" s="2464"/>
      <c r="H197" s="2464"/>
      <c r="I197" s="2464"/>
      <c r="J197" s="2464"/>
    </row>
    <row r="198" spans="1:10">
      <c r="A198" s="971"/>
      <c r="B198" s="971"/>
      <c r="C198" s="971"/>
      <c r="D198" s="971"/>
      <c r="E198" s="971"/>
      <c r="F198" s="971"/>
      <c r="G198" s="971"/>
      <c r="H198" s="971"/>
      <c r="I198" s="971"/>
      <c r="J198" s="971"/>
    </row>
    <row r="199" spans="1:10">
      <c r="A199" s="2464"/>
      <c r="B199" s="2464"/>
      <c r="C199" s="2464"/>
      <c r="D199" s="2464"/>
      <c r="E199" s="2464"/>
      <c r="F199" s="2464"/>
      <c r="G199" s="2464"/>
      <c r="H199" s="2464"/>
      <c r="I199" s="2464"/>
      <c r="J199" s="2464"/>
    </row>
    <row r="200" spans="1:10" ht="207" customHeight="1">
      <c r="A200" s="971"/>
      <c r="B200" s="971"/>
      <c r="C200" s="971"/>
      <c r="D200" s="971"/>
      <c r="E200" s="971"/>
      <c r="F200" s="971"/>
      <c r="G200" s="971"/>
      <c r="H200" s="971"/>
      <c r="I200" s="971"/>
      <c r="J200" s="971"/>
    </row>
    <row r="201" spans="1:10">
      <c r="A201" s="2464" t="s">
        <v>49</v>
      </c>
      <c r="B201" s="2464"/>
      <c r="C201" s="2464"/>
      <c r="D201" s="2464"/>
      <c r="E201" s="2464"/>
      <c r="F201" s="2464"/>
      <c r="G201" s="2464"/>
      <c r="H201" s="2464"/>
      <c r="I201" s="2464"/>
      <c r="J201" s="2464"/>
    </row>
    <row r="202" spans="1:10">
      <c r="A202" s="2463" t="s">
        <v>1664</v>
      </c>
      <c r="B202" s="2463"/>
      <c r="C202" s="2463"/>
      <c r="D202" s="2463"/>
      <c r="E202" s="2463"/>
      <c r="F202" s="2463"/>
      <c r="G202" s="2463"/>
      <c r="H202" s="2463"/>
      <c r="I202" s="2463"/>
      <c r="J202" s="2463"/>
    </row>
    <row r="203" spans="1:10">
      <c r="A203" s="2463" t="s">
        <v>1665</v>
      </c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2463" t="s">
        <v>1666</v>
      </c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971" t="s">
        <v>890</v>
      </c>
      <c r="B205" s="974"/>
      <c r="C205" s="974"/>
      <c r="D205" s="974"/>
      <c r="E205" s="974"/>
      <c r="F205" s="974"/>
      <c r="G205" s="974"/>
      <c r="H205" s="974"/>
      <c r="I205" s="974"/>
      <c r="J205" s="974"/>
    </row>
    <row r="206" spans="1:10">
      <c r="A206" s="2463" t="s">
        <v>1667</v>
      </c>
      <c r="B206" s="2463"/>
      <c r="C206" s="2463"/>
      <c r="D206" s="2463"/>
      <c r="E206" s="2463"/>
      <c r="F206" s="2463"/>
      <c r="G206" s="2463"/>
      <c r="H206" s="2463"/>
      <c r="I206" s="2463"/>
      <c r="J206" s="2463"/>
    </row>
    <row r="207" spans="1:10">
      <c r="A207" s="2422" t="s">
        <v>645</v>
      </c>
      <c r="B207" s="2422"/>
      <c r="C207" s="2422"/>
      <c r="D207" s="2422"/>
      <c r="E207" s="2422"/>
      <c r="F207" s="2422"/>
      <c r="G207" s="2422"/>
      <c r="H207" s="2422"/>
      <c r="I207" s="2422"/>
      <c r="J207" s="2422"/>
    </row>
    <row r="208" spans="1:10">
      <c r="A208" s="2459" t="s">
        <v>1070</v>
      </c>
      <c r="B208" s="2459"/>
      <c r="C208" s="2459"/>
      <c r="D208" s="2459"/>
      <c r="E208" s="2459"/>
      <c r="F208" s="2459"/>
      <c r="G208" s="2459"/>
      <c r="H208" s="2459"/>
      <c r="I208" s="2459"/>
      <c r="J208" s="2459"/>
    </row>
    <row r="209" spans="1:10" ht="14.25">
      <c r="A209" s="2459" t="s">
        <v>1668</v>
      </c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>
      <c r="A210" s="2461" t="s">
        <v>950</v>
      </c>
      <c r="B210" s="2461"/>
      <c r="C210" s="2461"/>
      <c r="D210" s="2461"/>
      <c r="E210" s="2461"/>
      <c r="F210" s="2461"/>
      <c r="G210" s="2461"/>
      <c r="H210" s="2461"/>
      <c r="I210" s="2461"/>
      <c r="J210" s="2461"/>
    </row>
    <row r="211" spans="1:10" ht="14.25">
      <c r="A211" s="2462" t="s">
        <v>1669</v>
      </c>
      <c r="B211" s="2462"/>
      <c r="C211" s="2462"/>
      <c r="D211" s="2462"/>
      <c r="E211" s="2462"/>
      <c r="F211" s="2462"/>
      <c r="G211" s="2462"/>
      <c r="H211" s="2462"/>
      <c r="I211" s="2462"/>
      <c r="J211" s="2462"/>
    </row>
    <row r="212" spans="1:10">
      <c r="A212" s="2459" t="s">
        <v>951</v>
      </c>
      <c r="B212" s="2459"/>
      <c r="C212" s="2459"/>
      <c r="D212" s="2459"/>
      <c r="E212" s="2459"/>
      <c r="F212" s="2459"/>
      <c r="G212" s="2459"/>
      <c r="H212" s="2459"/>
      <c r="I212" s="2459"/>
      <c r="J212" s="2459"/>
    </row>
    <row r="213" spans="1:10">
      <c r="A213" s="2459" t="s">
        <v>952</v>
      </c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 ht="14.25">
      <c r="A214" s="2460" t="s">
        <v>1663</v>
      </c>
      <c r="B214" s="2460"/>
      <c r="C214" s="2460"/>
      <c r="D214" s="2460"/>
      <c r="E214" s="2460"/>
      <c r="F214" s="2460"/>
      <c r="G214" s="2460"/>
      <c r="H214" s="2460"/>
      <c r="I214" s="2460"/>
      <c r="J214" s="2460"/>
    </row>
    <row r="215" spans="1:10">
      <c r="A215" s="2455"/>
      <c r="B215" s="2455"/>
      <c r="C215" s="2455"/>
      <c r="D215" s="2455"/>
      <c r="E215" s="2455"/>
      <c r="F215" s="2455"/>
      <c r="G215" s="2455"/>
      <c r="H215" s="2455"/>
      <c r="I215" s="2455"/>
      <c r="J215" s="2455"/>
    </row>
  </sheetData>
  <mergeCells count="40"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  <mergeCell ref="A191:J191"/>
    <mergeCell ref="A192:J192"/>
    <mergeCell ref="A193:J193"/>
    <mergeCell ref="A195:J195"/>
    <mergeCell ref="A197:J197"/>
    <mergeCell ref="A185:J185"/>
    <mergeCell ref="A186:J186"/>
    <mergeCell ref="A187:J187"/>
    <mergeCell ref="A188:J188"/>
    <mergeCell ref="A190:J190"/>
    <mergeCell ref="A180:J180"/>
    <mergeCell ref="A181:J181"/>
    <mergeCell ref="A182:J182"/>
    <mergeCell ref="A183:J183"/>
    <mergeCell ref="A184:J184"/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K216"/>
  <sheetViews>
    <sheetView topLeftCell="A22" workbookViewId="0">
      <selection activeCell="G106" sqref="G106"/>
    </sheetView>
  </sheetViews>
  <sheetFormatPr defaultRowHeight="12.75"/>
  <cols>
    <col min="1" max="1" width="7.4257812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13.28515625" style="662" customWidth="1"/>
    <col min="6" max="6" width="11.285156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889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4.25" customHeight="1">
      <c r="B6" s="871" t="s">
        <v>31</v>
      </c>
      <c r="C6" s="872"/>
      <c r="D6" s="871"/>
      <c r="E6" s="871"/>
      <c r="G6" s="873" t="s">
        <v>971</v>
      </c>
      <c r="H6" s="820"/>
    </row>
    <row r="7" spans="1:10">
      <c r="B7" s="662"/>
      <c r="C7" s="874"/>
    </row>
    <row r="8" spans="1:10" ht="12" customHeight="1">
      <c r="A8" s="672" t="s">
        <v>1176</v>
      </c>
      <c r="F8" s="665"/>
      <c r="G8" s="665"/>
    </row>
    <row r="9" spans="1:10" s="672" customFormat="1" ht="9.75" customHeight="1">
      <c r="A9" s="2455" t="s">
        <v>1073</v>
      </c>
      <c r="B9" s="2455"/>
      <c r="C9" s="2455"/>
      <c r="D9" s="2455"/>
      <c r="E9" s="2455"/>
    </row>
    <row r="10" spans="1:10">
      <c r="A10" s="672" t="s">
        <v>451</v>
      </c>
      <c r="B10" s="875"/>
      <c r="C10" s="876"/>
      <c r="D10" s="824"/>
      <c r="E10" s="824"/>
    </row>
    <row r="11" spans="1:10" ht="14.25" customHeight="1">
      <c r="B11" s="877"/>
      <c r="C11" s="878"/>
      <c r="D11" s="877"/>
      <c r="E11" s="877"/>
      <c r="F11" s="877"/>
      <c r="G11" s="877"/>
      <c r="H11" s="879"/>
    </row>
    <row r="12" spans="1:10" ht="11.25" customHeight="1">
      <c r="A12" s="880" t="s">
        <v>452</v>
      </c>
      <c r="B12" s="873" t="s">
        <v>1100</v>
      </c>
      <c r="C12" s="874"/>
      <c r="D12" s="873"/>
      <c r="E12" s="873"/>
      <c r="F12" s="873"/>
      <c r="G12" s="820"/>
      <c r="H12" s="881" t="s">
        <v>193</v>
      </c>
    </row>
    <row r="13" spans="1:10" ht="30" customHeight="1">
      <c r="A13" s="882" t="s">
        <v>587</v>
      </c>
      <c r="B13" s="882"/>
      <c r="C13" s="878"/>
      <c r="D13" s="882"/>
      <c r="E13" s="882"/>
      <c r="F13" s="882"/>
      <c r="G13" s="883"/>
    </row>
    <row r="14" spans="1:10" ht="33" customHeight="1">
      <c r="A14" s="2470" t="s">
        <v>1173</v>
      </c>
      <c r="B14" s="2452"/>
      <c r="F14" s="665"/>
      <c r="G14" s="665"/>
    </row>
    <row r="15" spans="1:10" ht="21.75" customHeight="1">
      <c r="A15" s="884"/>
      <c r="B15" s="2447" t="s">
        <v>588</v>
      </c>
      <c r="C15" s="2447"/>
      <c r="D15" s="2447"/>
      <c r="E15" s="2447"/>
      <c r="F15" s="885"/>
      <c r="G15" s="885"/>
      <c r="H15" s="885"/>
      <c r="I15" s="885"/>
      <c r="J15" s="885"/>
    </row>
    <row r="16" spans="1:10" ht="21" customHeight="1">
      <c r="A16" s="662"/>
      <c r="B16" s="2449" t="s">
        <v>243</v>
      </c>
      <c r="C16" s="2449"/>
      <c r="D16" s="2449"/>
      <c r="E16" s="2449"/>
      <c r="F16" s="2449"/>
      <c r="G16" s="886"/>
      <c r="H16" s="886"/>
      <c r="I16" s="886"/>
      <c r="J16" s="886"/>
    </row>
    <row r="17" spans="1:10" s="672" customFormat="1" ht="21.75" customHeight="1">
      <c r="A17" s="882" t="s">
        <v>1172</v>
      </c>
      <c r="B17" s="887"/>
      <c r="C17" s="1194"/>
      <c r="D17" s="887"/>
      <c r="E17" s="887"/>
      <c r="F17" s="887"/>
      <c r="G17" s="887"/>
      <c r="H17" s="887"/>
      <c r="I17" s="887"/>
      <c r="J17" s="887"/>
    </row>
    <row r="18" spans="1:10" s="672" customFormat="1" ht="12" customHeight="1">
      <c r="A18" s="883"/>
      <c r="B18" s="675"/>
      <c r="C18" s="1195"/>
      <c r="D18" s="675"/>
      <c r="E18" s="675"/>
      <c r="F18" s="675"/>
      <c r="G18" s="676"/>
      <c r="H18" s="676"/>
      <c r="I18" s="675"/>
      <c r="J18" s="675"/>
    </row>
    <row r="19" spans="1:10" s="667" customFormat="1" thickBot="1">
      <c r="A19" s="677" t="s">
        <v>1717</v>
      </c>
      <c r="B19" s="888"/>
      <c r="C19" s="889"/>
      <c r="D19" s="669"/>
      <c r="E19" s="669"/>
      <c r="G19" s="890" t="s">
        <v>617</v>
      </c>
      <c r="H19" s="891"/>
      <c r="I19" s="891"/>
      <c r="J19" s="891"/>
    </row>
    <row r="20" spans="1:10" s="869" customFormat="1" ht="15.75" customHeight="1" thickBot="1">
      <c r="A20" s="677" t="s">
        <v>84</v>
      </c>
      <c r="B20" s="892"/>
      <c r="C20" s="889"/>
      <c r="G20" s="892" t="s">
        <v>313</v>
      </c>
      <c r="H20" s="893">
        <v>9</v>
      </c>
      <c r="I20" s="894">
        <v>1</v>
      </c>
      <c r="J20" s="895">
        <v>1</v>
      </c>
    </row>
    <row r="21" spans="1:10" s="892" customFormat="1" ht="15" customHeight="1" thickBot="1">
      <c r="A21" s="677" t="s">
        <v>600</v>
      </c>
      <c r="C21" s="889"/>
      <c r="G21" s="892" t="s">
        <v>883</v>
      </c>
    </row>
    <row r="22" spans="1:10" s="892" customFormat="1" ht="9.75" customHeight="1" thickBot="1">
      <c r="A22" s="677" t="s">
        <v>531</v>
      </c>
      <c r="C22" s="896"/>
      <c r="D22" s="897"/>
      <c r="G22" s="892" t="s">
        <v>532</v>
      </c>
    </row>
    <row r="23" spans="1:10" s="869" customFormat="1" ht="15.75" customHeight="1" thickBot="1">
      <c r="A23" s="677" t="s">
        <v>693</v>
      </c>
      <c r="B23" s="892"/>
      <c r="C23" s="889"/>
      <c r="G23" s="892" t="s">
        <v>902</v>
      </c>
      <c r="I23" s="898">
        <v>51</v>
      </c>
    </row>
    <row r="24" spans="1:10" s="869" customFormat="1" ht="12.75" customHeight="1">
      <c r="A24" s="677" t="s">
        <v>202</v>
      </c>
      <c r="B24" s="899"/>
      <c r="C24" s="900"/>
      <c r="F24" s="901"/>
      <c r="G24" s="892" t="s">
        <v>904</v>
      </c>
    </row>
    <row r="25" spans="1:10" s="869" customFormat="1" ht="15.75" customHeight="1" thickBot="1">
      <c r="A25" s="679" t="s">
        <v>286</v>
      </c>
      <c r="B25" s="890"/>
      <c r="C25" s="900"/>
      <c r="D25" s="902"/>
      <c r="E25" s="902"/>
      <c r="G25" s="892" t="s">
        <v>218</v>
      </c>
      <c r="I25" s="901"/>
    </row>
    <row r="26" spans="1:10" s="901" customFormat="1" ht="15.75" customHeight="1" thickBot="1">
      <c r="A26" s="677" t="s">
        <v>110</v>
      </c>
      <c r="B26" s="892"/>
      <c r="C26" s="900"/>
      <c r="D26" s="903"/>
      <c r="E26" s="869"/>
      <c r="G26" s="901" t="s">
        <v>1658</v>
      </c>
      <c r="H26" s="904"/>
      <c r="I26" s="905"/>
      <c r="J26" s="906"/>
    </row>
    <row r="27" spans="1:10" s="901" customFormat="1" ht="16.5" customHeight="1" thickBot="1">
      <c r="A27" s="677" t="s">
        <v>608</v>
      </c>
      <c r="B27" s="892"/>
      <c r="C27" s="900"/>
      <c r="E27" s="907" t="s">
        <v>704</v>
      </c>
      <c r="G27" s="892" t="s">
        <v>398</v>
      </c>
      <c r="I27" s="869"/>
      <c r="J27" s="869"/>
    </row>
    <row r="28" spans="1:10" s="901" customFormat="1" ht="16.5" customHeight="1" thickBot="1">
      <c r="A28" s="680"/>
      <c r="B28" s="869"/>
      <c r="C28" s="908"/>
      <c r="E28" s="909"/>
      <c r="F28" s="869"/>
      <c r="G28" s="869"/>
    </row>
    <row r="29" spans="1:10" s="672" customFormat="1" ht="35.25" customHeight="1" thickBot="1">
      <c r="A29" s="695" t="s">
        <v>385</v>
      </c>
      <c r="B29" s="696" t="s">
        <v>609</v>
      </c>
      <c r="C29" s="697"/>
      <c r="D29" s="696" t="s">
        <v>401</v>
      </c>
      <c r="E29" s="698"/>
      <c r="F29" s="2438" t="s">
        <v>342</v>
      </c>
      <c r="G29" s="2440" t="s">
        <v>343</v>
      </c>
      <c r="H29" s="2441"/>
      <c r="I29" s="2441"/>
      <c r="J29" s="2442"/>
    </row>
    <row r="30" spans="1:10" s="672" customFormat="1" ht="96.75" customHeight="1" thickBot="1">
      <c r="A30" s="699"/>
      <c r="B30" s="700" t="s">
        <v>329</v>
      </c>
      <c r="C30" s="701" t="s">
        <v>641</v>
      </c>
      <c r="D30" s="702" t="s">
        <v>761</v>
      </c>
      <c r="E30" s="70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0" s="910" customFormat="1" ht="21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707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38.25" customHeight="1" thickBot="1">
      <c r="A32" s="911">
        <v>1100000</v>
      </c>
      <c r="B32" s="711" t="s">
        <v>1659</v>
      </c>
      <c r="C32" s="712" t="s">
        <v>338</v>
      </c>
      <c r="D32" s="826">
        <f>D33+D42+D138+D105</f>
        <v>0</v>
      </c>
      <c r="E32" s="826">
        <f>E105</f>
        <v>0</v>
      </c>
      <c r="F32" s="826">
        <f>F33+F42+F138+F105</f>
        <v>0</v>
      </c>
      <c r="G32" s="826">
        <f>G33+G42+G105</f>
        <v>0</v>
      </c>
      <c r="H32" s="826">
        <f>H33+H42+H105</f>
        <v>0</v>
      </c>
      <c r="I32" s="826">
        <f>I33+I42+H41+I105</f>
        <v>0</v>
      </c>
      <c r="J32" s="826">
        <f>F32</f>
        <v>0</v>
      </c>
    </row>
    <row r="33" spans="1:10" s="672" customFormat="1" ht="51.75" hidden="1" customHeight="1" thickBot="1">
      <c r="A33" s="911">
        <v>1110000</v>
      </c>
      <c r="B33" s="714" t="s">
        <v>1617</v>
      </c>
      <c r="C33" s="712" t="s">
        <v>338</v>
      </c>
      <c r="D33" s="827">
        <f>D34</f>
        <v>0</v>
      </c>
      <c r="E33" s="827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F33</f>
        <v>0</v>
      </c>
    </row>
    <row r="34" spans="1:10" s="672" customFormat="1" ht="14.25">
      <c r="A34" s="912">
        <v>1110000</v>
      </c>
      <c r="B34" s="717" t="s">
        <v>768</v>
      </c>
      <c r="C34" s="718" t="s">
        <v>338</v>
      </c>
      <c r="D34" s="828">
        <f>SUM(D35:D41)</f>
        <v>0</v>
      </c>
      <c r="E34" s="828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F34</f>
        <v>0</v>
      </c>
    </row>
    <row r="35" spans="1:10" s="672" customFormat="1" ht="25.5">
      <c r="A35" s="913">
        <v>1111000</v>
      </c>
      <c r="B35" s="721" t="s">
        <v>643</v>
      </c>
      <c r="C35" s="722" t="s">
        <v>769</v>
      </c>
      <c r="D35" s="829">
        <v>0</v>
      </c>
      <c r="E35" s="835"/>
      <c r="F35" s="829">
        <f t="shared" ref="F35:F40" si="0">D35+E35</f>
        <v>0</v>
      </c>
      <c r="G35" s="829">
        <v>0</v>
      </c>
      <c r="H35" s="829">
        <v>0</v>
      </c>
      <c r="I35" s="829">
        <v>0</v>
      </c>
      <c r="J35" s="829">
        <f>F35</f>
        <v>0</v>
      </c>
    </row>
    <row r="36" spans="1:10" s="672" customFormat="1" ht="24.75" customHeight="1">
      <c r="A36" s="914">
        <v>1112000</v>
      </c>
      <c r="B36" s="725" t="s">
        <v>255</v>
      </c>
      <c r="C36" s="726" t="s">
        <v>770</v>
      </c>
      <c r="D36" s="830">
        <v>0</v>
      </c>
      <c r="E36" s="830"/>
      <c r="F36" s="829">
        <f t="shared" si="0"/>
        <v>0</v>
      </c>
      <c r="G36" s="830">
        <v>0</v>
      </c>
      <c r="H36" s="830">
        <v>0</v>
      </c>
      <c r="I36" s="830">
        <v>0</v>
      </c>
      <c r="J36" s="830">
        <f>F36</f>
        <v>0</v>
      </c>
    </row>
    <row r="37" spans="1:10" s="672" customFormat="1" ht="25.5" hidden="1" customHeight="1">
      <c r="A37" s="914">
        <v>1113000</v>
      </c>
      <c r="B37" s="725" t="s">
        <v>771</v>
      </c>
      <c r="C37" s="726" t="s">
        <v>772</v>
      </c>
      <c r="D37" s="830"/>
      <c r="E37" s="830"/>
      <c r="F37" s="829">
        <f t="shared" si="0"/>
        <v>0</v>
      </c>
      <c r="G37" s="830"/>
      <c r="H37" s="830"/>
      <c r="I37" s="830"/>
      <c r="J37" s="915">
        <v>0</v>
      </c>
    </row>
    <row r="38" spans="1:10" s="672" customFormat="1" ht="38.25" hidden="1" customHeight="1">
      <c r="A38" s="914">
        <v>1114000</v>
      </c>
      <c r="B38" s="725" t="s">
        <v>377</v>
      </c>
      <c r="C38" s="726" t="s">
        <v>378</v>
      </c>
      <c r="D38" s="830"/>
      <c r="E38" s="830"/>
      <c r="F38" s="829">
        <f t="shared" si="0"/>
        <v>0</v>
      </c>
      <c r="G38" s="830"/>
      <c r="H38" s="830"/>
      <c r="I38" s="830"/>
      <c r="J38" s="915">
        <v>0</v>
      </c>
    </row>
    <row r="39" spans="1:10" s="672" customFormat="1" ht="12.75" hidden="1" customHeight="1">
      <c r="A39" s="914">
        <v>1115000</v>
      </c>
      <c r="B39" s="725" t="s">
        <v>591</v>
      </c>
      <c r="C39" s="726" t="s">
        <v>367</v>
      </c>
      <c r="D39" s="830"/>
      <c r="E39" s="830"/>
      <c r="F39" s="829">
        <f t="shared" si="0"/>
        <v>0</v>
      </c>
      <c r="G39" s="830"/>
      <c r="H39" s="830"/>
      <c r="I39" s="830"/>
      <c r="J39" s="915">
        <v>0</v>
      </c>
    </row>
    <row r="40" spans="1:10" s="672" customFormat="1" ht="12.75" hidden="1" customHeight="1">
      <c r="A40" s="914">
        <v>1116000</v>
      </c>
      <c r="B40" s="725" t="s">
        <v>981</v>
      </c>
      <c r="C40" s="726" t="s">
        <v>368</v>
      </c>
      <c r="D40" s="830"/>
      <c r="E40" s="830"/>
      <c r="F40" s="829">
        <f t="shared" si="0"/>
        <v>0</v>
      </c>
      <c r="G40" s="830"/>
      <c r="H40" s="830"/>
      <c r="I40" s="830"/>
      <c r="J40" s="915">
        <v>0</v>
      </c>
    </row>
    <row r="41" spans="1:10" s="672" customFormat="1" ht="13.5" hidden="1" customHeight="1" thickBot="1">
      <c r="A41" s="916">
        <v>1117000</v>
      </c>
      <c r="B41" s="729" t="s">
        <v>610</v>
      </c>
      <c r="C41" s="730" t="s">
        <v>19</v>
      </c>
      <c r="D41" s="831">
        <v>0</v>
      </c>
      <c r="E41" s="831"/>
      <c r="F41" s="829">
        <f>D41+E41</f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0" s="672" customFormat="1" ht="30.75" hidden="1" customHeight="1" thickBot="1">
      <c r="A42" s="917">
        <v>1120000</v>
      </c>
      <c r="B42" s="733" t="s">
        <v>20</v>
      </c>
      <c r="C42" s="712" t="s">
        <v>338</v>
      </c>
      <c r="D42" s="832">
        <f>D43+D55+D66+D69+D51+D64</f>
        <v>0</v>
      </c>
      <c r="E42" s="832"/>
      <c r="F42" s="832">
        <f>F43+F55+F66+F69+F51+F64</f>
        <v>0</v>
      </c>
      <c r="G42" s="832">
        <f>G43+G51+G55+G64+G66+G69</f>
        <v>0</v>
      </c>
      <c r="H42" s="832">
        <f>H43+H51+H55+H64+H66+H69</f>
        <v>0</v>
      </c>
      <c r="I42" s="832">
        <f>I43+I51+I55+I64+I66+I69</f>
        <v>0</v>
      </c>
      <c r="J42" s="915">
        <f>F42</f>
        <v>0</v>
      </c>
    </row>
    <row r="43" spans="1:10" s="672" customFormat="1" ht="14.25" hidden="1" customHeight="1">
      <c r="A43" s="912">
        <v>1121000</v>
      </c>
      <c r="B43" s="735" t="s">
        <v>21</v>
      </c>
      <c r="C43" s="736"/>
      <c r="D43" s="829">
        <f>SUM(D44:D49)</f>
        <v>0</v>
      </c>
      <c r="E43" s="829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</row>
    <row r="44" spans="1:10" s="672" customFormat="1" ht="12.75" hidden="1" customHeight="1">
      <c r="A44" s="914">
        <v>1121100</v>
      </c>
      <c r="B44" s="737" t="s">
        <v>359</v>
      </c>
      <c r="C44" s="726" t="s">
        <v>360</v>
      </c>
      <c r="D44" s="830"/>
      <c r="E44" s="830"/>
      <c r="F44" s="830"/>
      <c r="G44" s="830"/>
      <c r="H44" s="830"/>
      <c r="I44" s="830"/>
      <c r="J44" s="915">
        <v>0</v>
      </c>
    </row>
    <row r="45" spans="1:10" s="672" customFormat="1" ht="12.75" hidden="1" customHeight="1">
      <c r="A45" s="914">
        <v>1121200</v>
      </c>
      <c r="B45" s="738" t="s">
        <v>1618</v>
      </c>
      <c r="C45" s="726" t="s">
        <v>362</v>
      </c>
      <c r="D45" s="830">
        <v>0</v>
      </c>
      <c r="E45" s="830"/>
      <c r="F45" s="830">
        <f>D45+E45</f>
        <v>0</v>
      </c>
      <c r="G45" s="830">
        <v>0</v>
      </c>
      <c r="H45" s="830">
        <v>0</v>
      </c>
      <c r="I45" s="830">
        <v>0</v>
      </c>
      <c r="J45" s="915">
        <f>F45</f>
        <v>0</v>
      </c>
    </row>
    <row r="46" spans="1:10" s="672" customFormat="1" ht="12.75" hidden="1" customHeight="1">
      <c r="A46" s="914">
        <v>1121300</v>
      </c>
      <c r="B46" s="737" t="s">
        <v>734</v>
      </c>
      <c r="C46" s="726" t="s">
        <v>363</v>
      </c>
      <c r="D46" s="830">
        <v>0</v>
      </c>
      <c r="E46" s="830"/>
      <c r="F46" s="830">
        <f>D46+E46</f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t="12.75" hidden="1" customHeight="1">
      <c r="A47" s="914">
        <v>1121400</v>
      </c>
      <c r="B47" s="737" t="s">
        <v>735</v>
      </c>
      <c r="C47" s="726" t="s">
        <v>364</v>
      </c>
      <c r="D47" s="830">
        <v>0</v>
      </c>
      <c r="E47" s="830"/>
      <c r="F47" s="830"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t="12.75" hidden="1" customHeight="1">
      <c r="A48" s="914">
        <v>1121500</v>
      </c>
      <c r="B48" s="737" t="s">
        <v>65</v>
      </c>
      <c r="C48" s="726" t="s">
        <v>365</v>
      </c>
      <c r="D48" s="829"/>
      <c r="E48" s="830"/>
      <c r="F48" s="829"/>
      <c r="G48" s="829"/>
      <c r="H48" s="829"/>
      <c r="I48" s="829"/>
      <c r="J48" s="915">
        <v>0</v>
      </c>
    </row>
    <row r="49" spans="1:10" s="672" customFormat="1" ht="12.75" hidden="1" customHeight="1">
      <c r="A49" s="914">
        <v>1121600</v>
      </c>
      <c r="B49" s="737" t="s">
        <v>66</v>
      </c>
      <c r="C49" s="726" t="s">
        <v>366</v>
      </c>
      <c r="D49" s="830"/>
      <c r="E49" s="830"/>
      <c r="F49" s="830"/>
      <c r="G49" s="830"/>
      <c r="H49" s="830"/>
      <c r="I49" s="830"/>
      <c r="J49" s="915">
        <v>0</v>
      </c>
    </row>
    <row r="50" spans="1:10" s="672" customFormat="1" ht="13.5" hidden="1" customHeight="1" thickBot="1">
      <c r="A50" s="918">
        <v>1121700</v>
      </c>
      <c r="B50" s="741" t="s">
        <v>67</v>
      </c>
      <c r="C50" s="730" t="s">
        <v>731</v>
      </c>
      <c r="D50" s="831"/>
      <c r="E50" s="831"/>
      <c r="F50" s="831"/>
      <c r="G50" s="831"/>
      <c r="H50" s="831"/>
      <c r="I50" s="831"/>
      <c r="J50" s="915">
        <v>0</v>
      </c>
    </row>
    <row r="51" spans="1:10" s="672" customFormat="1" ht="28.5" hidden="1" customHeight="1">
      <c r="A51" s="912">
        <v>1122000</v>
      </c>
      <c r="B51" s="742" t="s">
        <v>732</v>
      </c>
      <c r="C51" s="718" t="s">
        <v>338</v>
      </c>
      <c r="D51" s="835">
        <f>D52</f>
        <v>0</v>
      </c>
      <c r="E51" s="835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t="12.75" hidden="1" customHeight="1">
      <c r="A52" s="919">
        <v>1122100</v>
      </c>
      <c r="B52" s="737" t="s">
        <v>68</v>
      </c>
      <c r="C52" s="722" t="s">
        <v>733</v>
      </c>
      <c r="D52" s="830">
        <v>0</v>
      </c>
      <c r="E52" s="830"/>
      <c r="F52" s="830">
        <f>D52+E52</f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t="12.75" hidden="1" customHeight="1">
      <c r="A53" s="919">
        <v>1122200</v>
      </c>
      <c r="B53" s="737" t="s">
        <v>465</v>
      </c>
      <c r="C53" s="726" t="s">
        <v>978</v>
      </c>
      <c r="D53" s="830"/>
      <c r="E53" s="830"/>
      <c r="F53" s="830"/>
      <c r="G53" s="830"/>
      <c r="H53" s="830"/>
      <c r="I53" s="830"/>
      <c r="J53" s="915">
        <v>0</v>
      </c>
    </row>
    <row r="54" spans="1:10" s="672" customFormat="1" ht="13.5" hidden="1" customHeight="1" thickBot="1">
      <c r="A54" s="917">
        <v>1122300</v>
      </c>
      <c r="B54" s="741" t="s">
        <v>136</v>
      </c>
      <c r="C54" s="730" t="s">
        <v>979</v>
      </c>
      <c r="D54" s="831"/>
      <c r="E54" s="831"/>
      <c r="F54" s="831"/>
      <c r="G54" s="831"/>
      <c r="H54" s="831"/>
      <c r="I54" s="831"/>
      <c r="J54" s="915">
        <v>0</v>
      </c>
    </row>
    <row r="55" spans="1:10" s="672" customFormat="1" ht="28.5" hidden="1" customHeight="1">
      <c r="A55" s="912">
        <v>1123000</v>
      </c>
      <c r="B55" s="742" t="s">
        <v>52</v>
      </c>
      <c r="C55" s="718" t="s">
        <v>338</v>
      </c>
      <c r="D55" s="835">
        <f>SUM(D56:D63)</f>
        <v>0</v>
      </c>
      <c r="E55" s="835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 ht="12.75" hidden="1" customHeight="1">
      <c r="A56" s="919">
        <v>1123100</v>
      </c>
      <c r="B56" s="737" t="s">
        <v>137</v>
      </c>
      <c r="C56" s="722" t="s">
        <v>345</v>
      </c>
      <c r="D56" s="830"/>
      <c r="E56" s="830"/>
      <c r="F56" s="830"/>
      <c r="G56" s="830"/>
      <c r="H56" s="830"/>
      <c r="I56" s="830"/>
      <c r="J56" s="915">
        <f>F56</f>
        <v>0</v>
      </c>
    </row>
    <row r="57" spans="1:10" s="672" customFormat="1" ht="12.75" hidden="1" customHeight="1">
      <c r="A57" s="919">
        <v>1123200</v>
      </c>
      <c r="B57" s="737" t="s">
        <v>138</v>
      </c>
      <c r="C57" s="726" t="s">
        <v>346</v>
      </c>
      <c r="D57" s="830">
        <v>0</v>
      </c>
      <c r="E57" s="830"/>
      <c r="F57" s="830"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5.5" hidden="1" customHeight="1">
      <c r="A58" s="919">
        <v>1123300</v>
      </c>
      <c r="B58" s="737" t="s">
        <v>139</v>
      </c>
      <c r="C58" s="726" t="s">
        <v>347</v>
      </c>
      <c r="D58" s="830"/>
      <c r="E58" s="830"/>
      <c r="F58" s="830"/>
      <c r="G58" s="830"/>
      <c r="H58" s="830"/>
      <c r="I58" s="830"/>
      <c r="J58" s="915"/>
    </row>
    <row r="59" spans="1:10" s="672" customFormat="1">
      <c r="A59" s="919">
        <v>1123400</v>
      </c>
      <c r="B59" s="737" t="s">
        <v>533</v>
      </c>
      <c r="C59" s="726" t="s">
        <v>348</v>
      </c>
      <c r="D59" s="830">
        <v>0</v>
      </c>
      <c r="E59" s="830"/>
      <c r="F59" s="830">
        <v>0</v>
      </c>
      <c r="G59" s="830">
        <v>0</v>
      </c>
      <c r="H59" s="830">
        <v>0</v>
      </c>
      <c r="I59" s="830">
        <v>0</v>
      </c>
      <c r="J59" s="915">
        <f t="shared" ref="J59:J65" si="1">F59</f>
        <v>0</v>
      </c>
    </row>
    <row r="60" spans="1:10" s="672" customFormat="1" ht="12.75" hidden="1" customHeight="1">
      <c r="A60" s="919">
        <v>1123500</v>
      </c>
      <c r="B60" s="745" t="s">
        <v>534</v>
      </c>
      <c r="C60" s="746">
        <v>423500</v>
      </c>
      <c r="D60" s="830"/>
      <c r="E60" s="830"/>
      <c r="F60" s="830"/>
      <c r="G60" s="830"/>
      <c r="H60" s="830"/>
      <c r="I60" s="830"/>
      <c r="J60" s="915">
        <f t="shared" si="1"/>
        <v>0</v>
      </c>
    </row>
    <row r="61" spans="1:10" s="672" customFormat="1" ht="12.75" hidden="1" customHeight="1">
      <c r="A61" s="919">
        <v>1123600</v>
      </c>
      <c r="B61" s="737" t="s">
        <v>174</v>
      </c>
      <c r="C61" s="726" t="s">
        <v>349</v>
      </c>
      <c r="D61" s="830"/>
      <c r="E61" s="830"/>
      <c r="F61" s="830"/>
      <c r="G61" s="830"/>
      <c r="H61" s="830"/>
      <c r="I61" s="830"/>
      <c r="J61" s="915">
        <f t="shared" si="1"/>
        <v>0</v>
      </c>
    </row>
    <row r="62" spans="1:10" s="672" customFormat="1" ht="12.75" hidden="1" customHeight="1">
      <c r="A62" s="919">
        <v>1123700</v>
      </c>
      <c r="B62" s="737" t="s">
        <v>175</v>
      </c>
      <c r="C62" s="726" t="s">
        <v>350</v>
      </c>
      <c r="D62" s="830">
        <v>0</v>
      </c>
      <c r="E62" s="830"/>
      <c r="F62" s="830">
        <v>0</v>
      </c>
      <c r="G62" s="830">
        <v>0</v>
      </c>
      <c r="H62" s="830">
        <v>0</v>
      </c>
      <c r="I62" s="830">
        <v>0</v>
      </c>
      <c r="J62" s="915">
        <f t="shared" si="1"/>
        <v>0</v>
      </c>
    </row>
    <row r="63" spans="1:10" s="672" customFormat="1" ht="13.5" hidden="1" customHeight="1" thickBot="1">
      <c r="A63" s="917">
        <v>1123800</v>
      </c>
      <c r="B63" s="741" t="s">
        <v>176</v>
      </c>
      <c r="C63" s="730" t="s">
        <v>351</v>
      </c>
      <c r="D63" s="831">
        <v>0</v>
      </c>
      <c r="E63" s="831">
        <v>0</v>
      </c>
      <c r="F63" s="831">
        <f>D63+E63</f>
        <v>0</v>
      </c>
      <c r="G63" s="831">
        <v>0</v>
      </c>
      <c r="H63" s="831">
        <v>0</v>
      </c>
      <c r="I63" s="831">
        <v>0</v>
      </c>
      <c r="J63" s="915">
        <f t="shared" si="1"/>
        <v>0</v>
      </c>
    </row>
    <row r="64" spans="1:10" s="672" customFormat="1" ht="28.5" hidden="1" customHeight="1">
      <c r="A64" s="912">
        <v>1124000</v>
      </c>
      <c r="B64" s="742" t="s">
        <v>198</v>
      </c>
      <c r="C64" s="718" t="s">
        <v>338</v>
      </c>
      <c r="D64" s="835">
        <f>D65</f>
        <v>0</v>
      </c>
      <c r="E64" s="835"/>
      <c r="F64" s="835">
        <f>F65</f>
        <v>0</v>
      </c>
      <c r="G64" s="835">
        <f>G65</f>
        <v>0</v>
      </c>
      <c r="H64" s="835">
        <f>H65</f>
        <v>0</v>
      </c>
      <c r="I64" s="835">
        <f>I65</f>
        <v>0</v>
      </c>
      <c r="J64" s="915">
        <f t="shared" si="1"/>
        <v>0</v>
      </c>
    </row>
    <row r="65" spans="1:10" s="672" customFormat="1" ht="13.5" hidden="1" customHeight="1" thickBot="1">
      <c r="A65" s="917">
        <v>1124100</v>
      </c>
      <c r="B65" s="741" t="s">
        <v>177</v>
      </c>
      <c r="C65" s="730" t="s">
        <v>199</v>
      </c>
      <c r="D65" s="831">
        <v>0</v>
      </c>
      <c r="E65" s="831"/>
      <c r="F65" s="831">
        <f>D65+E65</f>
        <v>0</v>
      </c>
      <c r="G65" s="831">
        <v>0</v>
      </c>
      <c r="H65" s="831">
        <v>0</v>
      </c>
      <c r="I65" s="831">
        <v>0</v>
      </c>
      <c r="J65" s="915">
        <f t="shared" si="1"/>
        <v>0</v>
      </c>
    </row>
    <row r="66" spans="1:10" s="672" customFormat="1" ht="28.5" hidden="1" customHeight="1">
      <c r="A66" s="912">
        <v>1125000</v>
      </c>
      <c r="B66" s="742" t="s">
        <v>878</v>
      </c>
      <c r="C66" s="718" t="s">
        <v>338</v>
      </c>
      <c r="D66" s="835">
        <f>D67+D68</f>
        <v>0</v>
      </c>
      <c r="E66" s="835"/>
      <c r="F66" s="835">
        <f>F67+F68</f>
        <v>0</v>
      </c>
      <c r="G66" s="835">
        <f>G67+G68</f>
        <v>0</v>
      </c>
      <c r="H66" s="835">
        <f>H67+H68</f>
        <v>0</v>
      </c>
      <c r="I66" s="835">
        <f>I67+I68</f>
        <v>0</v>
      </c>
      <c r="J66" s="915">
        <f>J67+J68</f>
        <v>0</v>
      </c>
    </row>
    <row r="67" spans="1:10" s="672" customFormat="1" ht="25.5" hidden="1" customHeight="1">
      <c r="A67" s="919">
        <v>1125100</v>
      </c>
      <c r="B67" s="737" t="s">
        <v>178</v>
      </c>
      <c r="C67" s="722" t="s">
        <v>879</v>
      </c>
      <c r="D67" s="830">
        <v>0</v>
      </c>
      <c r="E67" s="830">
        <v>0</v>
      </c>
      <c r="F67" s="830">
        <f>D67+E67</f>
        <v>0</v>
      </c>
      <c r="G67" s="830"/>
      <c r="H67" s="830">
        <v>0</v>
      </c>
      <c r="I67" s="830">
        <v>0</v>
      </c>
      <c r="J67" s="915">
        <f t="shared" ref="J67:J73" si="2">F67</f>
        <v>0</v>
      </c>
    </row>
    <row r="68" spans="1:10" s="672" customFormat="1" ht="26.25" hidden="1" customHeight="1" thickBot="1">
      <c r="A68" s="917">
        <v>1125200</v>
      </c>
      <c r="B68" s="741" t="s">
        <v>669</v>
      </c>
      <c r="C68" s="730" t="s">
        <v>988</v>
      </c>
      <c r="D68" s="831">
        <v>0</v>
      </c>
      <c r="E68" s="831">
        <v>0</v>
      </c>
      <c r="F68" s="831">
        <f>D68+E68</f>
        <v>0</v>
      </c>
      <c r="G68" s="831">
        <v>0</v>
      </c>
      <c r="H68" s="831">
        <v>0</v>
      </c>
      <c r="I68" s="831">
        <v>0</v>
      </c>
      <c r="J68" s="915">
        <f t="shared" si="2"/>
        <v>0</v>
      </c>
    </row>
    <row r="69" spans="1:10" s="672" customFormat="1" ht="14.25" hidden="1" customHeight="1">
      <c r="A69" s="912">
        <v>1126000</v>
      </c>
      <c r="B69" s="742" t="s">
        <v>989</v>
      </c>
      <c r="C69" s="718" t="s">
        <v>338</v>
      </c>
      <c r="D69" s="835">
        <f>SUM(D70:D77)</f>
        <v>0</v>
      </c>
      <c r="E69" s="835"/>
      <c r="F69" s="835">
        <f>SUM(F70:F77)</f>
        <v>0</v>
      </c>
      <c r="G69" s="835">
        <f>SUM(G70:G77)</f>
        <v>0</v>
      </c>
      <c r="H69" s="835">
        <f>SUM(H70:H77)</f>
        <v>0</v>
      </c>
      <c r="I69" s="835">
        <f>SUM(I70:I77)</f>
        <v>0</v>
      </c>
      <c r="J69" s="915">
        <f t="shared" si="2"/>
        <v>0</v>
      </c>
    </row>
    <row r="70" spans="1:10" s="672" customFormat="1" ht="12.75" hidden="1" customHeight="1">
      <c r="A70" s="912">
        <v>1126100</v>
      </c>
      <c r="B70" s="737" t="s">
        <v>941</v>
      </c>
      <c r="C70" s="722" t="s">
        <v>990</v>
      </c>
      <c r="D70" s="830">
        <v>0</v>
      </c>
      <c r="E70" s="830"/>
      <c r="F70" s="830">
        <f>D70+E70</f>
        <v>0</v>
      </c>
      <c r="G70" s="830">
        <v>0</v>
      </c>
      <c r="H70" s="830">
        <v>0</v>
      </c>
      <c r="I70" s="830">
        <v>0</v>
      </c>
      <c r="J70" s="915">
        <f t="shared" si="2"/>
        <v>0</v>
      </c>
    </row>
    <row r="71" spans="1:10" s="672" customFormat="1" ht="12.75" hidden="1" customHeight="1">
      <c r="A71" s="912">
        <v>1126200</v>
      </c>
      <c r="B71" s="737" t="s">
        <v>942</v>
      </c>
      <c r="C71" s="726" t="s">
        <v>991</v>
      </c>
      <c r="D71" s="830"/>
      <c r="E71" s="830"/>
      <c r="F71" s="830">
        <f t="shared" ref="F71:F78" si="3">D71+E71</f>
        <v>0</v>
      </c>
      <c r="G71" s="830"/>
      <c r="H71" s="830"/>
      <c r="I71" s="830"/>
      <c r="J71" s="915">
        <f t="shared" si="2"/>
        <v>0</v>
      </c>
    </row>
    <row r="72" spans="1:10" s="672" customFormat="1" ht="12.75" hidden="1" customHeight="1">
      <c r="A72" s="912">
        <v>1126300</v>
      </c>
      <c r="B72" s="737" t="s">
        <v>369</v>
      </c>
      <c r="C72" s="726" t="s">
        <v>370</v>
      </c>
      <c r="D72" s="830"/>
      <c r="E72" s="830"/>
      <c r="F72" s="830">
        <f t="shared" si="3"/>
        <v>0</v>
      </c>
      <c r="G72" s="830"/>
      <c r="H72" s="830"/>
      <c r="I72" s="830"/>
      <c r="J72" s="915">
        <f t="shared" si="2"/>
        <v>0</v>
      </c>
    </row>
    <row r="73" spans="1:10" s="672" customFormat="1" ht="12.75" hidden="1" customHeight="1">
      <c r="A73" s="914">
        <v>1126400</v>
      </c>
      <c r="B73" s="747" t="s">
        <v>943</v>
      </c>
      <c r="C73" s="726" t="s">
        <v>371</v>
      </c>
      <c r="D73" s="830">
        <v>0</v>
      </c>
      <c r="E73" s="830"/>
      <c r="F73" s="830">
        <f t="shared" si="3"/>
        <v>0</v>
      </c>
      <c r="G73" s="830">
        <v>0</v>
      </c>
      <c r="H73" s="830">
        <v>0</v>
      </c>
      <c r="I73" s="830">
        <v>0</v>
      </c>
      <c r="J73" s="915">
        <f t="shared" si="2"/>
        <v>0</v>
      </c>
    </row>
    <row r="74" spans="1:10" s="672" customFormat="1" ht="12.75" hidden="1" customHeight="1">
      <c r="A74" s="916">
        <v>1126500</v>
      </c>
      <c r="B74" s="748" t="s">
        <v>901</v>
      </c>
      <c r="C74" s="726" t="s">
        <v>372</v>
      </c>
      <c r="D74" s="830"/>
      <c r="E74" s="830"/>
      <c r="F74" s="830">
        <f t="shared" si="3"/>
        <v>0</v>
      </c>
      <c r="G74" s="830"/>
      <c r="H74" s="830"/>
      <c r="I74" s="830"/>
      <c r="J74" s="915">
        <v>0</v>
      </c>
    </row>
    <row r="75" spans="1:10" s="672" customFormat="1" ht="12.75" hidden="1" customHeight="1">
      <c r="A75" s="914">
        <v>1126600</v>
      </c>
      <c r="B75" s="747" t="s">
        <v>214</v>
      </c>
      <c r="C75" s="726" t="s">
        <v>373</v>
      </c>
      <c r="D75" s="830">
        <v>0</v>
      </c>
      <c r="E75" s="830"/>
      <c r="F75" s="830">
        <f t="shared" si="3"/>
        <v>0</v>
      </c>
      <c r="G75" s="830">
        <v>0</v>
      </c>
      <c r="H75" s="830">
        <v>0</v>
      </c>
      <c r="I75" s="830">
        <v>0</v>
      </c>
      <c r="J75" s="915">
        <f>F75</f>
        <v>0</v>
      </c>
    </row>
    <row r="76" spans="1:10" s="672" customFormat="1" ht="12.75" hidden="1" customHeight="1">
      <c r="A76" s="914">
        <v>1126700</v>
      </c>
      <c r="B76" s="747" t="s">
        <v>215</v>
      </c>
      <c r="C76" s="726" t="s">
        <v>374</v>
      </c>
      <c r="D76" s="830">
        <v>0</v>
      </c>
      <c r="E76" s="830"/>
      <c r="F76" s="830">
        <f t="shared" si="3"/>
        <v>0</v>
      </c>
      <c r="G76" s="830">
        <v>0</v>
      </c>
      <c r="H76" s="830">
        <v>0</v>
      </c>
      <c r="I76" s="830">
        <v>0</v>
      </c>
      <c r="J76" s="915">
        <f>F76</f>
        <v>0</v>
      </c>
    </row>
    <row r="77" spans="1:10" s="672" customFormat="1" ht="13.5" thickBot="1">
      <c r="A77" s="918">
        <v>1126800</v>
      </c>
      <c r="B77" s="749" t="s">
        <v>458</v>
      </c>
      <c r="C77" s="730" t="s">
        <v>375</v>
      </c>
      <c r="D77" s="831">
        <v>0</v>
      </c>
      <c r="E77" s="831">
        <v>0</v>
      </c>
      <c r="F77" s="830">
        <f t="shared" si="3"/>
        <v>0</v>
      </c>
      <c r="G77" s="831">
        <v>0</v>
      </c>
      <c r="H77" s="831">
        <v>0</v>
      </c>
      <c r="I77" s="831">
        <v>0</v>
      </c>
      <c r="J77" s="915">
        <f>F77</f>
        <v>0</v>
      </c>
    </row>
    <row r="78" spans="1:10" s="672" customFormat="1" ht="14.25" hidden="1" customHeight="1">
      <c r="A78" s="920">
        <v>1130000</v>
      </c>
      <c r="B78" s="751" t="s">
        <v>274</v>
      </c>
      <c r="C78" s="718" t="s">
        <v>338</v>
      </c>
      <c r="D78" s="835">
        <v>0</v>
      </c>
      <c r="E78" s="835"/>
      <c r="F78" s="830">
        <f t="shared" si="3"/>
        <v>0</v>
      </c>
      <c r="G78" s="835">
        <v>0</v>
      </c>
      <c r="H78" s="835">
        <v>0</v>
      </c>
      <c r="I78" s="835">
        <v>0</v>
      </c>
      <c r="J78" s="915">
        <v>0</v>
      </c>
    </row>
    <row r="79" spans="1:10" s="672" customFormat="1" ht="12.75" hidden="1" customHeight="1">
      <c r="A79" s="920">
        <v>1130100</v>
      </c>
      <c r="B79" s="747" t="s">
        <v>459</v>
      </c>
      <c r="C79" s="722" t="s">
        <v>275</v>
      </c>
      <c r="D79" s="830"/>
      <c r="E79" s="830"/>
      <c r="F79" s="830"/>
      <c r="G79" s="830"/>
      <c r="H79" s="830"/>
      <c r="I79" s="830"/>
      <c r="J79" s="915">
        <v>0</v>
      </c>
    </row>
    <row r="80" spans="1:10" s="672" customFormat="1" ht="12.75" hidden="1" customHeight="1">
      <c r="A80" s="920">
        <v>1130200</v>
      </c>
      <c r="B80" s="747" t="s">
        <v>460</v>
      </c>
      <c r="C80" s="726" t="s">
        <v>276</v>
      </c>
      <c r="D80" s="830"/>
      <c r="E80" s="830"/>
      <c r="F80" s="830"/>
      <c r="G80" s="830"/>
      <c r="H80" s="830"/>
      <c r="I80" s="830"/>
      <c r="J80" s="915">
        <v>0</v>
      </c>
    </row>
    <row r="81" spans="1:10" s="672" customFormat="1" ht="12.75" hidden="1" customHeight="1">
      <c r="A81" s="920">
        <v>1130300</v>
      </c>
      <c r="B81" s="747" t="s">
        <v>461</v>
      </c>
      <c r="C81" s="726" t="s">
        <v>277</v>
      </c>
      <c r="D81" s="830"/>
      <c r="E81" s="830"/>
      <c r="F81" s="830"/>
      <c r="G81" s="830"/>
      <c r="H81" s="830"/>
      <c r="I81" s="830"/>
      <c r="J81" s="915">
        <v>0</v>
      </c>
    </row>
    <row r="82" spans="1:10" s="672" customFormat="1" ht="12.75" hidden="1" customHeight="1">
      <c r="A82" s="920">
        <v>1130400</v>
      </c>
      <c r="B82" s="752" t="s">
        <v>462</v>
      </c>
      <c r="C82" s="753" t="s">
        <v>278</v>
      </c>
      <c r="D82" s="829"/>
      <c r="E82" s="829"/>
      <c r="F82" s="829"/>
      <c r="G82" s="829"/>
      <c r="H82" s="829"/>
      <c r="I82" s="829"/>
      <c r="J82" s="915">
        <v>0</v>
      </c>
    </row>
    <row r="83" spans="1:10" s="672" customFormat="1" ht="14.25" hidden="1" customHeight="1">
      <c r="A83" s="914">
        <v>1131000</v>
      </c>
      <c r="B83" s="754" t="s">
        <v>279</v>
      </c>
      <c r="C83" s="755" t="s">
        <v>338</v>
      </c>
      <c r="D83" s="830"/>
      <c r="E83" s="830"/>
      <c r="F83" s="830"/>
      <c r="G83" s="830"/>
      <c r="H83" s="830"/>
      <c r="I83" s="830"/>
      <c r="J83" s="915">
        <v>0</v>
      </c>
    </row>
    <row r="84" spans="1:10" s="672" customFormat="1" ht="12.75" hidden="1" customHeight="1">
      <c r="A84" s="914">
        <v>1131100</v>
      </c>
      <c r="B84" s="747" t="s">
        <v>565</v>
      </c>
      <c r="C84" s="722" t="s">
        <v>280</v>
      </c>
      <c r="D84" s="830"/>
      <c r="E84" s="830"/>
      <c r="F84" s="830"/>
      <c r="G84" s="830"/>
      <c r="H84" s="830"/>
      <c r="I84" s="830"/>
      <c r="J84" s="915">
        <v>0</v>
      </c>
    </row>
    <row r="85" spans="1:10" s="672" customFormat="1" ht="12.75" hidden="1" customHeight="1">
      <c r="A85" s="914">
        <v>1131200</v>
      </c>
      <c r="B85" s="747" t="s">
        <v>566</v>
      </c>
      <c r="C85" s="726" t="s">
        <v>281</v>
      </c>
      <c r="D85" s="830"/>
      <c r="E85" s="830"/>
      <c r="F85" s="830"/>
      <c r="G85" s="830"/>
      <c r="H85" s="830"/>
      <c r="I85" s="830"/>
      <c r="J85" s="915">
        <v>0</v>
      </c>
    </row>
    <row r="86" spans="1:10" s="672" customFormat="1" ht="13.5" hidden="1" customHeight="1" thickBot="1">
      <c r="A86" s="914">
        <v>1131300</v>
      </c>
      <c r="B86" s="749" t="s">
        <v>567</v>
      </c>
      <c r="C86" s="730" t="s">
        <v>282</v>
      </c>
      <c r="D86" s="831"/>
      <c r="E86" s="831"/>
      <c r="F86" s="831"/>
      <c r="G86" s="831"/>
      <c r="H86" s="831"/>
      <c r="I86" s="831"/>
      <c r="J86" s="915">
        <v>0</v>
      </c>
    </row>
    <row r="87" spans="1:10" s="672" customFormat="1" ht="14.25" hidden="1" customHeight="1">
      <c r="A87" s="921">
        <v>1140000</v>
      </c>
      <c r="B87" s="751" t="s">
        <v>283</v>
      </c>
      <c r="C87" s="718" t="s">
        <v>338</v>
      </c>
      <c r="D87" s="835">
        <v>0</v>
      </c>
      <c r="E87" s="835"/>
      <c r="F87" s="835">
        <v>0</v>
      </c>
      <c r="G87" s="835">
        <v>0</v>
      </c>
      <c r="H87" s="835">
        <v>0</v>
      </c>
      <c r="I87" s="835">
        <v>0</v>
      </c>
      <c r="J87" s="915">
        <v>0</v>
      </c>
    </row>
    <row r="88" spans="1:10" s="672" customFormat="1" ht="10.5" hidden="1" customHeight="1">
      <c r="A88" s="921">
        <v>1141000</v>
      </c>
      <c r="B88" s="747" t="s">
        <v>284</v>
      </c>
      <c r="C88" s="722" t="s">
        <v>960</v>
      </c>
      <c r="D88" s="830"/>
      <c r="E88" s="830"/>
      <c r="F88" s="830"/>
      <c r="G88" s="830"/>
      <c r="H88" s="830"/>
      <c r="I88" s="830"/>
      <c r="J88" s="915">
        <v>0</v>
      </c>
    </row>
    <row r="89" spans="1:10" s="672" customFormat="1" ht="25.5" hidden="1" customHeight="1">
      <c r="A89" s="921">
        <v>1142000</v>
      </c>
      <c r="B89" s="747" t="s">
        <v>38</v>
      </c>
      <c r="C89" s="726" t="s">
        <v>39</v>
      </c>
      <c r="D89" s="830"/>
      <c r="E89" s="830"/>
      <c r="F89" s="830"/>
      <c r="G89" s="830"/>
      <c r="H89" s="830"/>
      <c r="I89" s="830"/>
      <c r="J89" s="915">
        <v>0</v>
      </c>
    </row>
    <row r="90" spans="1:10" s="672" customFormat="1" ht="25.5" hidden="1" customHeight="1">
      <c r="A90" s="921">
        <v>1143000</v>
      </c>
      <c r="B90" s="747" t="s">
        <v>40</v>
      </c>
      <c r="C90" s="726" t="s">
        <v>41</v>
      </c>
      <c r="D90" s="830"/>
      <c r="E90" s="830"/>
      <c r="F90" s="830"/>
      <c r="G90" s="830"/>
      <c r="H90" s="830"/>
      <c r="I90" s="830"/>
      <c r="J90" s="915">
        <v>0</v>
      </c>
    </row>
    <row r="91" spans="1:10" s="672" customFormat="1" ht="26.25" hidden="1" customHeight="1" thickBot="1">
      <c r="A91" s="917">
        <v>1144000</v>
      </c>
      <c r="B91" s="749" t="s">
        <v>42</v>
      </c>
      <c r="C91" s="730" t="s">
        <v>418</v>
      </c>
      <c r="D91" s="831"/>
      <c r="E91" s="831"/>
      <c r="F91" s="831"/>
      <c r="G91" s="831"/>
      <c r="H91" s="831"/>
      <c r="I91" s="831"/>
      <c r="J91" s="915">
        <v>0</v>
      </c>
    </row>
    <row r="92" spans="1:10" s="672" customFormat="1" ht="14.25" hidden="1" customHeight="1">
      <c r="A92" s="922">
        <v>1150000</v>
      </c>
      <c r="B92" s="923" t="s">
        <v>694</v>
      </c>
      <c r="C92" s="718" t="s">
        <v>338</v>
      </c>
      <c r="D92" s="835">
        <f>D105</f>
        <v>0</v>
      </c>
      <c r="E92" s="835"/>
      <c r="F92" s="835">
        <f>F105</f>
        <v>0</v>
      </c>
      <c r="G92" s="835">
        <f>G105</f>
        <v>0</v>
      </c>
      <c r="H92" s="835">
        <f>H105</f>
        <v>0</v>
      </c>
      <c r="I92" s="835">
        <f>I105</f>
        <v>0</v>
      </c>
      <c r="J92" s="915">
        <f>J105</f>
        <v>0</v>
      </c>
    </row>
    <row r="93" spans="1:10" s="672" customFormat="1" ht="12.75" hidden="1" customHeight="1">
      <c r="A93" s="924">
        <v>1151000</v>
      </c>
      <c r="B93" s="925" t="s">
        <v>649</v>
      </c>
      <c r="C93" s="718" t="s">
        <v>338</v>
      </c>
      <c r="D93" s="926">
        <v>0</v>
      </c>
      <c r="E93" s="926"/>
      <c r="F93" s="926">
        <v>0</v>
      </c>
      <c r="G93" s="926">
        <v>0</v>
      </c>
      <c r="H93" s="926">
        <v>0</v>
      </c>
      <c r="I93" s="926">
        <v>0</v>
      </c>
      <c r="J93" s="915">
        <v>0</v>
      </c>
    </row>
    <row r="94" spans="1:10" s="672" customFormat="1" ht="25.5" hidden="1" customHeight="1">
      <c r="A94" s="924">
        <v>1151100</v>
      </c>
      <c r="B94" s="927" t="s">
        <v>250</v>
      </c>
      <c r="C94" s="928">
        <v>461100</v>
      </c>
      <c r="D94" s="926"/>
      <c r="E94" s="926"/>
      <c r="F94" s="926"/>
      <c r="G94" s="926"/>
      <c r="H94" s="926"/>
      <c r="I94" s="926"/>
      <c r="J94" s="915">
        <v>0</v>
      </c>
    </row>
    <row r="95" spans="1:10" s="672" customFormat="1" ht="25.5" hidden="1" customHeight="1">
      <c r="A95" s="924">
        <v>1151200</v>
      </c>
      <c r="B95" s="927" t="s">
        <v>607</v>
      </c>
      <c r="C95" s="928">
        <v>461200</v>
      </c>
      <c r="D95" s="847"/>
      <c r="E95" s="847"/>
      <c r="F95" s="847"/>
      <c r="G95" s="847"/>
      <c r="H95" s="847"/>
      <c r="I95" s="847"/>
      <c r="J95" s="915">
        <v>0</v>
      </c>
    </row>
    <row r="96" spans="1:10" s="672" customFormat="1" ht="25.5" hidden="1" customHeight="1">
      <c r="A96" s="924">
        <v>1152000</v>
      </c>
      <c r="B96" s="929" t="s">
        <v>495</v>
      </c>
      <c r="C96" s="930" t="s">
        <v>338</v>
      </c>
      <c r="D96" s="931">
        <v>0</v>
      </c>
      <c r="E96" s="931"/>
      <c r="F96" s="931">
        <v>0</v>
      </c>
      <c r="G96" s="931">
        <v>0</v>
      </c>
      <c r="H96" s="931">
        <v>0</v>
      </c>
      <c r="I96" s="931">
        <v>0</v>
      </c>
      <c r="J96" s="915">
        <v>0</v>
      </c>
    </row>
    <row r="97" spans="1:10" s="672" customFormat="1" ht="25.5" hidden="1" customHeight="1">
      <c r="A97" s="924">
        <v>1152100</v>
      </c>
      <c r="B97" s="932" t="s">
        <v>518</v>
      </c>
      <c r="C97" s="928">
        <v>462100</v>
      </c>
      <c r="D97" s="844"/>
      <c r="E97" s="844"/>
      <c r="F97" s="844"/>
      <c r="G97" s="933"/>
      <c r="H97" s="933"/>
      <c r="I97" s="830"/>
      <c r="J97" s="915">
        <v>0</v>
      </c>
    </row>
    <row r="98" spans="1:10" s="672" customFormat="1" ht="26.25" hidden="1" customHeight="1" thickBot="1">
      <c r="A98" s="934">
        <v>1152200</v>
      </c>
      <c r="B98" s="935" t="s">
        <v>723</v>
      </c>
      <c r="C98" s="936">
        <v>462200</v>
      </c>
      <c r="D98" s="839"/>
      <c r="E98" s="839"/>
      <c r="F98" s="839"/>
      <c r="G98" s="937"/>
      <c r="H98" s="937"/>
      <c r="I98" s="831"/>
      <c r="J98" s="915">
        <v>0</v>
      </c>
    </row>
    <row r="99" spans="1:10" s="672" customFormat="1" ht="25.5" hidden="1" customHeight="1">
      <c r="A99" s="922">
        <v>1153000</v>
      </c>
      <c r="B99" s="938" t="s">
        <v>724</v>
      </c>
      <c r="C99" s="939" t="s">
        <v>338</v>
      </c>
      <c r="D99" s="940">
        <v>0</v>
      </c>
      <c r="E99" s="940"/>
      <c r="F99" s="940">
        <v>0</v>
      </c>
      <c r="G99" s="940">
        <v>0</v>
      </c>
      <c r="H99" s="940">
        <v>0</v>
      </c>
      <c r="I99" s="940">
        <v>0</v>
      </c>
      <c r="J99" s="915">
        <v>0</v>
      </c>
    </row>
    <row r="100" spans="1:10" s="672" customFormat="1" ht="12.75" hidden="1" customHeight="1">
      <c r="A100" s="924">
        <v>1153100</v>
      </c>
      <c r="B100" s="932" t="s">
        <v>725</v>
      </c>
      <c r="C100" s="928">
        <v>463100</v>
      </c>
      <c r="D100" s="931"/>
      <c r="E100" s="931"/>
      <c r="F100" s="931"/>
      <c r="G100" s="931"/>
      <c r="H100" s="931"/>
      <c r="I100" s="931"/>
      <c r="J100" s="915">
        <v>0</v>
      </c>
    </row>
    <row r="101" spans="1:10" s="672" customFormat="1" ht="12.75" hidden="1" customHeight="1">
      <c r="A101" s="924">
        <v>1153200</v>
      </c>
      <c r="B101" s="932" t="s">
        <v>95</v>
      </c>
      <c r="C101" s="928">
        <v>463200</v>
      </c>
      <c r="D101" s="931"/>
      <c r="E101" s="931"/>
      <c r="F101" s="931"/>
      <c r="G101" s="931"/>
      <c r="H101" s="931"/>
      <c r="I101" s="931"/>
      <c r="J101" s="915">
        <v>0</v>
      </c>
    </row>
    <row r="102" spans="1:10" s="672" customFormat="1" ht="38.25" hidden="1" customHeight="1">
      <c r="A102" s="924">
        <v>1153300</v>
      </c>
      <c r="B102" s="932" t="s">
        <v>479</v>
      </c>
      <c r="C102" s="928">
        <v>463300</v>
      </c>
      <c r="D102" s="931"/>
      <c r="E102" s="931"/>
      <c r="F102" s="931"/>
      <c r="G102" s="931"/>
      <c r="H102" s="931"/>
      <c r="I102" s="931"/>
      <c r="J102" s="915">
        <v>0</v>
      </c>
    </row>
    <row r="103" spans="1:10" s="672" customFormat="1" ht="25.5" hidden="1" customHeight="1">
      <c r="A103" s="924">
        <v>1153400</v>
      </c>
      <c r="B103" s="932" t="s">
        <v>480</v>
      </c>
      <c r="C103" s="928">
        <v>463400</v>
      </c>
      <c r="D103" s="931"/>
      <c r="E103" s="931"/>
      <c r="F103" s="931"/>
      <c r="G103" s="931"/>
      <c r="H103" s="931"/>
      <c r="I103" s="931"/>
      <c r="J103" s="915">
        <v>0</v>
      </c>
    </row>
    <row r="104" spans="1:10" s="672" customFormat="1">
      <c r="A104" s="924">
        <v>1153500</v>
      </c>
      <c r="B104" s="941" t="s">
        <v>481</v>
      </c>
      <c r="C104" s="928">
        <v>463500</v>
      </c>
      <c r="D104" s="931"/>
      <c r="E104" s="931"/>
      <c r="F104" s="931"/>
      <c r="G104" s="931"/>
      <c r="H104" s="931"/>
      <c r="I104" s="931"/>
      <c r="J104" s="915">
        <v>0</v>
      </c>
    </row>
    <row r="105" spans="1:10" s="672" customFormat="1" ht="38.25">
      <c r="A105" s="924">
        <v>1153700</v>
      </c>
      <c r="B105" s="941" t="s">
        <v>482</v>
      </c>
      <c r="C105" s="928">
        <v>463700</v>
      </c>
      <c r="D105" s="1403">
        <v>0</v>
      </c>
      <c r="E105" s="931">
        <v>0</v>
      </c>
      <c r="F105" s="931">
        <f>D105+E105</f>
        <v>0</v>
      </c>
      <c r="G105" s="931">
        <v>0</v>
      </c>
      <c r="H105" s="931">
        <v>0</v>
      </c>
      <c r="I105" s="931">
        <v>0</v>
      </c>
      <c r="J105" s="954">
        <f>F105</f>
        <v>0</v>
      </c>
    </row>
    <row r="106" spans="1:10" s="672" customFormat="1" ht="39" thickBot="1">
      <c r="A106" s="924">
        <v>1153800</v>
      </c>
      <c r="B106" s="941" t="s">
        <v>953</v>
      </c>
      <c r="C106" s="928">
        <v>463800</v>
      </c>
      <c r="D106" s="931"/>
      <c r="E106" s="931"/>
      <c r="F106" s="931"/>
      <c r="G106" s="931"/>
      <c r="H106" s="931"/>
      <c r="I106" s="931"/>
      <c r="J106" s="915">
        <v>0</v>
      </c>
    </row>
    <row r="107" spans="1:10" s="672" customFormat="1" ht="12.75" hidden="1" customHeight="1">
      <c r="A107" s="924">
        <v>1153900</v>
      </c>
      <c r="B107" s="941" t="s">
        <v>954</v>
      </c>
      <c r="C107" s="928">
        <v>463900</v>
      </c>
      <c r="D107" s="931"/>
      <c r="E107" s="931"/>
      <c r="F107" s="931"/>
      <c r="G107" s="931"/>
      <c r="H107" s="931"/>
      <c r="I107" s="931"/>
      <c r="J107" s="915">
        <v>0</v>
      </c>
    </row>
    <row r="108" spans="1:10" s="672" customFormat="1" ht="25.5" hidden="1" customHeight="1">
      <c r="A108" s="924">
        <v>1154000</v>
      </c>
      <c r="B108" s="942" t="s">
        <v>955</v>
      </c>
      <c r="C108" s="930" t="s">
        <v>338</v>
      </c>
      <c r="D108" s="931">
        <v>0</v>
      </c>
      <c r="E108" s="931"/>
      <c r="F108" s="931">
        <v>0</v>
      </c>
      <c r="G108" s="931">
        <v>0</v>
      </c>
      <c r="H108" s="931">
        <v>0</v>
      </c>
      <c r="I108" s="931">
        <v>0</v>
      </c>
      <c r="J108" s="915">
        <v>0</v>
      </c>
    </row>
    <row r="109" spans="1:10" s="672" customFormat="1" ht="12.75" hidden="1" customHeight="1">
      <c r="A109" s="924">
        <v>1154100</v>
      </c>
      <c r="B109" s="941" t="s">
        <v>195</v>
      </c>
      <c r="C109" s="928">
        <v>465100</v>
      </c>
      <c r="D109" s="943"/>
      <c r="E109" s="943"/>
      <c r="F109" s="943"/>
      <c r="G109" s="944"/>
      <c r="H109" s="944"/>
      <c r="I109" s="945"/>
      <c r="J109" s="915">
        <v>0</v>
      </c>
    </row>
    <row r="110" spans="1:10" s="672" customFormat="1" ht="12.75" hidden="1" customHeight="1">
      <c r="A110" s="924">
        <v>1154200</v>
      </c>
      <c r="B110" s="941" t="s">
        <v>196</v>
      </c>
      <c r="C110" s="928">
        <v>465200</v>
      </c>
      <c r="D110" s="943"/>
      <c r="E110" s="943"/>
      <c r="F110" s="943"/>
      <c r="G110" s="944"/>
      <c r="H110" s="944"/>
      <c r="I110" s="945"/>
      <c r="J110" s="915">
        <v>0</v>
      </c>
    </row>
    <row r="111" spans="1:10" s="672" customFormat="1" ht="12.75" hidden="1" customHeight="1">
      <c r="A111" s="924">
        <v>1154300</v>
      </c>
      <c r="B111" s="941" t="s">
        <v>197</v>
      </c>
      <c r="C111" s="928">
        <v>465300</v>
      </c>
      <c r="D111" s="943"/>
      <c r="E111" s="943"/>
      <c r="F111" s="943"/>
      <c r="G111" s="944"/>
      <c r="H111" s="944"/>
      <c r="I111" s="945"/>
      <c r="J111" s="915">
        <v>0</v>
      </c>
    </row>
    <row r="112" spans="1:10" s="672" customFormat="1" ht="25.5" hidden="1" customHeight="1">
      <c r="A112" s="924">
        <v>1154500</v>
      </c>
      <c r="B112" s="941" t="s">
        <v>63</v>
      </c>
      <c r="C112" s="928">
        <v>465500</v>
      </c>
      <c r="D112" s="943"/>
      <c r="E112" s="943"/>
      <c r="F112" s="943"/>
      <c r="G112" s="944"/>
      <c r="H112" s="944"/>
      <c r="I112" s="945"/>
      <c r="J112" s="915">
        <v>0</v>
      </c>
    </row>
    <row r="113" spans="1:10" s="672" customFormat="1" ht="25.5" hidden="1" customHeight="1">
      <c r="A113" s="924">
        <v>1154600</v>
      </c>
      <c r="B113" s="941" t="s">
        <v>64</v>
      </c>
      <c r="C113" s="928">
        <v>465600</v>
      </c>
      <c r="D113" s="844"/>
      <c r="E113" s="844"/>
      <c r="F113" s="844"/>
      <c r="G113" s="933"/>
      <c r="H113" s="933"/>
      <c r="I113" s="830"/>
      <c r="J113" s="915">
        <v>0</v>
      </c>
    </row>
    <row r="114" spans="1:10" s="672" customFormat="1" ht="13.5" hidden="1" customHeight="1" thickBot="1">
      <c r="A114" s="934">
        <v>1154700</v>
      </c>
      <c r="B114" s="946" t="s">
        <v>74</v>
      </c>
      <c r="C114" s="730" t="s">
        <v>75</v>
      </c>
      <c r="D114" s="839"/>
      <c r="E114" s="839"/>
      <c r="F114" s="839"/>
      <c r="G114" s="937"/>
      <c r="H114" s="937"/>
      <c r="I114" s="831"/>
      <c r="J114" s="915">
        <v>0</v>
      </c>
    </row>
    <row r="115" spans="1:10" s="672" customFormat="1" ht="12.75" hidden="1" customHeight="1">
      <c r="A115" s="947">
        <v>1160000</v>
      </c>
      <c r="B115" s="764" t="s">
        <v>76</v>
      </c>
      <c r="C115" s="718" t="s">
        <v>338</v>
      </c>
      <c r="D115" s="842">
        <v>0</v>
      </c>
      <c r="E115" s="842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t="12.75" hidden="1" customHeight="1">
      <c r="A116" s="919">
        <v>1161000</v>
      </c>
      <c r="B116" s="766" t="s">
        <v>77</v>
      </c>
      <c r="C116" s="767" t="s">
        <v>338</v>
      </c>
      <c r="D116" s="844">
        <v>0</v>
      </c>
      <c r="E116" s="844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24.75" hidden="1" customHeight="1">
      <c r="A117" s="919">
        <v>1161100</v>
      </c>
      <c r="B117" s="725" t="s">
        <v>1660</v>
      </c>
      <c r="C117" s="746">
        <v>471100</v>
      </c>
      <c r="D117" s="844"/>
      <c r="E117" s="844"/>
      <c r="F117" s="844"/>
      <c r="G117" s="844"/>
      <c r="H117" s="844"/>
      <c r="I117" s="844"/>
      <c r="J117" s="915">
        <v>0</v>
      </c>
    </row>
    <row r="118" spans="1:10" s="672" customFormat="1" ht="25.5" hidden="1" customHeight="1">
      <c r="A118" s="919">
        <v>1161200</v>
      </c>
      <c r="B118" s="760" t="s">
        <v>1622</v>
      </c>
      <c r="C118" s="746">
        <v>471200</v>
      </c>
      <c r="D118" s="844"/>
      <c r="E118" s="844"/>
      <c r="F118" s="844"/>
      <c r="G118" s="844"/>
      <c r="H118" s="844"/>
      <c r="I118" s="844"/>
      <c r="J118" s="915">
        <v>0</v>
      </c>
    </row>
    <row r="119" spans="1:10" s="672" customFormat="1" ht="25.5" hidden="1" customHeight="1">
      <c r="A119" s="919">
        <v>1162000</v>
      </c>
      <c r="B119" s="766" t="s">
        <v>1080</v>
      </c>
      <c r="C119" s="767" t="s">
        <v>338</v>
      </c>
      <c r="D119" s="844">
        <v>0</v>
      </c>
      <c r="E119" s="844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5.5" hidden="1" customHeight="1">
      <c r="A120" s="919">
        <v>1162100</v>
      </c>
      <c r="B120" s="760" t="s">
        <v>1623</v>
      </c>
      <c r="C120" s="726" t="s">
        <v>122</v>
      </c>
      <c r="D120" s="844"/>
      <c r="E120" s="844"/>
      <c r="F120" s="844"/>
      <c r="G120" s="844"/>
      <c r="H120" s="844"/>
      <c r="I120" s="844"/>
      <c r="J120" s="915">
        <v>0</v>
      </c>
    </row>
    <row r="121" spans="1:10" s="672" customFormat="1" ht="12.75" hidden="1" customHeight="1">
      <c r="A121" s="919">
        <v>1162200</v>
      </c>
      <c r="B121" s="760" t="s">
        <v>1624</v>
      </c>
      <c r="C121" s="726" t="s">
        <v>23</v>
      </c>
      <c r="D121" s="844"/>
      <c r="E121" s="844"/>
      <c r="F121" s="844"/>
      <c r="G121" s="844"/>
      <c r="H121" s="844"/>
      <c r="I121" s="844"/>
      <c r="J121" s="915">
        <v>0</v>
      </c>
    </row>
    <row r="122" spans="1:10" s="672" customFormat="1" ht="12.75" hidden="1" customHeight="1">
      <c r="A122" s="919">
        <v>1162300</v>
      </c>
      <c r="B122" s="760" t="s">
        <v>1625</v>
      </c>
      <c r="C122" s="726" t="s">
        <v>25</v>
      </c>
      <c r="D122" s="844"/>
      <c r="E122" s="844"/>
      <c r="F122" s="844"/>
      <c r="G122" s="844"/>
      <c r="H122" s="844"/>
      <c r="I122" s="844"/>
      <c r="J122" s="915">
        <v>0</v>
      </c>
    </row>
    <row r="123" spans="1:10" s="672" customFormat="1" ht="12.75" hidden="1" customHeight="1">
      <c r="A123" s="919">
        <v>1162400</v>
      </c>
      <c r="B123" s="760" t="s">
        <v>1626</v>
      </c>
      <c r="C123" s="726" t="s">
        <v>795</v>
      </c>
      <c r="D123" s="844"/>
      <c r="E123" s="844"/>
      <c r="F123" s="844"/>
      <c r="G123" s="844"/>
      <c r="H123" s="844"/>
      <c r="I123" s="844"/>
      <c r="J123" s="915">
        <v>0</v>
      </c>
    </row>
    <row r="124" spans="1:10" s="672" customFormat="1" ht="25.5" hidden="1" customHeight="1">
      <c r="A124" s="919">
        <v>1162500</v>
      </c>
      <c r="B124" s="760" t="s">
        <v>1627</v>
      </c>
      <c r="C124" s="726" t="s">
        <v>797</v>
      </c>
      <c r="D124" s="844"/>
      <c r="E124" s="844"/>
      <c r="F124" s="844"/>
      <c r="G124" s="844"/>
      <c r="H124" s="844"/>
      <c r="I124" s="844"/>
      <c r="J124" s="915">
        <v>0</v>
      </c>
    </row>
    <row r="125" spans="1:10" s="672" customFormat="1" ht="12.75" hidden="1" customHeight="1">
      <c r="A125" s="919">
        <v>1162600</v>
      </c>
      <c r="B125" s="760" t="s">
        <v>1628</v>
      </c>
      <c r="C125" s="726" t="s">
        <v>489</v>
      </c>
      <c r="D125" s="844"/>
      <c r="E125" s="844"/>
      <c r="F125" s="844"/>
      <c r="G125" s="844"/>
      <c r="H125" s="844"/>
      <c r="I125" s="844"/>
      <c r="J125" s="915">
        <v>0</v>
      </c>
    </row>
    <row r="126" spans="1:10" s="672" customFormat="1" ht="25.5" hidden="1" customHeight="1">
      <c r="A126" s="919">
        <v>1162700</v>
      </c>
      <c r="B126" s="725" t="s">
        <v>1629</v>
      </c>
      <c r="C126" s="726" t="s">
        <v>491</v>
      </c>
      <c r="D126" s="844"/>
      <c r="E126" s="844"/>
      <c r="F126" s="844"/>
      <c r="G126" s="844"/>
      <c r="H126" s="844"/>
      <c r="I126" s="844"/>
      <c r="J126" s="915">
        <v>0</v>
      </c>
    </row>
    <row r="127" spans="1:10" s="672" customFormat="1" ht="12.75" hidden="1" customHeight="1">
      <c r="A127" s="919">
        <v>1162800</v>
      </c>
      <c r="B127" s="760" t="s">
        <v>1630</v>
      </c>
      <c r="C127" s="726" t="s">
        <v>833</v>
      </c>
      <c r="D127" s="933"/>
      <c r="E127" s="933"/>
      <c r="F127" s="933"/>
      <c r="G127" s="933"/>
      <c r="H127" s="933"/>
      <c r="I127" s="933"/>
      <c r="J127" s="915">
        <v>0</v>
      </c>
    </row>
    <row r="128" spans="1:10" s="672" customFormat="1" ht="12.75" hidden="1" customHeight="1">
      <c r="A128" s="948">
        <v>1162900</v>
      </c>
      <c r="B128" s="760" t="s">
        <v>1631</v>
      </c>
      <c r="C128" s="726" t="s">
        <v>835</v>
      </c>
      <c r="D128" s="933"/>
      <c r="E128" s="933"/>
      <c r="F128" s="933"/>
      <c r="G128" s="933"/>
      <c r="H128" s="933"/>
      <c r="I128" s="933"/>
      <c r="J128" s="915">
        <v>0</v>
      </c>
    </row>
    <row r="129" spans="1:10" s="672" customFormat="1" ht="12.75" hidden="1" customHeight="1">
      <c r="A129" s="948">
        <v>1163000</v>
      </c>
      <c r="B129" s="766" t="s">
        <v>54</v>
      </c>
      <c r="C129" s="755" t="s">
        <v>338</v>
      </c>
      <c r="D129" s="933">
        <v>0</v>
      </c>
      <c r="E129" s="933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13.5" hidden="1" customHeight="1" thickBot="1">
      <c r="A130" s="949">
        <v>1163100</v>
      </c>
      <c r="B130" s="749" t="s">
        <v>763</v>
      </c>
      <c r="C130" s="730" t="s">
        <v>764</v>
      </c>
      <c r="D130" s="937"/>
      <c r="E130" s="937"/>
      <c r="F130" s="937"/>
      <c r="G130" s="937"/>
      <c r="H130" s="937"/>
      <c r="I130" s="937"/>
      <c r="J130" s="915">
        <v>0</v>
      </c>
    </row>
    <row r="131" spans="1:10" s="672" customFormat="1" ht="12.75" hidden="1" customHeight="1">
      <c r="A131" s="950">
        <v>1170000</v>
      </c>
      <c r="B131" s="772" t="s">
        <v>836</v>
      </c>
      <c r="C131" s="718" t="s">
        <v>338</v>
      </c>
      <c r="D131" s="951">
        <f>D135</f>
        <v>0</v>
      </c>
      <c r="E131" s="951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24.75" hidden="1" customHeight="1">
      <c r="A132" s="948">
        <v>1171000</v>
      </c>
      <c r="B132" s="776" t="s">
        <v>200</v>
      </c>
      <c r="C132" s="718" t="s">
        <v>338</v>
      </c>
      <c r="D132" s="849">
        <v>0</v>
      </c>
      <c r="E132" s="849"/>
      <c r="F132" s="849">
        <v>0</v>
      </c>
      <c r="G132" s="849">
        <v>0</v>
      </c>
      <c r="H132" s="849">
        <v>0</v>
      </c>
      <c r="I132" s="849">
        <v>0</v>
      </c>
      <c r="J132" s="915">
        <v>0</v>
      </c>
    </row>
    <row r="133" spans="1:10" s="672" customFormat="1" ht="38.25" hidden="1" customHeight="1">
      <c r="A133" s="948">
        <v>1171100</v>
      </c>
      <c r="B133" s="725" t="s">
        <v>1632</v>
      </c>
      <c r="C133" s="722" t="s">
        <v>457</v>
      </c>
      <c r="D133" s="933"/>
      <c r="E133" s="933"/>
      <c r="F133" s="933"/>
      <c r="G133" s="933"/>
      <c r="H133" s="933"/>
      <c r="I133" s="933"/>
      <c r="J133" s="915">
        <v>0</v>
      </c>
    </row>
    <row r="134" spans="1:10" s="672" customFormat="1" ht="25.5" hidden="1" customHeight="1">
      <c r="A134" s="948">
        <v>1171200</v>
      </c>
      <c r="B134" s="760" t="s">
        <v>1633</v>
      </c>
      <c r="C134" s="778" t="s">
        <v>332</v>
      </c>
      <c r="D134" s="933"/>
      <c r="E134" s="933"/>
      <c r="F134" s="933"/>
      <c r="G134" s="933"/>
      <c r="H134" s="933"/>
      <c r="I134" s="933"/>
      <c r="J134" s="915">
        <v>0</v>
      </c>
    </row>
    <row r="135" spans="1:10" s="672" customFormat="1" ht="38.25" hidden="1" customHeight="1">
      <c r="A135" s="919">
        <v>1172000</v>
      </c>
      <c r="B135" s="779" t="s">
        <v>974</v>
      </c>
      <c r="C135" s="755" t="s">
        <v>338</v>
      </c>
      <c r="D135" s="951">
        <f>D137+D138</f>
        <v>0</v>
      </c>
      <c r="E135" s="951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t="12.75" hidden="1" customHeight="1">
      <c r="A136" s="919">
        <v>1172100</v>
      </c>
      <c r="B136" s="747" t="s">
        <v>1058</v>
      </c>
      <c r="C136" s="722" t="s">
        <v>975</v>
      </c>
      <c r="D136" s="933"/>
      <c r="E136" s="830"/>
      <c r="F136" s="933"/>
      <c r="G136" s="933"/>
      <c r="H136" s="933"/>
      <c r="I136" s="933"/>
      <c r="J136" s="915">
        <v>0</v>
      </c>
    </row>
    <row r="137" spans="1:10" s="672" customFormat="1" ht="12.75" hidden="1" customHeight="1">
      <c r="A137" s="919">
        <v>1172200</v>
      </c>
      <c r="B137" s="747" t="s">
        <v>1059</v>
      </c>
      <c r="C137" s="780">
        <v>482200</v>
      </c>
      <c r="D137" s="933">
        <v>0</v>
      </c>
      <c r="E137" s="830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t="12.75" hidden="1" customHeight="1">
      <c r="A138" s="919">
        <v>1172300</v>
      </c>
      <c r="B138" s="760" t="s">
        <v>1634</v>
      </c>
      <c r="C138" s="726" t="s">
        <v>977</v>
      </c>
      <c r="D138" s="933">
        <v>0</v>
      </c>
      <c r="E138" s="830"/>
      <c r="F138" s="933">
        <f>D138+E138</f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25.5" hidden="1" customHeight="1">
      <c r="A139" s="919">
        <v>1172400</v>
      </c>
      <c r="B139" s="781" t="s">
        <v>1635</v>
      </c>
      <c r="C139" s="726" t="s">
        <v>117</v>
      </c>
      <c r="D139" s="849"/>
      <c r="E139" s="830"/>
      <c r="F139" s="849"/>
      <c r="G139" s="849"/>
      <c r="H139" s="849"/>
      <c r="I139" s="849"/>
      <c r="J139" s="915">
        <v>0</v>
      </c>
    </row>
    <row r="140" spans="1:10" s="672" customFormat="1" ht="25.5" hidden="1" customHeight="1">
      <c r="A140" s="919">
        <v>1173000</v>
      </c>
      <c r="B140" s="779" t="s">
        <v>118</v>
      </c>
      <c r="C140" s="755" t="s">
        <v>338</v>
      </c>
      <c r="D140" s="849">
        <v>0</v>
      </c>
      <c r="E140" s="849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12.75" hidden="1" customHeight="1">
      <c r="A141" s="948">
        <v>1173100</v>
      </c>
      <c r="B141" s="782" t="s">
        <v>119</v>
      </c>
      <c r="C141" s="726" t="s">
        <v>1044</v>
      </c>
      <c r="D141" s="849"/>
      <c r="E141" s="830"/>
      <c r="F141" s="849"/>
      <c r="G141" s="849"/>
      <c r="H141" s="849"/>
      <c r="I141" s="849"/>
      <c r="J141" s="915">
        <v>0</v>
      </c>
    </row>
    <row r="142" spans="1:10" s="672" customFormat="1" ht="25.5" hidden="1" customHeight="1">
      <c r="A142" s="948">
        <v>1174000</v>
      </c>
      <c r="B142" s="779" t="s">
        <v>1045</v>
      </c>
      <c r="C142" s="755" t="s">
        <v>338</v>
      </c>
      <c r="D142" s="849">
        <v>0</v>
      </c>
      <c r="E142" s="849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25.5" hidden="1" customHeight="1">
      <c r="A143" s="948">
        <v>1174100</v>
      </c>
      <c r="B143" s="782" t="s">
        <v>1060</v>
      </c>
      <c r="C143" s="726" t="s">
        <v>1046</v>
      </c>
      <c r="D143" s="849"/>
      <c r="E143" s="849"/>
      <c r="F143" s="849"/>
      <c r="G143" s="849"/>
      <c r="H143" s="849"/>
      <c r="I143" s="849"/>
      <c r="J143" s="915">
        <v>0</v>
      </c>
    </row>
    <row r="144" spans="1:10" s="672" customFormat="1" ht="25.5" hidden="1" customHeight="1">
      <c r="A144" s="948">
        <v>1174200</v>
      </c>
      <c r="B144" s="781" t="s">
        <v>1636</v>
      </c>
      <c r="C144" s="726" t="s">
        <v>425</v>
      </c>
      <c r="D144" s="849"/>
      <c r="E144" s="849"/>
      <c r="F144" s="849"/>
      <c r="G144" s="849"/>
      <c r="H144" s="849"/>
      <c r="I144" s="849"/>
      <c r="J144" s="915">
        <v>0</v>
      </c>
    </row>
    <row r="145" spans="1:11" s="672" customFormat="1" ht="51.75" hidden="1" thickBot="1">
      <c r="A145" s="948">
        <v>1175000</v>
      </c>
      <c r="B145" s="779" t="s">
        <v>535</v>
      </c>
      <c r="C145" s="755" t="s">
        <v>338</v>
      </c>
      <c r="D145" s="849">
        <v>0</v>
      </c>
      <c r="E145" s="849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1" s="672" customFormat="1" ht="39" hidden="1" thickBot="1">
      <c r="A146" s="948">
        <v>1175100</v>
      </c>
      <c r="B146" s="781" t="s">
        <v>1637</v>
      </c>
      <c r="C146" s="726" t="s">
        <v>212</v>
      </c>
      <c r="D146" s="849"/>
      <c r="E146" s="849"/>
      <c r="F146" s="849"/>
      <c r="G146" s="849"/>
      <c r="H146" s="849"/>
      <c r="I146" s="849"/>
      <c r="J146" s="915">
        <v>0</v>
      </c>
    </row>
    <row r="147" spans="1:11" s="672" customFormat="1" ht="13.5" hidden="1" thickBot="1">
      <c r="A147" s="948">
        <v>1176000</v>
      </c>
      <c r="B147" s="779" t="s">
        <v>213</v>
      </c>
      <c r="C147" s="755" t="s">
        <v>338</v>
      </c>
      <c r="D147" s="849">
        <v>0</v>
      </c>
      <c r="E147" s="849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1" s="672" customFormat="1" ht="13.5" hidden="1" thickBot="1">
      <c r="A148" s="948">
        <v>1176100</v>
      </c>
      <c r="B148" s="781" t="s">
        <v>1638</v>
      </c>
      <c r="C148" s="726" t="s">
        <v>8</v>
      </c>
      <c r="D148" s="849"/>
      <c r="E148" s="830"/>
      <c r="F148" s="849"/>
      <c r="G148" s="849"/>
      <c r="H148" s="849"/>
      <c r="I148" s="849"/>
      <c r="J148" s="915">
        <v>0</v>
      </c>
    </row>
    <row r="149" spans="1:11" s="672" customFormat="1" ht="13.5" hidden="1" thickBot="1">
      <c r="A149" s="948">
        <v>1177000</v>
      </c>
      <c r="B149" s="779" t="s">
        <v>564</v>
      </c>
      <c r="C149" s="755" t="s">
        <v>338</v>
      </c>
      <c r="D149" s="849">
        <v>0</v>
      </c>
      <c r="E149" s="849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1" s="672" customFormat="1" ht="13.5" hidden="1" thickBot="1">
      <c r="A150" s="949">
        <v>1177100</v>
      </c>
      <c r="B150" s="783" t="s">
        <v>1639</v>
      </c>
      <c r="C150" s="730" t="s">
        <v>244</v>
      </c>
      <c r="D150" s="937"/>
      <c r="E150" s="937"/>
      <c r="F150" s="937"/>
      <c r="G150" s="937"/>
      <c r="H150" s="937"/>
      <c r="I150" s="937"/>
      <c r="J150" s="915">
        <v>0</v>
      </c>
    </row>
    <row r="151" spans="1:11" s="672" customFormat="1" ht="26.25" thickBot="1">
      <c r="A151" s="952" t="s">
        <v>247</v>
      </c>
      <c r="B151" s="790" t="s">
        <v>618</v>
      </c>
      <c r="C151" s="791" t="s">
        <v>338</v>
      </c>
      <c r="D151" s="1123">
        <f>D152+D163</f>
        <v>0</v>
      </c>
      <c r="E151" s="1123"/>
      <c r="F151" s="1123">
        <f>F152+F163</f>
        <v>0</v>
      </c>
      <c r="G151" s="1123">
        <f>G152</f>
        <v>0</v>
      </c>
      <c r="H151" s="1123">
        <f>H152</f>
        <v>0</v>
      </c>
      <c r="I151" s="1123">
        <f>I152</f>
        <v>0</v>
      </c>
      <c r="J151" s="915">
        <f>F152</f>
        <v>0</v>
      </c>
    </row>
    <row r="152" spans="1:11" s="672" customFormat="1" ht="1.5" hidden="1" customHeight="1" thickBot="1">
      <c r="A152" s="950" t="s">
        <v>620</v>
      </c>
      <c r="B152" s="799" t="s">
        <v>621</v>
      </c>
      <c r="C152" s="718" t="s">
        <v>338</v>
      </c>
      <c r="D152" s="951">
        <f>SUM(D153:D162)</f>
        <v>0</v>
      </c>
      <c r="E152" s="951"/>
      <c r="F152" s="951">
        <f>SUM(F153:F162)</f>
        <v>0</v>
      </c>
      <c r="G152" s="951">
        <f>SUM(G153:G162)</f>
        <v>0</v>
      </c>
      <c r="H152" s="951">
        <f>SUM(H153:H162)</f>
        <v>0</v>
      </c>
      <c r="I152" s="951">
        <f>SUM(I153:I162)</f>
        <v>0</v>
      </c>
      <c r="J152" s="915">
        <f>F152</f>
        <v>0</v>
      </c>
    </row>
    <row r="153" spans="1:11" s="672" customFormat="1" ht="0.75" hidden="1" customHeight="1">
      <c r="A153" s="948" t="s">
        <v>622</v>
      </c>
      <c r="B153" s="781" t="s">
        <v>1640</v>
      </c>
      <c r="C153" s="955" t="s">
        <v>945</v>
      </c>
      <c r="D153" s="849"/>
      <c r="E153" s="830"/>
      <c r="F153" s="849"/>
      <c r="G153" s="849"/>
      <c r="H153" s="849"/>
      <c r="I153" s="849"/>
      <c r="J153" s="915">
        <f>F153</f>
        <v>0</v>
      </c>
    </row>
    <row r="154" spans="1:11" s="672" customFormat="1" ht="13.5" hidden="1" thickBot="1">
      <c r="A154" s="948" t="s">
        <v>946</v>
      </c>
      <c r="B154" s="781" t="s">
        <v>1641</v>
      </c>
      <c r="C154" s="955" t="s">
        <v>923</v>
      </c>
      <c r="D154" s="849">
        <v>0</v>
      </c>
      <c r="E154" s="830"/>
      <c r="F154" s="849">
        <f>D154+E154</f>
        <v>0</v>
      </c>
      <c r="G154" s="849">
        <v>0</v>
      </c>
      <c r="H154" s="849">
        <v>0</v>
      </c>
      <c r="I154" s="849">
        <v>0</v>
      </c>
      <c r="J154" s="915">
        <f>F154</f>
        <v>0</v>
      </c>
    </row>
    <row r="155" spans="1:11" s="672" customFormat="1" ht="26.25" hidden="1" thickBot="1">
      <c r="A155" s="948" t="s">
        <v>924</v>
      </c>
      <c r="B155" s="781" t="s">
        <v>1642</v>
      </c>
      <c r="C155" s="955" t="s">
        <v>926</v>
      </c>
      <c r="D155" s="956">
        <v>0</v>
      </c>
      <c r="E155" s="1196">
        <v>0</v>
      </c>
      <c r="F155" s="956">
        <f>D155</f>
        <v>0</v>
      </c>
      <c r="G155" s="1197">
        <v>0</v>
      </c>
      <c r="H155" s="1198">
        <v>0</v>
      </c>
      <c r="I155" s="1198">
        <v>0</v>
      </c>
      <c r="J155" s="1199">
        <f>F155</f>
        <v>0</v>
      </c>
      <c r="K155" s="678"/>
    </row>
    <row r="156" spans="1:11" s="672" customFormat="1" ht="13.5" hidden="1" thickBot="1">
      <c r="A156" s="957" t="s">
        <v>927</v>
      </c>
      <c r="B156" s="781" t="s">
        <v>1643</v>
      </c>
      <c r="C156" s="955" t="s">
        <v>1055</v>
      </c>
      <c r="D156" s="849"/>
      <c r="E156" s="830"/>
      <c r="F156" s="849"/>
      <c r="G156" s="849"/>
      <c r="H156" s="849"/>
      <c r="I156" s="849"/>
      <c r="J156" s="915">
        <v>0</v>
      </c>
    </row>
    <row r="157" spans="1:11" s="672" customFormat="1" ht="13.5" hidden="1" thickBot="1">
      <c r="A157" s="957" t="s">
        <v>127</v>
      </c>
      <c r="B157" s="782" t="s">
        <v>128</v>
      </c>
      <c r="C157" s="955" t="s">
        <v>129</v>
      </c>
      <c r="D157" s="849">
        <v>0</v>
      </c>
      <c r="E157" s="830"/>
      <c r="F157" s="849">
        <f>D157+E157</f>
        <v>0</v>
      </c>
      <c r="G157" s="849"/>
      <c r="H157" s="849"/>
      <c r="I157" s="849">
        <v>0</v>
      </c>
      <c r="J157" s="915">
        <f>F157</f>
        <v>0</v>
      </c>
    </row>
    <row r="158" spans="1:11" s="672" customFormat="1" ht="13.5" hidden="1" thickBot="1">
      <c r="A158" s="957" t="s">
        <v>130</v>
      </c>
      <c r="B158" s="781" t="s">
        <v>1644</v>
      </c>
      <c r="C158" s="955" t="s">
        <v>857</v>
      </c>
      <c r="D158" s="849">
        <v>0</v>
      </c>
      <c r="E158" s="830"/>
      <c r="F158" s="849">
        <f>D158</f>
        <v>0</v>
      </c>
      <c r="G158" s="849">
        <v>0</v>
      </c>
      <c r="H158" s="849">
        <v>0</v>
      </c>
      <c r="I158" s="849">
        <v>0</v>
      </c>
      <c r="J158" s="915">
        <f>F158</f>
        <v>0</v>
      </c>
    </row>
    <row r="159" spans="1:11" s="672" customFormat="1" ht="11.25" hidden="1" customHeight="1">
      <c r="A159" s="957" t="s">
        <v>858</v>
      </c>
      <c r="B159" s="781" t="s">
        <v>1645</v>
      </c>
      <c r="C159" s="955" t="s">
        <v>860</v>
      </c>
      <c r="D159" s="849"/>
      <c r="E159" s="830"/>
      <c r="F159" s="849"/>
      <c r="G159" s="849"/>
      <c r="H159" s="849"/>
      <c r="I159" s="849"/>
      <c r="J159" s="915">
        <v>0</v>
      </c>
    </row>
    <row r="160" spans="1:11" s="672" customFormat="1" ht="13.5" hidden="1" thickBot="1">
      <c r="A160" s="958" t="s">
        <v>765</v>
      </c>
      <c r="B160" s="959" t="s">
        <v>1646</v>
      </c>
      <c r="C160" s="960" t="s">
        <v>627</v>
      </c>
      <c r="D160" s="849"/>
      <c r="E160" s="830"/>
      <c r="F160" s="849"/>
      <c r="G160" s="849"/>
      <c r="H160" s="849"/>
      <c r="I160" s="849"/>
      <c r="J160" s="915">
        <v>0</v>
      </c>
    </row>
    <row r="161" spans="1:10" s="672" customFormat="1" ht="13.5" hidden="1" customHeight="1" thickBot="1">
      <c r="A161" s="924" t="s">
        <v>766</v>
      </c>
      <c r="B161" s="961" t="s">
        <v>1020</v>
      </c>
      <c r="C161" s="928" t="s">
        <v>1021</v>
      </c>
      <c r="D161" s="849"/>
      <c r="E161" s="830"/>
      <c r="F161" s="849"/>
      <c r="G161" s="849"/>
      <c r="H161" s="849"/>
      <c r="I161" s="849"/>
      <c r="J161" s="915">
        <v>0</v>
      </c>
    </row>
    <row r="162" spans="1:10" s="672" customFormat="1" ht="13.5" hidden="1" customHeight="1" thickBot="1">
      <c r="A162" s="924" t="s">
        <v>1022</v>
      </c>
      <c r="B162" s="961" t="s">
        <v>1023</v>
      </c>
      <c r="C162" s="928" t="s">
        <v>1024</v>
      </c>
      <c r="D162" s="849"/>
      <c r="E162" s="830"/>
      <c r="F162" s="849"/>
      <c r="G162" s="849"/>
      <c r="H162" s="849"/>
      <c r="I162" s="849"/>
      <c r="J162" s="915">
        <v>0</v>
      </c>
    </row>
    <row r="163" spans="1:10" s="672" customFormat="1" ht="13.5" hidden="1" customHeight="1" thickBot="1">
      <c r="A163" s="962" t="s">
        <v>628</v>
      </c>
      <c r="B163" s="963" t="s">
        <v>629</v>
      </c>
      <c r="C163" s="964" t="s">
        <v>338</v>
      </c>
      <c r="D163" s="849">
        <v>0</v>
      </c>
      <c r="E163" s="849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</row>
    <row r="164" spans="1:10" ht="13.5" hidden="1" customHeight="1" thickBot="1">
      <c r="A164" s="957" t="s">
        <v>630</v>
      </c>
      <c r="B164" s="782" t="s">
        <v>631</v>
      </c>
      <c r="C164" s="955" t="s">
        <v>632</v>
      </c>
      <c r="D164" s="849"/>
      <c r="E164" s="830"/>
      <c r="F164" s="849"/>
      <c r="G164" s="849"/>
      <c r="H164" s="849"/>
      <c r="I164" s="849"/>
      <c r="J164" s="915">
        <v>0</v>
      </c>
    </row>
    <row r="165" spans="1:10" ht="13.5" hidden="1" customHeight="1" thickBot="1">
      <c r="A165" s="957" t="s">
        <v>633</v>
      </c>
      <c r="B165" s="782" t="s">
        <v>634</v>
      </c>
      <c r="C165" s="955" t="s">
        <v>635</v>
      </c>
      <c r="D165" s="849"/>
      <c r="E165" s="830"/>
      <c r="F165" s="849"/>
      <c r="G165" s="849"/>
      <c r="H165" s="849"/>
      <c r="I165" s="849"/>
      <c r="J165" s="915">
        <v>0</v>
      </c>
    </row>
    <row r="166" spans="1:10" ht="13.5" hidden="1" customHeight="1" thickBot="1">
      <c r="A166" s="957" t="s">
        <v>636</v>
      </c>
      <c r="B166" s="781" t="s">
        <v>1647</v>
      </c>
      <c r="C166" s="955" t="s">
        <v>294</v>
      </c>
      <c r="D166" s="849"/>
      <c r="E166" s="830"/>
      <c r="F166" s="849"/>
      <c r="G166" s="849"/>
      <c r="H166" s="849"/>
      <c r="I166" s="849"/>
      <c r="J166" s="915">
        <v>0</v>
      </c>
    </row>
    <row r="167" spans="1:10" ht="13.5" hidden="1" customHeight="1" thickBot="1">
      <c r="A167" s="957" t="s">
        <v>295</v>
      </c>
      <c r="B167" s="781" t="s">
        <v>1648</v>
      </c>
      <c r="C167" s="955" t="s">
        <v>297</v>
      </c>
      <c r="D167" s="849"/>
      <c r="E167" s="830"/>
      <c r="F167" s="849"/>
      <c r="G167" s="849"/>
      <c r="H167" s="849"/>
      <c r="I167" s="849"/>
      <c r="J167" s="915">
        <v>0</v>
      </c>
    </row>
    <row r="168" spans="1:10" ht="13.5" hidden="1" customHeight="1" thickBot="1">
      <c r="A168" s="957" t="s">
        <v>298</v>
      </c>
      <c r="B168" s="779" t="s">
        <v>299</v>
      </c>
      <c r="C168" s="767" t="s">
        <v>338</v>
      </c>
      <c r="D168" s="849">
        <v>0</v>
      </c>
      <c r="E168" s="849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0" ht="13.5" hidden="1" customHeight="1" thickBot="1">
      <c r="A169" s="957" t="s">
        <v>300</v>
      </c>
      <c r="B169" s="782" t="s">
        <v>1061</v>
      </c>
      <c r="C169" s="955" t="s">
        <v>301</v>
      </c>
      <c r="D169" s="849"/>
      <c r="E169" s="830"/>
      <c r="F169" s="849"/>
      <c r="G169" s="849"/>
      <c r="H169" s="849"/>
      <c r="I169" s="849"/>
      <c r="J169" s="915">
        <v>0</v>
      </c>
    </row>
    <row r="170" spans="1:10" ht="13.5" hidden="1" customHeight="1" thickBot="1">
      <c r="A170" s="965" t="s">
        <v>302</v>
      </c>
      <c r="B170" s="806" t="s">
        <v>1025</v>
      </c>
      <c r="C170" s="767" t="s">
        <v>338</v>
      </c>
      <c r="D170" s="849">
        <v>0</v>
      </c>
      <c r="E170" s="849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0" ht="13.5" hidden="1" customHeight="1" thickBot="1">
      <c r="A171" s="957" t="s">
        <v>304</v>
      </c>
      <c r="B171" s="782" t="s">
        <v>1062</v>
      </c>
      <c r="C171" s="955" t="s">
        <v>305</v>
      </c>
      <c r="D171" s="849"/>
      <c r="E171" s="849"/>
      <c r="F171" s="849"/>
      <c r="G171" s="849"/>
      <c r="H171" s="849"/>
      <c r="I171" s="849"/>
      <c r="J171" s="915">
        <v>0</v>
      </c>
    </row>
    <row r="172" spans="1:10" ht="13.5" hidden="1" customHeight="1" thickBot="1">
      <c r="A172" s="957" t="s">
        <v>306</v>
      </c>
      <c r="B172" s="782" t="s">
        <v>1063</v>
      </c>
      <c r="C172" s="955" t="s">
        <v>307</v>
      </c>
      <c r="D172" s="849"/>
      <c r="E172" s="849"/>
      <c r="F172" s="849"/>
      <c r="G172" s="849"/>
      <c r="H172" s="849"/>
      <c r="I172" s="849"/>
      <c r="J172" s="849"/>
    </row>
    <row r="173" spans="1:10" ht="13.5" hidden="1" customHeight="1" thickBot="1">
      <c r="A173" s="957" t="s">
        <v>308</v>
      </c>
      <c r="B173" s="781" t="s">
        <v>1649</v>
      </c>
      <c r="C173" s="955" t="s">
        <v>310</v>
      </c>
      <c r="D173" s="849"/>
      <c r="E173" s="849"/>
      <c r="F173" s="849"/>
      <c r="G173" s="849"/>
      <c r="H173" s="849"/>
      <c r="I173" s="849"/>
      <c r="J173" s="849"/>
    </row>
    <row r="174" spans="1:10" ht="13.5" hidden="1" customHeight="1" thickBot="1">
      <c r="A174" s="966">
        <v>1244000</v>
      </c>
      <c r="B174" s="967" t="s">
        <v>1661</v>
      </c>
      <c r="C174" s="960" t="s">
        <v>1089</v>
      </c>
      <c r="D174" s="867"/>
      <c r="E174" s="867"/>
      <c r="F174" s="867"/>
      <c r="G174" s="867"/>
      <c r="H174" s="867"/>
      <c r="I174" s="867"/>
      <c r="J174" s="867"/>
    </row>
    <row r="175" spans="1:10" ht="22.5" customHeight="1" thickBot="1">
      <c r="A175" s="968">
        <v>1000000</v>
      </c>
      <c r="B175" s="969" t="s">
        <v>1027</v>
      </c>
      <c r="C175" s="970" t="s">
        <v>338</v>
      </c>
      <c r="D175" s="1123">
        <f>D32+D151</f>
        <v>0</v>
      </c>
      <c r="E175" s="1123">
        <f>E32</f>
        <v>0</v>
      </c>
      <c r="F175" s="1123">
        <f>F32+F151</f>
        <v>0</v>
      </c>
      <c r="G175" s="1123">
        <f>G32+G151</f>
        <v>0</v>
      </c>
      <c r="H175" s="1123">
        <f>H32+H151</f>
        <v>0</v>
      </c>
      <c r="I175" s="1123">
        <f>I32+I151</f>
        <v>0</v>
      </c>
      <c r="J175" s="1123">
        <f>J32+J151</f>
        <v>0</v>
      </c>
    </row>
    <row r="176" spans="1:10" ht="18" customHeight="1">
      <c r="A176" s="2443" t="s">
        <v>2124</v>
      </c>
      <c r="B176" s="2443"/>
      <c r="C176" s="2443"/>
      <c r="D176" s="2443"/>
      <c r="E176" s="2443"/>
      <c r="F176" s="2443"/>
      <c r="G176" s="2443"/>
      <c r="H176" s="2443"/>
      <c r="I176" s="2443"/>
      <c r="J176" s="2443"/>
    </row>
    <row r="177" spans="1:10">
      <c r="A177" s="2422"/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>
      <c r="A178" s="2459" t="s">
        <v>1070</v>
      </c>
      <c r="B178" s="2459"/>
      <c r="C178" s="2459"/>
      <c r="D178" s="2459"/>
      <c r="E178" s="2459"/>
      <c r="F178" s="2459"/>
      <c r="G178" s="2459"/>
      <c r="H178" s="2459"/>
      <c r="I178" s="2459"/>
      <c r="J178" s="2459"/>
    </row>
    <row r="179" spans="1:10" ht="14.25">
      <c r="A179" s="2422" t="s">
        <v>1682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>
      <c r="A180" s="2461" t="s">
        <v>950</v>
      </c>
      <c r="B180" s="2461"/>
      <c r="C180" s="2461"/>
      <c r="D180" s="2461"/>
      <c r="E180" s="2461"/>
      <c r="F180" s="2461"/>
      <c r="G180" s="2461"/>
      <c r="H180" s="2461"/>
      <c r="I180" s="2461"/>
      <c r="J180" s="2461"/>
    </row>
    <row r="181" spans="1:10" ht="14.25">
      <c r="A181" s="2466" t="s">
        <v>1653</v>
      </c>
      <c r="B181" s="2466"/>
      <c r="C181" s="2466"/>
      <c r="D181" s="2466"/>
      <c r="E181" s="2466"/>
      <c r="F181" s="2466"/>
      <c r="G181" s="2466"/>
      <c r="H181" s="2466"/>
      <c r="I181" s="2466"/>
      <c r="J181" s="2466"/>
    </row>
    <row r="182" spans="1:10">
      <c r="A182" s="2422" t="s">
        <v>951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>
      <c r="A183" s="2422" t="s">
        <v>1083</v>
      </c>
      <c r="B183" s="2422"/>
      <c r="C183" s="2422"/>
      <c r="D183" s="2422"/>
      <c r="E183" s="2422"/>
      <c r="F183" s="2422"/>
      <c r="G183" s="2422"/>
      <c r="H183" s="2422"/>
      <c r="I183" s="2422"/>
      <c r="J183" s="2422"/>
    </row>
    <row r="184" spans="1:10" ht="14.25">
      <c r="A184" s="2536" t="s">
        <v>1663</v>
      </c>
      <c r="B184" s="2536"/>
      <c r="C184" s="2536"/>
      <c r="D184" s="2536"/>
      <c r="E184" s="2536"/>
      <c r="F184" s="2536"/>
      <c r="G184" s="2536"/>
      <c r="H184" s="2536"/>
      <c r="I184" s="2536"/>
      <c r="J184" s="2536"/>
    </row>
    <row r="185" spans="1:10">
      <c r="A185" s="2455"/>
      <c r="B185" s="2455"/>
      <c r="C185" s="2455"/>
      <c r="D185" s="2455"/>
      <c r="E185" s="2455"/>
      <c r="F185" s="2455"/>
      <c r="G185" s="2455"/>
      <c r="H185" s="2455"/>
      <c r="I185" s="2455"/>
      <c r="J185" s="2455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>
      <c r="A190" s="971"/>
      <c r="B190" s="971"/>
      <c r="C190" s="971"/>
      <c r="D190" s="971"/>
      <c r="E190" s="971"/>
      <c r="F190" s="971"/>
      <c r="G190" s="971"/>
      <c r="H190" s="971"/>
      <c r="I190" s="971"/>
      <c r="J190" s="972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971"/>
      <c r="B195" s="971"/>
      <c r="C195" s="971"/>
      <c r="D195" s="971"/>
      <c r="E195" s="971"/>
      <c r="F195" s="971"/>
      <c r="G195" s="971"/>
      <c r="H195" s="971"/>
      <c r="I195" s="971"/>
      <c r="J195" s="971"/>
    </row>
    <row r="196" spans="1:10">
      <c r="A196" s="2464"/>
      <c r="B196" s="2464"/>
      <c r="C196" s="2464"/>
      <c r="D196" s="2464"/>
      <c r="E196" s="2464"/>
      <c r="F196" s="2464"/>
      <c r="G196" s="2464"/>
      <c r="H196" s="2464"/>
      <c r="I196" s="2464"/>
      <c r="J196" s="2464"/>
    </row>
    <row r="197" spans="1:10">
      <c r="A197" s="971"/>
      <c r="B197" s="971"/>
      <c r="C197" s="971"/>
      <c r="D197" s="971"/>
      <c r="E197" s="971"/>
      <c r="F197" s="973"/>
      <c r="G197" s="973"/>
      <c r="H197" s="973"/>
      <c r="I197" s="973"/>
      <c r="J197" s="973"/>
    </row>
    <row r="198" spans="1:10">
      <c r="A198" s="2464"/>
      <c r="B198" s="2464"/>
      <c r="C198" s="2464"/>
      <c r="D198" s="2464"/>
      <c r="E198" s="2464"/>
      <c r="F198" s="2464"/>
      <c r="G198" s="2464"/>
      <c r="H198" s="2464"/>
      <c r="I198" s="2464"/>
      <c r="J198" s="2464"/>
    </row>
    <row r="199" spans="1:10">
      <c r="A199" s="971"/>
      <c r="B199" s="971"/>
      <c r="C199" s="971"/>
      <c r="D199" s="971"/>
      <c r="E199" s="971"/>
      <c r="F199" s="971"/>
      <c r="G199" s="971"/>
      <c r="H199" s="971"/>
      <c r="I199" s="971"/>
      <c r="J199" s="971"/>
    </row>
    <row r="200" spans="1:10">
      <c r="A200" s="2464"/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 ht="207" customHeight="1">
      <c r="A201" s="971"/>
      <c r="B201" s="971"/>
      <c r="C201" s="971"/>
      <c r="D201" s="971"/>
      <c r="E201" s="971"/>
      <c r="F201" s="971"/>
      <c r="G201" s="971"/>
      <c r="H201" s="971"/>
      <c r="I201" s="971"/>
      <c r="J201" s="971"/>
    </row>
    <row r="202" spans="1:10">
      <c r="A202" s="2464" t="s">
        <v>49</v>
      </c>
      <c r="B202" s="2464"/>
      <c r="C202" s="2464"/>
      <c r="D202" s="2464"/>
      <c r="E202" s="2464"/>
      <c r="F202" s="2464"/>
      <c r="G202" s="2464"/>
      <c r="H202" s="2464"/>
      <c r="I202" s="2464"/>
      <c r="J202" s="2464"/>
    </row>
    <row r="203" spans="1:10">
      <c r="A203" s="2463" t="s">
        <v>1664</v>
      </c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2463" t="s">
        <v>1665</v>
      </c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2463" t="s">
        <v>1666</v>
      </c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971" t="s">
        <v>890</v>
      </c>
      <c r="B206" s="974"/>
      <c r="C206" s="974"/>
      <c r="D206" s="974"/>
      <c r="E206" s="974"/>
      <c r="F206" s="974"/>
      <c r="G206" s="974"/>
      <c r="H206" s="974"/>
      <c r="I206" s="974"/>
      <c r="J206" s="974"/>
    </row>
    <row r="207" spans="1:10">
      <c r="A207" s="2463" t="s">
        <v>1667</v>
      </c>
      <c r="B207" s="2463"/>
      <c r="C207" s="2463"/>
      <c r="D207" s="2463"/>
      <c r="E207" s="2463"/>
      <c r="F207" s="2463"/>
      <c r="G207" s="2463"/>
      <c r="H207" s="2463"/>
      <c r="I207" s="2463"/>
      <c r="J207" s="2463"/>
    </row>
    <row r="208" spans="1:10">
      <c r="A208" s="2422" t="s">
        <v>645</v>
      </c>
      <c r="B208" s="2422"/>
      <c r="C208" s="2422"/>
      <c r="D208" s="2422"/>
      <c r="E208" s="2422"/>
      <c r="F208" s="2422"/>
      <c r="G208" s="2422"/>
      <c r="H208" s="2422"/>
      <c r="I208" s="2422"/>
      <c r="J208" s="2422"/>
    </row>
    <row r="209" spans="1:10">
      <c r="A209" s="2459" t="s">
        <v>1070</v>
      </c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 ht="14.25">
      <c r="A210" s="2459" t="s">
        <v>1668</v>
      </c>
      <c r="B210" s="2459"/>
      <c r="C210" s="2459"/>
      <c r="D210" s="2459"/>
      <c r="E210" s="2459"/>
      <c r="F210" s="2459"/>
      <c r="G210" s="2459"/>
      <c r="H210" s="2459"/>
      <c r="I210" s="2459"/>
      <c r="J210" s="2459"/>
    </row>
    <row r="211" spans="1:10">
      <c r="A211" s="2461" t="s">
        <v>950</v>
      </c>
      <c r="B211" s="2461"/>
      <c r="C211" s="2461"/>
      <c r="D211" s="2461"/>
      <c r="E211" s="2461"/>
      <c r="F211" s="2461"/>
      <c r="G211" s="2461"/>
      <c r="H211" s="2461"/>
      <c r="I211" s="2461"/>
      <c r="J211" s="2461"/>
    </row>
    <row r="212" spans="1:10" ht="14.25">
      <c r="A212" s="2462" t="s">
        <v>1669</v>
      </c>
      <c r="B212" s="2462"/>
      <c r="C212" s="2462"/>
      <c r="D212" s="2462"/>
      <c r="E212" s="2462"/>
      <c r="F212" s="2462"/>
      <c r="G212" s="2462"/>
      <c r="H212" s="2462"/>
      <c r="I212" s="2462"/>
      <c r="J212" s="2462"/>
    </row>
    <row r="213" spans="1:10">
      <c r="A213" s="2459" t="s">
        <v>951</v>
      </c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>
      <c r="A214" s="2459" t="s">
        <v>952</v>
      </c>
      <c r="B214" s="2459"/>
      <c r="C214" s="2459"/>
      <c r="D214" s="2459"/>
      <c r="E214" s="2459"/>
      <c r="F214" s="2459"/>
      <c r="G214" s="2459"/>
      <c r="H214" s="2459"/>
      <c r="I214" s="2459"/>
      <c r="J214" s="2459"/>
    </row>
    <row r="215" spans="1:10" ht="14.25">
      <c r="A215" s="2460" t="s">
        <v>1663</v>
      </c>
      <c r="B215" s="2460"/>
      <c r="C215" s="2460"/>
      <c r="D215" s="2460"/>
      <c r="E215" s="2460"/>
      <c r="F215" s="2460"/>
      <c r="G215" s="2460"/>
      <c r="H215" s="2460"/>
      <c r="I215" s="2460"/>
      <c r="J215" s="2460"/>
    </row>
    <row r="216" spans="1:10">
      <c r="A216" s="2455"/>
      <c r="B216" s="2455"/>
      <c r="C216" s="2455"/>
      <c r="D216" s="2455"/>
      <c r="E216" s="2455"/>
      <c r="F216" s="2455"/>
      <c r="G216" s="2455"/>
      <c r="H216" s="2455"/>
      <c r="I216" s="2455"/>
      <c r="J216" s="2455"/>
    </row>
  </sheetData>
  <mergeCells count="41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K216"/>
  <sheetViews>
    <sheetView topLeftCell="A16" workbookViewId="0">
      <selection activeCell="D105" sqref="D105"/>
    </sheetView>
  </sheetViews>
  <sheetFormatPr defaultRowHeight="12.75"/>
  <cols>
    <col min="1" max="1" width="7.42578125" style="672" customWidth="1"/>
    <col min="2" max="2" width="38.42578125" style="663" customWidth="1"/>
    <col min="3" max="3" width="8.7109375" style="673" customWidth="1"/>
    <col min="4" max="4" width="13.140625" style="662" customWidth="1"/>
    <col min="5" max="5" width="13.28515625" style="662" customWidth="1"/>
    <col min="6" max="6" width="11.285156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889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4.25" customHeight="1">
      <c r="B6" s="871" t="s">
        <v>31</v>
      </c>
      <c r="C6" s="872"/>
      <c r="D6" s="871"/>
      <c r="E6" s="871"/>
      <c r="G6" s="873" t="s">
        <v>971</v>
      </c>
      <c r="H6" s="820"/>
    </row>
    <row r="7" spans="1:10">
      <c r="B7" s="662"/>
      <c r="C7" s="874"/>
    </row>
    <row r="8" spans="1:10" ht="12" customHeight="1">
      <c r="A8" s="672" t="s">
        <v>2142</v>
      </c>
      <c r="F8" s="665"/>
      <c r="G8" s="665"/>
    </row>
    <row r="9" spans="1:10" s="672" customFormat="1" ht="9.75" customHeight="1">
      <c r="A9" s="2455" t="s">
        <v>1073</v>
      </c>
      <c r="B9" s="2455"/>
      <c r="C9" s="2455"/>
      <c r="D9" s="2455"/>
      <c r="E9" s="2455"/>
    </row>
    <row r="10" spans="1:10">
      <c r="A10" s="672" t="s">
        <v>451</v>
      </c>
      <c r="B10" s="875"/>
      <c r="C10" s="876"/>
      <c r="D10" s="824"/>
      <c r="E10" s="824"/>
    </row>
    <row r="11" spans="1:10" ht="0.75" customHeight="1">
      <c r="B11" s="877"/>
      <c r="C11" s="878"/>
      <c r="D11" s="877"/>
      <c r="E11" s="877"/>
      <c r="F11" s="877"/>
      <c r="G11" s="877"/>
      <c r="H11" s="879"/>
    </row>
    <row r="12" spans="1:10" ht="11.25" customHeight="1">
      <c r="A12" s="880" t="s">
        <v>452</v>
      </c>
      <c r="B12" s="873" t="s">
        <v>1100</v>
      </c>
      <c r="C12" s="874"/>
      <c r="D12" s="873"/>
      <c r="E12" s="873"/>
      <c r="F12" s="873"/>
      <c r="G12" s="820"/>
      <c r="H12" s="881" t="s">
        <v>193</v>
      </c>
    </row>
    <row r="13" spans="1:10" ht="30" customHeight="1">
      <c r="A13" s="882" t="s">
        <v>587</v>
      </c>
      <c r="B13" s="882"/>
      <c r="C13" s="878"/>
      <c r="D13" s="882"/>
      <c r="E13" s="882"/>
      <c r="F13" s="882"/>
      <c r="G13" s="883"/>
    </row>
    <row r="14" spans="1:10" ht="17.25" customHeight="1">
      <c r="A14" s="2445" t="s">
        <v>2138</v>
      </c>
      <c r="B14" s="2446"/>
      <c r="F14" s="665"/>
      <c r="G14" s="665"/>
    </row>
    <row r="15" spans="1:10" ht="21.75" customHeight="1">
      <c r="A15" s="884"/>
      <c r="B15" s="2447" t="s">
        <v>588</v>
      </c>
      <c r="C15" s="2447"/>
      <c r="D15" s="2447"/>
      <c r="E15" s="2447"/>
      <c r="F15" s="885"/>
      <c r="G15" s="885"/>
      <c r="H15" s="885"/>
      <c r="I15" s="885"/>
      <c r="J15" s="885"/>
    </row>
    <row r="16" spans="1:10" ht="30" customHeight="1">
      <c r="A16" s="662"/>
      <c r="B16" s="2449" t="s">
        <v>243</v>
      </c>
      <c r="C16" s="2449"/>
      <c r="D16" s="2449"/>
      <c r="E16" s="2449"/>
      <c r="F16" s="2449"/>
      <c r="G16" s="886"/>
      <c r="H16" s="886"/>
      <c r="I16" s="886"/>
      <c r="J16" s="886"/>
    </row>
    <row r="17" spans="1:10" s="672" customFormat="1" ht="21.75" customHeight="1">
      <c r="A17" s="882" t="s">
        <v>2143</v>
      </c>
      <c r="B17" s="887"/>
      <c r="C17" s="1194"/>
      <c r="D17" s="887"/>
      <c r="E17" s="887"/>
      <c r="F17" s="887"/>
      <c r="G17" s="887"/>
      <c r="H17" s="887"/>
      <c r="I17" s="887"/>
      <c r="J17" s="887"/>
    </row>
    <row r="18" spans="1:10" s="672" customFormat="1" ht="12" customHeight="1">
      <c r="A18" s="883"/>
      <c r="B18" s="675"/>
      <c r="C18" s="1195"/>
      <c r="D18" s="675"/>
      <c r="E18" s="675"/>
      <c r="F18" s="675"/>
      <c r="G18" s="676"/>
      <c r="H18" s="676"/>
      <c r="I18" s="675"/>
      <c r="J18" s="675"/>
    </row>
    <row r="19" spans="1:10" s="667" customFormat="1" thickBot="1">
      <c r="A19" s="677" t="s">
        <v>2144</v>
      </c>
      <c r="B19" s="888"/>
      <c r="C19" s="889"/>
      <c r="D19" s="669"/>
      <c r="E19" s="669"/>
      <c r="G19" s="890" t="s">
        <v>617</v>
      </c>
      <c r="H19" s="891"/>
      <c r="I19" s="891"/>
      <c r="J19" s="891"/>
    </row>
    <row r="20" spans="1:10" s="869" customFormat="1" ht="15.75" customHeight="1" thickBot="1">
      <c r="A20" s="677" t="s">
        <v>84</v>
      </c>
      <c r="B20" s="892"/>
      <c r="C20" s="889"/>
      <c r="G20" s="892" t="s">
        <v>313</v>
      </c>
      <c r="H20" s="893">
        <v>9</v>
      </c>
      <c r="I20" s="894">
        <v>1</v>
      </c>
      <c r="J20" s="895">
        <v>1</v>
      </c>
    </row>
    <row r="21" spans="1:10" s="892" customFormat="1" ht="15" customHeight="1" thickBot="1">
      <c r="A21" s="677" t="s">
        <v>600</v>
      </c>
      <c r="C21" s="889"/>
      <c r="G21" s="892" t="s">
        <v>883</v>
      </c>
    </row>
    <row r="22" spans="1:10" s="892" customFormat="1" ht="9.75" customHeight="1" thickBot="1">
      <c r="A22" s="677" t="s">
        <v>531</v>
      </c>
      <c r="C22" s="896"/>
      <c r="D22" s="897"/>
      <c r="G22" s="892" t="s">
        <v>532</v>
      </c>
    </row>
    <row r="23" spans="1:10" s="869" customFormat="1" ht="15.75" customHeight="1" thickBot="1">
      <c r="A23" s="677" t="s">
        <v>693</v>
      </c>
      <c r="B23" s="892"/>
      <c r="C23" s="889"/>
      <c r="G23" s="892" t="s">
        <v>902</v>
      </c>
      <c r="I23" s="898">
        <v>51</v>
      </c>
    </row>
    <row r="24" spans="1:10" s="869" customFormat="1" ht="12.75" customHeight="1">
      <c r="A24" s="677" t="s">
        <v>202</v>
      </c>
      <c r="B24" s="899"/>
      <c r="C24" s="900"/>
      <c r="F24" s="901"/>
      <c r="G24" s="892" t="s">
        <v>904</v>
      </c>
    </row>
    <row r="25" spans="1:10" s="869" customFormat="1" ht="15.75" customHeight="1" thickBot="1">
      <c r="A25" s="679" t="s">
        <v>286</v>
      </c>
      <c r="B25" s="890"/>
      <c r="C25" s="900"/>
      <c r="D25" s="902"/>
      <c r="E25" s="902"/>
      <c r="G25" s="892" t="s">
        <v>218</v>
      </c>
      <c r="I25" s="901"/>
    </row>
    <row r="26" spans="1:10" s="901" customFormat="1" ht="15.75" customHeight="1" thickBot="1">
      <c r="A26" s="677" t="s">
        <v>110</v>
      </c>
      <c r="B26" s="892"/>
      <c r="C26" s="900"/>
      <c r="D26" s="903"/>
      <c r="E26" s="869"/>
      <c r="G26" s="901" t="s">
        <v>1658</v>
      </c>
      <c r="H26" s="904"/>
      <c r="I26" s="905"/>
      <c r="J26" s="906"/>
    </row>
    <row r="27" spans="1:10" s="901" customFormat="1" ht="16.5" customHeight="1" thickBot="1">
      <c r="A27" s="677" t="s">
        <v>608</v>
      </c>
      <c r="B27" s="892"/>
      <c r="C27" s="900"/>
      <c r="E27" s="907" t="s">
        <v>704</v>
      </c>
      <c r="G27" s="892" t="s">
        <v>398</v>
      </c>
      <c r="I27" s="869"/>
      <c r="J27" s="869"/>
    </row>
    <row r="28" spans="1:10" s="901" customFormat="1" ht="16.5" customHeight="1" thickBot="1">
      <c r="A28" s="680"/>
      <c r="B28" s="869"/>
      <c r="C28" s="908"/>
      <c r="E28" s="909"/>
      <c r="F28" s="869"/>
      <c r="G28" s="869"/>
    </row>
    <row r="29" spans="1:10" s="672" customFormat="1" ht="35.25" customHeight="1" thickBot="1">
      <c r="A29" s="695" t="s">
        <v>385</v>
      </c>
      <c r="B29" s="696" t="s">
        <v>609</v>
      </c>
      <c r="C29" s="697"/>
      <c r="D29" s="696" t="s">
        <v>401</v>
      </c>
      <c r="E29" s="698"/>
      <c r="F29" s="2438" t="s">
        <v>342</v>
      </c>
      <c r="G29" s="2440" t="s">
        <v>343</v>
      </c>
      <c r="H29" s="2441"/>
      <c r="I29" s="2441"/>
      <c r="J29" s="2442"/>
    </row>
    <row r="30" spans="1:10" s="672" customFormat="1" ht="96.75" customHeight="1" thickBot="1">
      <c r="A30" s="699"/>
      <c r="B30" s="700" t="s">
        <v>329</v>
      </c>
      <c r="C30" s="701" t="s">
        <v>641</v>
      </c>
      <c r="D30" s="702" t="s">
        <v>761</v>
      </c>
      <c r="E30" s="70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0" s="910" customFormat="1" ht="21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707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23.25" customHeight="1" thickBot="1">
      <c r="A32" s="911">
        <v>1100000</v>
      </c>
      <c r="B32" s="711" t="s">
        <v>1659</v>
      </c>
      <c r="C32" s="712" t="s">
        <v>338</v>
      </c>
      <c r="D32" s="826">
        <f>D33+D42+D138+D105</f>
        <v>15000</v>
      </c>
      <c r="E32" s="826">
        <f>E105</f>
        <v>0</v>
      </c>
      <c r="F32" s="826">
        <f>F33+F42+F138+F105</f>
        <v>15000</v>
      </c>
      <c r="G32" s="826">
        <f>G33+G42+G105</f>
        <v>3000</v>
      </c>
      <c r="H32" s="826">
        <f>H33+H42+H105</f>
        <v>6000</v>
      </c>
      <c r="I32" s="826">
        <f>I33+I42+H41+I105</f>
        <v>9000</v>
      </c>
      <c r="J32" s="826">
        <f>F32</f>
        <v>15000</v>
      </c>
    </row>
    <row r="33" spans="1:10" s="672" customFormat="1" ht="60.75" hidden="1" customHeight="1" thickBot="1">
      <c r="A33" s="911">
        <v>1110000</v>
      </c>
      <c r="B33" s="714" t="s">
        <v>1617</v>
      </c>
      <c r="C33" s="712" t="s">
        <v>338</v>
      </c>
      <c r="D33" s="827">
        <f>D34</f>
        <v>0</v>
      </c>
      <c r="E33" s="827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F33</f>
        <v>0</v>
      </c>
    </row>
    <row r="34" spans="1:10" s="672" customFormat="1" ht="28.5" hidden="1">
      <c r="A34" s="912">
        <v>1110000</v>
      </c>
      <c r="B34" s="717" t="s">
        <v>768</v>
      </c>
      <c r="C34" s="718" t="s">
        <v>338</v>
      </c>
      <c r="D34" s="828">
        <f>SUM(D35:D41)</f>
        <v>0</v>
      </c>
      <c r="E34" s="828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F34</f>
        <v>0</v>
      </c>
    </row>
    <row r="35" spans="1:10" s="672" customFormat="1" ht="25.5" hidden="1">
      <c r="A35" s="913">
        <v>1111000</v>
      </c>
      <c r="B35" s="721" t="s">
        <v>643</v>
      </c>
      <c r="C35" s="722" t="s">
        <v>769</v>
      </c>
      <c r="D35" s="829">
        <v>0</v>
      </c>
      <c r="E35" s="835"/>
      <c r="F35" s="829">
        <f t="shared" ref="F35:F40" si="0">D35+E35</f>
        <v>0</v>
      </c>
      <c r="G35" s="829">
        <v>0</v>
      </c>
      <c r="H35" s="829">
        <v>0</v>
      </c>
      <c r="I35" s="829">
        <v>0</v>
      </c>
      <c r="J35" s="829">
        <f>F35</f>
        <v>0</v>
      </c>
    </row>
    <row r="36" spans="1:10" s="672" customFormat="1" ht="0.75" hidden="1" customHeight="1">
      <c r="A36" s="914">
        <v>1112000</v>
      </c>
      <c r="B36" s="725" t="s">
        <v>255</v>
      </c>
      <c r="C36" s="726" t="s">
        <v>770</v>
      </c>
      <c r="D36" s="830">
        <v>0</v>
      </c>
      <c r="E36" s="830"/>
      <c r="F36" s="829">
        <f t="shared" si="0"/>
        <v>0</v>
      </c>
      <c r="G36" s="830">
        <v>0</v>
      </c>
      <c r="H36" s="830">
        <v>0</v>
      </c>
      <c r="I36" s="830">
        <v>0</v>
      </c>
      <c r="J36" s="830">
        <f>F36</f>
        <v>0</v>
      </c>
    </row>
    <row r="37" spans="1:10" s="672" customFormat="1" ht="38.25" hidden="1">
      <c r="A37" s="914">
        <v>1113000</v>
      </c>
      <c r="B37" s="725" t="s">
        <v>771</v>
      </c>
      <c r="C37" s="726" t="s">
        <v>772</v>
      </c>
      <c r="D37" s="830"/>
      <c r="E37" s="830"/>
      <c r="F37" s="829">
        <f t="shared" si="0"/>
        <v>0</v>
      </c>
      <c r="G37" s="830"/>
      <c r="H37" s="830"/>
      <c r="I37" s="830"/>
      <c r="J37" s="915">
        <v>0</v>
      </c>
    </row>
    <row r="38" spans="1:10" s="672" customFormat="1" ht="51" hidden="1">
      <c r="A38" s="914">
        <v>1114000</v>
      </c>
      <c r="B38" s="725" t="s">
        <v>377</v>
      </c>
      <c r="C38" s="726" t="s">
        <v>378</v>
      </c>
      <c r="D38" s="830"/>
      <c r="E38" s="830"/>
      <c r="F38" s="829">
        <f t="shared" si="0"/>
        <v>0</v>
      </c>
      <c r="G38" s="830"/>
      <c r="H38" s="830"/>
      <c r="I38" s="830"/>
      <c r="J38" s="915">
        <v>0</v>
      </c>
    </row>
    <row r="39" spans="1:10" s="672" customFormat="1" hidden="1">
      <c r="A39" s="914">
        <v>1115000</v>
      </c>
      <c r="B39" s="725" t="s">
        <v>591</v>
      </c>
      <c r="C39" s="726" t="s">
        <v>367</v>
      </c>
      <c r="D39" s="830"/>
      <c r="E39" s="830"/>
      <c r="F39" s="829">
        <f t="shared" si="0"/>
        <v>0</v>
      </c>
      <c r="G39" s="830"/>
      <c r="H39" s="830"/>
      <c r="I39" s="830"/>
      <c r="J39" s="915">
        <v>0</v>
      </c>
    </row>
    <row r="40" spans="1:10" s="672" customFormat="1" ht="25.5" hidden="1">
      <c r="A40" s="914">
        <v>1116000</v>
      </c>
      <c r="B40" s="725" t="s">
        <v>981</v>
      </c>
      <c r="C40" s="726" t="s">
        <v>368</v>
      </c>
      <c r="D40" s="830"/>
      <c r="E40" s="830"/>
      <c r="F40" s="829">
        <f t="shared" si="0"/>
        <v>0</v>
      </c>
      <c r="G40" s="830"/>
      <c r="H40" s="830"/>
      <c r="I40" s="830"/>
      <c r="J40" s="915">
        <v>0</v>
      </c>
    </row>
    <row r="41" spans="1:10" s="672" customFormat="1" ht="26.25" hidden="1" thickBot="1">
      <c r="A41" s="916">
        <v>1117000</v>
      </c>
      <c r="B41" s="729" t="s">
        <v>610</v>
      </c>
      <c r="C41" s="730" t="s">
        <v>19</v>
      </c>
      <c r="D41" s="831">
        <v>0</v>
      </c>
      <c r="E41" s="831"/>
      <c r="F41" s="829">
        <f>D41+E41</f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0" s="672" customFormat="1" ht="29.25" hidden="1" thickBot="1">
      <c r="A42" s="917">
        <v>1120000</v>
      </c>
      <c r="B42" s="733" t="s">
        <v>20</v>
      </c>
      <c r="C42" s="712" t="s">
        <v>338</v>
      </c>
      <c r="D42" s="832">
        <f>D43+D55+D66+D69+D51+D64</f>
        <v>0</v>
      </c>
      <c r="E42" s="832"/>
      <c r="F42" s="832">
        <f>F43+F55+F66+F69+F51+F64</f>
        <v>0</v>
      </c>
      <c r="G42" s="832">
        <f>G43+G51+G55+G64+G66+G69</f>
        <v>0</v>
      </c>
      <c r="H42" s="832">
        <f>H43+H51+H55+H64+H66+H69</f>
        <v>0</v>
      </c>
      <c r="I42" s="832">
        <f>I43+I51+I55+I64+I66+I69</f>
        <v>0</v>
      </c>
      <c r="J42" s="915">
        <f>F42</f>
        <v>0</v>
      </c>
    </row>
    <row r="43" spans="1:10" s="672" customFormat="1" ht="13.5" hidden="1" customHeight="1">
      <c r="A43" s="912">
        <v>1121000</v>
      </c>
      <c r="B43" s="735" t="s">
        <v>21</v>
      </c>
      <c r="C43" s="736"/>
      <c r="D43" s="829">
        <f>SUM(D44:D49)</f>
        <v>0</v>
      </c>
      <c r="E43" s="829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</row>
    <row r="44" spans="1:10" s="672" customFormat="1" ht="25.5" hidden="1">
      <c r="A44" s="914">
        <v>1121100</v>
      </c>
      <c r="B44" s="737" t="s">
        <v>359</v>
      </c>
      <c r="C44" s="726" t="s">
        <v>360</v>
      </c>
      <c r="D44" s="830"/>
      <c r="E44" s="830"/>
      <c r="F44" s="830"/>
      <c r="G44" s="830"/>
      <c r="H44" s="830"/>
      <c r="I44" s="830"/>
      <c r="J44" s="915">
        <v>0</v>
      </c>
    </row>
    <row r="45" spans="1:10" s="672" customFormat="1" hidden="1">
      <c r="A45" s="914">
        <v>1121200</v>
      </c>
      <c r="B45" s="738" t="s">
        <v>1618</v>
      </c>
      <c r="C45" s="726" t="s">
        <v>362</v>
      </c>
      <c r="D45" s="830">
        <v>0</v>
      </c>
      <c r="E45" s="830"/>
      <c r="F45" s="830">
        <f>D45+E45</f>
        <v>0</v>
      </c>
      <c r="G45" s="830">
        <v>0</v>
      </c>
      <c r="H45" s="830">
        <v>0</v>
      </c>
      <c r="I45" s="830">
        <v>0</v>
      </c>
      <c r="J45" s="915">
        <f>F45</f>
        <v>0</v>
      </c>
    </row>
    <row r="46" spans="1:10" s="672" customFormat="1" hidden="1">
      <c r="A46" s="914">
        <v>1121300</v>
      </c>
      <c r="B46" s="737" t="s">
        <v>734</v>
      </c>
      <c r="C46" s="726" t="s">
        <v>363</v>
      </c>
      <c r="D46" s="830">
        <v>0</v>
      </c>
      <c r="E46" s="830"/>
      <c r="F46" s="830">
        <f>D46+E46</f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t="0.75" hidden="1" customHeight="1">
      <c r="A47" s="914">
        <v>1121400</v>
      </c>
      <c r="B47" s="737" t="s">
        <v>735</v>
      </c>
      <c r="C47" s="726" t="s">
        <v>364</v>
      </c>
      <c r="D47" s="830">
        <v>0</v>
      </c>
      <c r="E47" s="830"/>
      <c r="F47" s="830"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1121500</v>
      </c>
      <c r="B48" s="737" t="s">
        <v>65</v>
      </c>
      <c r="C48" s="726" t="s">
        <v>365</v>
      </c>
      <c r="D48" s="829"/>
      <c r="E48" s="830"/>
      <c r="F48" s="829"/>
      <c r="G48" s="829"/>
      <c r="H48" s="829"/>
      <c r="I48" s="829"/>
      <c r="J48" s="915">
        <v>0</v>
      </c>
    </row>
    <row r="49" spans="1:10" s="672" customFormat="1" ht="25.5" hidden="1">
      <c r="A49" s="914">
        <v>1121600</v>
      </c>
      <c r="B49" s="737" t="s">
        <v>66</v>
      </c>
      <c r="C49" s="726" t="s">
        <v>366</v>
      </c>
      <c r="D49" s="830"/>
      <c r="E49" s="830"/>
      <c r="F49" s="830"/>
      <c r="G49" s="830"/>
      <c r="H49" s="830"/>
      <c r="I49" s="830"/>
      <c r="J49" s="915">
        <v>0</v>
      </c>
    </row>
    <row r="50" spans="1:10" s="672" customFormat="1" ht="13.5" hidden="1" thickBot="1">
      <c r="A50" s="918">
        <v>1121700</v>
      </c>
      <c r="B50" s="741" t="s">
        <v>67</v>
      </c>
      <c r="C50" s="730" t="s">
        <v>731</v>
      </c>
      <c r="D50" s="831"/>
      <c r="E50" s="831"/>
      <c r="F50" s="831"/>
      <c r="G50" s="831"/>
      <c r="H50" s="831"/>
      <c r="I50" s="831"/>
      <c r="J50" s="915">
        <v>0</v>
      </c>
    </row>
    <row r="51" spans="1:10" s="672" customFormat="1" ht="27.75" hidden="1" customHeight="1">
      <c r="A51" s="912">
        <v>1122000</v>
      </c>
      <c r="B51" s="742" t="s">
        <v>732</v>
      </c>
      <c r="C51" s="718" t="s">
        <v>338</v>
      </c>
      <c r="D51" s="835">
        <f>D52</f>
        <v>0</v>
      </c>
      <c r="E51" s="835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idden="1">
      <c r="A52" s="919">
        <v>1122100</v>
      </c>
      <c r="B52" s="737" t="s">
        <v>68</v>
      </c>
      <c r="C52" s="722" t="s">
        <v>733</v>
      </c>
      <c r="D52" s="830">
        <v>0</v>
      </c>
      <c r="E52" s="830"/>
      <c r="F52" s="830">
        <f>D52+E52</f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t="25.5" hidden="1">
      <c r="A53" s="919">
        <v>1122200</v>
      </c>
      <c r="B53" s="737" t="s">
        <v>465</v>
      </c>
      <c r="C53" s="726" t="s">
        <v>978</v>
      </c>
      <c r="D53" s="830"/>
      <c r="E53" s="830"/>
      <c r="F53" s="830"/>
      <c r="G53" s="830"/>
      <c r="H53" s="830"/>
      <c r="I53" s="830"/>
      <c r="J53" s="915">
        <v>0</v>
      </c>
    </row>
    <row r="54" spans="1:10" s="672" customFormat="1" ht="0.75" hidden="1" customHeight="1">
      <c r="A54" s="917">
        <v>1122300</v>
      </c>
      <c r="B54" s="741" t="s">
        <v>136</v>
      </c>
      <c r="C54" s="730" t="s">
        <v>979</v>
      </c>
      <c r="D54" s="831"/>
      <c r="E54" s="831"/>
      <c r="F54" s="831"/>
      <c r="G54" s="831"/>
      <c r="H54" s="831"/>
      <c r="I54" s="831"/>
      <c r="J54" s="915">
        <v>0</v>
      </c>
    </row>
    <row r="55" spans="1:10" s="672" customFormat="1" ht="28.5" hidden="1">
      <c r="A55" s="912">
        <v>1123000</v>
      </c>
      <c r="B55" s="742" t="s">
        <v>52</v>
      </c>
      <c r="C55" s="718" t="s">
        <v>338</v>
      </c>
      <c r="D55" s="835">
        <f>SUM(D56:D63)</f>
        <v>0</v>
      </c>
      <c r="E55" s="835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 ht="0.75" hidden="1" customHeight="1">
      <c r="A56" s="919">
        <v>1123100</v>
      </c>
      <c r="B56" s="737" t="s">
        <v>137</v>
      </c>
      <c r="C56" s="722" t="s">
        <v>345</v>
      </c>
      <c r="D56" s="830"/>
      <c r="E56" s="830"/>
      <c r="F56" s="830"/>
      <c r="G56" s="830"/>
      <c r="H56" s="830"/>
      <c r="I56" s="830"/>
      <c r="J56" s="915">
        <f>F56</f>
        <v>0</v>
      </c>
    </row>
    <row r="57" spans="1:10" s="672" customFormat="1" hidden="1">
      <c r="A57" s="919">
        <v>1123200</v>
      </c>
      <c r="B57" s="737" t="s">
        <v>138</v>
      </c>
      <c r="C57" s="726" t="s">
        <v>346</v>
      </c>
      <c r="D57" s="830">
        <v>0</v>
      </c>
      <c r="E57" s="830"/>
      <c r="F57" s="830"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5.5" hidden="1">
      <c r="A58" s="919">
        <v>1123300</v>
      </c>
      <c r="B58" s="737" t="s">
        <v>139</v>
      </c>
      <c r="C58" s="726" t="s">
        <v>347</v>
      </c>
      <c r="D58" s="830"/>
      <c r="E58" s="830"/>
      <c r="F58" s="830"/>
      <c r="G58" s="830"/>
      <c r="H58" s="830"/>
      <c r="I58" s="830"/>
      <c r="J58" s="915"/>
    </row>
    <row r="59" spans="1:10" s="672" customFormat="1" hidden="1">
      <c r="A59" s="919">
        <v>1123400</v>
      </c>
      <c r="B59" s="737" t="s">
        <v>533</v>
      </c>
      <c r="C59" s="726" t="s">
        <v>348</v>
      </c>
      <c r="D59" s="830">
        <v>0</v>
      </c>
      <c r="E59" s="830"/>
      <c r="F59" s="830">
        <v>0</v>
      </c>
      <c r="G59" s="830">
        <v>0</v>
      </c>
      <c r="H59" s="830">
        <v>0</v>
      </c>
      <c r="I59" s="830">
        <v>0</v>
      </c>
      <c r="J59" s="915">
        <f t="shared" ref="J59:J65" si="1">F59</f>
        <v>0</v>
      </c>
    </row>
    <row r="60" spans="1:10" s="672" customFormat="1" hidden="1">
      <c r="A60" s="919">
        <v>1123500</v>
      </c>
      <c r="B60" s="745" t="s">
        <v>534</v>
      </c>
      <c r="C60" s="746">
        <v>423500</v>
      </c>
      <c r="D60" s="830"/>
      <c r="E60" s="830"/>
      <c r="F60" s="830"/>
      <c r="G60" s="830"/>
      <c r="H60" s="830"/>
      <c r="I60" s="830"/>
      <c r="J60" s="915">
        <f t="shared" si="1"/>
        <v>0</v>
      </c>
    </row>
    <row r="61" spans="1:10" s="672" customFormat="1" ht="25.5" hidden="1">
      <c r="A61" s="919">
        <v>1123600</v>
      </c>
      <c r="B61" s="737" t="s">
        <v>174</v>
      </c>
      <c r="C61" s="726" t="s">
        <v>349</v>
      </c>
      <c r="D61" s="830"/>
      <c r="E61" s="830"/>
      <c r="F61" s="830"/>
      <c r="G61" s="830"/>
      <c r="H61" s="830"/>
      <c r="I61" s="830"/>
      <c r="J61" s="915">
        <f t="shared" si="1"/>
        <v>0</v>
      </c>
    </row>
    <row r="62" spans="1:10" s="672" customFormat="1" hidden="1">
      <c r="A62" s="919">
        <v>1123700</v>
      </c>
      <c r="B62" s="737" t="s">
        <v>175</v>
      </c>
      <c r="C62" s="726" t="s">
        <v>350</v>
      </c>
      <c r="D62" s="830">
        <v>0</v>
      </c>
      <c r="E62" s="830"/>
      <c r="F62" s="830">
        <v>0</v>
      </c>
      <c r="G62" s="830">
        <v>0</v>
      </c>
      <c r="H62" s="830">
        <v>0</v>
      </c>
      <c r="I62" s="830">
        <v>0</v>
      </c>
      <c r="J62" s="915">
        <f t="shared" si="1"/>
        <v>0</v>
      </c>
    </row>
    <row r="63" spans="1:10" s="672" customFormat="1" ht="13.5" hidden="1" thickBot="1">
      <c r="A63" s="917">
        <v>1123800</v>
      </c>
      <c r="B63" s="741" t="s">
        <v>176</v>
      </c>
      <c r="C63" s="730" t="s">
        <v>351</v>
      </c>
      <c r="D63" s="831">
        <v>0</v>
      </c>
      <c r="E63" s="831">
        <v>0</v>
      </c>
      <c r="F63" s="831">
        <f>D63+E63</f>
        <v>0</v>
      </c>
      <c r="G63" s="831">
        <v>0</v>
      </c>
      <c r="H63" s="831">
        <v>0</v>
      </c>
      <c r="I63" s="831">
        <v>0</v>
      </c>
      <c r="J63" s="915">
        <f t="shared" si="1"/>
        <v>0</v>
      </c>
    </row>
    <row r="64" spans="1:10" s="672" customFormat="1" ht="28.5" hidden="1">
      <c r="A64" s="912">
        <v>1124000</v>
      </c>
      <c r="B64" s="742" t="s">
        <v>198</v>
      </c>
      <c r="C64" s="718" t="s">
        <v>338</v>
      </c>
      <c r="D64" s="835">
        <f>D65</f>
        <v>0</v>
      </c>
      <c r="E64" s="835"/>
      <c r="F64" s="835">
        <f>F65</f>
        <v>0</v>
      </c>
      <c r="G64" s="835">
        <f>G65</f>
        <v>0</v>
      </c>
      <c r="H64" s="835">
        <f>H65</f>
        <v>0</v>
      </c>
      <c r="I64" s="835">
        <f>I65</f>
        <v>0</v>
      </c>
      <c r="J64" s="915">
        <f t="shared" si="1"/>
        <v>0</v>
      </c>
    </row>
    <row r="65" spans="1:10" s="672" customFormat="1" ht="12" hidden="1" customHeight="1" thickBot="1">
      <c r="A65" s="917">
        <v>1124100</v>
      </c>
      <c r="B65" s="741" t="s">
        <v>177</v>
      </c>
      <c r="C65" s="730" t="s">
        <v>199</v>
      </c>
      <c r="D65" s="831">
        <v>0</v>
      </c>
      <c r="E65" s="831"/>
      <c r="F65" s="831">
        <f>D65+E65</f>
        <v>0</v>
      </c>
      <c r="G65" s="831">
        <v>0</v>
      </c>
      <c r="H65" s="831">
        <v>0</v>
      </c>
      <c r="I65" s="831">
        <v>0</v>
      </c>
      <c r="J65" s="915">
        <f t="shared" si="1"/>
        <v>0</v>
      </c>
    </row>
    <row r="66" spans="1:10" s="672" customFormat="1" ht="42.75" hidden="1">
      <c r="A66" s="912">
        <v>1125000</v>
      </c>
      <c r="B66" s="742" t="s">
        <v>878</v>
      </c>
      <c r="C66" s="718" t="s">
        <v>338</v>
      </c>
      <c r="D66" s="835">
        <f>D67+D68</f>
        <v>0</v>
      </c>
      <c r="E66" s="835"/>
      <c r="F66" s="835">
        <f>F67+F68</f>
        <v>0</v>
      </c>
      <c r="G66" s="835">
        <f>G67+G68</f>
        <v>0</v>
      </c>
      <c r="H66" s="835">
        <f>H67+H68</f>
        <v>0</v>
      </c>
      <c r="I66" s="835">
        <f>I67+I68</f>
        <v>0</v>
      </c>
      <c r="J66" s="915">
        <f>J67+J68</f>
        <v>0</v>
      </c>
    </row>
    <row r="67" spans="1:10" s="672" customFormat="1" ht="25.5" hidden="1">
      <c r="A67" s="919">
        <v>1125100</v>
      </c>
      <c r="B67" s="737" t="s">
        <v>178</v>
      </c>
      <c r="C67" s="722" t="s">
        <v>879</v>
      </c>
      <c r="D67" s="830">
        <v>0</v>
      </c>
      <c r="E67" s="830">
        <v>0</v>
      </c>
      <c r="F67" s="830">
        <f>D67+E67</f>
        <v>0</v>
      </c>
      <c r="G67" s="830"/>
      <c r="H67" s="830">
        <v>0</v>
      </c>
      <c r="I67" s="830">
        <v>0</v>
      </c>
      <c r="J67" s="915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669</v>
      </c>
      <c r="C68" s="730" t="s">
        <v>988</v>
      </c>
      <c r="D68" s="831">
        <v>0</v>
      </c>
      <c r="E68" s="831">
        <v>0</v>
      </c>
      <c r="F68" s="831">
        <f>D68+E68</f>
        <v>0</v>
      </c>
      <c r="G68" s="831">
        <v>0</v>
      </c>
      <c r="H68" s="831">
        <v>0</v>
      </c>
      <c r="I68" s="831">
        <v>0</v>
      </c>
      <c r="J68" s="915">
        <f t="shared" si="2"/>
        <v>0</v>
      </c>
    </row>
    <row r="69" spans="1:10" s="672" customFormat="1" ht="14.25">
      <c r="A69" s="912">
        <v>1126000</v>
      </c>
      <c r="B69" s="742" t="s">
        <v>989</v>
      </c>
      <c r="C69" s="718" t="s">
        <v>338</v>
      </c>
      <c r="D69" s="835">
        <f>SUM(D70:D77)</f>
        <v>0</v>
      </c>
      <c r="E69" s="835"/>
      <c r="F69" s="835">
        <f>SUM(F70:F77)</f>
        <v>0</v>
      </c>
      <c r="G69" s="835">
        <f>SUM(G70:G77)</f>
        <v>0</v>
      </c>
      <c r="H69" s="835">
        <f>SUM(H70:H77)</f>
        <v>0</v>
      </c>
      <c r="I69" s="835">
        <f>SUM(I70:I77)</f>
        <v>0</v>
      </c>
      <c r="J69" s="915">
        <f t="shared" si="2"/>
        <v>0</v>
      </c>
    </row>
    <row r="70" spans="1:10" s="672" customFormat="1">
      <c r="A70" s="912">
        <v>1126100</v>
      </c>
      <c r="B70" s="737" t="s">
        <v>941</v>
      </c>
      <c r="C70" s="722" t="s">
        <v>990</v>
      </c>
      <c r="D70" s="830">
        <v>0</v>
      </c>
      <c r="E70" s="830"/>
      <c r="F70" s="830">
        <f>D70+E70</f>
        <v>0</v>
      </c>
      <c r="G70" s="830">
        <v>0</v>
      </c>
      <c r="H70" s="830">
        <v>0</v>
      </c>
      <c r="I70" s="830">
        <v>0</v>
      </c>
      <c r="J70" s="915">
        <f t="shared" si="2"/>
        <v>0</v>
      </c>
    </row>
    <row r="71" spans="1:10" s="672" customFormat="1" hidden="1">
      <c r="A71" s="912">
        <v>1126200</v>
      </c>
      <c r="B71" s="737" t="s">
        <v>942</v>
      </c>
      <c r="C71" s="726" t="s">
        <v>991</v>
      </c>
      <c r="D71" s="830"/>
      <c r="E71" s="830"/>
      <c r="F71" s="830">
        <f t="shared" ref="F71:F78" si="3">D71+E71</f>
        <v>0</v>
      </c>
      <c r="G71" s="830"/>
      <c r="H71" s="830"/>
      <c r="I71" s="830"/>
      <c r="J71" s="915">
        <f t="shared" si="2"/>
        <v>0</v>
      </c>
    </row>
    <row r="72" spans="1:10" s="672" customFormat="1" ht="25.5" hidden="1">
      <c r="A72" s="912">
        <v>1126300</v>
      </c>
      <c r="B72" s="737" t="s">
        <v>369</v>
      </c>
      <c r="C72" s="726" t="s">
        <v>370</v>
      </c>
      <c r="D72" s="830"/>
      <c r="E72" s="830"/>
      <c r="F72" s="830">
        <f t="shared" si="3"/>
        <v>0</v>
      </c>
      <c r="G72" s="830"/>
      <c r="H72" s="830"/>
      <c r="I72" s="830"/>
      <c r="J72" s="915">
        <f t="shared" si="2"/>
        <v>0</v>
      </c>
    </row>
    <row r="73" spans="1:10" s="672" customFormat="1" hidden="1">
      <c r="A73" s="914">
        <v>1126400</v>
      </c>
      <c r="B73" s="747" t="s">
        <v>943</v>
      </c>
      <c r="C73" s="726" t="s">
        <v>371</v>
      </c>
      <c r="D73" s="830">
        <v>0</v>
      </c>
      <c r="E73" s="830"/>
      <c r="F73" s="830">
        <f t="shared" si="3"/>
        <v>0</v>
      </c>
      <c r="G73" s="830">
        <v>0</v>
      </c>
      <c r="H73" s="830">
        <v>0</v>
      </c>
      <c r="I73" s="830">
        <v>0</v>
      </c>
      <c r="J73" s="915">
        <f t="shared" si="2"/>
        <v>0</v>
      </c>
    </row>
    <row r="74" spans="1:10" s="672" customFormat="1" ht="25.5" hidden="1">
      <c r="A74" s="916">
        <v>1126500</v>
      </c>
      <c r="B74" s="748" t="s">
        <v>901</v>
      </c>
      <c r="C74" s="726" t="s">
        <v>372</v>
      </c>
      <c r="D74" s="830"/>
      <c r="E74" s="830"/>
      <c r="F74" s="830">
        <f t="shared" si="3"/>
        <v>0</v>
      </c>
      <c r="G74" s="830"/>
      <c r="H74" s="830"/>
      <c r="I74" s="830"/>
      <c r="J74" s="915">
        <v>0</v>
      </c>
    </row>
    <row r="75" spans="1:10" s="672" customFormat="1" ht="25.5">
      <c r="A75" s="914">
        <v>1126600</v>
      </c>
      <c r="B75" s="747" t="s">
        <v>214</v>
      </c>
      <c r="C75" s="726" t="s">
        <v>373</v>
      </c>
      <c r="D75" s="830">
        <v>0</v>
      </c>
      <c r="E75" s="830"/>
      <c r="F75" s="830">
        <f t="shared" si="3"/>
        <v>0</v>
      </c>
      <c r="G75" s="830">
        <v>0</v>
      </c>
      <c r="H75" s="830">
        <v>0</v>
      </c>
      <c r="I75" s="830">
        <v>0</v>
      </c>
      <c r="J75" s="915">
        <f>F75</f>
        <v>0</v>
      </c>
    </row>
    <row r="76" spans="1:10" s="672" customFormat="1">
      <c r="A76" s="914">
        <v>1126700</v>
      </c>
      <c r="B76" s="747" t="s">
        <v>215</v>
      </c>
      <c r="C76" s="726" t="s">
        <v>374</v>
      </c>
      <c r="D76" s="830">
        <v>0</v>
      </c>
      <c r="E76" s="830"/>
      <c r="F76" s="830">
        <f t="shared" si="3"/>
        <v>0</v>
      </c>
      <c r="G76" s="830">
        <v>0</v>
      </c>
      <c r="H76" s="830">
        <v>0</v>
      </c>
      <c r="I76" s="830">
        <v>0</v>
      </c>
      <c r="J76" s="915">
        <f>F76</f>
        <v>0</v>
      </c>
    </row>
    <row r="77" spans="1:10" s="672" customFormat="1" ht="13.5" thickBot="1">
      <c r="A77" s="918">
        <v>1126800</v>
      </c>
      <c r="B77" s="749" t="s">
        <v>458</v>
      </c>
      <c r="C77" s="730" t="s">
        <v>375</v>
      </c>
      <c r="D77" s="831">
        <v>0</v>
      </c>
      <c r="E77" s="831">
        <v>0</v>
      </c>
      <c r="F77" s="830">
        <f t="shared" si="3"/>
        <v>0</v>
      </c>
      <c r="G77" s="831">
        <v>0</v>
      </c>
      <c r="H77" s="831">
        <v>0</v>
      </c>
      <c r="I77" s="831">
        <v>0</v>
      </c>
      <c r="J77" s="915">
        <f>F77</f>
        <v>0</v>
      </c>
    </row>
    <row r="78" spans="1:10" s="672" customFormat="1" ht="14.25" hidden="1">
      <c r="A78" s="920">
        <v>1130000</v>
      </c>
      <c r="B78" s="751" t="s">
        <v>274</v>
      </c>
      <c r="C78" s="718" t="s">
        <v>338</v>
      </c>
      <c r="D78" s="835">
        <v>0</v>
      </c>
      <c r="E78" s="835"/>
      <c r="F78" s="830">
        <f t="shared" si="3"/>
        <v>0</v>
      </c>
      <c r="G78" s="835">
        <v>0</v>
      </c>
      <c r="H78" s="835">
        <v>0</v>
      </c>
      <c r="I78" s="835">
        <v>0</v>
      </c>
      <c r="J78" s="915">
        <v>0</v>
      </c>
    </row>
    <row r="79" spans="1:10" s="672" customFormat="1" hidden="1">
      <c r="A79" s="920">
        <v>1130100</v>
      </c>
      <c r="B79" s="747" t="s">
        <v>459</v>
      </c>
      <c r="C79" s="722" t="s">
        <v>275</v>
      </c>
      <c r="D79" s="830"/>
      <c r="E79" s="830"/>
      <c r="F79" s="830"/>
      <c r="G79" s="830"/>
      <c r="H79" s="830"/>
      <c r="I79" s="830"/>
      <c r="J79" s="915">
        <v>0</v>
      </c>
    </row>
    <row r="80" spans="1:10" s="672" customFormat="1" hidden="1">
      <c r="A80" s="920">
        <v>1130200</v>
      </c>
      <c r="B80" s="747" t="s">
        <v>460</v>
      </c>
      <c r="C80" s="726" t="s">
        <v>276</v>
      </c>
      <c r="D80" s="830"/>
      <c r="E80" s="830"/>
      <c r="F80" s="830"/>
      <c r="G80" s="830"/>
      <c r="H80" s="830"/>
      <c r="I80" s="830"/>
      <c r="J80" s="915">
        <v>0</v>
      </c>
    </row>
    <row r="81" spans="1:10" s="672" customFormat="1" ht="25.5" hidden="1">
      <c r="A81" s="920">
        <v>1130300</v>
      </c>
      <c r="B81" s="747" t="s">
        <v>461</v>
      </c>
      <c r="C81" s="726" t="s">
        <v>277</v>
      </c>
      <c r="D81" s="830"/>
      <c r="E81" s="830"/>
      <c r="F81" s="830"/>
      <c r="G81" s="830"/>
      <c r="H81" s="830"/>
      <c r="I81" s="830"/>
      <c r="J81" s="915">
        <v>0</v>
      </c>
    </row>
    <row r="82" spans="1:10" s="672" customFormat="1" ht="25.5" hidden="1">
      <c r="A82" s="920">
        <v>1130400</v>
      </c>
      <c r="B82" s="752" t="s">
        <v>462</v>
      </c>
      <c r="C82" s="753" t="s">
        <v>278</v>
      </c>
      <c r="D82" s="829"/>
      <c r="E82" s="829"/>
      <c r="F82" s="829"/>
      <c r="G82" s="829"/>
      <c r="H82" s="829"/>
      <c r="I82" s="829"/>
      <c r="J82" s="915">
        <v>0</v>
      </c>
    </row>
    <row r="83" spans="1:10" s="672" customFormat="1" ht="28.5" hidden="1">
      <c r="A83" s="914">
        <v>1131000</v>
      </c>
      <c r="B83" s="754" t="s">
        <v>279</v>
      </c>
      <c r="C83" s="755" t="s">
        <v>338</v>
      </c>
      <c r="D83" s="830"/>
      <c r="E83" s="830"/>
      <c r="F83" s="830"/>
      <c r="G83" s="830"/>
      <c r="H83" s="830"/>
      <c r="I83" s="830"/>
      <c r="J83" s="915">
        <v>0</v>
      </c>
    </row>
    <row r="84" spans="1:10" s="672" customFormat="1" ht="25.5" hidden="1">
      <c r="A84" s="914">
        <v>1131100</v>
      </c>
      <c r="B84" s="747" t="s">
        <v>565</v>
      </c>
      <c r="C84" s="722" t="s">
        <v>280</v>
      </c>
      <c r="D84" s="830"/>
      <c r="E84" s="830"/>
      <c r="F84" s="830"/>
      <c r="G84" s="830"/>
      <c r="H84" s="830"/>
      <c r="I84" s="830"/>
      <c r="J84" s="915">
        <v>0</v>
      </c>
    </row>
    <row r="85" spans="1:10" s="672" customFormat="1" hidden="1">
      <c r="A85" s="914">
        <v>1131200</v>
      </c>
      <c r="B85" s="747" t="s">
        <v>566</v>
      </c>
      <c r="C85" s="726" t="s">
        <v>281</v>
      </c>
      <c r="D85" s="830"/>
      <c r="E85" s="830"/>
      <c r="F85" s="830"/>
      <c r="G85" s="830"/>
      <c r="H85" s="830"/>
      <c r="I85" s="830"/>
      <c r="J85" s="915">
        <v>0</v>
      </c>
    </row>
    <row r="86" spans="1:10" s="672" customFormat="1" ht="13.5" hidden="1" thickBot="1">
      <c r="A86" s="914">
        <v>1131300</v>
      </c>
      <c r="B86" s="749" t="s">
        <v>567</v>
      </c>
      <c r="C86" s="730" t="s">
        <v>282</v>
      </c>
      <c r="D86" s="831"/>
      <c r="E86" s="831"/>
      <c r="F86" s="831"/>
      <c r="G86" s="831"/>
      <c r="H86" s="831"/>
      <c r="I86" s="831"/>
      <c r="J86" s="915">
        <v>0</v>
      </c>
    </row>
    <row r="87" spans="1:10" s="672" customFormat="1" ht="14.25" hidden="1">
      <c r="A87" s="921">
        <v>1140000</v>
      </c>
      <c r="B87" s="751" t="s">
        <v>283</v>
      </c>
      <c r="C87" s="718" t="s">
        <v>338</v>
      </c>
      <c r="D87" s="835">
        <v>0</v>
      </c>
      <c r="E87" s="835"/>
      <c r="F87" s="835">
        <v>0</v>
      </c>
      <c r="G87" s="835">
        <v>0</v>
      </c>
      <c r="H87" s="835">
        <v>0</v>
      </c>
      <c r="I87" s="835">
        <v>0</v>
      </c>
      <c r="J87" s="915">
        <v>0</v>
      </c>
    </row>
    <row r="88" spans="1:10" s="672" customFormat="1" ht="10.5" hidden="1" customHeight="1">
      <c r="A88" s="921">
        <v>1141000</v>
      </c>
      <c r="B88" s="747" t="s">
        <v>284</v>
      </c>
      <c r="C88" s="722" t="s">
        <v>960</v>
      </c>
      <c r="D88" s="830"/>
      <c r="E88" s="830"/>
      <c r="F88" s="830"/>
      <c r="G88" s="830"/>
      <c r="H88" s="830"/>
      <c r="I88" s="830"/>
      <c r="J88" s="915">
        <v>0</v>
      </c>
    </row>
    <row r="89" spans="1:10" s="672" customFormat="1" ht="25.5" hidden="1">
      <c r="A89" s="921">
        <v>1142000</v>
      </c>
      <c r="B89" s="747" t="s">
        <v>38</v>
      </c>
      <c r="C89" s="726" t="s">
        <v>39</v>
      </c>
      <c r="D89" s="830"/>
      <c r="E89" s="830"/>
      <c r="F89" s="830"/>
      <c r="G89" s="830"/>
      <c r="H89" s="830"/>
      <c r="I89" s="830"/>
      <c r="J89" s="915">
        <v>0</v>
      </c>
    </row>
    <row r="90" spans="1:10" s="672" customFormat="1" ht="25.5" hidden="1">
      <c r="A90" s="921">
        <v>1143000</v>
      </c>
      <c r="B90" s="747" t="s">
        <v>40</v>
      </c>
      <c r="C90" s="726" t="s">
        <v>41</v>
      </c>
      <c r="D90" s="830"/>
      <c r="E90" s="830"/>
      <c r="F90" s="830"/>
      <c r="G90" s="830"/>
      <c r="H90" s="830"/>
      <c r="I90" s="830"/>
      <c r="J90" s="915">
        <v>0</v>
      </c>
    </row>
    <row r="91" spans="1:10" s="672" customFormat="1" ht="26.25" hidden="1" thickBot="1">
      <c r="A91" s="917">
        <v>1144000</v>
      </c>
      <c r="B91" s="749" t="s">
        <v>42</v>
      </c>
      <c r="C91" s="730" t="s">
        <v>418</v>
      </c>
      <c r="D91" s="831"/>
      <c r="E91" s="831"/>
      <c r="F91" s="831"/>
      <c r="G91" s="831"/>
      <c r="H91" s="831"/>
      <c r="I91" s="831"/>
      <c r="J91" s="915">
        <v>0</v>
      </c>
    </row>
    <row r="92" spans="1:10" s="672" customFormat="1" ht="14.25" hidden="1">
      <c r="A92" s="922">
        <v>1150000</v>
      </c>
      <c r="B92" s="923" t="s">
        <v>694</v>
      </c>
      <c r="C92" s="718" t="s">
        <v>338</v>
      </c>
      <c r="D92" s="835">
        <f>D105</f>
        <v>15000</v>
      </c>
      <c r="E92" s="835"/>
      <c r="F92" s="835">
        <f>F105</f>
        <v>15000</v>
      </c>
      <c r="G92" s="835">
        <f>G105</f>
        <v>3000</v>
      </c>
      <c r="H92" s="835">
        <f>H105</f>
        <v>6000</v>
      </c>
      <c r="I92" s="835">
        <f>I105</f>
        <v>9000</v>
      </c>
      <c r="J92" s="915">
        <f>J105</f>
        <v>15000</v>
      </c>
    </row>
    <row r="93" spans="1:10" s="672" customFormat="1" ht="25.5" hidden="1">
      <c r="A93" s="924">
        <v>1151000</v>
      </c>
      <c r="B93" s="925" t="s">
        <v>649</v>
      </c>
      <c r="C93" s="718" t="s">
        <v>338</v>
      </c>
      <c r="D93" s="926">
        <v>0</v>
      </c>
      <c r="E93" s="926"/>
      <c r="F93" s="926">
        <v>0</v>
      </c>
      <c r="G93" s="926">
        <v>0</v>
      </c>
      <c r="H93" s="926">
        <v>0</v>
      </c>
      <c r="I93" s="926">
        <v>0</v>
      </c>
      <c r="J93" s="915">
        <v>0</v>
      </c>
    </row>
    <row r="94" spans="1:10" s="672" customFormat="1" ht="25.5" hidden="1">
      <c r="A94" s="924">
        <v>1151100</v>
      </c>
      <c r="B94" s="927" t="s">
        <v>250</v>
      </c>
      <c r="C94" s="928">
        <v>461100</v>
      </c>
      <c r="D94" s="926"/>
      <c r="E94" s="926"/>
      <c r="F94" s="926"/>
      <c r="G94" s="926"/>
      <c r="H94" s="926"/>
      <c r="I94" s="926"/>
      <c r="J94" s="915">
        <v>0</v>
      </c>
    </row>
    <row r="95" spans="1:10" s="672" customFormat="1" ht="25.5" hidden="1">
      <c r="A95" s="924">
        <v>1151200</v>
      </c>
      <c r="B95" s="927" t="s">
        <v>607</v>
      </c>
      <c r="C95" s="928">
        <v>461200</v>
      </c>
      <c r="D95" s="847"/>
      <c r="E95" s="847"/>
      <c r="F95" s="847"/>
      <c r="G95" s="847"/>
      <c r="H95" s="847"/>
      <c r="I95" s="847"/>
      <c r="J95" s="915">
        <v>0</v>
      </c>
    </row>
    <row r="96" spans="1:10" s="672" customFormat="1" ht="25.5" hidden="1">
      <c r="A96" s="924">
        <v>1152000</v>
      </c>
      <c r="B96" s="929" t="s">
        <v>495</v>
      </c>
      <c r="C96" s="930" t="s">
        <v>338</v>
      </c>
      <c r="D96" s="931">
        <v>0</v>
      </c>
      <c r="E96" s="931"/>
      <c r="F96" s="931">
        <v>0</v>
      </c>
      <c r="G96" s="931">
        <v>0</v>
      </c>
      <c r="H96" s="931">
        <v>0</v>
      </c>
      <c r="I96" s="931">
        <v>0</v>
      </c>
      <c r="J96" s="915">
        <v>0</v>
      </c>
    </row>
    <row r="97" spans="1:10" s="672" customFormat="1" ht="25.5" hidden="1">
      <c r="A97" s="924">
        <v>1152100</v>
      </c>
      <c r="B97" s="932" t="s">
        <v>518</v>
      </c>
      <c r="C97" s="928">
        <v>462100</v>
      </c>
      <c r="D97" s="844"/>
      <c r="E97" s="844"/>
      <c r="F97" s="844"/>
      <c r="G97" s="933"/>
      <c r="H97" s="933"/>
      <c r="I97" s="830"/>
      <c r="J97" s="915">
        <v>0</v>
      </c>
    </row>
    <row r="98" spans="1:10" s="672" customFormat="1" ht="26.25" hidden="1" thickBot="1">
      <c r="A98" s="934">
        <v>1152200</v>
      </c>
      <c r="B98" s="935" t="s">
        <v>723</v>
      </c>
      <c r="C98" s="936">
        <v>462200</v>
      </c>
      <c r="D98" s="839"/>
      <c r="E98" s="839"/>
      <c r="F98" s="839"/>
      <c r="G98" s="937"/>
      <c r="H98" s="937"/>
      <c r="I98" s="831"/>
      <c r="J98" s="915">
        <v>0</v>
      </c>
    </row>
    <row r="99" spans="1:10" s="672" customFormat="1" ht="25.5" hidden="1">
      <c r="A99" s="922">
        <v>1153000</v>
      </c>
      <c r="B99" s="938" t="s">
        <v>724</v>
      </c>
      <c r="C99" s="939" t="s">
        <v>338</v>
      </c>
      <c r="D99" s="940">
        <v>0</v>
      </c>
      <c r="E99" s="940"/>
      <c r="F99" s="940">
        <v>0</v>
      </c>
      <c r="G99" s="940">
        <v>0</v>
      </c>
      <c r="H99" s="940">
        <v>0</v>
      </c>
      <c r="I99" s="940">
        <v>0</v>
      </c>
      <c r="J99" s="915">
        <v>0</v>
      </c>
    </row>
    <row r="100" spans="1:10" s="672" customFormat="1" ht="25.5" hidden="1">
      <c r="A100" s="924">
        <v>1153100</v>
      </c>
      <c r="B100" s="932" t="s">
        <v>725</v>
      </c>
      <c r="C100" s="928">
        <v>463100</v>
      </c>
      <c r="D100" s="931"/>
      <c r="E100" s="931"/>
      <c r="F100" s="931"/>
      <c r="G100" s="931"/>
      <c r="H100" s="931"/>
      <c r="I100" s="931"/>
      <c r="J100" s="915">
        <v>0</v>
      </c>
    </row>
    <row r="101" spans="1:10" s="672" customFormat="1" hidden="1">
      <c r="A101" s="924">
        <v>1153200</v>
      </c>
      <c r="B101" s="932" t="s">
        <v>95</v>
      </c>
      <c r="C101" s="928">
        <v>463200</v>
      </c>
      <c r="D101" s="931"/>
      <c r="E101" s="931"/>
      <c r="F101" s="931"/>
      <c r="G101" s="931"/>
      <c r="H101" s="931"/>
      <c r="I101" s="931"/>
      <c r="J101" s="915">
        <v>0</v>
      </c>
    </row>
    <row r="102" spans="1:10" s="672" customFormat="1" ht="51" hidden="1">
      <c r="A102" s="924">
        <v>1153300</v>
      </c>
      <c r="B102" s="932" t="s">
        <v>479</v>
      </c>
      <c r="C102" s="928">
        <v>463300</v>
      </c>
      <c r="D102" s="931"/>
      <c r="E102" s="931"/>
      <c r="F102" s="931"/>
      <c r="G102" s="931"/>
      <c r="H102" s="931"/>
      <c r="I102" s="931"/>
      <c r="J102" s="915">
        <v>0</v>
      </c>
    </row>
    <row r="103" spans="1:10" s="672" customFormat="1" ht="38.25" hidden="1">
      <c r="A103" s="924">
        <v>1153400</v>
      </c>
      <c r="B103" s="932" t="s">
        <v>480</v>
      </c>
      <c r="C103" s="928">
        <v>463400</v>
      </c>
      <c r="D103" s="931"/>
      <c r="E103" s="931"/>
      <c r="F103" s="931"/>
      <c r="G103" s="931"/>
      <c r="H103" s="931"/>
      <c r="I103" s="931"/>
      <c r="J103" s="915">
        <v>0</v>
      </c>
    </row>
    <row r="104" spans="1:10" s="672" customFormat="1" ht="25.5">
      <c r="A104" s="924">
        <v>1153500</v>
      </c>
      <c r="B104" s="941" t="s">
        <v>481</v>
      </c>
      <c r="C104" s="928">
        <v>463500</v>
      </c>
      <c r="D104" s="931"/>
      <c r="E104" s="931"/>
      <c r="F104" s="931"/>
      <c r="G104" s="931"/>
      <c r="H104" s="931"/>
      <c r="I104" s="931"/>
      <c r="J104" s="915">
        <v>0</v>
      </c>
    </row>
    <row r="105" spans="1:10" s="672" customFormat="1" ht="37.5" customHeight="1">
      <c r="A105" s="924">
        <v>1153700</v>
      </c>
      <c r="B105" s="941" t="s">
        <v>482</v>
      </c>
      <c r="C105" s="928">
        <v>463700</v>
      </c>
      <c r="D105" s="1108">
        <v>15000</v>
      </c>
      <c r="E105" s="1108">
        <v>0</v>
      </c>
      <c r="F105" s="931">
        <f>D105+E105</f>
        <v>15000</v>
      </c>
      <c r="G105" s="931">
        <v>3000</v>
      </c>
      <c r="H105" s="931">
        <v>6000</v>
      </c>
      <c r="I105" s="931">
        <v>9000</v>
      </c>
      <c r="J105" s="954">
        <f>F105</f>
        <v>15000</v>
      </c>
    </row>
    <row r="106" spans="1:10" s="672" customFormat="1" ht="37.5" hidden="1" customHeight="1">
      <c r="A106" s="924">
        <v>1153800</v>
      </c>
      <c r="B106" s="941" t="s">
        <v>953</v>
      </c>
      <c r="C106" s="928">
        <v>463800</v>
      </c>
      <c r="D106" s="931"/>
      <c r="E106" s="931"/>
      <c r="F106" s="931"/>
      <c r="G106" s="931"/>
      <c r="H106" s="931"/>
      <c r="I106" s="931"/>
      <c r="J106" s="915">
        <v>0</v>
      </c>
    </row>
    <row r="107" spans="1:10" s="672" customFormat="1" hidden="1">
      <c r="A107" s="924">
        <v>1153900</v>
      </c>
      <c r="B107" s="941" t="s">
        <v>954</v>
      </c>
      <c r="C107" s="928">
        <v>463900</v>
      </c>
      <c r="D107" s="931"/>
      <c r="E107" s="931"/>
      <c r="F107" s="931"/>
      <c r="G107" s="931"/>
      <c r="H107" s="931"/>
      <c r="I107" s="931"/>
      <c r="J107" s="915">
        <v>0</v>
      </c>
    </row>
    <row r="108" spans="1:10" s="672" customFormat="1" ht="25.5" hidden="1">
      <c r="A108" s="924">
        <v>1154000</v>
      </c>
      <c r="B108" s="942" t="s">
        <v>955</v>
      </c>
      <c r="C108" s="930" t="s">
        <v>338</v>
      </c>
      <c r="D108" s="931">
        <v>0</v>
      </c>
      <c r="E108" s="931"/>
      <c r="F108" s="931">
        <v>0</v>
      </c>
      <c r="G108" s="931">
        <v>0</v>
      </c>
      <c r="H108" s="931">
        <v>0</v>
      </c>
      <c r="I108" s="931">
        <v>0</v>
      </c>
      <c r="J108" s="915">
        <v>0</v>
      </c>
    </row>
    <row r="109" spans="1:10" s="672" customFormat="1" ht="25.5" hidden="1">
      <c r="A109" s="924">
        <v>1154100</v>
      </c>
      <c r="B109" s="941" t="s">
        <v>195</v>
      </c>
      <c r="C109" s="928">
        <v>465100</v>
      </c>
      <c r="D109" s="943"/>
      <c r="E109" s="943"/>
      <c r="F109" s="943"/>
      <c r="G109" s="944"/>
      <c r="H109" s="944"/>
      <c r="I109" s="945"/>
      <c r="J109" s="915">
        <v>0</v>
      </c>
    </row>
    <row r="110" spans="1:10" s="672" customFormat="1" ht="25.5" hidden="1">
      <c r="A110" s="924">
        <v>1154200</v>
      </c>
      <c r="B110" s="941" t="s">
        <v>196</v>
      </c>
      <c r="C110" s="928">
        <v>465200</v>
      </c>
      <c r="D110" s="943"/>
      <c r="E110" s="943"/>
      <c r="F110" s="943"/>
      <c r="G110" s="944"/>
      <c r="H110" s="944"/>
      <c r="I110" s="945"/>
      <c r="J110" s="915">
        <v>0</v>
      </c>
    </row>
    <row r="111" spans="1:10" s="672" customFormat="1" ht="25.5" hidden="1">
      <c r="A111" s="924">
        <v>1154300</v>
      </c>
      <c r="B111" s="941" t="s">
        <v>197</v>
      </c>
      <c r="C111" s="928">
        <v>465300</v>
      </c>
      <c r="D111" s="943"/>
      <c r="E111" s="943"/>
      <c r="F111" s="943"/>
      <c r="G111" s="944"/>
      <c r="H111" s="944"/>
      <c r="I111" s="945"/>
      <c r="J111" s="915">
        <v>0</v>
      </c>
    </row>
    <row r="112" spans="1:10" s="672" customFormat="1" ht="0.75" customHeight="1">
      <c r="A112" s="924">
        <v>1154500</v>
      </c>
      <c r="B112" s="941" t="s">
        <v>63</v>
      </c>
      <c r="C112" s="928">
        <v>465500</v>
      </c>
      <c r="D112" s="943"/>
      <c r="E112" s="943"/>
      <c r="F112" s="943"/>
      <c r="G112" s="944"/>
      <c r="H112" s="944"/>
      <c r="I112" s="945"/>
      <c r="J112" s="915">
        <v>0</v>
      </c>
    </row>
    <row r="113" spans="1:10" s="672" customFormat="1" ht="38.25" hidden="1">
      <c r="A113" s="924">
        <v>1154600</v>
      </c>
      <c r="B113" s="941" t="s">
        <v>64</v>
      </c>
      <c r="C113" s="928">
        <v>465600</v>
      </c>
      <c r="D113" s="844"/>
      <c r="E113" s="844"/>
      <c r="F113" s="844"/>
      <c r="G113" s="933"/>
      <c r="H113" s="933"/>
      <c r="I113" s="830"/>
      <c r="J113" s="915">
        <v>0</v>
      </c>
    </row>
    <row r="114" spans="1:10" s="672" customFormat="1" ht="13.5" hidden="1" thickBot="1">
      <c r="A114" s="934">
        <v>1154700</v>
      </c>
      <c r="B114" s="946" t="s">
        <v>74</v>
      </c>
      <c r="C114" s="730" t="s">
        <v>75</v>
      </c>
      <c r="D114" s="839"/>
      <c r="E114" s="839"/>
      <c r="F114" s="839"/>
      <c r="G114" s="937"/>
      <c r="H114" s="937"/>
      <c r="I114" s="831"/>
      <c r="J114" s="915">
        <v>0</v>
      </c>
    </row>
    <row r="115" spans="1:10" s="672" customFormat="1" ht="25.5" hidden="1">
      <c r="A115" s="947">
        <v>1160000</v>
      </c>
      <c r="B115" s="764" t="s">
        <v>76</v>
      </c>
      <c r="C115" s="718" t="s">
        <v>338</v>
      </c>
      <c r="D115" s="842">
        <v>0</v>
      </c>
      <c r="E115" s="842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t="25.5" hidden="1">
      <c r="A116" s="919">
        <v>1161000</v>
      </c>
      <c r="B116" s="766" t="s">
        <v>77</v>
      </c>
      <c r="C116" s="767" t="s">
        <v>338</v>
      </c>
      <c r="D116" s="844">
        <v>0</v>
      </c>
      <c r="E116" s="844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38.25" hidden="1">
      <c r="A117" s="919">
        <v>1161100</v>
      </c>
      <c r="B117" s="725" t="s">
        <v>1660</v>
      </c>
      <c r="C117" s="746">
        <v>471100</v>
      </c>
      <c r="D117" s="844"/>
      <c r="E117" s="844"/>
      <c r="F117" s="844"/>
      <c r="G117" s="844"/>
      <c r="H117" s="844"/>
      <c r="I117" s="844"/>
      <c r="J117" s="915">
        <v>0</v>
      </c>
    </row>
    <row r="118" spans="1:10" s="672" customFormat="1" ht="38.25" hidden="1">
      <c r="A118" s="919">
        <v>1161200</v>
      </c>
      <c r="B118" s="760" t="s">
        <v>1622</v>
      </c>
      <c r="C118" s="746">
        <v>471200</v>
      </c>
      <c r="D118" s="844"/>
      <c r="E118" s="844"/>
      <c r="F118" s="844"/>
      <c r="G118" s="844"/>
      <c r="H118" s="844"/>
      <c r="I118" s="844"/>
      <c r="J118" s="915">
        <v>0</v>
      </c>
    </row>
    <row r="119" spans="1:10" s="672" customFormat="1" ht="38.25" hidden="1">
      <c r="A119" s="919">
        <v>1162000</v>
      </c>
      <c r="B119" s="766" t="s">
        <v>1080</v>
      </c>
      <c r="C119" s="767" t="s">
        <v>338</v>
      </c>
      <c r="D119" s="844">
        <v>0</v>
      </c>
      <c r="E119" s="844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5.5" hidden="1">
      <c r="A120" s="919">
        <v>1162100</v>
      </c>
      <c r="B120" s="760" t="s">
        <v>1623</v>
      </c>
      <c r="C120" s="726" t="s">
        <v>122</v>
      </c>
      <c r="D120" s="844"/>
      <c r="E120" s="844"/>
      <c r="F120" s="844"/>
      <c r="G120" s="844"/>
      <c r="H120" s="844"/>
      <c r="I120" s="844"/>
      <c r="J120" s="915">
        <v>0</v>
      </c>
    </row>
    <row r="121" spans="1:10" s="672" customFormat="1" hidden="1">
      <c r="A121" s="919">
        <v>1162200</v>
      </c>
      <c r="B121" s="760" t="s">
        <v>1624</v>
      </c>
      <c r="C121" s="726" t="s">
        <v>23</v>
      </c>
      <c r="D121" s="844"/>
      <c r="E121" s="844"/>
      <c r="F121" s="844"/>
      <c r="G121" s="844"/>
      <c r="H121" s="844"/>
      <c r="I121" s="844"/>
      <c r="J121" s="915">
        <v>0</v>
      </c>
    </row>
    <row r="122" spans="1:10" s="672" customFormat="1" ht="25.5">
      <c r="A122" s="919">
        <v>1162300</v>
      </c>
      <c r="B122" s="760" t="s">
        <v>1625</v>
      </c>
      <c r="C122" s="726" t="s">
        <v>25</v>
      </c>
      <c r="D122" s="844"/>
      <c r="E122" s="844"/>
      <c r="F122" s="844"/>
      <c r="G122" s="844"/>
      <c r="H122" s="844"/>
      <c r="I122" s="844"/>
      <c r="J122" s="915">
        <v>0</v>
      </c>
    </row>
    <row r="123" spans="1:10" s="672" customFormat="1" ht="12.75" customHeight="1" thickBot="1">
      <c r="A123" s="919">
        <v>1162400</v>
      </c>
      <c r="B123" s="760" t="s">
        <v>1626</v>
      </c>
      <c r="C123" s="726" t="s">
        <v>795</v>
      </c>
      <c r="D123" s="844"/>
      <c r="E123" s="844"/>
      <c r="F123" s="844"/>
      <c r="G123" s="844"/>
      <c r="H123" s="844"/>
      <c r="I123" s="844"/>
      <c r="J123" s="915">
        <v>0</v>
      </c>
    </row>
    <row r="124" spans="1:10" s="672" customFormat="1" ht="0.75" hidden="1" customHeight="1" thickBot="1">
      <c r="A124" s="919">
        <v>1162500</v>
      </c>
      <c r="B124" s="760" t="s">
        <v>1627</v>
      </c>
      <c r="C124" s="726" t="s">
        <v>797</v>
      </c>
      <c r="D124" s="844"/>
      <c r="E124" s="844"/>
      <c r="F124" s="844"/>
      <c r="G124" s="844"/>
      <c r="H124" s="844"/>
      <c r="I124" s="844"/>
      <c r="J124" s="915">
        <v>0</v>
      </c>
    </row>
    <row r="125" spans="1:10" s="672" customFormat="1" ht="25.5" hidden="1">
      <c r="A125" s="919">
        <v>1162600</v>
      </c>
      <c r="B125" s="760" t="s">
        <v>1628</v>
      </c>
      <c r="C125" s="726" t="s">
        <v>489</v>
      </c>
      <c r="D125" s="844"/>
      <c r="E125" s="844"/>
      <c r="F125" s="844"/>
      <c r="G125" s="844"/>
      <c r="H125" s="844"/>
      <c r="I125" s="844"/>
      <c r="J125" s="915">
        <v>0</v>
      </c>
    </row>
    <row r="126" spans="1:10" s="672" customFormat="1" ht="25.5" hidden="1">
      <c r="A126" s="919">
        <v>1162700</v>
      </c>
      <c r="B126" s="725" t="s">
        <v>1629</v>
      </c>
      <c r="C126" s="726" t="s">
        <v>491</v>
      </c>
      <c r="D126" s="844"/>
      <c r="E126" s="844"/>
      <c r="F126" s="844"/>
      <c r="G126" s="844"/>
      <c r="H126" s="844"/>
      <c r="I126" s="844"/>
      <c r="J126" s="915">
        <v>0</v>
      </c>
    </row>
    <row r="127" spans="1:10" s="672" customFormat="1" hidden="1">
      <c r="A127" s="919">
        <v>1162800</v>
      </c>
      <c r="B127" s="760" t="s">
        <v>1630</v>
      </c>
      <c r="C127" s="726" t="s">
        <v>833</v>
      </c>
      <c r="D127" s="933"/>
      <c r="E127" s="933"/>
      <c r="F127" s="933"/>
      <c r="G127" s="933"/>
      <c r="H127" s="933"/>
      <c r="I127" s="933"/>
      <c r="J127" s="915">
        <v>0</v>
      </c>
    </row>
    <row r="128" spans="1:10" s="672" customFormat="1" hidden="1">
      <c r="A128" s="948">
        <v>1162900</v>
      </c>
      <c r="B128" s="760" t="s">
        <v>1631</v>
      </c>
      <c r="C128" s="726" t="s">
        <v>835</v>
      </c>
      <c r="D128" s="933"/>
      <c r="E128" s="933"/>
      <c r="F128" s="933"/>
      <c r="G128" s="933"/>
      <c r="H128" s="933"/>
      <c r="I128" s="933"/>
      <c r="J128" s="915">
        <v>0</v>
      </c>
    </row>
    <row r="129" spans="1:10" s="672" customFormat="1" hidden="1">
      <c r="A129" s="948">
        <v>1163000</v>
      </c>
      <c r="B129" s="766" t="s">
        <v>54</v>
      </c>
      <c r="C129" s="755" t="s">
        <v>338</v>
      </c>
      <c r="D129" s="933">
        <v>0</v>
      </c>
      <c r="E129" s="933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13.5" hidden="1" thickBot="1">
      <c r="A130" s="949">
        <v>1163100</v>
      </c>
      <c r="B130" s="749" t="s">
        <v>763</v>
      </c>
      <c r="C130" s="730" t="s">
        <v>764</v>
      </c>
      <c r="D130" s="937"/>
      <c r="E130" s="937"/>
      <c r="F130" s="937"/>
      <c r="G130" s="937"/>
      <c r="H130" s="937"/>
      <c r="I130" s="937"/>
      <c r="J130" s="915">
        <v>0</v>
      </c>
    </row>
    <row r="131" spans="1:10" s="672" customFormat="1" hidden="1">
      <c r="A131" s="950">
        <v>1170000</v>
      </c>
      <c r="B131" s="772" t="s">
        <v>836</v>
      </c>
      <c r="C131" s="718" t="s">
        <v>338</v>
      </c>
      <c r="D131" s="951">
        <f>D135</f>
        <v>0</v>
      </c>
      <c r="E131" s="951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38.25" hidden="1">
      <c r="A132" s="948">
        <v>1171000</v>
      </c>
      <c r="B132" s="776" t="s">
        <v>200</v>
      </c>
      <c r="C132" s="718" t="s">
        <v>338</v>
      </c>
      <c r="D132" s="849">
        <v>0</v>
      </c>
      <c r="E132" s="849"/>
      <c r="F132" s="849">
        <v>0</v>
      </c>
      <c r="G132" s="849">
        <v>0</v>
      </c>
      <c r="H132" s="849">
        <v>0</v>
      </c>
      <c r="I132" s="849">
        <v>0</v>
      </c>
      <c r="J132" s="915">
        <v>0</v>
      </c>
    </row>
    <row r="133" spans="1:10" s="672" customFormat="1" ht="51" hidden="1">
      <c r="A133" s="948">
        <v>1171100</v>
      </c>
      <c r="B133" s="725" t="s">
        <v>1632</v>
      </c>
      <c r="C133" s="722" t="s">
        <v>457</v>
      </c>
      <c r="D133" s="933"/>
      <c r="E133" s="933"/>
      <c r="F133" s="933"/>
      <c r="G133" s="933"/>
      <c r="H133" s="933"/>
      <c r="I133" s="933"/>
      <c r="J133" s="915">
        <v>0</v>
      </c>
    </row>
    <row r="134" spans="1:10" s="672" customFormat="1" ht="25.5" hidden="1">
      <c r="A134" s="948">
        <v>1171200</v>
      </c>
      <c r="B134" s="760" t="s">
        <v>1633</v>
      </c>
      <c r="C134" s="778" t="s">
        <v>332</v>
      </c>
      <c r="D134" s="933"/>
      <c r="E134" s="933"/>
      <c r="F134" s="933"/>
      <c r="G134" s="933"/>
      <c r="H134" s="933"/>
      <c r="I134" s="933"/>
      <c r="J134" s="915">
        <v>0</v>
      </c>
    </row>
    <row r="135" spans="1:10" s="672" customFormat="1" ht="51" hidden="1">
      <c r="A135" s="919">
        <v>1172000</v>
      </c>
      <c r="B135" s="779" t="s">
        <v>974</v>
      </c>
      <c r="C135" s="755" t="s">
        <v>338</v>
      </c>
      <c r="D135" s="951">
        <f>D137+D138</f>
        <v>0</v>
      </c>
      <c r="E135" s="951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idden="1">
      <c r="A136" s="919">
        <v>1172100</v>
      </c>
      <c r="B136" s="747" t="s">
        <v>1058</v>
      </c>
      <c r="C136" s="722" t="s">
        <v>975</v>
      </c>
      <c r="D136" s="933"/>
      <c r="E136" s="830"/>
      <c r="F136" s="933"/>
      <c r="G136" s="933"/>
      <c r="H136" s="933"/>
      <c r="I136" s="933"/>
      <c r="J136" s="915">
        <v>0</v>
      </c>
    </row>
    <row r="137" spans="1:10" s="672" customFormat="1" hidden="1">
      <c r="A137" s="919">
        <v>1172200</v>
      </c>
      <c r="B137" s="747" t="s">
        <v>1059</v>
      </c>
      <c r="C137" s="780">
        <v>482200</v>
      </c>
      <c r="D137" s="933">
        <v>0</v>
      </c>
      <c r="E137" s="830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t="9.75" hidden="1" customHeight="1" thickBot="1">
      <c r="A138" s="919">
        <v>1172300</v>
      </c>
      <c r="B138" s="760" t="s">
        <v>1634</v>
      </c>
      <c r="C138" s="726" t="s">
        <v>977</v>
      </c>
      <c r="D138" s="933">
        <v>0</v>
      </c>
      <c r="E138" s="830"/>
      <c r="F138" s="933">
        <f>D138+E138</f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39" hidden="1" thickBot="1">
      <c r="A139" s="919">
        <v>1172400</v>
      </c>
      <c r="B139" s="781" t="s">
        <v>1635</v>
      </c>
      <c r="C139" s="726" t="s">
        <v>117</v>
      </c>
      <c r="D139" s="849"/>
      <c r="E139" s="830"/>
      <c r="F139" s="849"/>
      <c r="G139" s="849"/>
      <c r="H139" s="849"/>
      <c r="I139" s="849"/>
      <c r="J139" s="915">
        <v>0</v>
      </c>
    </row>
    <row r="140" spans="1:10" s="672" customFormat="1" ht="39" hidden="1" thickBot="1">
      <c r="A140" s="919">
        <v>1173000</v>
      </c>
      <c r="B140" s="779" t="s">
        <v>118</v>
      </c>
      <c r="C140" s="755" t="s">
        <v>338</v>
      </c>
      <c r="D140" s="849">
        <v>0</v>
      </c>
      <c r="E140" s="849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26.25" hidden="1" thickBot="1">
      <c r="A141" s="948">
        <v>1173100</v>
      </c>
      <c r="B141" s="782" t="s">
        <v>119</v>
      </c>
      <c r="C141" s="726" t="s">
        <v>1044</v>
      </c>
      <c r="D141" s="849"/>
      <c r="E141" s="830"/>
      <c r="F141" s="849"/>
      <c r="G141" s="849"/>
      <c r="H141" s="849"/>
      <c r="I141" s="849"/>
      <c r="J141" s="915">
        <v>0</v>
      </c>
    </row>
    <row r="142" spans="1:10" s="672" customFormat="1" ht="51.75" hidden="1" thickBot="1">
      <c r="A142" s="948">
        <v>1174000</v>
      </c>
      <c r="B142" s="779" t="s">
        <v>1045</v>
      </c>
      <c r="C142" s="755" t="s">
        <v>338</v>
      </c>
      <c r="D142" s="849">
        <v>0</v>
      </c>
      <c r="E142" s="849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39" hidden="1" thickBot="1">
      <c r="A143" s="948">
        <v>1174100</v>
      </c>
      <c r="B143" s="782" t="s">
        <v>1060</v>
      </c>
      <c r="C143" s="726" t="s">
        <v>1046</v>
      </c>
      <c r="D143" s="849"/>
      <c r="E143" s="849"/>
      <c r="F143" s="849"/>
      <c r="G143" s="849"/>
      <c r="H143" s="849"/>
      <c r="I143" s="849"/>
      <c r="J143" s="915">
        <v>0</v>
      </c>
    </row>
    <row r="144" spans="1:10" s="672" customFormat="1" ht="26.25" hidden="1" thickBot="1">
      <c r="A144" s="948">
        <v>1174200</v>
      </c>
      <c r="B144" s="781" t="s">
        <v>1636</v>
      </c>
      <c r="C144" s="726" t="s">
        <v>425</v>
      </c>
      <c r="D144" s="849"/>
      <c r="E144" s="849"/>
      <c r="F144" s="849"/>
      <c r="G144" s="849"/>
      <c r="H144" s="849"/>
      <c r="I144" s="849"/>
      <c r="J144" s="915">
        <v>0</v>
      </c>
    </row>
    <row r="145" spans="1:11" s="672" customFormat="1" ht="51.75" hidden="1" thickBot="1">
      <c r="A145" s="948">
        <v>1175000</v>
      </c>
      <c r="B145" s="779" t="s">
        <v>535</v>
      </c>
      <c r="C145" s="755" t="s">
        <v>338</v>
      </c>
      <c r="D145" s="849">
        <v>0</v>
      </c>
      <c r="E145" s="849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1" s="672" customFormat="1" ht="51.75" hidden="1" thickBot="1">
      <c r="A146" s="948">
        <v>1175100</v>
      </c>
      <c r="B146" s="781" t="s">
        <v>1637</v>
      </c>
      <c r="C146" s="726" t="s">
        <v>212</v>
      </c>
      <c r="D146" s="849"/>
      <c r="E146" s="849"/>
      <c r="F146" s="849"/>
      <c r="G146" s="849"/>
      <c r="H146" s="849"/>
      <c r="I146" s="849"/>
      <c r="J146" s="915">
        <v>0</v>
      </c>
    </row>
    <row r="147" spans="1:11" s="672" customFormat="1" ht="13.5" hidden="1" thickBot="1">
      <c r="A147" s="948">
        <v>1176000</v>
      </c>
      <c r="B147" s="779" t="s">
        <v>213</v>
      </c>
      <c r="C147" s="755" t="s">
        <v>338</v>
      </c>
      <c r="D147" s="849">
        <v>0</v>
      </c>
      <c r="E147" s="849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1" s="672" customFormat="1" ht="13.5" hidden="1" thickBot="1">
      <c r="A148" s="948">
        <v>1176100</v>
      </c>
      <c r="B148" s="781" t="s">
        <v>1638</v>
      </c>
      <c r="C148" s="726" t="s">
        <v>8</v>
      </c>
      <c r="D148" s="849"/>
      <c r="E148" s="830"/>
      <c r="F148" s="849"/>
      <c r="G148" s="849"/>
      <c r="H148" s="849"/>
      <c r="I148" s="849"/>
      <c r="J148" s="915">
        <v>0</v>
      </c>
    </row>
    <row r="149" spans="1:11" s="672" customFormat="1" ht="13.5" hidden="1" thickBot="1">
      <c r="A149" s="948">
        <v>1177000</v>
      </c>
      <c r="B149" s="779" t="s">
        <v>564</v>
      </c>
      <c r="C149" s="755" t="s">
        <v>338</v>
      </c>
      <c r="D149" s="849">
        <v>0</v>
      </c>
      <c r="E149" s="849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1" s="672" customFormat="1" ht="13.5" hidden="1" thickBot="1">
      <c r="A150" s="949">
        <v>1177100</v>
      </c>
      <c r="B150" s="783" t="s">
        <v>1639</v>
      </c>
      <c r="C150" s="730" t="s">
        <v>244</v>
      </c>
      <c r="D150" s="937"/>
      <c r="E150" s="937"/>
      <c r="F150" s="937"/>
      <c r="G150" s="937"/>
      <c r="H150" s="937"/>
      <c r="I150" s="937"/>
      <c r="J150" s="915">
        <v>0</v>
      </c>
    </row>
    <row r="151" spans="1:11" s="672" customFormat="1" ht="26.25" thickBot="1">
      <c r="A151" s="952" t="s">
        <v>247</v>
      </c>
      <c r="B151" s="790" t="s">
        <v>618</v>
      </c>
      <c r="C151" s="791" t="s">
        <v>338</v>
      </c>
      <c r="D151" s="1123">
        <f>D152+D163</f>
        <v>0</v>
      </c>
      <c r="E151" s="1123"/>
      <c r="F151" s="1123">
        <f>F152+F163</f>
        <v>0</v>
      </c>
      <c r="G151" s="1123">
        <f>G152</f>
        <v>0</v>
      </c>
      <c r="H151" s="1123">
        <f>H152</f>
        <v>0</v>
      </c>
      <c r="I151" s="1123">
        <f>I152</f>
        <v>0</v>
      </c>
      <c r="J151" s="915">
        <f>F152</f>
        <v>0</v>
      </c>
    </row>
    <row r="152" spans="1:11" s="672" customFormat="1" ht="1.5" hidden="1" customHeight="1" thickBot="1">
      <c r="A152" s="950" t="s">
        <v>620</v>
      </c>
      <c r="B152" s="799" t="s">
        <v>621</v>
      </c>
      <c r="C152" s="718" t="s">
        <v>338</v>
      </c>
      <c r="D152" s="951">
        <f>SUM(D153:D162)</f>
        <v>0</v>
      </c>
      <c r="E152" s="951"/>
      <c r="F152" s="951">
        <f>SUM(F153:F162)</f>
        <v>0</v>
      </c>
      <c r="G152" s="951">
        <f>SUM(G153:G162)</f>
        <v>0</v>
      </c>
      <c r="H152" s="951">
        <f>SUM(H153:H162)</f>
        <v>0</v>
      </c>
      <c r="I152" s="951">
        <f>SUM(I153:I162)</f>
        <v>0</v>
      </c>
      <c r="J152" s="915">
        <f>F152</f>
        <v>0</v>
      </c>
    </row>
    <row r="153" spans="1:11" s="672" customFormat="1" ht="0.75" hidden="1" customHeight="1">
      <c r="A153" s="948" t="s">
        <v>622</v>
      </c>
      <c r="B153" s="781" t="s">
        <v>1640</v>
      </c>
      <c r="C153" s="955" t="s">
        <v>945</v>
      </c>
      <c r="D153" s="849"/>
      <c r="E153" s="830"/>
      <c r="F153" s="849"/>
      <c r="G153" s="849"/>
      <c r="H153" s="849"/>
      <c r="I153" s="849"/>
      <c r="J153" s="915">
        <f>F153</f>
        <v>0</v>
      </c>
    </row>
    <row r="154" spans="1:11" s="672" customFormat="1" ht="13.5" hidden="1" thickBot="1">
      <c r="A154" s="948" t="s">
        <v>946</v>
      </c>
      <c r="B154" s="781" t="s">
        <v>1641</v>
      </c>
      <c r="C154" s="955" t="s">
        <v>923</v>
      </c>
      <c r="D154" s="849">
        <v>0</v>
      </c>
      <c r="E154" s="830"/>
      <c r="F154" s="849">
        <f>D154+E154</f>
        <v>0</v>
      </c>
      <c r="G154" s="849">
        <v>0</v>
      </c>
      <c r="H154" s="849">
        <v>0</v>
      </c>
      <c r="I154" s="849">
        <v>0</v>
      </c>
      <c r="J154" s="915">
        <f>F154</f>
        <v>0</v>
      </c>
    </row>
    <row r="155" spans="1:11" s="672" customFormat="1" ht="26.25" hidden="1" thickBot="1">
      <c r="A155" s="948" t="s">
        <v>924</v>
      </c>
      <c r="B155" s="781" t="s">
        <v>1642</v>
      </c>
      <c r="C155" s="955" t="s">
        <v>926</v>
      </c>
      <c r="D155" s="956">
        <v>0</v>
      </c>
      <c r="E155" s="1196">
        <v>0</v>
      </c>
      <c r="F155" s="956">
        <f>D155</f>
        <v>0</v>
      </c>
      <c r="G155" s="1197">
        <v>0</v>
      </c>
      <c r="H155" s="1198">
        <v>0</v>
      </c>
      <c r="I155" s="1198">
        <v>0</v>
      </c>
      <c r="J155" s="1199">
        <f>F155</f>
        <v>0</v>
      </c>
      <c r="K155" s="678"/>
    </row>
    <row r="156" spans="1:11" s="672" customFormat="1" ht="13.5" hidden="1" thickBot="1">
      <c r="A156" s="957" t="s">
        <v>927</v>
      </c>
      <c r="B156" s="781" t="s">
        <v>1643</v>
      </c>
      <c r="C156" s="955" t="s">
        <v>1055</v>
      </c>
      <c r="D156" s="849"/>
      <c r="E156" s="830"/>
      <c r="F156" s="849"/>
      <c r="G156" s="849"/>
      <c r="H156" s="849"/>
      <c r="I156" s="849"/>
      <c r="J156" s="915">
        <v>0</v>
      </c>
    </row>
    <row r="157" spans="1:11" s="672" customFormat="1" ht="13.5" hidden="1" thickBot="1">
      <c r="A157" s="957" t="s">
        <v>127</v>
      </c>
      <c r="B157" s="782" t="s">
        <v>128</v>
      </c>
      <c r="C157" s="955" t="s">
        <v>129</v>
      </c>
      <c r="D157" s="849">
        <v>0</v>
      </c>
      <c r="E157" s="830"/>
      <c r="F157" s="849">
        <f>D157+E157</f>
        <v>0</v>
      </c>
      <c r="G157" s="849"/>
      <c r="H157" s="849"/>
      <c r="I157" s="849">
        <v>0</v>
      </c>
      <c r="J157" s="915">
        <f>F157</f>
        <v>0</v>
      </c>
    </row>
    <row r="158" spans="1:11" s="672" customFormat="1" ht="13.5" hidden="1" thickBot="1">
      <c r="A158" s="957" t="s">
        <v>130</v>
      </c>
      <c r="B158" s="781" t="s">
        <v>1644</v>
      </c>
      <c r="C158" s="955" t="s">
        <v>857</v>
      </c>
      <c r="D158" s="849">
        <v>0</v>
      </c>
      <c r="E158" s="830"/>
      <c r="F158" s="849">
        <f>D158</f>
        <v>0</v>
      </c>
      <c r="G158" s="849">
        <v>0</v>
      </c>
      <c r="H158" s="849">
        <v>0</v>
      </c>
      <c r="I158" s="849">
        <v>0</v>
      </c>
      <c r="J158" s="915">
        <f>F158</f>
        <v>0</v>
      </c>
    </row>
    <row r="159" spans="1:11" s="672" customFormat="1" ht="11.25" hidden="1" customHeight="1">
      <c r="A159" s="957" t="s">
        <v>858</v>
      </c>
      <c r="B159" s="781" t="s">
        <v>1645</v>
      </c>
      <c r="C159" s="955" t="s">
        <v>860</v>
      </c>
      <c r="D159" s="849"/>
      <c r="E159" s="830"/>
      <c r="F159" s="849"/>
      <c r="G159" s="849"/>
      <c r="H159" s="849"/>
      <c r="I159" s="849"/>
      <c r="J159" s="915">
        <v>0</v>
      </c>
    </row>
    <row r="160" spans="1:11" s="672" customFormat="1" ht="13.5" hidden="1" thickBot="1">
      <c r="A160" s="958" t="s">
        <v>765</v>
      </c>
      <c r="B160" s="959" t="s">
        <v>1646</v>
      </c>
      <c r="C160" s="960" t="s">
        <v>627</v>
      </c>
      <c r="D160" s="849"/>
      <c r="E160" s="830"/>
      <c r="F160" s="849"/>
      <c r="G160" s="849"/>
      <c r="H160" s="849"/>
      <c r="I160" s="849"/>
      <c r="J160" s="915">
        <v>0</v>
      </c>
    </row>
    <row r="161" spans="1:10" s="672" customFormat="1" ht="26.25" hidden="1" thickBot="1">
      <c r="A161" s="924" t="s">
        <v>766</v>
      </c>
      <c r="B161" s="961" t="s">
        <v>1020</v>
      </c>
      <c r="C161" s="928" t="s">
        <v>1021</v>
      </c>
      <c r="D161" s="849"/>
      <c r="E161" s="830"/>
      <c r="F161" s="849"/>
      <c r="G161" s="849"/>
      <c r="H161" s="849"/>
      <c r="I161" s="849"/>
      <c r="J161" s="915">
        <v>0</v>
      </c>
    </row>
    <row r="162" spans="1:10" s="672" customFormat="1" ht="13.5" hidden="1" thickBot="1">
      <c r="A162" s="924" t="s">
        <v>1022</v>
      </c>
      <c r="B162" s="961" t="s">
        <v>1023</v>
      </c>
      <c r="C162" s="928" t="s">
        <v>1024</v>
      </c>
      <c r="D162" s="849"/>
      <c r="E162" s="830"/>
      <c r="F162" s="849"/>
      <c r="G162" s="849"/>
      <c r="H162" s="849"/>
      <c r="I162" s="849"/>
      <c r="J162" s="915">
        <v>0</v>
      </c>
    </row>
    <row r="163" spans="1:10" s="672" customFormat="1" ht="13.5" hidden="1" thickBot="1">
      <c r="A163" s="962" t="s">
        <v>628</v>
      </c>
      <c r="B163" s="963" t="s">
        <v>629</v>
      </c>
      <c r="C163" s="964" t="s">
        <v>338</v>
      </c>
      <c r="D163" s="849">
        <v>0</v>
      </c>
      <c r="E163" s="849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</row>
    <row r="164" spans="1:10" ht="13.5" hidden="1" thickBot="1">
      <c r="A164" s="957" t="s">
        <v>630</v>
      </c>
      <c r="B164" s="782" t="s">
        <v>631</v>
      </c>
      <c r="C164" s="955" t="s">
        <v>632</v>
      </c>
      <c r="D164" s="849"/>
      <c r="E164" s="830"/>
      <c r="F164" s="849"/>
      <c r="G164" s="849"/>
      <c r="H164" s="849"/>
      <c r="I164" s="849"/>
      <c r="J164" s="915">
        <v>0</v>
      </c>
    </row>
    <row r="165" spans="1:10" ht="13.5" hidden="1" thickBot="1">
      <c r="A165" s="957" t="s">
        <v>633</v>
      </c>
      <c r="B165" s="782" t="s">
        <v>634</v>
      </c>
      <c r="C165" s="955" t="s">
        <v>635</v>
      </c>
      <c r="D165" s="849"/>
      <c r="E165" s="830"/>
      <c r="F165" s="849"/>
      <c r="G165" s="849"/>
      <c r="H165" s="849"/>
      <c r="I165" s="849"/>
      <c r="J165" s="915">
        <v>0</v>
      </c>
    </row>
    <row r="166" spans="1:10" ht="26.25" hidden="1" thickBot="1">
      <c r="A166" s="957" t="s">
        <v>636</v>
      </c>
      <c r="B166" s="781" t="s">
        <v>1647</v>
      </c>
      <c r="C166" s="955" t="s">
        <v>294</v>
      </c>
      <c r="D166" s="849"/>
      <c r="E166" s="830"/>
      <c r="F166" s="849"/>
      <c r="G166" s="849"/>
      <c r="H166" s="849"/>
      <c r="I166" s="849"/>
      <c r="J166" s="915">
        <v>0</v>
      </c>
    </row>
    <row r="167" spans="1:10" ht="26.25" hidden="1" thickBot="1">
      <c r="A167" s="957" t="s">
        <v>295</v>
      </c>
      <c r="B167" s="781" t="s">
        <v>1648</v>
      </c>
      <c r="C167" s="955" t="s">
        <v>297</v>
      </c>
      <c r="D167" s="849"/>
      <c r="E167" s="830"/>
      <c r="F167" s="849"/>
      <c r="G167" s="849"/>
      <c r="H167" s="849"/>
      <c r="I167" s="849"/>
      <c r="J167" s="915">
        <v>0</v>
      </c>
    </row>
    <row r="168" spans="1:10" ht="13.5" hidden="1" thickBot="1">
      <c r="A168" s="957" t="s">
        <v>298</v>
      </c>
      <c r="B168" s="779" t="s">
        <v>299</v>
      </c>
      <c r="C168" s="767" t="s">
        <v>338</v>
      </c>
      <c r="D168" s="849">
        <v>0</v>
      </c>
      <c r="E168" s="849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0" ht="13.5" hidden="1" thickBot="1">
      <c r="A169" s="957" t="s">
        <v>300</v>
      </c>
      <c r="B169" s="782" t="s">
        <v>1061</v>
      </c>
      <c r="C169" s="955" t="s">
        <v>301</v>
      </c>
      <c r="D169" s="849"/>
      <c r="E169" s="830"/>
      <c r="F169" s="849"/>
      <c r="G169" s="849"/>
      <c r="H169" s="849"/>
      <c r="I169" s="849"/>
      <c r="J169" s="915">
        <v>0</v>
      </c>
    </row>
    <row r="170" spans="1:10" ht="13.5" hidden="1" thickBot="1">
      <c r="A170" s="965" t="s">
        <v>302</v>
      </c>
      <c r="B170" s="806" t="s">
        <v>1025</v>
      </c>
      <c r="C170" s="767" t="s">
        <v>338</v>
      </c>
      <c r="D170" s="849">
        <v>0</v>
      </c>
      <c r="E170" s="849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0" ht="13.5" hidden="1" thickBot="1">
      <c r="A171" s="957" t="s">
        <v>304</v>
      </c>
      <c r="B171" s="782" t="s">
        <v>1062</v>
      </c>
      <c r="C171" s="955" t="s">
        <v>305</v>
      </c>
      <c r="D171" s="849"/>
      <c r="E171" s="849"/>
      <c r="F171" s="849"/>
      <c r="G171" s="849"/>
      <c r="H171" s="849"/>
      <c r="I171" s="849"/>
      <c r="J171" s="915">
        <v>0</v>
      </c>
    </row>
    <row r="172" spans="1:10" ht="13.5" hidden="1" thickBot="1">
      <c r="A172" s="957" t="s">
        <v>306</v>
      </c>
      <c r="B172" s="782" t="s">
        <v>1063</v>
      </c>
      <c r="C172" s="955" t="s">
        <v>307</v>
      </c>
      <c r="D172" s="849"/>
      <c r="E172" s="849"/>
      <c r="F172" s="849"/>
      <c r="G172" s="849"/>
      <c r="H172" s="849"/>
      <c r="I172" s="849"/>
      <c r="J172" s="849"/>
    </row>
    <row r="173" spans="1:10" ht="13.5" hidden="1" thickBot="1">
      <c r="A173" s="957" t="s">
        <v>308</v>
      </c>
      <c r="B173" s="781" t="s">
        <v>1649</v>
      </c>
      <c r="C173" s="955" t="s">
        <v>310</v>
      </c>
      <c r="D173" s="849"/>
      <c r="E173" s="849"/>
      <c r="F173" s="849"/>
      <c r="G173" s="849"/>
      <c r="H173" s="849"/>
      <c r="I173" s="849"/>
      <c r="J173" s="849"/>
    </row>
    <row r="174" spans="1:10" ht="13.5" hidden="1" thickBot="1">
      <c r="A174" s="966">
        <v>1244000</v>
      </c>
      <c r="B174" s="967" t="s">
        <v>1661</v>
      </c>
      <c r="C174" s="960" t="s">
        <v>1089</v>
      </c>
      <c r="D174" s="867"/>
      <c r="E174" s="867"/>
      <c r="F174" s="867"/>
      <c r="G174" s="867"/>
      <c r="H174" s="867"/>
      <c r="I174" s="867"/>
      <c r="J174" s="867"/>
    </row>
    <row r="175" spans="1:10" ht="24" customHeight="1" thickBot="1">
      <c r="A175" s="968">
        <v>1000000</v>
      </c>
      <c r="B175" s="969" t="s">
        <v>1027</v>
      </c>
      <c r="C175" s="970" t="s">
        <v>338</v>
      </c>
      <c r="D175" s="1123">
        <f>D32+D151</f>
        <v>15000</v>
      </c>
      <c r="E175" s="1123">
        <f>E32</f>
        <v>0</v>
      </c>
      <c r="F175" s="1123">
        <f>F32+F151</f>
        <v>15000</v>
      </c>
      <c r="G175" s="1123">
        <f>G32+G151</f>
        <v>3000</v>
      </c>
      <c r="H175" s="1123">
        <f>H32+H151</f>
        <v>6000</v>
      </c>
      <c r="I175" s="1123">
        <f>I32+I151</f>
        <v>9000</v>
      </c>
      <c r="J175" s="1123">
        <f>J32+J151</f>
        <v>15000</v>
      </c>
    </row>
    <row r="176" spans="1:10" ht="18" customHeight="1">
      <c r="A176" s="2443"/>
      <c r="B176" s="2443"/>
      <c r="C176" s="2443"/>
      <c r="D176" s="2443"/>
      <c r="E176" s="2443"/>
      <c r="F176" s="2443"/>
      <c r="G176" s="2443"/>
      <c r="H176" s="2443"/>
      <c r="I176" s="2443"/>
      <c r="J176" s="2443"/>
    </row>
    <row r="177" spans="1:10">
      <c r="A177" s="2422"/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>
      <c r="A178" s="2459" t="s">
        <v>1070</v>
      </c>
      <c r="B178" s="2459"/>
      <c r="C178" s="2459"/>
      <c r="D178" s="2459"/>
      <c r="E178" s="2459"/>
      <c r="F178" s="2459"/>
      <c r="G178" s="2459"/>
      <c r="H178" s="2459"/>
      <c r="I178" s="2459"/>
      <c r="J178" s="2459"/>
    </row>
    <row r="179" spans="1:10" ht="14.25">
      <c r="A179" s="2422" t="s">
        <v>1682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>
      <c r="A180" s="2461" t="s">
        <v>950</v>
      </c>
      <c r="B180" s="2461"/>
      <c r="C180" s="2461"/>
      <c r="D180" s="2461"/>
      <c r="E180" s="2461"/>
      <c r="F180" s="2461"/>
      <c r="G180" s="2461"/>
      <c r="H180" s="2461"/>
      <c r="I180" s="2461"/>
      <c r="J180" s="2461"/>
    </row>
    <row r="181" spans="1:10" ht="14.25">
      <c r="A181" s="2466" t="s">
        <v>1653</v>
      </c>
      <c r="B181" s="2466"/>
      <c r="C181" s="2466"/>
      <c r="D181" s="2466"/>
      <c r="E181" s="2466"/>
      <c r="F181" s="2466"/>
      <c r="G181" s="2466"/>
      <c r="H181" s="2466"/>
      <c r="I181" s="2466"/>
      <c r="J181" s="2466"/>
    </row>
    <row r="182" spans="1:10">
      <c r="A182" s="2422" t="s">
        <v>951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>
      <c r="A183" s="2422" t="s">
        <v>1083</v>
      </c>
      <c r="B183" s="2422"/>
      <c r="C183" s="2422"/>
      <c r="D183" s="2422"/>
      <c r="E183" s="2422"/>
      <c r="F183" s="2422"/>
      <c r="G183" s="2422"/>
      <c r="H183" s="2422"/>
      <c r="I183" s="2422"/>
      <c r="J183" s="2422"/>
    </row>
    <row r="184" spans="1:10" ht="14.25">
      <c r="A184" s="2536" t="s">
        <v>1663</v>
      </c>
      <c r="B184" s="2536"/>
      <c r="C184" s="2536"/>
      <c r="D184" s="2536"/>
      <c r="E184" s="2536"/>
      <c r="F184" s="2536"/>
      <c r="G184" s="2536"/>
      <c r="H184" s="2536"/>
      <c r="I184" s="2536"/>
      <c r="J184" s="2536"/>
    </row>
    <row r="185" spans="1:10">
      <c r="A185" s="2455"/>
      <c r="B185" s="2455"/>
      <c r="C185" s="2455"/>
      <c r="D185" s="2455"/>
      <c r="E185" s="2455"/>
      <c r="F185" s="2455"/>
      <c r="G185" s="2455"/>
      <c r="H185" s="2455"/>
      <c r="I185" s="2455"/>
      <c r="J185" s="2455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>
      <c r="A190" s="971"/>
      <c r="B190" s="971"/>
      <c r="C190" s="971"/>
      <c r="D190" s="971"/>
      <c r="E190" s="971"/>
      <c r="F190" s="971"/>
      <c r="G190" s="971"/>
      <c r="H190" s="971"/>
      <c r="I190" s="971"/>
      <c r="J190" s="972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971"/>
      <c r="B195" s="971"/>
      <c r="C195" s="971"/>
      <c r="D195" s="971"/>
      <c r="E195" s="971"/>
      <c r="F195" s="971"/>
      <c r="G195" s="971"/>
      <c r="H195" s="971"/>
      <c r="I195" s="971"/>
      <c r="J195" s="971"/>
    </row>
    <row r="196" spans="1:10">
      <c r="A196" s="2464"/>
      <c r="B196" s="2464"/>
      <c r="C196" s="2464"/>
      <c r="D196" s="2464"/>
      <c r="E196" s="2464"/>
      <c r="F196" s="2464"/>
      <c r="G196" s="2464"/>
      <c r="H196" s="2464"/>
      <c r="I196" s="2464"/>
      <c r="J196" s="2464"/>
    </row>
    <row r="197" spans="1:10">
      <c r="A197" s="971"/>
      <c r="B197" s="971"/>
      <c r="C197" s="971"/>
      <c r="D197" s="971"/>
      <c r="E197" s="971"/>
      <c r="F197" s="973"/>
      <c r="G197" s="973"/>
      <c r="H197" s="973"/>
      <c r="I197" s="973"/>
      <c r="J197" s="973"/>
    </row>
    <row r="198" spans="1:10">
      <c r="A198" s="2464"/>
      <c r="B198" s="2464"/>
      <c r="C198" s="2464"/>
      <c r="D198" s="2464"/>
      <c r="E198" s="2464"/>
      <c r="F198" s="2464"/>
      <c r="G198" s="2464"/>
      <c r="H198" s="2464"/>
      <c r="I198" s="2464"/>
      <c r="J198" s="2464"/>
    </row>
    <row r="199" spans="1:10">
      <c r="A199" s="971"/>
      <c r="B199" s="971"/>
      <c r="C199" s="971"/>
      <c r="D199" s="971"/>
      <c r="E199" s="971"/>
      <c r="F199" s="971"/>
      <c r="G199" s="971"/>
      <c r="H199" s="971"/>
      <c r="I199" s="971"/>
      <c r="J199" s="971"/>
    </row>
    <row r="200" spans="1:10">
      <c r="A200" s="2464"/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 ht="207" customHeight="1">
      <c r="A201" s="971"/>
      <c r="B201" s="971"/>
      <c r="C201" s="971"/>
      <c r="D201" s="971"/>
      <c r="E201" s="971"/>
      <c r="F201" s="971"/>
      <c r="G201" s="971"/>
      <c r="H201" s="971"/>
      <c r="I201" s="971"/>
      <c r="J201" s="971"/>
    </row>
    <row r="202" spans="1:10">
      <c r="A202" s="2464" t="s">
        <v>49</v>
      </c>
      <c r="B202" s="2464"/>
      <c r="C202" s="2464"/>
      <c r="D202" s="2464"/>
      <c r="E202" s="2464"/>
      <c r="F202" s="2464"/>
      <c r="G202" s="2464"/>
      <c r="H202" s="2464"/>
      <c r="I202" s="2464"/>
      <c r="J202" s="2464"/>
    </row>
    <row r="203" spans="1:10">
      <c r="A203" s="2463" t="s">
        <v>1664</v>
      </c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2463" t="s">
        <v>1665</v>
      </c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2463" t="s">
        <v>1666</v>
      </c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971" t="s">
        <v>890</v>
      </c>
      <c r="B206" s="974"/>
      <c r="C206" s="974"/>
      <c r="D206" s="974"/>
      <c r="E206" s="974"/>
      <c r="F206" s="974"/>
      <c r="G206" s="974"/>
      <c r="H206" s="974"/>
      <c r="I206" s="974"/>
      <c r="J206" s="974"/>
    </row>
    <row r="207" spans="1:10">
      <c r="A207" s="2463" t="s">
        <v>1667</v>
      </c>
      <c r="B207" s="2463"/>
      <c r="C207" s="2463"/>
      <c r="D207" s="2463"/>
      <c r="E207" s="2463"/>
      <c r="F207" s="2463"/>
      <c r="G207" s="2463"/>
      <c r="H207" s="2463"/>
      <c r="I207" s="2463"/>
      <c r="J207" s="2463"/>
    </row>
    <row r="208" spans="1:10">
      <c r="A208" s="2422" t="s">
        <v>645</v>
      </c>
      <c r="B208" s="2422"/>
      <c r="C208" s="2422"/>
      <c r="D208" s="2422"/>
      <c r="E208" s="2422"/>
      <c r="F208" s="2422"/>
      <c r="G208" s="2422"/>
      <c r="H208" s="2422"/>
      <c r="I208" s="2422"/>
      <c r="J208" s="2422"/>
    </row>
    <row r="209" spans="1:10">
      <c r="A209" s="2459" t="s">
        <v>1070</v>
      </c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 ht="14.25">
      <c r="A210" s="2459" t="s">
        <v>1668</v>
      </c>
      <c r="B210" s="2459"/>
      <c r="C210" s="2459"/>
      <c r="D210" s="2459"/>
      <c r="E210" s="2459"/>
      <c r="F210" s="2459"/>
      <c r="G210" s="2459"/>
      <c r="H210" s="2459"/>
      <c r="I210" s="2459"/>
      <c r="J210" s="2459"/>
    </row>
    <row r="211" spans="1:10">
      <c r="A211" s="2461" t="s">
        <v>950</v>
      </c>
      <c r="B211" s="2461"/>
      <c r="C211" s="2461"/>
      <c r="D211" s="2461"/>
      <c r="E211" s="2461"/>
      <c r="F211" s="2461"/>
      <c r="G211" s="2461"/>
      <c r="H211" s="2461"/>
      <c r="I211" s="2461"/>
      <c r="J211" s="2461"/>
    </row>
    <row r="212" spans="1:10" ht="14.25">
      <c r="A212" s="2462" t="s">
        <v>1669</v>
      </c>
      <c r="B212" s="2462"/>
      <c r="C212" s="2462"/>
      <c r="D212" s="2462"/>
      <c r="E212" s="2462"/>
      <c r="F212" s="2462"/>
      <c r="G212" s="2462"/>
      <c r="H212" s="2462"/>
      <c r="I212" s="2462"/>
      <c r="J212" s="2462"/>
    </row>
    <row r="213" spans="1:10">
      <c r="A213" s="2459" t="s">
        <v>951</v>
      </c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>
      <c r="A214" s="2459" t="s">
        <v>952</v>
      </c>
      <c r="B214" s="2459"/>
      <c r="C214" s="2459"/>
      <c r="D214" s="2459"/>
      <c r="E214" s="2459"/>
      <c r="F214" s="2459"/>
      <c r="G214" s="2459"/>
      <c r="H214" s="2459"/>
      <c r="I214" s="2459"/>
      <c r="J214" s="2459"/>
    </row>
    <row r="215" spans="1:10" ht="14.25">
      <c r="A215" s="2460" t="s">
        <v>1663</v>
      </c>
      <c r="B215" s="2460"/>
      <c r="C215" s="2460"/>
      <c r="D215" s="2460"/>
      <c r="E215" s="2460"/>
      <c r="F215" s="2460"/>
      <c r="G215" s="2460"/>
      <c r="H215" s="2460"/>
      <c r="I215" s="2460"/>
      <c r="J215" s="2460"/>
    </row>
    <row r="216" spans="1:10">
      <c r="A216" s="2455"/>
      <c r="B216" s="2455"/>
      <c r="C216" s="2455"/>
      <c r="D216" s="2455"/>
      <c r="E216" s="2455"/>
      <c r="F216" s="2455"/>
      <c r="G216" s="2455"/>
      <c r="H216" s="2455"/>
      <c r="I216" s="2455"/>
      <c r="J216" s="2455"/>
    </row>
  </sheetData>
  <mergeCells count="41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K215"/>
  <sheetViews>
    <sheetView topLeftCell="A35" workbookViewId="0">
      <selection activeCell="A186" sqref="A186:J186"/>
    </sheetView>
  </sheetViews>
  <sheetFormatPr defaultRowHeight="12.75"/>
  <cols>
    <col min="1" max="1" width="7.425781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1.425781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889</v>
      </c>
    </row>
    <row r="2" spans="1:10" ht="18" hidden="1" customHeight="1">
      <c r="F2" s="173"/>
      <c r="G2" s="173"/>
      <c r="H2" s="173"/>
      <c r="I2" s="173"/>
    </row>
    <row r="3" spans="1:10" ht="13.5" customHeight="1">
      <c r="H3" s="174" t="s">
        <v>848</v>
      </c>
    </row>
    <row r="4" spans="1:10">
      <c r="G4" s="173" t="s">
        <v>982</v>
      </c>
    </row>
    <row r="5" spans="1:10">
      <c r="H5" s="23" t="s">
        <v>162</v>
      </c>
    </row>
    <row r="6" spans="1:10" ht="15">
      <c r="B6" s="175" t="s">
        <v>31</v>
      </c>
      <c r="C6" s="176"/>
      <c r="D6" s="175"/>
      <c r="E6" s="175"/>
      <c r="F6" s="16"/>
      <c r="G6" s="177" t="s">
        <v>971</v>
      </c>
      <c r="H6" s="170"/>
    </row>
    <row r="7" spans="1:10" hidden="1">
      <c r="B7" s="163"/>
      <c r="C7" s="178"/>
    </row>
    <row r="8" spans="1:10">
      <c r="A8" s="28" t="s">
        <v>1182</v>
      </c>
      <c r="F8" s="179"/>
      <c r="G8" s="179"/>
    </row>
    <row r="9" spans="1:10" s="28" customFormat="1" ht="10.5">
      <c r="A9" s="2482" t="s">
        <v>1073</v>
      </c>
      <c r="B9" s="2482"/>
      <c r="C9" s="2482"/>
      <c r="D9" s="2482"/>
      <c r="E9" s="2482"/>
    </row>
    <row r="10" spans="1:10">
      <c r="A10" s="28" t="s">
        <v>451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452</v>
      </c>
      <c r="B12" s="177" t="s">
        <v>1100</v>
      </c>
      <c r="C12" s="178"/>
      <c r="D12" s="177"/>
      <c r="E12" s="177"/>
      <c r="F12" s="177"/>
      <c r="G12" s="170"/>
      <c r="H12" s="187" t="s">
        <v>193</v>
      </c>
    </row>
    <row r="13" spans="1:10" ht="21.75">
      <c r="A13" s="188" t="s">
        <v>587</v>
      </c>
      <c r="B13" s="188"/>
      <c r="C13" s="184"/>
      <c r="D13" s="188"/>
      <c r="E13" s="188"/>
      <c r="F13" s="188"/>
      <c r="G13" s="189"/>
    </row>
    <row r="14" spans="1:10">
      <c r="A14" s="37"/>
      <c r="B14" s="2531" t="s">
        <v>1181</v>
      </c>
      <c r="C14" s="2532"/>
      <c r="F14" s="179"/>
      <c r="G14" s="179"/>
    </row>
    <row r="15" spans="1:10" ht="18">
      <c r="A15" s="192"/>
      <c r="B15" s="2493" t="s">
        <v>588</v>
      </c>
      <c r="C15" s="2493"/>
      <c r="D15" s="2493"/>
      <c r="E15" s="2493"/>
      <c r="F15" s="193"/>
      <c r="G15" s="193"/>
      <c r="H15" s="193"/>
      <c r="I15" s="193"/>
      <c r="J15" s="193"/>
    </row>
    <row r="16" spans="1:10" ht="14.25">
      <c r="A16" s="163"/>
      <c r="B16" s="2494" t="s">
        <v>243</v>
      </c>
      <c r="C16" s="2494"/>
      <c r="D16" s="2494"/>
      <c r="E16" s="2494"/>
      <c r="F16" s="2494"/>
      <c r="G16" s="194"/>
      <c r="H16" s="194"/>
      <c r="I16" s="194"/>
      <c r="J16" s="194"/>
    </row>
    <row r="17" spans="1:10" s="28" customFormat="1" ht="26.25" customHeight="1">
      <c r="A17" s="188" t="s">
        <v>1172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3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1177</v>
      </c>
      <c r="B19" s="198"/>
      <c r="C19" s="199"/>
      <c r="D19" s="200"/>
      <c r="E19" s="200"/>
      <c r="G19" s="202" t="s">
        <v>617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313</v>
      </c>
      <c r="H20" s="205">
        <v>9</v>
      </c>
      <c r="I20" s="206">
        <v>5</v>
      </c>
      <c r="J20" s="207">
        <v>1</v>
      </c>
    </row>
    <row r="21" spans="1:10" s="204" customFormat="1" thickBot="1">
      <c r="A21" s="38" t="s">
        <v>600</v>
      </c>
      <c r="C21" s="199"/>
      <c r="G21" s="204" t="s">
        <v>883</v>
      </c>
    </row>
    <row r="22" spans="1:10" s="204" customFormat="1" thickBot="1">
      <c r="A22" s="38" t="s">
        <v>531</v>
      </c>
      <c r="C22" s="208"/>
      <c r="D22" s="209"/>
      <c r="G22" s="204" t="s">
        <v>532</v>
      </c>
    </row>
    <row r="23" spans="1:10" s="173" customFormat="1" thickBot="1">
      <c r="A23" s="38" t="s">
        <v>693</v>
      </c>
      <c r="B23" s="204"/>
      <c r="C23" s="199"/>
      <c r="G23" s="204" t="s">
        <v>902</v>
      </c>
      <c r="I23" s="210">
        <v>51</v>
      </c>
    </row>
    <row r="24" spans="1:10" s="173" customFormat="1" ht="12">
      <c r="A24" s="38" t="s">
        <v>202</v>
      </c>
      <c r="B24" s="211"/>
      <c r="C24" s="212"/>
      <c r="F24" s="213"/>
      <c r="G24" s="204" t="s">
        <v>904</v>
      </c>
    </row>
    <row r="25" spans="1:10" s="173" customForma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thickBot="1">
      <c r="A27" s="38" t="s">
        <v>608</v>
      </c>
      <c r="B27" s="204"/>
      <c r="C27" s="212"/>
      <c r="E27" s="219" t="s">
        <v>704</v>
      </c>
      <c r="G27" s="204" t="s">
        <v>398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385</v>
      </c>
      <c r="B29" s="2" t="s">
        <v>609</v>
      </c>
      <c r="C29" s="57"/>
      <c r="D29" s="2" t="s">
        <v>401</v>
      </c>
      <c r="E29" s="3"/>
      <c r="F29" s="2495" t="s">
        <v>342</v>
      </c>
      <c r="G29" s="2497" t="s">
        <v>343</v>
      </c>
      <c r="H29" s="2498"/>
      <c r="I29" s="2498"/>
      <c r="J29" s="2499"/>
    </row>
    <row r="30" spans="1:10" s="28" customFormat="1" ht="56.25" customHeight="1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96"/>
      <c r="G30" s="15" t="s">
        <v>930</v>
      </c>
      <c r="H30" s="15" t="s">
        <v>931</v>
      </c>
      <c r="I30" s="15" t="s">
        <v>932</v>
      </c>
      <c r="J30" s="15" t="s">
        <v>933</v>
      </c>
    </row>
    <row r="31" spans="1:10" s="222" customFormat="1" ht="11.25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249</v>
      </c>
      <c r="C32" s="69" t="s">
        <v>338</v>
      </c>
      <c r="D32" s="304">
        <f>D33+D42+D138+D105</f>
        <v>11500</v>
      </c>
      <c r="E32" s="304"/>
      <c r="F32" s="304">
        <f>F33+F42+F138+F105</f>
        <v>11500</v>
      </c>
      <c r="G32" s="304">
        <f>G33+G42+G105</f>
        <v>5284</v>
      </c>
      <c r="H32" s="304">
        <f>H33+H42+H105</f>
        <v>10408</v>
      </c>
      <c r="I32" s="304">
        <f>I33+I42+H41+I105</f>
        <v>11321</v>
      </c>
      <c r="J32" s="304">
        <f>F32</f>
        <v>11500</v>
      </c>
    </row>
    <row r="33" spans="1:10" s="28" customFormat="1" ht="49.5" customHeight="1" thickBot="1">
      <c r="A33" s="259">
        <v>1110000</v>
      </c>
      <c r="B33" s="70" t="s">
        <v>767</v>
      </c>
      <c r="C33" s="69" t="s">
        <v>338</v>
      </c>
      <c r="D33" s="305">
        <f>D34</f>
        <v>10839</v>
      </c>
      <c r="E33" s="305"/>
      <c r="F33" s="305">
        <f>F34</f>
        <v>10839</v>
      </c>
      <c r="G33" s="305">
        <f>G34</f>
        <v>5000</v>
      </c>
      <c r="H33" s="305">
        <f>H34</f>
        <v>10000</v>
      </c>
      <c r="I33" s="305">
        <f>I34</f>
        <v>10839</v>
      </c>
      <c r="J33" s="305">
        <f>F33</f>
        <v>10839</v>
      </c>
    </row>
    <row r="34" spans="1:10" s="28" customFormat="1" ht="14.25">
      <c r="A34" s="260">
        <v>1110000</v>
      </c>
      <c r="B34" s="73" t="s">
        <v>768</v>
      </c>
      <c r="C34" s="74" t="s">
        <v>338</v>
      </c>
      <c r="D34" s="306">
        <f>SUM(D35:D41)</f>
        <v>10839</v>
      </c>
      <c r="E34" s="306"/>
      <c r="F34" s="306">
        <f>SUM(F35:F41)</f>
        <v>10839</v>
      </c>
      <c r="G34" s="306">
        <f>SUM(G35:G41)</f>
        <v>5000</v>
      </c>
      <c r="H34" s="306">
        <f>SUM(H35:H41)</f>
        <v>10000</v>
      </c>
      <c r="I34" s="306">
        <f>SUM(I35:I41)</f>
        <v>10839</v>
      </c>
      <c r="J34" s="306">
        <f>F34</f>
        <v>10839</v>
      </c>
    </row>
    <row r="35" spans="1:10" s="28" customFormat="1" ht="25.5">
      <c r="A35" s="261">
        <v>1111000</v>
      </c>
      <c r="B35" s="76" t="s">
        <v>643</v>
      </c>
      <c r="C35" s="77" t="s">
        <v>769</v>
      </c>
      <c r="D35" s="351">
        <v>10839</v>
      </c>
      <c r="E35" s="308"/>
      <c r="F35" s="351">
        <f t="shared" ref="F35:F40" si="0">D35+E35</f>
        <v>10839</v>
      </c>
      <c r="G35" s="307">
        <v>5000</v>
      </c>
      <c r="H35" s="307">
        <v>10000</v>
      </c>
      <c r="I35" s="307">
        <v>10839</v>
      </c>
      <c r="J35" s="307">
        <f>F35</f>
        <v>10839</v>
      </c>
    </row>
    <row r="36" spans="1:10" s="28" customFormat="1" ht="26.25" thickBot="1">
      <c r="A36" s="262">
        <v>1112000</v>
      </c>
      <c r="B36" s="14" t="s">
        <v>255</v>
      </c>
      <c r="C36" s="81" t="s">
        <v>770</v>
      </c>
      <c r="D36" s="310">
        <v>0</v>
      </c>
      <c r="E36" s="310"/>
      <c r="F36" s="351">
        <f t="shared" si="0"/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1.5" hidden="1" customHeight="1">
      <c r="A37" s="262">
        <v>1113000</v>
      </c>
      <c r="B37" s="14" t="s">
        <v>771</v>
      </c>
      <c r="C37" s="81" t="s">
        <v>772</v>
      </c>
      <c r="D37" s="310"/>
      <c r="E37" s="310"/>
      <c r="F37" s="351">
        <f t="shared" si="0"/>
        <v>0</v>
      </c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377</v>
      </c>
      <c r="C38" s="81" t="s">
        <v>378</v>
      </c>
      <c r="D38" s="310"/>
      <c r="E38" s="310"/>
      <c r="F38" s="351">
        <f t="shared" si="0"/>
        <v>0</v>
      </c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591</v>
      </c>
      <c r="C39" s="81" t="s">
        <v>367</v>
      </c>
      <c r="D39" s="310"/>
      <c r="E39" s="310"/>
      <c r="F39" s="351">
        <f t="shared" si="0"/>
        <v>0</v>
      </c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981</v>
      </c>
      <c r="C40" s="83" t="s">
        <v>368</v>
      </c>
      <c r="D40" s="310"/>
      <c r="E40" s="310"/>
      <c r="F40" s="351">
        <f t="shared" si="0"/>
        <v>0</v>
      </c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610</v>
      </c>
      <c r="C41" s="86" t="s">
        <v>19</v>
      </c>
      <c r="D41" s="311">
        <v>0</v>
      </c>
      <c r="E41" s="311"/>
      <c r="F41" s="35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312">
        <f>D43+D55+D66+D69+D51+D64</f>
        <v>661</v>
      </c>
      <c r="E42" s="312"/>
      <c r="F42" s="312">
        <f>F43+F55+F66+F69+F51+F64</f>
        <v>661</v>
      </c>
      <c r="G42" s="312">
        <f>G43+G51+G55+G64+G66+G69</f>
        <v>284</v>
      </c>
      <c r="H42" s="312">
        <f>H43+H51+H55+H64+H66+H69</f>
        <v>408</v>
      </c>
      <c r="I42" s="312">
        <f>I43+I51+I55+I64+I66+I69</f>
        <v>482</v>
      </c>
      <c r="J42" s="309">
        <f>F42</f>
        <v>661</v>
      </c>
    </row>
    <row r="43" spans="1:10" s="28" customFormat="1" ht="14.25">
      <c r="A43" s="260">
        <v>1121000</v>
      </c>
      <c r="B43" s="91" t="s">
        <v>21</v>
      </c>
      <c r="C43" s="92"/>
      <c r="D43" s="307">
        <f>SUM(D44:D49)</f>
        <v>445</v>
      </c>
      <c r="E43" s="307"/>
      <c r="F43" s="307">
        <f>SUM(F44:F49)</f>
        <v>445</v>
      </c>
      <c r="G43" s="307">
        <f>SUM(G44:G49)</f>
        <v>230</v>
      </c>
      <c r="H43" s="307">
        <f>SUM(H44:H49)</f>
        <v>300</v>
      </c>
      <c r="I43" s="307">
        <f>SUM(I44:I49)</f>
        <v>320</v>
      </c>
      <c r="J43" s="309">
        <f>SUM(J44:J49)</f>
        <v>445</v>
      </c>
    </row>
    <row r="44" spans="1:10" s="28" customFormat="1" ht="25.5">
      <c r="A44" s="262">
        <v>1121100</v>
      </c>
      <c r="B44" s="93" t="s">
        <v>359</v>
      </c>
      <c r="C44" s="83" t="s">
        <v>360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361</v>
      </c>
      <c r="C45" s="81" t="s">
        <v>362</v>
      </c>
      <c r="D45" s="310">
        <v>350</v>
      </c>
      <c r="E45" s="310"/>
      <c r="F45" s="310">
        <f>D45+E45</f>
        <v>350</v>
      </c>
      <c r="G45" s="310">
        <v>200</v>
      </c>
      <c r="H45" s="310">
        <v>250</v>
      </c>
      <c r="I45" s="310">
        <v>250</v>
      </c>
      <c r="J45" s="309">
        <f>F45</f>
        <v>350</v>
      </c>
    </row>
    <row r="46" spans="1:10" s="28" customFormat="1">
      <c r="A46" s="262">
        <v>1121300</v>
      </c>
      <c r="B46" s="93" t="s">
        <v>734</v>
      </c>
      <c r="C46" s="83" t="s">
        <v>363</v>
      </c>
      <c r="D46" s="310">
        <v>25</v>
      </c>
      <c r="E46" s="310"/>
      <c r="F46" s="310">
        <f>D46+E46</f>
        <v>25</v>
      </c>
      <c r="G46" s="310">
        <v>10</v>
      </c>
      <c r="H46" s="310">
        <v>15</v>
      </c>
      <c r="I46" s="310">
        <v>20</v>
      </c>
      <c r="J46" s="309">
        <f>F46</f>
        <v>25</v>
      </c>
    </row>
    <row r="47" spans="1:10" s="28" customFormat="1">
      <c r="A47" s="262">
        <v>1121400</v>
      </c>
      <c r="B47" s="93" t="s">
        <v>735</v>
      </c>
      <c r="C47" s="81" t="s">
        <v>364</v>
      </c>
      <c r="D47" s="310">
        <v>70</v>
      </c>
      <c r="E47" s="310"/>
      <c r="F47" s="310">
        <f>D47+E47</f>
        <v>70</v>
      </c>
      <c r="G47" s="310">
        <v>20</v>
      </c>
      <c r="H47" s="310">
        <v>35</v>
      </c>
      <c r="I47" s="310">
        <v>50</v>
      </c>
      <c r="J47" s="309">
        <f>F47</f>
        <v>70</v>
      </c>
    </row>
    <row r="48" spans="1:10" s="28" customFormat="1">
      <c r="A48" s="262">
        <v>1121500</v>
      </c>
      <c r="B48" s="93" t="s">
        <v>65</v>
      </c>
      <c r="C48" s="83" t="s">
        <v>365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66</v>
      </c>
      <c r="C49" s="81" t="s">
        <v>366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2" hidden="1" customHeight="1">
      <c r="A50" s="265">
        <v>1121700</v>
      </c>
      <c r="B50" s="96" t="s">
        <v>67</v>
      </c>
      <c r="C50" s="86" t="s">
        <v>731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732</v>
      </c>
      <c r="C51" s="74" t="s">
        <v>338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733</v>
      </c>
      <c r="D52" s="310">
        <v>0</v>
      </c>
      <c r="E52" s="310"/>
      <c r="F52" s="310">
        <f>D52+E52</f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465</v>
      </c>
      <c r="C53" s="83" t="s">
        <v>978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136</v>
      </c>
      <c r="C54" s="100" t="s">
        <v>979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52</v>
      </c>
      <c r="C55" s="74" t="s">
        <v>338</v>
      </c>
      <c r="D55" s="308">
        <f>SUM(D56:D63)</f>
        <v>216</v>
      </c>
      <c r="E55" s="308"/>
      <c r="F55" s="308">
        <f>SUM(F56:F63)</f>
        <v>216</v>
      </c>
      <c r="G55" s="308">
        <f>SUM(G56:G63)</f>
        <v>54</v>
      </c>
      <c r="H55" s="308">
        <f>SUM(H56:H63)</f>
        <v>108</v>
      </c>
      <c r="I55" s="308">
        <f>SUM(I56:I63)</f>
        <v>162</v>
      </c>
      <c r="J55" s="309">
        <f>F55</f>
        <v>216</v>
      </c>
    </row>
    <row r="56" spans="1:10" s="28" customFormat="1">
      <c r="A56" s="266">
        <v>1123100</v>
      </c>
      <c r="B56" s="93" t="s">
        <v>137</v>
      </c>
      <c r="C56" s="99" t="s">
        <v>345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138</v>
      </c>
      <c r="C57" s="83" t="s">
        <v>346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139</v>
      </c>
      <c r="C58" s="83" t="s">
        <v>347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533</v>
      </c>
      <c r="C59" s="83" t="s">
        <v>348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1">F59</f>
        <v>0</v>
      </c>
    </row>
    <row r="60" spans="1:10" s="28" customFormat="1" hidden="1">
      <c r="A60" s="266">
        <v>1123500</v>
      </c>
      <c r="B60" s="101" t="s">
        <v>534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1"/>
        <v>0</v>
      </c>
    </row>
    <row r="61" spans="1:10" s="28" customFormat="1" ht="25.5" hidden="1">
      <c r="A61" s="266">
        <v>1123600</v>
      </c>
      <c r="B61" s="93" t="s">
        <v>174</v>
      </c>
      <c r="C61" s="81" t="s">
        <v>349</v>
      </c>
      <c r="D61" s="342"/>
      <c r="E61" s="310"/>
      <c r="F61" s="342"/>
      <c r="G61" s="342"/>
      <c r="H61" s="342"/>
      <c r="I61" s="342"/>
      <c r="J61" s="309">
        <f t="shared" si="1"/>
        <v>0</v>
      </c>
    </row>
    <row r="62" spans="1:10" s="28" customFormat="1">
      <c r="A62" s="266">
        <v>1123700</v>
      </c>
      <c r="B62" s="93" t="s">
        <v>175</v>
      </c>
      <c r="C62" s="83" t="s">
        <v>350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1"/>
        <v>0</v>
      </c>
    </row>
    <row r="63" spans="1:10" s="28" customFormat="1" ht="18" customHeight="1" thickBot="1">
      <c r="A63" s="264">
        <v>1123800</v>
      </c>
      <c r="B63" s="96" t="s">
        <v>176</v>
      </c>
      <c r="C63" s="100" t="s">
        <v>351</v>
      </c>
      <c r="D63" s="311">
        <v>216</v>
      </c>
      <c r="E63" s="311">
        <v>0</v>
      </c>
      <c r="F63" s="311">
        <f>D63+E63</f>
        <v>216</v>
      </c>
      <c r="G63" s="87">
        <v>54</v>
      </c>
      <c r="H63" s="87">
        <v>108</v>
      </c>
      <c r="I63" s="87">
        <v>162</v>
      </c>
      <c r="J63" s="309">
        <f t="shared" si="1"/>
        <v>216</v>
      </c>
    </row>
    <row r="64" spans="1:10" s="28" customFormat="1" ht="28.5">
      <c r="A64" s="260">
        <v>1124000</v>
      </c>
      <c r="B64" s="97" t="s">
        <v>198</v>
      </c>
      <c r="C64" s="74" t="s">
        <v>338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1"/>
        <v>0</v>
      </c>
    </row>
    <row r="65" spans="1:10" s="28" customFormat="1" ht="18" customHeight="1" thickBot="1">
      <c r="A65" s="264">
        <v>1124100</v>
      </c>
      <c r="B65" s="96" t="s">
        <v>177</v>
      </c>
      <c r="C65" s="86" t="s">
        <v>199</v>
      </c>
      <c r="D65" s="311">
        <v>0</v>
      </c>
      <c r="E65" s="311"/>
      <c r="F65" s="311">
        <f>D65+E65</f>
        <v>0</v>
      </c>
      <c r="G65" s="311">
        <v>0</v>
      </c>
      <c r="H65" s="311">
        <v>0</v>
      </c>
      <c r="I65" s="311">
        <v>0</v>
      </c>
      <c r="J65" s="309">
        <f t="shared" si="1"/>
        <v>0</v>
      </c>
    </row>
    <row r="66" spans="1:10" s="28" customFormat="1" ht="28.5" hidden="1">
      <c r="A66" s="260">
        <v>1125000</v>
      </c>
      <c r="B66" s="97" t="s">
        <v>878</v>
      </c>
      <c r="C66" s="74" t="s">
        <v>338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178</v>
      </c>
      <c r="C67" s="99" t="s">
        <v>879</v>
      </c>
      <c r="D67" s="310">
        <v>0</v>
      </c>
      <c r="E67" s="310">
        <v>0</v>
      </c>
      <c r="F67" s="310">
        <f>D67+E67</f>
        <v>0</v>
      </c>
      <c r="G67" s="310"/>
      <c r="H67" s="310">
        <v>0</v>
      </c>
      <c r="I67" s="310">
        <v>0</v>
      </c>
      <c r="J67" s="309">
        <f t="shared" ref="J67:J73" si="2">F67</f>
        <v>0</v>
      </c>
    </row>
    <row r="68" spans="1:10" s="28" customFormat="1" ht="26.25" hidden="1" thickBot="1">
      <c r="A68" s="264">
        <v>1125200</v>
      </c>
      <c r="B68" s="96" t="s">
        <v>669</v>
      </c>
      <c r="C68" s="100" t="s">
        <v>988</v>
      </c>
      <c r="D68" s="311">
        <v>0</v>
      </c>
      <c r="E68" s="311">
        <v>0</v>
      </c>
      <c r="F68" s="311">
        <f>D68+E68</f>
        <v>0</v>
      </c>
      <c r="G68" s="311">
        <v>0</v>
      </c>
      <c r="H68" s="311">
        <v>0</v>
      </c>
      <c r="I68" s="311">
        <v>0</v>
      </c>
      <c r="J68" s="309">
        <f t="shared" si="2"/>
        <v>0</v>
      </c>
    </row>
    <row r="69" spans="1:10" s="28" customFormat="1" ht="14.25">
      <c r="A69" s="260">
        <v>1126000</v>
      </c>
      <c r="B69" s="97" t="s">
        <v>989</v>
      </c>
      <c r="C69" s="74" t="s">
        <v>338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2"/>
        <v>0</v>
      </c>
    </row>
    <row r="70" spans="1:10" s="28" customFormat="1" ht="17.25" customHeight="1">
      <c r="A70" s="260">
        <v>1126100</v>
      </c>
      <c r="B70" s="93" t="s">
        <v>941</v>
      </c>
      <c r="C70" s="77" t="s">
        <v>990</v>
      </c>
      <c r="D70" s="310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2"/>
        <v>0</v>
      </c>
    </row>
    <row r="71" spans="1:10" s="28" customFormat="1">
      <c r="A71" s="260">
        <v>1126200</v>
      </c>
      <c r="B71" s="93" t="s">
        <v>942</v>
      </c>
      <c r="C71" s="83" t="s">
        <v>991</v>
      </c>
      <c r="D71" s="342"/>
      <c r="E71" s="310"/>
      <c r="F71" s="310">
        <f t="shared" ref="F71:F78" si="3">D71+E71</f>
        <v>0</v>
      </c>
      <c r="G71" s="342"/>
      <c r="H71" s="342"/>
      <c r="I71" s="342"/>
      <c r="J71" s="309">
        <f t="shared" si="2"/>
        <v>0</v>
      </c>
    </row>
    <row r="72" spans="1:10" s="28" customFormat="1" ht="0.75" customHeight="1">
      <c r="A72" s="260">
        <v>1126300</v>
      </c>
      <c r="B72" s="93" t="s">
        <v>369</v>
      </c>
      <c r="C72" s="83" t="s">
        <v>370</v>
      </c>
      <c r="D72" s="342"/>
      <c r="E72" s="310"/>
      <c r="F72" s="310">
        <f t="shared" si="3"/>
        <v>0</v>
      </c>
      <c r="G72" s="342"/>
      <c r="H72" s="342"/>
      <c r="I72" s="342"/>
      <c r="J72" s="309">
        <f t="shared" si="2"/>
        <v>0</v>
      </c>
    </row>
    <row r="73" spans="1:10" s="28" customFormat="1" hidden="1">
      <c r="A73" s="262">
        <v>1126400</v>
      </c>
      <c r="B73" s="103" t="s">
        <v>943</v>
      </c>
      <c r="C73" s="81" t="s">
        <v>371</v>
      </c>
      <c r="D73" s="82">
        <v>0</v>
      </c>
      <c r="E73" s="310"/>
      <c r="F73" s="310">
        <f t="shared" si="3"/>
        <v>0</v>
      </c>
      <c r="G73" s="82">
        <v>0</v>
      </c>
      <c r="H73" s="82">
        <v>0</v>
      </c>
      <c r="I73" s="82">
        <v>0</v>
      </c>
      <c r="J73" s="309">
        <f t="shared" si="2"/>
        <v>0</v>
      </c>
    </row>
    <row r="74" spans="1:10" s="28" customFormat="1" ht="25.5" hidden="1">
      <c r="A74" s="263">
        <v>1126500</v>
      </c>
      <c r="B74" s="104" t="s">
        <v>901</v>
      </c>
      <c r="C74" s="83" t="s">
        <v>372</v>
      </c>
      <c r="D74" s="342"/>
      <c r="E74" s="310"/>
      <c r="F74" s="310">
        <f t="shared" si="3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214</v>
      </c>
      <c r="C75" s="81" t="s">
        <v>373</v>
      </c>
      <c r="D75" s="310">
        <v>0</v>
      </c>
      <c r="E75" s="310"/>
      <c r="F75" s="310">
        <f t="shared" si="3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 ht="18" customHeight="1">
      <c r="A76" s="262">
        <v>1126700</v>
      </c>
      <c r="B76" s="103" t="s">
        <v>215</v>
      </c>
      <c r="C76" s="83" t="s">
        <v>374</v>
      </c>
      <c r="D76" s="310">
        <v>0</v>
      </c>
      <c r="E76" s="310"/>
      <c r="F76" s="310">
        <f t="shared" si="3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20.25" customHeight="1" thickBot="1">
      <c r="A77" s="265">
        <v>1126800</v>
      </c>
      <c r="B77" s="105" t="s">
        <v>458</v>
      </c>
      <c r="C77" s="86" t="s">
        <v>375</v>
      </c>
      <c r="D77" s="311">
        <v>0</v>
      </c>
      <c r="E77" s="311">
        <v>0</v>
      </c>
      <c r="F77" s="310">
        <f t="shared" si="3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274</v>
      </c>
      <c r="C78" s="74" t="s">
        <v>338</v>
      </c>
      <c r="D78" s="308">
        <v>0</v>
      </c>
      <c r="E78" s="308"/>
      <c r="F78" s="310">
        <f t="shared" si="3"/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idden="1">
      <c r="A79" s="267">
        <v>1130100</v>
      </c>
      <c r="B79" s="103" t="s">
        <v>459</v>
      </c>
      <c r="C79" s="99" t="s">
        <v>275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460</v>
      </c>
      <c r="C80" s="83" t="s">
        <v>276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idden="1">
      <c r="A81" s="267">
        <v>1130300</v>
      </c>
      <c r="B81" s="103" t="s">
        <v>461</v>
      </c>
      <c r="C81" s="83" t="s">
        <v>277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462</v>
      </c>
      <c r="C82" s="109" t="s">
        <v>278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4.25" hidden="1">
      <c r="A83" s="262">
        <v>1131000</v>
      </c>
      <c r="B83" s="110" t="s">
        <v>279</v>
      </c>
      <c r="C83" s="111" t="s">
        <v>338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5.5" hidden="1">
      <c r="A84" s="262">
        <v>1131100</v>
      </c>
      <c r="B84" s="103" t="s">
        <v>565</v>
      </c>
      <c r="C84" s="77" t="s">
        <v>280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566</v>
      </c>
      <c r="C85" s="83" t="s">
        <v>281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567</v>
      </c>
      <c r="C86" s="86" t="s">
        <v>282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283</v>
      </c>
      <c r="C87" s="74" t="s">
        <v>338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284</v>
      </c>
      <c r="C88" s="99" t="s">
        <v>960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5.5" hidden="1">
      <c r="A90" s="268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418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4.25" hidden="1">
      <c r="A92" s="269">
        <v>1150000</v>
      </c>
      <c r="B92" s="224" t="s">
        <v>694</v>
      </c>
      <c r="C92" s="74" t="s">
        <v>338</v>
      </c>
      <c r="D92" s="308">
        <f>D105</f>
        <v>0</v>
      </c>
      <c r="E92" s="308"/>
      <c r="F92" s="308">
        <f>F105</f>
        <v>0</v>
      </c>
      <c r="G92" s="308">
        <f>G105</f>
        <v>0</v>
      </c>
      <c r="H92" s="308">
        <f>H105</f>
        <v>0</v>
      </c>
      <c r="I92" s="308">
        <f>I105</f>
        <v>0</v>
      </c>
      <c r="J92" s="309">
        <f>J105</f>
        <v>0</v>
      </c>
    </row>
    <row r="93" spans="1:10" s="28" customFormat="1" ht="1.5" hidden="1" customHeight="1">
      <c r="A93" s="270">
        <v>1151000</v>
      </c>
      <c r="B93" s="226" t="s">
        <v>649</v>
      </c>
      <c r="C93" s="74" t="s">
        <v>338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25.5" hidden="1">
      <c r="A94" s="270">
        <v>1151100</v>
      </c>
      <c r="B94" s="227" t="s">
        <v>250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607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495</v>
      </c>
      <c r="C96" s="230" t="s">
        <v>338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518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723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724</v>
      </c>
      <c r="C99" s="236" t="s">
        <v>338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725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95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479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480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481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482</v>
      </c>
      <c r="C105" s="228">
        <v>463700</v>
      </c>
      <c r="D105" s="315">
        <v>0</v>
      </c>
      <c r="E105" s="315">
        <v>0</v>
      </c>
      <c r="F105" s="315">
        <f>D105+E105</f>
        <v>0</v>
      </c>
      <c r="G105" s="315">
        <v>0</v>
      </c>
      <c r="H105" s="315">
        <v>0</v>
      </c>
      <c r="I105" s="315">
        <v>0</v>
      </c>
      <c r="J105" s="476">
        <f>F105</f>
        <v>0</v>
      </c>
    </row>
    <row r="106" spans="1:10" s="28" customFormat="1" ht="38.25" hidden="1">
      <c r="A106" s="270">
        <v>1153800</v>
      </c>
      <c r="B106" s="237" t="s">
        <v>953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954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25.5" hidden="1">
      <c r="A108" s="270">
        <v>1154000</v>
      </c>
      <c r="B108" s="238" t="s">
        <v>955</v>
      </c>
      <c r="C108" s="230" t="s">
        <v>338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195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196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197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63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64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>
      <c r="A115" s="272">
        <v>1160000</v>
      </c>
      <c r="B115" s="120" t="s">
        <v>76</v>
      </c>
      <c r="C115" s="74" t="s">
        <v>338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77</v>
      </c>
      <c r="C116" s="123" t="s">
        <v>338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379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671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16.5" customHeight="1">
      <c r="A119" s="266">
        <v>1162000</v>
      </c>
      <c r="B119" s="122" t="s">
        <v>1080</v>
      </c>
      <c r="C119" s="123" t="s">
        <v>338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1081</v>
      </c>
      <c r="C120" s="83" t="s">
        <v>122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123</v>
      </c>
      <c r="C121" s="83" t="s">
        <v>23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24</v>
      </c>
      <c r="C122" s="83" t="s">
        <v>25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794</v>
      </c>
      <c r="C123" s="83" t="s">
        <v>795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796</v>
      </c>
      <c r="C124" s="83" t="s">
        <v>797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488</v>
      </c>
      <c r="C125" s="83" t="s">
        <v>489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490</v>
      </c>
      <c r="C126" s="83" t="s">
        <v>491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832</v>
      </c>
      <c r="C127" s="83" t="s">
        <v>833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834</v>
      </c>
      <c r="C128" s="83" t="s">
        <v>835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54</v>
      </c>
      <c r="C129" s="111" t="s">
        <v>338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763</v>
      </c>
      <c r="C130" s="86" t="s">
        <v>764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idden="1">
      <c r="A131" s="275">
        <v>1170000</v>
      </c>
      <c r="B131" s="126" t="s">
        <v>836</v>
      </c>
      <c r="C131" s="74" t="s">
        <v>338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200</v>
      </c>
      <c r="C132" s="74" t="s">
        <v>338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8.25" hidden="1">
      <c r="A133" s="273">
        <v>1171100</v>
      </c>
      <c r="B133" s="14" t="s">
        <v>456</v>
      </c>
      <c r="C133" s="99" t="s">
        <v>457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331</v>
      </c>
      <c r="C134" s="131" t="s">
        <v>332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5.25" hidden="1" customHeight="1">
      <c r="A135" s="266">
        <v>1172000</v>
      </c>
      <c r="B135" s="132" t="s">
        <v>974</v>
      </c>
      <c r="C135" s="111" t="s">
        <v>338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1058</v>
      </c>
      <c r="C136" s="99" t="s">
        <v>975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1059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976</v>
      </c>
      <c r="C138" s="83" t="s">
        <v>977</v>
      </c>
      <c r="D138" s="352">
        <v>0</v>
      </c>
      <c r="E138" s="310"/>
      <c r="F138" s="352">
        <f>D138+E138</f>
        <v>0</v>
      </c>
      <c r="G138" s="352">
        <v>0</v>
      </c>
      <c r="H138" s="352">
        <v>0</v>
      </c>
      <c r="I138" s="352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116</v>
      </c>
      <c r="C139" s="83" t="s">
        <v>117</v>
      </c>
      <c r="D139" s="353"/>
      <c r="E139" s="310"/>
      <c r="F139" s="353"/>
      <c r="G139" s="353"/>
      <c r="H139" s="353"/>
      <c r="I139" s="353"/>
      <c r="J139" s="309">
        <v>0</v>
      </c>
    </row>
    <row r="140" spans="1:10" s="28" customFormat="1" ht="25.5" hidden="1">
      <c r="A140" s="266">
        <v>1173000</v>
      </c>
      <c r="B140" s="132" t="s">
        <v>118</v>
      </c>
      <c r="C140" s="111" t="s">
        <v>338</v>
      </c>
      <c r="D140" s="353">
        <v>0</v>
      </c>
      <c r="E140" s="327"/>
      <c r="F140" s="353">
        <v>0</v>
      </c>
      <c r="G140" s="353">
        <v>0</v>
      </c>
      <c r="H140" s="353">
        <v>0</v>
      </c>
      <c r="I140" s="353">
        <v>0</v>
      </c>
      <c r="J140" s="309">
        <v>0</v>
      </c>
    </row>
    <row r="141" spans="1:10" s="28" customFormat="1" ht="25.5" hidden="1">
      <c r="A141" s="273">
        <v>1173100</v>
      </c>
      <c r="B141" s="135" t="s">
        <v>119</v>
      </c>
      <c r="C141" s="83" t="s">
        <v>1044</v>
      </c>
      <c r="D141" s="353"/>
      <c r="E141" s="310"/>
      <c r="F141" s="353"/>
      <c r="G141" s="353"/>
      <c r="H141" s="353"/>
      <c r="I141" s="353"/>
      <c r="J141" s="309">
        <v>0</v>
      </c>
    </row>
    <row r="142" spans="1:10" s="28" customFormat="1" ht="38.25" hidden="1">
      <c r="A142" s="273">
        <v>1174000</v>
      </c>
      <c r="B142" s="132" t="s">
        <v>1045</v>
      </c>
      <c r="C142" s="111" t="s">
        <v>338</v>
      </c>
      <c r="D142" s="353">
        <v>0</v>
      </c>
      <c r="E142" s="327"/>
      <c r="F142" s="353">
        <v>0</v>
      </c>
      <c r="G142" s="353">
        <v>0</v>
      </c>
      <c r="H142" s="353">
        <v>0</v>
      </c>
      <c r="I142" s="353">
        <v>0</v>
      </c>
      <c r="J142" s="309">
        <v>0</v>
      </c>
    </row>
    <row r="143" spans="1:10" s="28" customFormat="1" ht="25.5" hidden="1">
      <c r="A143" s="273">
        <v>1174100</v>
      </c>
      <c r="B143" s="135" t="s">
        <v>1060</v>
      </c>
      <c r="C143" s="83" t="s">
        <v>1046</v>
      </c>
      <c r="D143" s="353"/>
      <c r="E143" s="327"/>
      <c r="F143" s="353"/>
      <c r="G143" s="353"/>
      <c r="H143" s="353"/>
      <c r="I143" s="353"/>
      <c r="J143" s="309">
        <v>0</v>
      </c>
    </row>
    <row r="144" spans="1:10" s="28" customFormat="1" ht="25.5" hidden="1">
      <c r="A144" s="273">
        <v>1174200</v>
      </c>
      <c r="B144" s="134" t="s">
        <v>424</v>
      </c>
      <c r="C144" s="83" t="s">
        <v>425</v>
      </c>
      <c r="D144" s="353"/>
      <c r="E144" s="327"/>
      <c r="F144" s="353"/>
      <c r="G144" s="353"/>
      <c r="H144" s="353"/>
      <c r="I144" s="353"/>
      <c r="J144" s="309">
        <v>0</v>
      </c>
    </row>
    <row r="145" spans="1:11" s="28" customFormat="1" ht="38.25" hidden="1">
      <c r="A145" s="273">
        <v>1175000</v>
      </c>
      <c r="B145" s="132" t="s">
        <v>535</v>
      </c>
      <c r="C145" s="111" t="s">
        <v>338</v>
      </c>
      <c r="D145" s="353">
        <v>0</v>
      </c>
      <c r="E145" s="327"/>
      <c r="F145" s="353">
        <v>0</v>
      </c>
      <c r="G145" s="353">
        <v>0</v>
      </c>
      <c r="H145" s="353">
        <v>0</v>
      </c>
      <c r="I145" s="353">
        <v>0</v>
      </c>
      <c r="J145" s="309">
        <v>0</v>
      </c>
    </row>
    <row r="146" spans="1:11" s="28" customFormat="1" ht="38.25" hidden="1">
      <c r="A146" s="273">
        <v>1175100</v>
      </c>
      <c r="B146" s="134" t="s">
        <v>211</v>
      </c>
      <c r="C146" s="83" t="s">
        <v>212</v>
      </c>
      <c r="D146" s="353"/>
      <c r="E146" s="327"/>
      <c r="F146" s="353"/>
      <c r="G146" s="353"/>
      <c r="H146" s="353"/>
      <c r="I146" s="353"/>
      <c r="J146" s="309">
        <v>0</v>
      </c>
    </row>
    <row r="147" spans="1:11" s="28" customFormat="1" hidden="1">
      <c r="A147" s="273">
        <v>1176000</v>
      </c>
      <c r="B147" s="132" t="s">
        <v>213</v>
      </c>
      <c r="C147" s="111" t="s">
        <v>338</v>
      </c>
      <c r="D147" s="353">
        <v>0</v>
      </c>
      <c r="E147" s="327"/>
      <c r="F147" s="353">
        <v>0</v>
      </c>
      <c r="G147" s="353">
        <v>0</v>
      </c>
      <c r="H147" s="353">
        <v>0</v>
      </c>
      <c r="I147" s="353">
        <v>0</v>
      </c>
      <c r="J147" s="309">
        <v>0</v>
      </c>
    </row>
    <row r="148" spans="1:11" s="28" customFormat="1" hidden="1">
      <c r="A148" s="273">
        <v>1176100</v>
      </c>
      <c r="B148" s="134" t="s">
        <v>7</v>
      </c>
      <c r="C148" s="83" t="s">
        <v>8</v>
      </c>
      <c r="D148" s="353"/>
      <c r="E148" s="310"/>
      <c r="F148" s="353"/>
      <c r="G148" s="353"/>
      <c r="H148" s="353"/>
      <c r="I148" s="353"/>
      <c r="J148" s="309">
        <v>0</v>
      </c>
    </row>
    <row r="149" spans="1:11" s="28" customFormat="1" hidden="1">
      <c r="A149" s="273">
        <v>1177000</v>
      </c>
      <c r="B149" s="132" t="s">
        <v>564</v>
      </c>
      <c r="C149" s="111" t="s">
        <v>338</v>
      </c>
      <c r="D149" s="353">
        <v>0</v>
      </c>
      <c r="E149" s="327"/>
      <c r="F149" s="353">
        <v>0</v>
      </c>
      <c r="G149" s="353">
        <v>0</v>
      </c>
      <c r="H149" s="353">
        <v>0</v>
      </c>
      <c r="I149" s="353">
        <v>0</v>
      </c>
      <c r="J149" s="309">
        <v>0</v>
      </c>
    </row>
    <row r="150" spans="1:11" s="28" customFormat="1" ht="13.5" hidden="1" thickBot="1">
      <c r="A150" s="274">
        <v>1177100</v>
      </c>
      <c r="B150" s="136" t="s">
        <v>680</v>
      </c>
      <c r="C150" s="86" t="s">
        <v>244</v>
      </c>
      <c r="D150" s="320"/>
      <c r="E150" s="320"/>
      <c r="F150" s="320"/>
      <c r="G150" s="320"/>
      <c r="H150" s="320"/>
      <c r="I150" s="320"/>
      <c r="J150" s="309">
        <v>0</v>
      </c>
    </row>
    <row r="151" spans="1:11" s="28" customFormat="1" ht="26.25" hidden="1" thickBot="1">
      <c r="A151" s="276" t="s">
        <v>247</v>
      </c>
      <c r="B151" s="143" t="s">
        <v>618</v>
      </c>
      <c r="C151" s="144" t="s">
        <v>338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1" s="28" customFormat="1" ht="1.5" hidden="1" customHeight="1">
      <c r="A152" s="275" t="s">
        <v>620</v>
      </c>
      <c r="B152" s="150" t="s">
        <v>621</v>
      </c>
      <c r="C152" s="74" t="s">
        <v>338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1" s="28" customFormat="1" ht="0.75" hidden="1" customHeight="1">
      <c r="A153" s="273" t="s">
        <v>622</v>
      </c>
      <c r="B153" s="134" t="s">
        <v>944</v>
      </c>
      <c r="C153" s="241" t="s">
        <v>945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1" s="28" customFormat="1" hidden="1">
      <c r="A154" s="273" t="s">
        <v>946</v>
      </c>
      <c r="B154" s="134" t="s">
        <v>922</v>
      </c>
      <c r="C154" s="241" t="s">
        <v>923</v>
      </c>
      <c r="D154" s="327">
        <v>0</v>
      </c>
      <c r="E154" s="310"/>
      <c r="F154" s="327">
        <f>D154+E154</f>
        <v>0</v>
      </c>
      <c r="G154" s="327">
        <v>0</v>
      </c>
      <c r="H154" s="327">
        <v>0</v>
      </c>
      <c r="I154" s="327">
        <v>0</v>
      </c>
      <c r="J154" s="309">
        <f>F154</f>
        <v>0</v>
      </c>
    </row>
    <row r="155" spans="1:11" s="28" customFormat="1" ht="25.5" hidden="1">
      <c r="A155" s="273" t="s">
        <v>924</v>
      </c>
      <c r="B155" s="134" t="s">
        <v>925</v>
      </c>
      <c r="C155" s="241" t="s">
        <v>926</v>
      </c>
      <c r="D155" s="362">
        <v>0</v>
      </c>
      <c r="E155" s="363">
        <v>0</v>
      </c>
      <c r="F155" s="362">
        <f>D155</f>
        <v>0</v>
      </c>
      <c r="G155" s="360">
        <v>0</v>
      </c>
      <c r="H155" s="364">
        <v>0</v>
      </c>
      <c r="I155" s="364">
        <v>0</v>
      </c>
      <c r="J155" s="361">
        <f>F155</f>
        <v>0</v>
      </c>
      <c r="K155" s="39"/>
    </row>
    <row r="156" spans="1:11" s="28" customFormat="1" hidden="1">
      <c r="A156" s="277" t="s">
        <v>927</v>
      </c>
      <c r="B156" s="134" t="s">
        <v>1054</v>
      </c>
      <c r="C156" s="241" t="s">
        <v>1055</v>
      </c>
      <c r="D156" s="327"/>
      <c r="E156" s="310"/>
      <c r="F156" s="327"/>
      <c r="G156" s="327"/>
      <c r="H156" s="327"/>
      <c r="I156" s="327"/>
      <c r="J156" s="309">
        <v>0</v>
      </c>
    </row>
    <row r="157" spans="1:11" s="28" customFormat="1" hidden="1">
      <c r="A157" s="277" t="s">
        <v>127</v>
      </c>
      <c r="B157" s="135" t="s">
        <v>128</v>
      </c>
      <c r="C157" s="241" t="s">
        <v>129</v>
      </c>
      <c r="D157" s="130">
        <v>0</v>
      </c>
      <c r="E157" s="310"/>
      <c r="F157" s="327">
        <f>D157+E157</f>
        <v>0</v>
      </c>
      <c r="G157" s="327"/>
      <c r="H157" s="327"/>
      <c r="I157" s="327">
        <v>0</v>
      </c>
      <c r="J157" s="309">
        <f>F157</f>
        <v>0</v>
      </c>
    </row>
    <row r="158" spans="1:11" s="28" customFormat="1" hidden="1">
      <c r="A158" s="277" t="s">
        <v>130</v>
      </c>
      <c r="B158" s="134" t="s">
        <v>913</v>
      </c>
      <c r="C158" s="241" t="s">
        <v>857</v>
      </c>
      <c r="D158" s="327">
        <v>0</v>
      </c>
      <c r="E158" s="310"/>
      <c r="F158" s="327">
        <f>D158</f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1" s="28" customFormat="1" ht="11.25" hidden="1" customHeight="1">
      <c r="A159" s="277" t="s">
        <v>858</v>
      </c>
      <c r="B159" s="134" t="s">
        <v>859</v>
      </c>
      <c r="C159" s="241" t="s">
        <v>860</v>
      </c>
      <c r="D159" s="327"/>
      <c r="E159" s="310"/>
      <c r="F159" s="327"/>
      <c r="G159" s="327"/>
      <c r="H159" s="327"/>
      <c r="I159" s="327"/>
      <c r="J159" s="309">
        <v>0</v>
      </c>
    </row>
    <row r="160" spans="1:11" s="28" customFormat="1" hidden="1">
      <c r="A160" s="278" t="s">
        <v>765</v>
      </c>
      <c r="B160" s="243" t="s">
        <v>626</v>
      </c>
      <c r="C160" s="244" t="s">
        <v>627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766</v>
      </c>
      <c r="B161" s="245" t="s">
        <v>1020</v>
      </c>
      <c r="C161" s="228" t="s">
        <v>1021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1022</v>
      </c>
      <c r="B162" s="245" t="s">
        <v>1023</v>
      </c>
      <c r="C162" s="228" t="s">
        <v>1024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628</v>
      </c>
      <c r="B163" s="246" t="s">
        <v>629</v>
      </c>
      <c r="C163" s="247" t="s">
        <v>338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630</v>
      </c>
      <c r="B164" s="135" t="s">
        <v>631</v>
      </c>
      <c r="C164" s="241" t="s">
        <v>632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633</v>
      </c>
      <c r="B165" s="135" t="s">
        <v>634</v>
      </c>
      <c r="C165" s="241" t="s">
        <v>635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636</v>
      </c>
      <c r="B166" s="134" t="s">
        <v>293</v>
      </c>
      <c r="C166" s="241" t="s">
        <v>294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295</v>
      </c>
      <c r="B167" s="134" t="s">
        <v>296</v>
      </c>
      <c r="C167" s="241" t="s">
        <v>297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298</v>
      </c>
      <c r="B168" s="132" t="s">
        <v>299</v>
      </c>
      <c r="C168" s="123" t="s">
        <v>338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300</v>
      </c>
      <c r="B169" s="135" t="s">
        <v>1061</v>
      </c>
      <c r="C169" s="241" t="s">
        <v>301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302</v>
      </c>
      <c r="B170" s="155" t="s">
        <v>1025</v>
      </c>
      <c r="C170" s="123" t="s">
        <v>338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304</v>
      </c>
      <c r="B171" s="135" t="s">
        <v>1062</v>
      </c>
      <c r="C171" s="241" t="s">
        <v>305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306</v>
      </c>
      <c r="B172" s="135" t="s">
        <v>1063</v>
      </c>
      <c r="C172" s="241" t="s">
        <v>307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308</v>
      </c>
      <c r="B173" s="134" t="s">
        <v>309</v>
      </c>
      <c r="C173" s="241" t="s">
        <v>310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1026</v>
      </c>
      <c r="C174" s="244" t="s">
        <v>1089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1027</v>
      </c>
      <c r="C175" s="248" t="s">
        <v>338</v>
      </c>
      <c r="D175" s="329">
        <f>D32+D151</f>
        <v>11500</v>
      </c>
      <c r="E175" s="329"/>
      <c r="F175" s="329">
        <f>F32+F151</f>
        <v>11500</v>
      </c>
      <c r="G175" s="329">
        <f>G32+G151</f>
        <v>5284</v>
      </c>
      <c r="H175" s="329">
        <f>H32+H151</f>
        <v>10408</v>
      </c>
      <c r="I175" s="329">
        <f>I32+I151</f>
        <v>11321</v>
      </c>
      <c r="J175" s="329">
        <f>J32+J151</f>
        <v>11500</v>
      </c>
    </row>
    <row r="176" spans="1:10" ht="14.25">
      <c r="A176" s="2492"/>
      <c r="B176" s="2492"/>
      <c r="C176" s="2492"/>
      <c r="D176" s="2492"/>
      <c r="E176" s="2492"/>
      <c r="F176" s="2492"/>
      <c r="G176" s="2492"/>
      <c r="H176" s="2492"/>
      <c r="I176" s="2492"/>
      <c r="J176" s="2492"/>
    </row>
    <row r="177" spans="1:10">
      <c r="A177" s="2484" t="s">
        <v>1070</v>
      </c>
      <c r="B177" s="2484"/>
      <c r="C177" s="2484"/>
      <c r="D177" s="2484"/>
      <c r="E177" s="2484"/>
      <c r="F177" s="2484"/>
      <c r="G177" s="2484"/>
      <c r="H177" s="2484"/>
      <c r="I177" s="2484"/>
      <c r="J177" s="2484"/>
    </row>
    <row r="178" spans="1:10" ht="14.25">
      <c r="A178" s="2486" t="s">
        <v>1179</v>
      </c>
      <c r="B178" s="2486"/>
      <c r="C178" s="2486"/>
      <c r="D178" s="2486"/>
      <c r="E178" s="2486"/>
      <c r="F178" s="2486"/>
      <c r="G178" s="2486"/>
      <c r="H178" s="2486"/>
      <c r="I178" s="2486"/>
      <c r="J178" s="2486"/>
    </row>
    <row r="179" spans="1:10">
      <c r="A179" s="2487" t="s">
        <v>950</v>
      </c>
      <c r="B179" s="2487"/>
      <c r="C179" s="2487"/>
      <c r="D179" s="2487"/>
      <c r="E179" s="2487"/>
      <c r="F179" s="2487"/>
      <c r="G179" s="2487"/>
      <c r="H179" s="2487"/>
      <c r="I179" s="2487"/>
      <c r="J179" s="2487"/>
    </row>
    <row r="180" spans="1:10" ht="14.25">
      <c r="A180" s="2539" t="s">
        <v>1082</v>
      </c>
      <c r="B180" s="2539"/>
      <c r="C180" s="2539"/>
      <c r="D180" s="2539"/>
      <c r="E180" s="2539"/>
      <c r="F180" s="2539"/>
      <c r="G180" s="2539"/>
      <c r="H180" s="2539"/>
      <c r="I180" s="2539"/>
      <c r="J180" s="2539"/>
    </row>
    <row r="181" spans="1:10">
      <c r="A181" s="2486" t="s">
        <v>951</v>
      </c>
      <c r="B181" s="2486"/>
      <c r="C181" s="2486"/>
      <c r="D181" s="2486"/>
      <c r="E181" s="2486"/>
      <c r="F181" s="2486"/>
      <c r="G181" s="2486"/>
      <c r="H181" s="2486"/>
      <c r="I181" s="2486"/>
      <c r="J181" s="2486"/>
    </row>
    <row r="182" spans="1:10">
      <c r="A182" s="2486" t="s">
        <v>1178</v>
      </c>
      <c r="B182" s="2486"/>
      <c r="C182" s="2486"/>
      <c r="D182" s="2486"/>
      <c r="E182" s="2486"/>
      <c r="F182" s="2486"/>
      <c r="G182" s="2486"/>
      <c r="H182" s="2486"/>
      <c r="I182" s="2486"/>
      <c r="J182" s="2486"/>
    </row>
    <row r="183" spans="1:10" ht="14.25">
      <c r="A183" s="2538" t="s">
        <v>1180</v>
      </c>
      <c r="B183" s="2538"/>
      <c r="C183" s="2538"/>
      <c r="D183" s="2538"/>
      <c r="E183" s="2538"/>
      <c r="F183" s="2538"/>
      <c r="G183" s="2538"/>
      <c r="H183" s="2538"/>
      <c r="I183" s="2538"/>
      <c r="J183" s="2538"/>
    </row>
    <row r="184" spans="1:10">
      <c r="A184" s="2482"/>
      <c r="B184" s="2482"/>
      <c r="C184" s="2482"/>
      <c r="D184" s="2482"/>
      <c r="E184" s="2482"/>
      <c r="F184" s="2482"/>
      <c r="G184" s="2482"/>
      <c r="H184" s="2482"/>
      <c r="I184" s="2482"/>
      <c r="J184" s="2482"/>
    </row>
    <row r="185" spans="1:10">
      <c r="A185" s="2490"/>
      <c r="B185" s="2490"/>
      <c r="C185" s="2490"/>
      <c r="D185" s="2490"/>
      <c r="E185" s="2490"/>
      <c r="F185" s="2490"/>
      <c r="G185" s="2490"/>
      <c r="H185" s="2490"/>
      <c r="I185" s="2490"/>
      <c r="J185" s="2490"/>
    </row>
    <row r="186" spans="1:10">
      <c r="A186" s="2490"/>
      <c r="B186" s="2490"/>
      <c r="C186" s="2490"/>
      <c r="D186" s="2490"/>
      <c r="E186" s="2490"/>
      <c r="F186" s="2490"/>
      <c r="G186" s="2490"/>
      <c r="H186" s="2490"/>
      <c r="I186" s="2490"/>
      <c r="J186" s="2490"/>
    </row>
    <row r="187" spans="1:10">
      <c r="A187" s="2490"/>
      <c r="B187" s="2490"/>
      <c r="C187" s="2490"/>
      <c r="D187" s="2490"/>
      <c r="E187" s="2490"/>
      <c r="F187" s="2490"/>
      <c r="G187" s="2490"/>
      <c r="H187" s="2490"/>
      <c r="I187" s="2490"/>
      <c r="J187" s="2490"/>
    </row>
    <row r="188" spans="1:10">
      <c r="A188" s="2490"/>
      <c r="B188" s="2490"/>
      <c r="C188" s="2490"/>
      <c r="D188" s="2490"/>
      <c r="E188" s="2490"/>
      <c r="F188" s="2490"/>
      <c r="G188" s="2490"/>
      <c r="H188" s="2490"/>
      <c r="I188" s="2490"/>
      <c r="J188" s="2490"/>
    </row>
    <row r="189" spans="1:10">
      <c r="A189" s="256"/>
      <c r="B189" s="256"/>
      <c r="C189" s="256"/>
      <c r="D189" s="256"/>
      <c r="E189" s="256"/>
      <c r="F189" s="256"/>
      <c r="G189" s="256"/>
      <c r="H189" s="256"/>
      <c r="I189" s="256"/>
      <c r="J189" s="257"/>
    </row>
    <row r="190" spans="1:10">
      <c r="A190" s="2490"/>
      <c r="B190" s="2490"/>
      <c r="C190" s="2490"/>
      <c r="D190" s="2490"/>
      <c r="E190" s="2490"/>
      <c r="F190" s="2490"/>
      <c r="G190" s="2490"/>
      <c r="H190" s="2490"/>
      <c r="I190" s="2490"/>
      <c r="J190" s="2490"/>
    </row>
    <row r="191" spans="1:10">
      <c r="A191" s="2491"/>
      <c r="B191" s="2491"/>
      <c r="C191" s="2491"/>
      <c r="D191" s="2491"/>
      <c r="E191" s="2491"/>
      <c r="F191" s="2491"/>
      <c r="G191" s="2491"/>
      <c r="H191" s="2491"/>
      <c r="I191" s="2491"/>
      <c r="J191" s="2491"/>
    </row>
    <row r="192" spans="1:10">
      <c r="A192" s="2490"/>
      <c r="B192" s="2490"/>
      <c r="C192" s="2490"/>
      <c r="D192" s="2490"/>
      <c r="E192" s="2490"/>
      <c r="F192" s="2490"/>
      <c r="G192" s="2490"/>
      <c r="H192" s="2490"/>
      <c r="I192" s="2490"/>
      <c r="J192" s="2490"/>
    </row>
    <row r="193" spans="1:10">
      <c r="A193" s="2490"/>
      <c r="B193" s="2490"/>
      <c r="C193" s="2490"/>
      <c r="D193" s="2490"/>
      <c r="E193" s="2490"/>
      <c r="F193" s="2490"/>
      <c r="G193" s="2490"/>
      <c r="H193" s="2490"/>
      <c r="I193" s="2490"/>
      <c r="J193" s="2490"/>
    </row>
    <row r="194" spans="1:10">
      <c r="A194" s="256"/>
      <c r="B194" s="256"/>
      <c r="C194" s="256"/>
      <c r="D194" s="256"/>
      <c r="E194" s="256"/>
      <c r="F194" s="256"/>
      <c r="G194" s="256"/>
      <c r="H194" s="256"/>
      <c r="I194" s="256"/>
      <c r="J194" s="256"/>
    </row>
    <row r="195" spans="1:10">
      <c r="A195" s="2490"/>
      <c r="B195" s="2490"/>
      <c r="C195" s="2490"/>
      <c r="D195" s="2490"/>
      <c r="E195" s="2490"/>
      <c r="F195" s="2490"/>
      <c r="G195" s="2490"/>
      <c r="H195" s="2490"/>
      <c r="I195" s="2490"/>
      <c r="J195" s="2490"/>
    </row>
    <row r="196" spans="1:10">
      <c r="A196" s="256"/>
      <c r="B196" s="256"/>
      <c r="C196" s="256"/>
      <c r="D196" s="256"/>
      <c r="E196" s="256"/>
      <c r="F196" s="341"/>
      <c r="G196" s="341"/>
      <c r="H196" s="341"/>
      <c r="I196" s="341"/>
      <c r="J196" s="341"/>
    </row>
    <row r="197" spans="1:10">
      <c r="A197" s="2490"/>
      <c r="B197" s="2490"/>
      <c r="C197" s="2490"/>
      <c r="D197" s="2490"/>
      <c r="E197" s="2490"/>
      <c r="F197" s="2490"/>
      <c r="G197" s="2490"/>
      <c r="H197" s="2490"/>
      <c r="I197" s="2490"/>
      <c r="J197" s="2490"/>
    </row>
    <row r="198" spans="1:10">
      <c r="A198" s="256"/>
      <c r="B198" s="256"/>
      <c r="C198" s="256"/>
      <c r="D198" s="256"/>
      <c r="E198" s="256"/>
      <c r="F198" s="256"/>
      <c r="G198" s="256"/>
      <c r="H198" s="256"/>
      <c r="I198" s="256"/>
      <c r="J198" s="256"/>
    </row>
    <row r="199" spans="1:10">
      <c r="A199" s="2490"/>
      <c r="B199" s="2490"/>
      <c r="C199" s="2490"/>
      <c r="D199" s="2490"/>
      <c r="E199" s="2490"/>
      <c r="F199" s="2490"/>
      <c r="G199" s="2490"/>
      <c r="H199" s="2490"/>
      <c r="I199" s="2490"/>
      <c r="J199" s="2490"/>
    </row>
    <row r="200" spans="1:10">
      <c r="A200" s="256"/>
      <c r="B200" s="256"/>
      <c r="C200" s="256"/>
      <c r="D200" s="256"/>
      <c r="E200" s="256"/>
      <c r="F200" s="256"/>
      <c r="G200" s="256"/>
      <c r="H200" s="256"/>
      <c r="I200" s="256"/>
      <c r="J200" s="256"/>
    </row>
    <row r="201" spans="1:10">
      <c r="A201" s="2490" t="s">
        <v>49</v>
      </c>
      <c r="B201" s="2490"/>
      <c r="C201" s="2490"/>
      <c r="D201" s="2490"/>
      <c r="E201" s="2490"/>
      <c r="F201" s="2490"/>
      <c r="G201" s="2490"/>
      <c r="H201" s="2490"/>
      <c r="I201" s="2490"/>
      <c r="J201" s="2490"/>
    </row>
    <row r="202" spans="1:10">
      <c r="A202" s="2488" t="s">
        <v>336</v>
      </c>
      <c r="B202" s="2488"/>
      <c r="C202" s="2488"/>
      <c r="D202" s="2488"/>
      <c r="E202" s="2488"/>
      <c r="F202" s="2488"/>
      <c r="G202" s="2488"/>
      <c r="H202" s="2488"/>
      <c r="I202" s="2488"/>
      <c r="J202" s="2488"/>
    </row>
    <row r="203" spans="1:10">
      <c r="A203" s="2489" t="s">
        <v>189</v>
      </c>
      <c r="B203" s="2489"/>
      <c r="C203" s="2489"/>
      <c r="D203" s="2489"/>
      <c r="E203" s="2489"/>
      <c r="F203" s="2489"/>
      <c r="G203" s="2489"/>
      <c r="H203" s="2489"/>
      <c r="I203" s="2489"/>
      <c r="J203" s="2489"/>
    </row>
    <row r="204" spans="1:10">
      <c r="A204" s="2489" t="s">
        <v>190</v>
      </c>
      <c r="B204" s="2489"/>
      <c r="C204" s="2489"/>
      <c r="D204" s="2489"/>
      <c r="E204" s="2489"/>
      <c r="F204" s="2489"/>
      <c r="G204" s="2489"/>
      <c r="H204" s="2489"/>
      <c r="I204" s="2489"/>
      <c r="J204" s="2489"/>
    </row>
    <row r="205" spans="1:10">
      <c r="A205" s="256" t="s">
        <v>890</v>
      </c>
      <c r="B205" s="258"/>
      <c r="C205" s="258"/>
      <c r="D205" s="258"/>
      <c r="E205" s="258"/>
      <c r="F205" s="258"/>
      <c r="G205" s="258"/>
      <c r="H205" s="258"/>
      <c r="I205" s="258"/>
      <c r="J205" s="258"/>
    </row>
    <row r="206" spans="1:10">
      <c r="A206" s="2489" t="s">
        <v>644</v>
      </c>
      <c r="B206" s="2489"/>
      <c r="C206" s="2489"/>
      <c r="D206" s="2489"/>
      <c r="E206" s="2489"/>
      <c r="F206" s="2489"/>
      <c r="G206" s="2489"/>
      <c r="H206" s="2489"/>
      <c r="I206" s="2489"/>
      <c r="J206" s="2489"/>
    </row>
    <row r="207" spans="1:10">
      <c r="A207" s="2486" t="s">
        <v>645</v>
      </c>
      <c r="B207" s="2486"/>
      <c r="C207" s="2486"/>
      <c r="D207" s="2486"/>
      <c r="E207" s="2486"/>
      <c r="F207" s="2486"/>
      <c r="G207" s="2486"/>
      <c r="H207" s="2486"/>
      <c r="I207" s="2486"/>
      <c r="J207" s="2486"/>
    </row>
    <row r="208" spans="1:10">
      <c r="A208" s="2484" t="s">
        <v>1070</v>
      </c>
      <c r="B208" s="2484"/>
      <c r="C208" s="2484"/>
      <c r="D208" s="2484"/>
      <c r="E208" s="2484"/>
      <c r="F208" s="2484"/>
      <c r="G208" s="2484"/>
      <c r="H208" s="2484"/>
      <c r="I208" s="2484"/>
      <c r="J208" s="2484"/>
    </row>
    <row r="209" spans="1:10" ht="14.25">
      <c r="A209" s="2484" t="s">
        <v>1072</v>
      </c>
      <c r="B209" s="2484"/>
      <c r="C209" s="2484"/>
      <c r="D209" s="2484"/>
      <c r="E209" s="2484"/>
      <c r="F209" s="2484"/>
      <c r="G209" s="2484"/>
      <c r="H209" s="2484"/>
      <c r="I209" s="2484"/>
      <c r="J209" s="2484"/>
    </row>
    <row r="210" spans="1:10">
      <c r="A210" s="2487" t="s">
        <v>950</v>
      </c>
      <c r="B210" s="2487"/>
      <c r="C210" s="2487"/>
      <c r="D210" s="2487"/>
      <c r="E210" s="2487"/>
      <c r="F210" s="2487"/>
      <c r="G210" s="2487"/>
      <c r="H210" s="2487"/>
      <c r="I210" s="2487"/>
      <c r="J210" s="2487"/>
    </row>
    <row r="211" spans="1:10" ht="14.25">
      <c r="A211" s="2483" t="s">
        <v>291</v>
      </c>
      <c r="B211" s="2483"/>
      <c r="C211" s="2483"/>
      <c r="D211" s="2483"/>
      <c r="E211" s="2483"/>
      <c r="F211" s="2483"/>
      <c r="G211" s="2483"/>
      <c r="H211" s="2483"/>
      <c r="I211" s="2483"/>
      <c r="J211" s="2483"/>
    </row>
    <row r="212" spans="1:10">
      <c r="A212" s="2484" t="s">
        <v>951</v>
      </c>
      <c r="B212" s="2484"/>
      <c r="C212" s="2484"/>
      <c r="D212" s="2484"/>
      <c r="E212" s="2484"/>
      <c r="F212" s="2484"/>
      <c r="G212" s="2484"/>
      <c r="H212" s="2484"/>
      <c r="I212" s="2484"/>
      <c r="J212" s="2484"/>
    </row>
    <row r="213" spans="1:10">
      <c r="A213" s="2484" t="s">
        <v>952</v>
      </c>
      <c r="B213" s="2484"/>
      <c r="C213" s="2484"/>
      <c r="D213" s="2484"/>
      <c r="E213" s="2484"/>
      <c r="F213" s="2484"/>
      <c r="G213" s="2484"/>
      <c r="H213" s="2484"/>
      <c r="I213" s="2484"/>
      <c r="J213" s="2484"/>
    </row>
    <row r="214" spans="1:10" ht="14.25">
      <c r="A214" s="2485" t="s">
        <v>1074</v>
      </c>
      <c r="B214" s="2485"/>
      <c r="C214" s="2485"/>
      <c r="D214" s="2485"/>
      <c r="E214" s="2485"/>
      <c r="F214" s="2485"/>
      <c r="G214" s="2485"/>
      <c r="H214" s="2485"/>
      <c r="I214" s="2485"/>
      <c r="J214" s="2485"/>
    </row>
    <row r="215" spans="1:10">
      <c r="A215" s="2482"/>
      <c r="B215" s="2482"/>
      <c r="C215" s="2482"/>
      <c r="D215" s="2482"/>
      <c r="E215" s="2482"/>
      <c r="F215" s="2482"/>
      <c r="G215" s="2482"/>
      <c r="H215" s="2482"/>
      <c r="I215" s="2482"/>
      <c r="J215" s="2482"/>
    </row>
  </sheetData>
  <mergeCells count="40">
    <mergeCell ref="A211:J211"/>
    <mergeCell ref="A212:J212"/>
    <mergeCell ref="A213:J213"/>
    <mergeCell ref="A214:J214"/>
    <mergeCell ref="A215:J215"/>
    <mergeCell ref="A210:J210"/>
    <mergeCell ref="A195:J195"/>
    <mergeCell ref="A197:J197"/>
    <mergeCell ref="A199:J199"/>
    <mergeCell ref="A201:J201"/>
    <mergeCell ref="A202:J202"/>
    <mergeCell ref="A203:J203"/>
    <mergeCell ref="A204:J204"/>
    <mergeCell ref="A206:J206"/>
    <mergeCell ref="A207:J207"/>
    <mergeCell ref="A208:J208"/>
    <mergeCell ref="A209:J209"/>
    <mergeCell ref="A193:J193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176:J176"/>
    <mergeCell ref="A177:J177"/>
    <mergeCell ref="A178:J178"/>
    <mergeCell ref="A179:J179"/>
    <mergeCell ref="A180:J180"/>
    <mergeCell ref="G29:J29"/>
    <mergeCell ref="A9:E9"/>
    <mergeCell ref="B14:C14"/>
    <mergeCell ref="B15:E15"/>
    <mergeCell ref="B16:F16"/>
    <mergeCell ref="F29:F30"/>
  </mergeCells>
  <pageMargins left="0.24" right="0.17" top="0.2" bottom="0.28000000000000003" header="0.2" footer="0.3"/>
  <pageSetup paperSize="9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74"/>
  <sheetViews>
    <sheetView workbookViewId="0">
      <selection activeCell="F10" sqref="F10"/>
    </sheetView>
  </sheetViews>
  <sheetFormatPr defaultRowHeight="12.75"/>
  <cols>
    <col min="1" max="1" width="4.42578125" bestFit="1" customWidth="1"/>
    <col min="2" max="2" width="39.7109375" customWidth="1"/>
    <col min="3" max="3" width="14.5703125" customWidth="1"/>
    <col min="4" max="4" width="14" customWidth="1"/>
    <col min="5" max="6" width="13.5703125" customWidth="1"/>
    <col min="7" max="7" width="9.85546875" bestFit="1" customWidth="1"/>
  </cols>
  <sheetData>
    <row r="1" spans="1:7" ht="15.75">
      <c r="A1" s="2604" t="s">
        <v>1229</v>
      </c>
      <c r="B1" s="2604"/>
      <c r="C1" s="2604"/>
      <c r="D1" s="2604"/>
      <c r="E1" s="2604"/>
    </row>
    <row r="2" spans="1:7" ht="15.75">
      <c r="A2" s="479"/>
      <c r="B2" s="479"/>
      <c r="C2" s="479"/>
      <c r="D2" s="479"/>
      <c r="E2" s="479"/>
    </row>
    <row r="3" spans="1:7" ht="15.75">
      <c r="A3" s="2605" t="s">
        <v>1230</v>
      </c>
      <c r="B3" s="2605"/>
      <c r="C3" s="2605"/>
      <c r="D3" s="2605"/>
      <c r="E3" s="2605"/>
    </row>
    <row r="5" spans="1:7" ht="15.75">
      <c r="A5" s="2606" t="s">
        <v>1231</v>
      </c>
      <c r="B5" s="2606"/>
      <c r="C5" s="2606"/>
      <c r="D5" s="480"/>
      <c r="E5" s="481">
        <v>60</v>
      </c>
    </row>
    <row r="7" spans="1:7" ht="25.5">
      <c r="A7" s="482" t="s">
        <v>1232</v>
      </c>
      <c r="B7" s="482" t="s">
        <v>1233</v>
      </c>
      <c r="C7" s="483" t="s">
        <v>1234</v>
      </c>
      <c r="D7" s="483" t="s">
        <v>1235</v>
      </c>
      <c r="E7" s="483" t="s">
        <v>1236</v>
      </c>
    </row>
    <row r="8" spans="1:7">
      <c r="A8" s="2607" t="s">
        <v>1237</v>
      </c>
      <c r="B8" s="2607"/>
      <c r="C8" s="2607"/>
      <c r="D8" s="2607"/>
      <c r="E8" s="2607"/>
    </row>
    <row r="9" spans="1:7">
      <c r="A9" s="484">
        <v>1</v>
      </c>
      <c r="B9" s="484" t="s">
        <v>1238</v>
      </c>
      <c r="C9" s="484">
        <v>1</v>
      </c>
      <c r="D9" s="484">
        <v>280000</v>
      </c>
      <c r="E9" s="484">
        <v>280000</v>
      </c>
    </row>
    <row r="10" spans="1:7">
      <c r="A10" s="484">
        <f>A9+1</f>
        <v>2</v>
      </c>
      <c r="B10" s="484" t="s">
        <v>1239</v>
      </c>
      <c r="C10" s="484">
        <v>2</v>
      </c>
      <c r="D10" s="484">
        <v>160000</v>
      </c>
      <c r="E10" s="484">
        <v>320000</v>
      </c>
    </row>
    <row r="11" spans="1:7">
      <c r="A11" s="484">
        <v>3</v>
      </c>
      <c r="B11" s="484" t="s">
        <v>1239</v>
      </c>
      <c r="C11" s="484">
        <v>3</v>
      </c>
      <c r="D11" s="484">
        <v>150000</v>
      </c>
      <c r="E11" s="484">
        <v>450000</v>
      </c>
    </row>
    <row r="12" spans="1:7">
      <c r="A12" s="484">
        <v>4</v>
      </c>
      <c r="B12" s="484" t="s">
        <v>1239</v>
      </c>
      <c r="C12" s="484">
        <v>3</v>
      </c>
      <c r="D12" s="484">
        <v>140000</v>
      </c>
      <c r="E12" s="484">
        <v>420000</v>
      </c>
    </row>
    <row r="13" spans="1:7">
      <c r="A13" s="484">
        <v>5</v>
      </c>
      <c r="B13" s="485" t="s">
        <v>1240</v>
      </c>
      <c r="C13" s="484">
        <v>2</v>
      </c>
      <c r="D13" s="484">
        <v>200000</v>
      </c>
      <c r="E13" s="484">
        <v>400000</v>
      </c>
      <c r="G13" s="486"/>
    </row>
    <row r="14" spans="1:7">
      <c r="A14" s="484">
        <v>6</v>
      </c>
      <c r="B14" s="485" t="s">
        <v>1241</v>
      </c>
      <c r="C14" s="484">
        <v>1</v>
      </c>
      <c r="D14" s="484">
        <v>160000</v>
      </c>
      <c r="E14" s="484">
        <v>160000</v>
      </c>
    </row>
    <row r="15" spans="1:7">
      <c r="A15" s="484">
        <v>7</v>
      </c>
      <c r="B15" s="485" t="s">
        <v>1242</v>
      </c>
      <c r="C15" s="484">
        <v>1</v>
      </c>
      <c r="D15" s="484">
        <v>140000</v>
      </c>
      <c r="E15" s="484">
        <v>140000</v>
      </c>
    </row>
    <row r="16" spans="1:7">
      <c r="A16" s="484"/>
      <c r="B16" s="483" t="s">
        <v>1243</v>
      </c>
      <c r="C16" s="482">
        <f>SUM(C9:C15)</f>
        <v>13</v>
      </c>
      <c r="D16" s="482">
        <f>SUM(D9:D15)</f>
        <v>1230000</v>
      </c>
      <c r="E16" s="482">
        <f>SUM(E9:E15)</f>
        <v>2170000</v>
      </c>
    </row>
    <row r="17" spans="1:8">
      <c r="A17" s="2607" t="s">
        <v>1244</v>
      </c>
      <c r="B17" s="2607"/>
      <c r="C17" s="2607"/>
      <c r="D17" s="2607"/>
      <c r="E17" s="2607"/>
    </row>
    <row r="18" spans="1:8">
      <c r="A18" s="484">
        <v>1</v>
      </c>
      <c r="B18" s="485" t="s">
        <v>1245</v>
      </c>
      <c r="C18" s="484">
        <v>1</v>
      </c>
      <c r="D18" s="484">
        <v>190000</v>
      </c>
      <c r="E18" s="484">
        <v>190000</v>
      </c>
      <c r="H18" t="s">
        <v>84</v>
      </c>
    </row>
    <row r="19" spans="1:8">
      <c r="A19" s="484">
        <v>2</v>
      </c>
      <c r="B19" s="485" t="s">
        <v>1246</v>
      </c>
      <c r="C19" s="484">
        <v>3</v>
      </c>
      <c r="D19" s="484">
        <v>115000</v>
      </c>
      <c r="E19" s="484">
        <v>345000</v>
      </c>
    </row>
    <row r="20" spans="1:8">
      <c r="A20" s="484">
        <v>3</v>
      </c>
      <c r="B20" s="485" t="s">
        <v>1247</v>
      </c>
      <c r="C20" s="484">
        <v>3</v>
      </c>
      <c r="D20" s="484">
        <v>100000</v>
      </c>
      <c r="E20" s="484">
        <v>300000</v>
      </c>
    </row>
    <row r="21" spans="1:8" ht="25.5">
      <c r="A21" s="484">
        <v>5</v>
      </c>
      <c r="B21" s="485" t="s">
        <v>1248</v>
      </c>
      <c r="C21" s="484">
        <v>3</v>
      </c>
      <c r="D21" s="484">
        <v>100000</v>
      </c>
      <c r="E21" s="484">
        <v>300000</v>
      </c>
    </row>
    <row r="22" spans="1:8" ht="25.5">
      <c r="A22" s="484">
        <v>6</v>
      </c>
      <c r="B22" s="485" t="s">
        <v>1249</v>
      </c>
      <c r="C22" s="484">
        <v>5</v>
      </c>
      <c r="D22" s="484">
        <v>80000</v>
      </c>
      <c r="E22" s="484">
        <v>400000</v>
      </c>
    </row>
    <row r="23" spans="1:8">
      <c r="A23" s="484"/>
      <c r="B23" s="483" t="s">
        <v>1243</v>
      </c>
      <c r="C23" s="482">
        <f>SUM(C18:C22)</f>
        <v>15</v>
      </c>
      <c r="D23" s="482">
        <f>SUM(D18:D22)</f>
        <v>585000</v>
      </c>
      <c r="E23" s="482">
        <f>SUM(E18:E22)</f>
        <v>1535000</v>
      </c>
    </row>
    <row r="24" spans="1:8">
      <c r="A24" s="487"/>
      <c r="B24" s="488"/>
      <c r="C24" s="489"/>
      <c r="D24" s="489"/>
      <c r="E24" s="490"/>
    </row>
    <row r="25" spans="1:8">
      <c r="A25" s="2601" t="s">
        <v>1250</v>
      </c>
      <c r="B25" s="2602"/>
      <c r="C25" s="2602"/>
      <c r="D25" s="2602"/>
      <c r="E25" s="2603"/>
    </row>
    <row r="26" spans="1:8">
      <c r="A26" s="484">
        <v>1</v>
      </c>
      <c r="B26" s="485" t="s">
        <v>1251</v>
      </c>
      <c r="C26" s="484">
        <v>1</v>
      </c>
      <c r="D26" s="484">
        <v>180000</v>
      </c>
      <c r="E26" s="484">
        <v>180000</v>
      </c>
    </row>
    <row r="27" spans="1:8">
      <c r="A27" s="484">
        <v>3</v>
      </c>
      <c r="B27" s="485" t="s">
        <v>1252</v>
      </c>
      <c r="C27" s="484">
        <v>1</v>
      </c>
      <c r="D27" s="484">
        <v>115000</v>
      </c>
      <c r="E27" s="484">
        <v>115000</v>
      </c>
    </row>
    <row r="28" spans="1:8">
      <c r="A28" s="484">
        <v>4</v>
      </c>
      <c r="B28" s="485" t="s">
        <v>1253</v>
      </c>
      <c r="C28" s="484">
        <v>3</v>
      </c>
      <c r="D28" s="484">
        <v>100000</v>
      </c>
      <c r="E28" s="484">
        <v>300000</v>
      </c>
    </row>
    <row r="29" spans="1:8">
      <c r="A29" s="484">
        <v>5</v>
      </c>
      <c r="B29" s="485" t="s">
        <v>1254</v>
      </c>
      <c r="C29" s="484">
        <v>2</v>
      </c>
      <c r="D29" s="484">
        <v>80000</v>
      </c>
      <c r="E29" s="484">
        <v>160000</v>
      </c>
    </row>
    <row r="30" spans="1:8">
      <c r="A30" s="484"/>
      <c r="B30" s="483" t="s">
        <v>1243</v>
      </c>
      <c r="C30" s="482">
        <f>SUM(C26:C29)</f>
        <v>7</v>
      </c>
      <c r="D30" s="482">
        <f>SUM(D26:D29)</f>
        <v>475000</v>
      </c>
      <c r="E30" s="482">
        <f>SUM(E26:E29)</f>
        <v>755000</v>
      </c>
    </row>
    <row r="31" spans="1:8">
      <c r="A31" s="487"/>
      <c r="B31" s="488"/>
      <c r="C31" s="489"/>
      <c r="D31" s="489"/>
      <c r="E31" s="490"/>
    </row>
    <row r="32" spans="1:8">
      <c r="A32" s="2610" t="s">
        <v>1255</v>
      </c>
      <c r="B32" s="2611"/>
      <c r="C32" s="2611"/>
      <c r="D32" s="2611"/>
      <c r="E32" s="2612"/>
    </row>
    <row r="33" spans="1:12" ht="19.5" customHeight="1">
      <c r="A33" s="484">
        <v>1</v>
      </c>
      <c r="B33" s="485" t="s">
        <v>1256</v>
      </c>
      <c r="C33" s="484">
        <v>1</v>
      </c>
      <c r="D33" s="484">
        <v>180000</v>
      </c>
      <c r="E33" s="484">
        <v>180000</v>
      </c>
    </row>
    <row r="34" spans="1:12" ht="19.5" customHeight="1">
      <c r="A34" s="484">
        <v>2</v>
      </c>
      <c r="B34" s="485" t="s">
        <v>1257</v>
      </c>
      <c r="C34" s="484">
        <v>1</v>
      </c>
      <c r="D34" s="484">
        <v>140000</v>
      </c>
      <c r="E34" s="484">
        <v>140000</v>
      </c>
    </row>
    <row r="35" spans="1:12" ht="19.5" customHeight="1">
      <c r="A35" s="484">
        <v>3</v>
      </c>
      <c r="B35" s="485" t="s">
        <v>1258</v>
      </c>
      <c r="C35" s="484">
        <v>1</v>
      </c>
      <c r="D35" s="484">
        <v>115000</v>
      </c>
      <c r="E35" s="484">
        <v>115000</v>
      </c>
    </row>
    <row r="36" spans="1:12" ht="19.5" customHeight="1">
      <c r="A36" s="484">
        <v>4</v>
      </c>
      <c r="B36" s="485" t="s">
        <v>1253</v>
      </c>
      <c r="C36" s="484">
        <v>3</v>
      </c>
      <c r="D36" s="484">
        <v>100000</v>
      </c>
      <c r="E36" s="484">
        <v>300000</v>
      </c>
      <c r="L36" t="s">
        <v>328</v>
      </c>
    </row>
    <row r="37" spans="1:12" ht="19.5" customHeight="1">
      <c r="A37" s="484">
        <v>5</v>
      </c>
      <c r="B37" s="485" t="s">
        <v>1254</v>
      </c>
      <c r="C37" s="491">
        <v>2</v>
      </c>
      <c r="D37" s="491">
        <v>80000</v>
      </c>
      <c r="E37" s="484">
        <v>160000</v>
      </c>
    </row>
    <row r="38" spans="1:12" ht="26.25" customHeight="1">
      <c r="A38" s="491"/>
      <c r="B38" s="483" t="s">
        <v>1243</v>
      </c>
      <c r="C38" s="492">
        <f>SUM(C33:C37)</f>
        <v>8</v>
      </c>
      <c r="D38" s="492">
        <f>SUM(D33:D37)</f>
        <v>615000</v>
      </c>
      <c r="E38" s="492">
        <f>SUM(E33:E37)</f>
        <v>895000</v>
      </c>
    </row>
    <row r="39" spans="1:12" ht="26.25" customHeight="1">
      <c r="A39" s="2613" t="s">
        <v>1259</v>
      </c>
      <c r="B39" s="2614"/>
      <c r="C39" s="2614"/>
      <c r="D39" s="2614"/>
      <c r="E39" s="2615"/>
    </row>
    <row r="40" spans="1:12" ht="20.25" customHeight="1">
      <c r="A40" s="491">
        <v>1</v>
      </c>
      <c r="B40" s="493" t="s">
        <v>1260</v>
      </c>
      <c r="C40" s="491">
        <v>1</v>
      </c>
      <c r="D40" s="491">
        <v>180000</v>
      </c>
      <c r="E40" s="491">
        <v>180000</v>
      </c>
    </row>
    <row r="41" spans="1:12" ht="20.25" customHeight="1">
      <c r="A41" s="491">
        <v>2</v>
      </c>
      <c r="B41" s="493" t="s">
        <v>1252</v>
      </c>
      <c r="C41" s="491">
        <v>1</v>
      </c>
      <c r="D41" s="491">
        <v>115000</v>
      </c>
      <c r="E41" s="491">
        <v>115000</v>
      </c>
    </row>
    <row r="42" spans="1:12" ht="20.25" customHeight="1">
      <c r="A42" s="491">
        <v>3</v>
      </c>
      <c r="B42" s="493" t="s">
        <v>1261</v>
      </c>
      <c r="C42" s="491">
        <v>2</v>
      </c>
      <c r="D42" s="491">
        <v>100000</v>
      </c>
      <c r="E42" s="491">
        <v>200000</v>
      </c>
    </row>
    <row r="43" spans="1:12" ht="20.25" customHeight="1">
      <c r="A43" s="491">
        <v>4</v>
      </c>
      <c r="B43" s="485" t="s">
        <v>1254</v>
      </c>
      <c r="C43" s="491">
        <v>1</v>
      </c>
      <c r="D43" s="491">
        <v>80000</v>
      </c>
      <c r="E43" s="491">
        <v>80000</v>
      </c>
    </row>
    <row r="44" spans="1:12" ht="20.25" customHeight="1">
      <c r="A44" s="491"/>
      <c r="B44" s="483" t="s">
        <v>1243</v>
      </c>
      <c r="C44" s="492">
        <f>SUM(C40:C43)</f>
        <v>5</v>
      </c>
      <c r="D44" s="492">
        <f>SUM(D40:D43)</f>
        <v>475000</v>
      </c>
      <c r="E44" s="492">
        <f>SUM(E40:E43)</f>
        <v>575000</v>
      </c>
    </row>
    <row r="45" spans="1:12" ht="26.25" customHeight="1">
      <c r="A45" s="2613" t="s">
        <v>1262</v>
      </c>
      <c r="B45" s="2614"/>
      <c r="C45" s="2614"/>
      <c r="D45" s="2614"/>
      <c r="E45" s="2615"/>
    </row>
    <row r="46" spans="1:12" ht="17.25" customHeight="1">
      <c r="A46" s="491">
        <v>1</v>
      </c>
      <c r="B46" s="493" t="s">
        <v>1263</v>
      </c>
      <c r="C46" s="491">
        <v>1</v>
      </c>
      <c r="D46" s="491">
        <v>180000</v>
      </c>
      <c r="E46" s="491">
        <v>180000</v>
      </c>
    </row>
    <row r="47" spans="1:12" ht="20.25" customHeight="1">
      <c r="A47" s="491"/>
      <c r="B47" s="483" t="s">
        <v>1243</v>
      </c>
      <c r="C47" s="482">
        <f>SUM(C46:C46)</f>
        <v>1</v>
      </c>
      <c r="D47" s="482">
        <v>180000</v>
      </c>
      <c r="E47" s="482">
        <f>SUM(E46:E46)</f>
        <v>180000</v>
      </c>
    </row>
    <row r="48" spans="1:12" ht="18.75" customHeight="1">
      <c r="A48" s="2607" t="s">
        <v>1264</v>
      </c>
      <c r="B48" s="2607"/>
      <c r="C48" s="2607"/>
      <c r="D48" s="2607"/>
      <c r="E48" s="2607"/>
    </row>
    <row r="49" spans="1:5">
      <c r="A49" s="484">
        <v>1</v>
      </c>
      <c r="B49" s="485" t="s">
        <v>1265</v>
      </c>
      <c r="C49" s="484">
        <v>1</v>
      </c>
      <c r="D49" s="484">
        <v>256600</v>
      </c>
      <c r="E49" s="484">
        <v>256600</v>
      </c>
    </row>
    <row r="50" spans="1:5">
      <c r="A50" s="482"/>
      <c r="B50" s="482" t="s">
        <v>1243</v>
      </c>
      <c r="C50" s="482">
        <f>SUM(C49)</f>
        <v>1</v>
      </c>
      <c r="D50" s="482">
        <v>256600</v>
      </c>
      <c r="E50" s="482">
        <v>256600</v>
      </c>
    </row>
    <row r="51" spans="1:5">
      <c r="A51" s="2616"/>
      <c r="B51" s="2616"/>
      <c r="C51" s="2616"/>
      <c r="D51" s="2616"/>
      <c r="E51" s="2616"/>
    </row>
    <row r="52" spans="1:5">
      <c r="A52" s="2607" t="s">
        <v>1266</v>
      </c>
      <c r="B52" s="2607"/>
      <c r="C52" s="2607"/>
      <c r="D52" s="2607"/>
      <c r="E52" s="2607"/>
    </row>
    <row r="53" spans="1:5">
      <c r="A53" s="484">
        <v>1</v>
      </c>
      <c r="B53" s="484" t="s">
        <v>1267</v>
      </c>
      <c r="C53" s="484">
        <v>1</v>
      </c>
      <c r="D53" s="484">
        <v>100000</v>
      </c>
      <c r="E53" s="484">
        <v>100000</v>
      </c>
    </row>
    <row r="54" spans="1:5">
      <c r="A54" s="484">
        <v>2</v>
      </c>
      <c r="B54" s="484" t="s">
        <v>1268</v>
      </c>
      <c r="C54" s="484">
        <v>1</v>
      </c>
      <c r="D54" s="484">
        <v>110000</v>
      </c>
      <c r="E54" s="484">
        <v>110000</v>
      </c>
    </row>
    <row r="55" spans="1:5">
      <c r="A55" s="484">
        <v>3</v>
      </c>
      <c r="B55" s="484" t="s">
        <v>1269</v>
      </c>
      <c r="C55" s="484">
        <v>2</v>
      </c>
      <c r="D55" s="484">
        <v>75000</v>
      </c>
      <c r="E55" s="484">
        <v>150000</v>
      </c>
    </row>
    <row r="56" spans="1:5">
      <c r="A56" s="484">
        <v>4</v>
      </c>
      <c r="B56" s="484" t="s">
        <v>1270</v>
      </c>
      <c r="C56" s="484">
        <v>1</v>
      </c>
      <c r="D56" s="484">
        <v>100000</v>
      </c>
      <c r="E56" s="484">
        <v>100000</v>
      </c>
    </row>
    <row r="57" spans="1:5">
      <c r="A57" s="484"/>
      <c r="B57" s="484" t="s">
        <v>1271</v>
      </c>
      <c r="C57" s="484">
        <v>1</v>
      </c>
      <c r="D57" s="484">
        <v>100000</v>
      </c>
      <c r="E57" s="484">
        <v>100000</v>
      </c>
    </row>
    <row r="58" spans="1:5">
      <c r="A58" s="484">
        <v>5</v>
      </c>
      <c r="B58" s="484" t="s">
        <v>1272</v>
      </c>
      <c r="C58" s="484">
        <v>1</v>
      </c>
      <c r="D58" s="484">
        <v>75000</v>
      </c>
      <c r="E58" s="484">
        <v>75000</v>
      </c>
    </row>
    <row r="59" spans="1:5">
      <c r="A59" s="484">
        <v>6</v>
      </c>
      <c r="B59" s="484" t="s">
        <v>1273</v>
      </c>
      <c r="C59" s="484">
        <v>2</v>
      </c>
      <c r="D59" s="484">
        <v>75000</v>
      </c>
      <c r="E59" s="484">
        <v>150000</v>
      </c>
    </row>
    <row r="60" spans="1:5">
      <c r="A60" s="484">
        <v>7</v>
      </c>
      <c r="B60" s="484" t="s">
        <v>1274</v>
      </c>
      <c r="C60" s="484">
        <v>1</v>
      </c>
      <c r="D60" s="484">
        <v>90000</v>
      </c>
      <c r="E60" s="484">
        <v>90000</v>
      </c>
    </row>
    <row r="61" spans="1:5">
      <c r="A61" s="484"/>
      <c r="B61" s="482" t="s">
        <v>1243</v>
      </c>
      <c r="C61" s="494">
        <v>10</v>
      </c>
      <c r="D61" s="494">
        <f>SUM(D53:D60)</f>
        <v>725000</v>
      </c>
      <c r="E61" s="494">
        <f>SUM(E53:E60)</f>
        <v>875000</v>
      </c>
    </row>
    <row r="62" spans="1:5">
      <c r="A62" s="495"/>
      <c r="B62" s="495"/>
      <c r="C62" s="495"/>
      <c r="D62" s="495"/>
      <c r="E62" s="495"/>
    </row>
    <row r="63" spans="1:5">
      <c r="A63" s="496"/>
      <c r="B63" s="496"/>
      <c r="C63" s="496"/>
      <c r="D63" s="496"/>
      <c r="E63" s="496"/>
    </row>
    <row r="64" spans="1:5">
      <c r="A64" s="482">
        <v>1</v>
      </c>
      <c r="B64" s="482" t="s">
        <v>1243</v>
      </c>
      <c r="C64" s="482">
        <v>60</v>
      </c>
      <c r="D64" s="482">
        <v>4541600</v>
      </c>
      <c r="E64" s="482">
        <v>7241600</v>
      </c>
    </row>
    <row r="67" spans="2:5">
      <c r="B67" s="2609" t="s">
        <v>1275</v>
      </c>
      <c r="C67" s="2609"/>
      <c r="D67" s="2609"/>
      <c r="E67" s="2609"/>
    </row>
    <row r="68" spans="2:5">
      <c r="B68" s="497"/>
      <c r="C68" s="498"/>
      <c r="D68" s="498"/>
      <c r="E68" s="498"/>
    </row>
    <row r="69" spans="2:5" ht="12.75" customHeight="1">
      <c r="B69" s="2608" t="s">
        <v>1275</v>
      </c>
      <c r="C69" s="2608"/>
      <c r="D69" s="2608"/>
      <c r="E69" s="2608"/>
    </row>
    <row r="70" spans="2:5" ht="12.75" customHeight="1">
      <c r="B70" s="2608"/>
      <c r="C70" s="2608"/>
      <c r="D70" s="2608"/>
      <c r="E70" s="2608"/>
    </row>
    <row r="71" spans="2:5">
      <c r="B71" s="2608"/>
      <c r="C71" s="2608"/>
      <c r="D71" s="2608"/>
      <c r="E71" s="2608"/>
    </row>
    <row r="72" spans="2:5">
      <c r="B72" s="2608"/>
      <c r="C72" s="2608"/>
      <c r="D72" s="2608"/>
      <c r="E72" s="2608"/>
    </row>
    <row r="73" spans="2:5">
      <c r="B73" s="2608"/>
      <c r="C73" s="2608"/>
      <c r="D73" s="2608"/>
      <c r="E73" s="2608"/>
    </row>
    <row r="74" spans="2:5">
      <c r="B74" s="2608"/>
      <c r="C74" s="2608"/>
      <c r="D74" s="2608"/>
      <c r="E74" s="2608"/>
    </row>
  </sheetData>
  <mergeCells count="14">
    <mergeCell ref="B69:E74"/>
    <mergeCell ref="B67:E67"/>
    <mergeCell ref="A32:E32"/>
    <mergeCell ref="A39:E39"/>
    <mergeCell ref="A45:E45"/>
    <mergeCell ref="A48:E48"/>
    <mergeCell ref="A51:E51"/>
    <mergeCell ref="A52:E52"/>
    <mergeCell ref="A25:E25"/>
    <mergeCell ref="A1:E1"/>
    <mergeCell ref="A3:E3"/>
    <mergeCell ref="A5:C5"/>
    <mergeCell ref="A8:E8"/>
    <mergeCell ref="A17:E17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2:M324"/>
  <sheetViews>
    <sheetView topLeftCell="A25" workbookViewId="0">
      <selection activeCell="H75" sqref="H75"/>
    </sheetView>
  </sheetViews>
  <sheetFormatPr defaultRowHeight="13.5"/>
  <cols>
    <col min="1" max="1" width="11.140625" style="365" customWidth="1"/>
    <col min="2" max="2" width="30.7109375" style="365" customWidth="1"/>
    <col min="3" max="3" width="16.140625" style="365" customWidth="1"/>
    <col min="4" max="4" width="10.42578125" style="365" customWidth="1"/>
    <col min="5" max="5" width="13.5703125" style="365" customWidth="1"/>
    <col min="6" max="6" width="11" style="365" customWidth="1"/>
    <col min="7" max="7" width="10.5703125" style="365" customWidth="1"/>
    <col min="8" max="8" width="10.7109375" style="365" customWidth="1"/>
    <col min="9" max="9" width="14.42578125" style="365" customWidth="1"/>
    <col min="10" max="16384" width="9.140625" style="365"/>
  </cols>
  <sheetData>
    <row r="2" spans="1:9">
      <c r="H2" s="2618" t="s">
        <v>1277</v>
      </c>
      <c r="I2" s="2618"/>
    </row>
    <row r="3" spans="1:9">
      <c r="H3" s="2619"/>
      <c r="I3" s="2619"/>
    </row>
    <row r="4" spans="1:9" ht="14.25">
      <c r="G4" s="2620" t="s">
        <v>1278</v>
      </c>
      <c r="H4" s="2620"/>
      <c r="I4" s="2620"/>
    </row>
    <row r="5" spans="1:9" ht="20.25">
      <c r="A5" s="499"/>
      <c r="B5" s="499"/>
      <c r="C5" s="499"/>
      <c r="D5" s="499"/>
      <c r="E5" s="499"/>
      <c r="F5" s="499"/>
      <c r="G5" s="2621" t="s">
        <v>1279</v>
      </c>
      <c r="H5" s="2621"/>
      <c r="I5" s="2621"/>
    </row>
    <row r="6" spans="1:9" ht="20.25">
      <c r="A6" s="500" t="s">
        <v>1280</v>
      </c>
      <c r="B6" s="499"/>
      <c r="C6" s="499"/>
      <c r="D6" s="499"/>
      <c r="E6" s="499"/>
      <c r="F6" s="499"/>
      <c r="G6" s="501"/>
      <c r="H6" s="501"/>
      <c r="I6" s="501"/>
    </row>
    <row r="7" spans="1:9" ht="20.25">
      <c r="A7" s="500"/>
      <c r="B7" s="499"/>
      <c r="C7" s="499"/>
      <c r="D7" s="499"/>
      <c r="E7" s="499"/>
      <c r="F7" s="499"/>
      <c r="G7" s="501"/>
      <c r="H7" s="501"/>
      <c r="I7" s="501"/>
    </row>
    <row r="8" spans="1:9" ht="20.25">
      <c r="A8" s="499" t="s">
        <v>1281</v>
      </c>
      <c r="B8" s="499"/>
      <c r="C8" s="499"/>
      <c r="D8" s="499"/>
      <c r="E8" s="499"/>
      <c r="F8" s="499"/>
      <c r="G8" s="501"/>
      <c r="H8" s="501"/>
      <c r="I8" s="501"/>
    </row>
    <row r="9" spans="1:9" ht="20.25">
      <c r="A9" s="499"/>
      <c r="B9" s="499"/>
      <c r="C9" s="499"/>
      <c r="D9" s="499"/>
      <c r="E9" s="499"/>
      <c r="F9" s="499"/>
      <c r="G9" s="501"/>
      <c r="H9" s="501"/>
      <c r="I9" s="501"/>
    </row>
    <row r="10" spans="1:9" ht="14.25">
      <c r="A10" s="502" t="s">
        <v>1282</v>
      </c>
      <c r="E10" s="502" t="s">
        <v>1283</v>
      </c>
      <c r="I10" s="501"/>
    </row>
    <row r="11" spans="1:9" s="503" customFormat="1">
      <c r="B11" s="503" t="s">
        <v>1284</v>
      </c>
      <c r="F11" s="503" t="s">
        <v>1285</v>
      </c>
    </row>
    <row r="12" spans="1:9" ht="14.25">
      <c r="A12" s="502" t="s">
        <v>1286</v>
      </c>
      <c r="E12" s="502" t="s">
        <v>1287</v>
      </c>
    </row>
    <row r="13" spans="1:9" ht="14.25">
      <c r="A13" s="502"/>
    </row>
    <row r="14" spans="1:9" ht="14.25">
      <c r="A14" s="502" t="s">
        <v>1288</v>
      </c>
      <c r="E14" s="502" t="s">
        <v>1289</v>
      </c>
    </row>
    <row r="15" spans="1:9">
      <c r="B15" s="503" t="s">
        <v>1285</v>
      </c>
      <c r="C15" s="503"/>
      <c r="D15" s="503"/>
      <c r="F15" s="503" t="s">
        <v>1285</v>
      </c>
      <c r="G15" s="503"/>
      <c r="H15" s="503"/>
      <c r="I15" s="503"/>
    </row>
    <row r="16" spans="1:9" ht="14.25">
      <c r="A16" s="502" t="s">
        <v>1290</v>
      </c>
      <c r="E16" s="502" t="s">
        <v>1290</v>
      </c>
    </row>
    <row r="17" spans="1:9" ht="14.25">
      <c r="A17" s="502"/>
      <c r="E17" s="502"/>
    </row>
    <row r="18" spans="1:9" ht="14.25">
      <c r="A18" s="502"/>
      <c r="E18" s="502"/>
    </row>
    <row r="19" spans="1:9" ht="17.25">
      <c r="A19" s="504"/>
      <c r="B19" s="505"/>
      <c r="C19" s="505"/>
      <c r="D19" s="506"/>
      <c r="E19" s="505"/>
      <c r="F19" s="507" t="s">
        <v>1291</v>
      </c>
    </row>
    <row r="20" spans="1:9" ht="14.25">
      <c r="A20" s="502" t="s">
        <v>1292</v>
      </c>
    </row>
    <row r="21" spans="1:9" ht="14.25">
      <c r="A21" s="502"/>
    </row>
    <row r="22" spans="1:9" ht="14.25">
      <c r="A22" s="508" t="s">
        <v>1293</v>
      </c>
    </row>
    <row r="23" spans="1:9" ht="20.25">
      <c r="B23" s="2622" t="s">
        <v>1294</v>
      </c>
      <c r="C23" s="2622"/>
      <c r="D23" s="2622"/>
      <c r="E23" s="2622"/>
      <c r="F23" s="2622"/>
      <c r="G23" s="2622"/>
      <c r="H23" s="2622"/>
    </row>
    <row r="24" spans="1:9" ht="18.75">
      <c r="B24" s="2617" t="s">
        <v>1295</v>
      </c>
      <c r="C24" s="2617"/>
      <c r="D24" s="2617"/>
      <c r="E24" s="2617"/>
      <c r="F24" s="2617"/>
      <c r="G24" s="2617"/>
      <c r="H24" s="2617"/>
    </row>
    <row r="25" spans="1:9" ht="18.75">
      <c r="B25" s="2617" t="s">
        <v>1296</v>
      </c>
      <c r="C25" s="2617"/>
      <c r="D25" s="2617"/>
      <c r="E25" s="2617"/>
      <c r="F25" s="2617"/>
      <c r="G25" s="2617"/>
      <c r="H25" s="2617"/>
    </row>
    <row r="26" spans="1:9" ht="14.25">
      <c r="A26" s="502"/>
    </row>
    <row r="27" spans="1:9">
      <c r="A27" s="509" t="s">
        <v>1297</v>
      </c>
      <c r="B27" s="510"/>
      <c r="C27" s="510"/>
      <c r="E27" s="511" t="s">
        <v>1298</v>
      </c>
    </row>
    <row r="28" spans="1:9" ht="14.25" thickBot="1">
      <c r="A28" s="509" t="s">
        <v>1299</v>
      </c>
      <c r="B28" s="509"/>
      <c r="C28" s="509"/>
      <c r="D28" s="509"/>
      <c r="E28" s="509" t="s">
        <v>1300</v>
      </c>
      <c r="G28" s="510" t="s">
        <v>1301</v>
      </c>
      <c r="H28" s="510" t="s">
        <v>1302</v>
      </c>
      <c r="I28" s="510" t="s">
        <v>1303</v>
      </c>
    </row>
    <row r="29" spans="1:9" ht="14.25" thickBot="1">
      <c r="A29" s="509" t="s">
        <v>1304</v>
      </c>
      <c r="B29" s="509"/>
      <c r="C29" s="509"/>
      <c r="D29" s="509"/>
      <c r="E29" s="512"/>
      <c r="F29" s="512"/>
      <c r="G29" s="513"/>
      <c r="H29" s="514"/>
      <c r="I29" s="515"/>
    </row>
    <row r="30" spans="1:9" ht="14.25" thickBot="1">
      <c r="A30" s="509" t="s">
        <v>1305</v>
      </c>
      <c r="B30" s="509"/>
      <c r="C30" s="513"/>
      <c r="D30" s="514"/>
      <c r="E30" s="509" t="s">
        <v>1306</v>
      </c>
      <c r="F30" s="512"/>
      <c r="G30" s="512"/>
      <c r="H30" s="512"/>
      <c r="I30" s="509"/>
    </row>
    <row r="31" spans="1:9" ht="14.25" thickBot="1">
      <c r="A31" s="509" t="s">
        <v>1307</v>
      </c>
      <c r="B31" s="509"/>
      <c r="C31" s="509"/>
      <c r="D31" s="509"/>
      <c r="E31" s="512" t="s">
        <v>1308</v>
      </c>
      <c r="F31" s="512" t="s">
        <v>1309</v>
      </c>
      <c r="G31" s="512"/>
      <c r="H31" s="509"/>
      <c r="I31" s="509"/>
    </row>
    <row r="32" spans="1:9" ht="14.25" thickBot="1">
      <c r="A32" s="509" t="s">
        <v>1310</v>
      </c>
      <c r="B32" s="516"/>
      <c r="C32" s="517"/>
      <c r="D32" s="509"/>
      <c r="E32" s="509" t="s">
        <v>1311</v>
      </c>
      <c r="F32" s="509"/>
      <c r="G32" s="518"/>
    </row>
    <row r="33" spans="1:13">
      <c r="A33" s="511" t="s">
        <v>1312</v>
      </c>
      <c r="B33" s="511"/>
      <c r="C33" s="519"/>
      <c r="D33" s="511"/>
      <c r="E33" s="516"/>
      <c r="F33" s="512"/>
      <c r="G33" s="512"/>
      <c r="H33" s="512"/>
      <c r="I33" s="512"/>
    </row>
    <row r="34" spans="1:13" ht="14.25" thickBot="1">
      <c r="A34" s="509" t="s">
        <v>1313</v>
      </c>
      <c r="B34" s="509"/>
      <c r="C34" s="517"/>
      <c r="D34" s="509"/>
      <c r="E34" s="509" t="s">
        <v>1314</v>
      </c>
      <c r="F34" s="509"/>
      <c r="G34" s="509"/>
      <c r="H34" s="512"/>
    </row>
    <row r="35" spans="1:13" ht="14.25" thickBot="1">
      <c r="A35" s="509" t="s">
        <v>1315</v>
      </c>
      <c r="B35" s="509"/>
      <c r="C35" s="520"/>
      <c r="D35" s="521"/>
      <c r="E35" s="516" t="s">
        <v>1316</v>
      </c>
      <c r="F35" s="509"/>
      <c r="G35" s="509"/>
      <c r="H35" s="512"/>
      <c r="I35" s="509"/>
    </row>
    <row r="36" spans="1:13" ht="14.25" thickBot="1">
      <c r="A36" s="509" t="s">
        <v>1317</v>
      </c>
      <c r="B36" s="509"/>
      <c r="C36" s="517"/>
      <c r="D36" s="509"/>
      <c r="E36" s="511" t="s">
        <v>1318</v>
      </c>
      <c r="F36" s="516"/>
      <c r="G36" s="513"/>
      <c r="H36" s="514"/>
      <c r="I36" s="515"/>
    </row>
    <row r="37" spans="1:13">
      <c r="A37" s="516" t="s">
        <v>1319</v>
      </c>
      <c r="B37" s="511"/>
      <c r="C37" s="519"/>
      <c r="D37" s="511"/>
      <c r="E37" s="511" t="s">
        <v>1320</v>
      </c>
      <c r="F37" s="522"/>
      <c r="G37" s="522"/>
      <c r="H37" s="511"/>
      <c r="I37" s="511"/>
    </row>
    <row r="38" spans="1:13">
      <c r="A38" s="523" t="s">
        <v>1321</v>
      </c>
    </row>
    <row r="39" spans="1:13" ht="14.25" thickBot="1"/>
    <row r="40" spans="1:13" s="524" customFormat="1" ht="14.25" thickBot="1">
      <c r="A40" s="2625" t="s">
        <v>1322</v>
      </c>
      <c r="B40" s="2627" t="s">
        <v>1323</v>
      </c>
      <c r="C40" s="2628"/>
      <c r="D40" s="2627" t="s">
        <v>1324</v>
      </c>
      <c r="E40" s="2628"/>
      <c r="F40" s="2629" t="s">
        <v>1325</v>
      </c>
      <c r="G40" s="2627" t="s">
        <v>1326</v>
      </c>
      <c r="H40" s="2631"/>
      <c r="I40" s="2628"/>
    </row>
    <row r="41" spans="1:13" s="524" customFormat="1" ht="96.75" thickBot="1">
      <c r="A41" s="2626"/>
      <c r="B41" s="525" t="s">
        <v>1327</v>
      </c>
      <c r="C41" s="526" t="s">
        <v>1328</v>
      </c>
      <c r="D41" s="527" t="s">
        <v>1329</v>
      </c>
      <c r="E41" s="527" t="s">
        <v>1330</v>
      </c>
      <c r="F41" s="2630"/>
      <c r="G41" s="527" t="s">
        <v>1331</v>
      </c>
      <c r="H41" s="528" t="s">
        <v>1332</v>
      </c>
      <c r="I41" s="527" t="s">
        <v>1333</v>
      </c>
      <c r="J41" s="529"/>
    </row>
    <row r="42" spans="1:13" s="534" customFormat="1" ht="14.25" thickBot="1">
      <c r="A42" s="530" t="s">
        <v>803</v>
      </c>
      <c r="B42" s="527" t="s">
        <v>1334</v>
      </c>
      <c r="C42" s="531" t="s">
        <v>1335</v>
      </c>
      <c r="D42" s="531" t="s">
        <v>703</v>
      </c>
      <c r="E42" s="531" t="s">
        <v>704</v>
      </c>
      <c r="F42" s="530">
        <v>3</v>
      </c>
      <c r="G42" s="530">
        <v>4</v>
      </c>
      <c r="H42" s="532">
        <v>5</v>
      </c>
      <c r="I42" s="530">
        <v>6</v>
      </c>
      <c r="J42" s="533"/>
      <c r="K42" s="533"/>
      <c r="L42" s="533"/>
      <c r="M42" s="533"/>
    </row>
    <row r="43" spans="1:13" s="538" customFormat="1" ht="82.5">
      <c r="A43" s="535">
        <v>2000000</v>
      </c>
      <c r="B43" s="536" t="s">
        <v>1336</v>
      </c>
      <c r="C43" s="537" t="s">
        <v>338</v>
      </c>
      <c r="D43" s="2632"/>
      <c r="E43" s="2632"/>
      <c r="F43" s="2632"/>
      <c r="G43" s="2632"/>
      <c r="H43" s="2632"/>
      <c r="I43" s="2623"/>
    </row>
    <row r="44" spans="1:13" ht="14.25">
      <c r="A44" s="539"/>
      <c r="B44" s="540" t="s">
        <v>1337</v>
      </c>
      <c r="C44" s="541"/>
      <c r="D44" s="2633"/>
      <c r="E44" s="2634"/>
      <c r="F44" s="2634"/>
      <c r="G44" s="2634"/>
      <c r="H44" s="2634"/>
      <c r="I44" s="2624"/>
    </row>
    <row r="45" spans="1:13" ht="28.5">
      <c r="A45" s="542">
        <v>2111000</v>
      </c>
      <c r="B45" s="543" t="s">
        <v>1338</v>
      </c>
      <c r="C45" s="544" t="s">
        <v>338</v>
      </c>
      <c r="D45" s="542"/>
      <c r="E45" s="542"/>
      <c r="F45" s="542"/>
      <c r="G45" s="542"/>
      <c r="H45" s="542"/>
      <c r="I45" s="545"/>
    </row>
    <row r="46" spans="1:13" ht="28.5">
      <c r="A46" s="542">
        <v>2112000</v>
      </c>
      <c r="B46" s="543" t="s">
        <v>1339</v>
      </c>
      <c r="C46" s="546" t="s">
        <v>338</v>
      </c>
      <c r="D46" s="542"/>
      <c r="E46" s="542"/>
      <c r="F46" s="542"/>
      <c r="G46" s="542"/>
      <c r="H46" s="542"/>
      <c r="I46" s="545"/>
    </row>
    <row r="47" spans="1:13" ht="14.25">
      <c r="A47" s="547"/>
      <c r="B47" s="548" t="s">
        <v>1340</v>
      </c>
      <c r="C47" s="549"/>
      <c r="D47" s="547"/>
      <c r="E47" s="547"/>
      <c r="F47" s="547"/>
      <c r="G47" s="547"/>
      <c r="H47" s="547"/>
      <c r="I47" s="550"/>
    </row>
    <row r="48" spans="1:13" ht="40.5">
      <c r="A48" s="547">
        <v>2112100</v>
      </c>
      <c r="B48" s="548" t="s">
        <v>1341</v>
      </c>
      <c r="C48" s="549" t="s">
        <v>338</v>
      </c>
      <c r="D48" s="547"/>
      <c r="E48" s="547"/>
      <c r="F48" s="547"/>
      <c r="G48" s="547"/>
      <c r="H48" s="547"/>
      <c r="I48" s="550"/>
    </row>
    <row r="49" spans="1:9" ht="40.5">
      <c r="A49" s="547">
        <v>2112110</v>
      </c>
      <c r="B49" s="548" t="s">
        <v>1342</v>
      </c>
      <c r="C49" s="549">
        <v>731100</v>
      </c>
      <c r="D49" s="547"/>
      <c r="E49" s="547"/>
      <c r="F49" s="547"/>
      <c r="G49" s="547"/>
      <c r="H49" s="547"/>
      <c r="I49" s="550"/>
    </row>
    <row r="50" spans="1:9" ht="40.5">
      <c r="A50" s="547">
        <v>2112120</v>
      </c>
      <c r="B50" s="548" t="s">
        <v>1343</v>
      </c>
      <c r="C50" s="549">
        <v>731200</v>
      </c>
      <c r="D50" s="547"/>
      <c r="E50" s="547"/>
      <c r="F50" s="547"/>
      <c r="G50" s="547"/>
      <c r="H50" s="547"/>
      <c r="I50" s="550"/>
    </row>
    <row r="51" spans="1:9" ht="54">
      <c r="A51" s="547">
        <v>2112200</v>
      </c>
      <c r="B51" s="548" t="s">
        <v>1344</v>
      </c>
      <c r="C51" s="549" t="s">
        <v>338</v>
      </c>
      <c r="D51" s="547"/>
      <c r="E51" s="547"/>
      <c r="F51" s="547"/>
      <c r="G51" s="547"/>
      <c r="H51" s="547"/>
      <c r="I51" s="550"/>
    </row>
    <row r="52" spans="1:9" ht="54">
      <c r="A52" s="547">
        <v>2112210</v>
      </c>
      <c r="B52" s="548" t="s">
        <v>1345</v>
      </c>
      <c r="C52" s="549">
        <v>732100</v>
      </c>
      <c r="D52" s="547"/>
      <c r="E52" s="547"/>
      <c r="F52" s="547"/>
      <c r="G52" s="547"/>
      <c r="H52" s="547"/>
      <c r="I52" s="550"/>
    </row>
    <row r="53" spans="1:9" ht="54">
      <c r="A53" s="547">
        <v>2112220</v>
      </c>
      <c r="B53" s="548" t="s">
        <v>1346</v>
      </c>
      <c r="C53" s="549">
        <v>732200</v>
      </c>
      <c r="D53" s="547"/>
      <c r="E53" s="547"/>
      <c r="F53" s="547"/>
      <c r="G53" s="547"/>
      <c r="H53" s="547"/>
      <c r="I53" s="550"/>
    </row>
    <row r="54" spans="1:9" ht="54">
      <c r="A54" s="547">
        <v>2112300</v>
      </c>
      <c r="B54" s="548" t="s">
        <v>1347</v>
      </c>
      <c r="C54" s="549" t="s">
        <v>338</v>
      </c>
      <c r="D54" s="547"/>
      <c r="E54" s="547"/>
      <c r="F54" s="547"/>
      <c r="G54" s="547"/>
      <c r="H54" s="547"/>
      <c r="I54" s="550"/>
    </row>
    <row r="55" spans="1:9" ht="54">
      <c r="A55" s="547">
        <v>2112310</v>
      </c>
      <c r="B55" s="548" t="s">
        <v>1348</v>
      </c>
      <c r="C55" s="549">
        <v>733100</v>
      </c>
      <c r="D55" s="547"/>
      <c r="E55" s="547"/>
      <c r="F55" s="547"/>
      <c r="G55" s="547"/>
      <c r="H55" s="547"/>
      <c r="I55" s="550"/>
    </row>
    <row r="56" spans="1:9" ht="54">
      <c r="A56" s="547">
        <v>2112320</v>
      </c>
      <c r="B56" s="548" t="s">
        <v>1349</v>
      </c>
      <c r="C56" s="549">
        <v>733200</v>
      </c>
      <c r="D56" s="547"/>
      <c r="E56" s="547"/>
      <c r="F56" s="547"/>
      <c r="G56" s="547"/>
      <c r="H56" s="547"/>
      <c r="I56" s="550"/>
    </row>
    <row r="57" spans="1:9" ht="14.25">
      <c r="A57" s="551">
        <v>2113000</v>
      </c>
      <c r="B57" s="543" t="s">
        <v>1350</v>
      </c>
      <c r="C57" s="552" t="s">
        <v>338</v>
      </c>
      <c r="D57" s="551"/>
      <c r="E57" s="551"/>
      <c r="F57" s="551"/>
      <c r="G57" s="551"/>
      <c r="H57" s="551"/>
      <c r="I57" s="553"/>
    </row>
    <row r="58" spans="1:9" ht="14.25">
      <c r="A58" s="554"/>
      <c r="B58" s="548" t="s">
        <v>1340</v>
      </c>
      <c r="C58" s="555"/>
      <c r="D58" s="554"/>
      <c r="E58" s="554"/>
      <c r="F58" s="554"/>
      <c r="G58" s="554"/>
      <c r="H58" s="554"/>
      <c r="I58" s="556"/>
    </row>
    <row r="59" spans="1:9" ht="27">
      <c r="A59" s="547">
        <v>2113100</v>
      </c>
      <c r="B59" s="548" t="s">
        <v>1351</v>
      </c>
      <c r="C59" s="549" t="s">
        <v>338</v>
      </c>
      <c r="D59" s="547"/>
      <c r="E59" s="547"/>
      <c r="F59" s="547"/>
      <c r="G59" s="547"/>
      <c r="H59" s="547"/>
      <c r="I59" s="550"/>
    </row>
    <row r="60" spans="1:9" ht="14.25">
      <c r="A60" s="547">
        <v>2113110</v>
      </c>
      <c r="B60" s="548" t="s">
        <v>1352</v>
      </c>
      <c r="C60" s="549">
        <v>741100</v>
      </c>
      <c r="D60" s="547"/>
      <c r="E60" s="547"/>
      <c r="F60" s="547"/>
      <c r="G60" s="547"/>
      <c r="H60" s="547"/>
      <c r="I60" s="550"/>
    </row>
    <row r="61" spans="1:9" ht="14.25">
      <c r="A61" s="547">
        <v>2113120</v>
      </c>
      <c r="B61" s="548" t="s">
        <v>1353</v>
      </c>
      <c r="C61" s="549">
        <v>741200</v>
      </c>
      <c r="D61" s="547"/>
      <c r="E61" s="547"/>
      <c r="F61" s="547"/>
      <c r="G61" s="547"/>
      <c r="H61" s="547"/>
      <c r="I61" s="550"/>
    </row>
    <row r="62" spans="1:9" ht="14.25">
      <c r="A62" s="547">
        <v>2113130</v>
      </c>
      <c r="B62" s="548" t="s">
        <v>1354</v>
      </c>
      <c r="C62" s="549">
        <v>741500</v>
      </c>
      <c r="D62" s="547"/>
      <c r="E62" s="547"/>
      <c r="F62" s="547"/>
      <c r="G62" s="547"/>
      <c r="H62" s="547"/>
      <c r="I62" s="550"/>
    </row>
    <row r="63" spans="1:9" ht="67.5" customHeight="1">
      <c r="A63" s="547">
        <v>2113200</v>
      </c>
      <c r="B63" s="548" t="s">
        <v>1355</v>
      </c>
      <c r="C63" s="549" t="s">
        <v>338</v>
      </c>
      <c r="D63" s="547"/>
      <c r="E63" s="547"/>
      <c r="F63" s="547"/>
      <c r="G63" s="547"/>
      <c r="H63" s="547"/>
      <c r="I63" s="550"/>
    </row>
    <row r="64" spans="1:9" ht="69.75" customHeight="1">
      <c r="A64" s="547">
        <v>2113210</v>
      </c>
      <c r="B64" s="548" t="s">
        <v>1356</v>
      </c>
      <c r="C64" s="549">
        <v>742100</v>
      </c>
      <c r="D64" s="547"/>
      <c r="E64" s="547"/>
      <c r="F64" s="547"/>
      <c r="G64" s="547"/>
      <c r="H64" s="547"/>
      <c r="I64" s="550"/>
    </row>
    <row r="65" spans="1:9" ht="30.75" customHeight="1">
      <c r="A65" s="547">
        <v>2113240</v>
      </c>
      <c r="B65" s="548" t="s">
        <v>1357</v>
      </c>
      <c r="C65" s="549">
        <v>742200</v>
      </c>
      <c r="D65" s="547"/>
      <c r="E65" s="547"/>
      <c r="F65" s="547"/>
      <c r="G65" s="547"/>
      <c r="H65" s="547"/>
      <c r="I65" s="550"/>
    </row>
    <row r="66" spans="1:9" ht="22.5" customHeight="1">
      <c r="A66" s="547">
        <v>2113241</v>
      </c>
      <c r="B66" s="548" t="s">
        <v>1358</v>
      </c>
      <c r="C66" s="549" t="s">
        <v>338</v>
      </c>
      <c r="D66" s="547"/>
      <c r="E66" s="547"/>
      <c r="F66" s="547"/>
      <c r="G66" s="547"/>
      <c r="H66" s="547"/>
      <c r="I66" s="550"/>
    </row>
    <row r="67" spans="1:9" ht="33" customHeight="1">
      <c r="A67" s="547">
        <v>2113242</v>
      </c>
      <c r="B67" s="548" t="s">
        <v>1359</v>
      </c>
      <c r="C67" s="549" t="s">
        <v>338</v>
      </c>
      <c r="D67" s="547"/>
      <c r="E67" s="547"/>
      <c r="F67" s="547"/>
      <c r="G67" s="547"/>
      <c r="H67" s="547"/>
      <c r="I67" s="550"/>
    </row>
    <row r="68" spans="1:9" ht="36" customHeight="1">
      <c r="A68" s="547">
        <v>2113300</v>
      </c>
      <c r="B68" s="548" t="s">
        <v>1360</v>
      </c>
      <c r="C68" s="549" t="s">
        <v>338</v>
      </c>
      <c r="D68" s="547"/>
      <c r="E68" s="547"/>
      <c r="F68" s="547"/>
      <c r="G68" s="547"/>
      <c r="H68" s="547"/>
      <c r="I68" s="550"/>
    </row>
    <row r="69" spans="1:9" ht="27.75" customHeight="1">
      <c r="A69" s="547">
        <v>2113400</v>
      </c>
      <c r="B69" s="548" t="s">
        <v>1361</v>
      </c>
      <c r="C69" s="549" t="s">
        <v>338</v>
      </c>
      <c r="D69" s="547"/>
      <c r="E69" s="547"/>
      <c r="F69" s="547"/>
      <c r="G69" s="547"/>
      <c r="H69" s="547"/>
      <c r="I69" s="550"/>
    </row>
    <row r="70" spans="1:9" ht="45" customHeight="1">
      <c r="A70" s="547">
        <v>2113410</v>
      </c>
      <c r="B70" s="548" t="s">
        <v>1362</v>
      </c>
      <c r="C70" s="549">
        <v>744100</v>
      </c>
      <c r="D70" s="547"/>
      <c r="E70" s="547"/>
      <c r="F70" s="547"/>
      <c r="G70" s="547"/>
      <c r="H70" s="547"/>
      <c r="I70" s="550"/>
    </row>
    <row r="71" spans="1:9" ht="39.75" customHeight="1">
      <c r="A71" s="547">
        <v>2113420</v>
      </c>
      <c r="B71" s="548" t="s">
        <v>1363</v>
      </c>
      <c r="C71" s="549">
        <v>744200</v>
      </c>
      <c r="D71" s="547"/>
      <c r="E71" s="547"/>
      <c r="F71" s="547"/>
      <c r="G71" s="547"/>
      <c r="H71" s="547"/>
      <c r="I71" s="550"/>
    </row>
    <row r="72" spans="1:9" ht="18" customHeight="1">
      <c r="A72" s="547">
        <v>2113500</v>
      </c>
      <c r="B72" s="548" t="s">
        <v>1364</v>
      </c>
      <c r="C72" s="549" t="s">
        <v>338</v>
      </c>
      <c r="D72" s="547"/>
      <c r="E72" s="547"/>
      <c r="F72" s="547"/>
      <c r="G72" s="547"/>
      <c r="H72" s="547"/>
      <c r="I72" s="550"/>
    </row>
    <row r="73" spans="1:9" s="538" customFormat="1" ht="123.75" customHeight="1">
      <c r="A73" s="557">
        <v>1000000</v>
      </c>
      <c r="B73" s="558" t="s">
        <v>1365</v>
      </c>
      <c r="C73" s="559" t="s">
        <v>985</v>
      </c>
      <c r="D73" s="557"/>
      <c r="E73" s="557"/>
      <c r="F73" s="557"/>
      <c r="G73" s="557"/>
      <c r="H73" s="557"/>
      <c r="I73" s="557"/>
    </row>
    <row r="74" spans="1:9" ht="14.25">
      <c r="A74" s="547"/>
      <c r="B74" s="547" t="s">
        <v>1366</v>
      </c>
      <c r="C74" s="549"/>
      <c r="D74" s="547"/>
      <c r="E74" s="547"/>
      <c r="F74" s="560"/>
      <c r="G74" s="560"/>
      <c r="H74" s="560"/>
      <c r="I74" s="560"/>
    </row>
    <row r="75" spans="1:9" s="561" customFormat="1" ht="85.5">
      <c r="A75" s="557">
        <v>1100000</v>
      </c>
      <c r="B75" s="559" t="s">
        <v>1367</v>
      </c>
      <c r="C75" s="559" t="s">
        <v>338</v>
      </c>
      <c r="D75" s="557"/>
      <c r="E75" s="557"/>
      <c r="F75" s="557"/>
      <c r="G75" s="557"/>
      <c r="H75" s="557"/>
      <c r="I75" s="557"/>
    </row>
    <row r="76" spans="1:9" s="561" customFormat="1" ht="14.25">
      <c r="A76" s="557"/>
      <c r="B76" s="557" t="s">
        <v>1366</v>
      </c>
      <c r="C76" s="559"/>
      <c r="D76" s="557"/>
      <c r="E76" s="557"/>
      <c r="F76" s="557"/>
      <c r="G76" s="557"/>
      <c r="H76" s="557"/>
      <c r="I76" s="557"/>
    </row>
    <row r="77" spans="1:9" ht="141.75" customHeight="1">
      <c r="A77" s="557">
        <v>1110000</v>
      </c>
      <c r="B77" s="562" t="s">
        <v>1368</v>
      </c>
      <c r="C77" s="549" t="s">
        <v>338</v>
      </c>
      <c r="D77" s="547"/>
      <c r="E77" s="547"/>
      <c r="F77" s="547"/>
      <c r="G77" s="547"/>
      <c r="H77" s="547"/>
      <c r="I77" s="547"/>
    </row>
    <row r="78" spans="1:9" ht="40.5" customHeight="1">
      <c r="A78" s="547">
        <v>1111000</v>
      </c>
      <c r="B78" s="548" t="s">
        <v>1369</v>
      </c>
      <c r="C78" s="549" t="s">
        <v>1370</v>
      </c>
      <c r="D78" s="547"/>
      <c r="E78" s="547"/>
      <c r="F78" s="547"/>
      <c r="G78" s="547"/>
      <c r="H78" s="547"/>
      <c r="I78" s="547"/>
    </row>
    <row r="79" spans="1:9" ht="42" customHeight="1">
      <c r="A79" s="547">
        <v>1112000</v>
      </c>
      <c r="B79" s="548" t="s">
        <v>1371</v>
      </c>
      <c r="C79" s="549" t="s">
        <v>1372</v>
      </c>
      <c r="D79" s="547"/>
      <c r="E79" s="547"/>
      <c r="F79" s="547"/>
      <c r="G79" s="547"/>
      <c r="H79" s="547"/>
      <c r="I79" s="547"/>
    </row>
    <row r="80" spans="1:9" ht="45.75" customHeight="1">
      <c r="A80" s="547">
        <v>1113000</v>
      </c>
      <c r="B80" s="548" t="s">
        <v>1373</v>
      </c>
      <c r="C80" s="549">
        <v>411300</v>
      </c>
      <c r="D80" s="547"/>
      <c r="E80" s="547"/>
      <c r="F80" s="547"/>
      <c r="G80" s="547"/>
      <c r="H80" s="547"/>
      <c r="I80" s="547"/>
    </row>
    <row r="81" spans="1:9" ht="40.5" customHeight="1">
      <c r="A81" s="547">
        <v>1114000</v>
      </c>
      <c r="B81" s="548" t="s">
        <v>1374</v>
      </c>
      <c r="C81" s="549">
        <v>411400</v>
      </c>
      <c r="D81" s="547"/>
      <c r="E81" s="547"/>
      <c r="F81" s="547"/>
      <c r="G81" s="547"/>
      <c r="H81" s="547"/>
      <c r="I81" s="547"/>
    </row>
    <row r="82" spans="1:9" ht="14.25">
      <c r="A82" s="547">
        <v>1115000</v>
      </c>
      <c r="B82" s="548" t="s">
        <v>1375</v>
      </c>
      <c r="C82" s="549">
        <v>411500</v>
      </c>
      <c r="D82" s="547"/>
      <c r="E82" s="547"/>
      <c r="F82" s="547"/>
      <c r="G82" s="547"/>
      <c r="H82" s="547"/>
      <c r="I82" s="547"/>
    </row>
    <row r="83" spans="1:9" ht="33.75" customHeight="1">
      <c r="A83" s="547">
        <v>1116000</v>
      </c>
      <c r="B83" s="548" t="s">
        <v>1376</v>
      </c>
      <c r="C83" s="549">
        <v>412100</v>
      </c>
      <c r="D83" s="547"/>
      <c r="E83" s="547"/>
      <c r="F83" s="547"/>
      <c r="G83" s="547"/>
      <c r="H83" s="547"/>
      <c r="I83" s="547"/>
    </row>
    <row r="84" spans="1:9" ht="32.25" customHeight="1">
      <c r="A84" s="547">
        <v>1117000</v>
      </c>
      <c r="B84" s="548" t="s">
        <v>1377</v>
      </c>
      <c r="C84" s="549">
        <v>413100</v>
      </c>
      <c r="D84" s="547"/>
      <c r="E84" s="547"/>
      <c r="F84" s="547"/>
      <c r="G84" s="547"/>
      <c r="H84" s="547"/>
      <c r="I84" s="547"/>
    </row>
    <row r="85" spans="1:9" ht="87.75" customHeight="1">
      <c r="A85" s="557">
        <v>1120000</v>
      </c>
      <c r="B85" s="543" t="s">
        <v>1378</v>
      </c>
      <c r="C85" s="546" t="s">
        <v>338</v>
      </c>
      <c r="D85" s="542"/>
      <c r="E85" s="542"/>
      <c r="F85" s="542"/>
      <c r="G85" s="542"/>
      <c r="H85" s="542"/>
      <c r="I85" s="542"/>
    </row>
    <row r="86" spans="1:9" ht="14.25">
      <c r="A86" s="547"/>
      <c r="B86" s="548" t="s">
        <v>1366</v>
      </c>
      <c r="C86" s="549"/>
      <c r="D86" s="547"/>
      <c r="E86" s="547"/>
      <c r="F86" s="547"/>
      <c r="G86" s="547"/>
      <c r="H86" s="547"/>
      <c r="I86" s="547"/>
    </row>
    <row r="87" spans="1:9" ht="37.5" customHeight="1">
      <c r="A87" s="547">
        <v>1121000</v>
      </c>
      <c r="B87" s="562" t="s">
        <v>1379</v>
      </c>
      <c r="C87" s="549" t="s">
        <v>338</v>
      </c>
      <c r="D87" s="547"/>
      <c r="E87" s="547"/>
      <c r="F87" s="547"/>
      <c r="G87" s="547"/>
      <c r="H87" s="547"/>
      <c r="I87" s="547"/>
    </row>
    <row r="88" spans="1:9" ht="44.25" customHeight="1">
      <c r="A88" s="547">
        <v>1121100</v>
      </c>
      <c r="B88" s="548" t="s">
        <v>1380</v>
      </c>
      <c r="C88" s="549">
        <v>421100</v>
      </c>
      <c r="D88" s="547"/>
      <c r="E88" s="547"/>
      <c r="F88" s="547"/>
      <c r="G88" s="547"/>
      <c r="H88" s="547"/>
      <c r="I88" s="547"/>
    </row>
    <row r="89" spans="1:9" ht="14.25">
      <c r="A89" s="547">
        <v>1121200</v>
      </c>
      <c r="B89" s="563" t="s">
        <v>1381</v>
      </c>
      <c r="C89" s="549">
        <v>421200</v>
      </c>
      <c r="D89" s="547"/>
      <c r="E89" s="547"/>
      <c r="F89" s="547"/>
      <c r="G89" s="547"/>
      <c r="H89" s="547"/>
      <c r="I89" s="547"/>
    </row>
    <row r="90" spans="1:9" ht="14.25">
      <c r="A90" s="547">
        <v>1121300</v>
      </c>
      <c r="B90" s="548" t="s">
        <v>1382</v>
      </c>
      <c r="C90" s="549">
        <v>421300</v>
      </c>
      <c r="D90" s="547"/>
      <c r="E90" s="547"/>
      <c r="F90" s="547"/>
      <c r="G90" s="547"/>
      <c r="H90" s="547"/>
      <c r="I90" s="547"/>
    </row>
    <row r="91" spans="1:9" ht="14.25">
      <c r="A91" s="547">
        <v>1121400</v>
      </c>
      <c r="B91" s="548" t="s">
        <v>1383</v>
      </c>
      <c r="C91" s="549">
        <v>421400</v>
      </c>
      <c r="D91" s="547"/>
      <c r="E91" s="547"/>
      <c r="F91" s="547"/>
      <c r="G91" s="547"/>
      <c r="H91" s="547"/>
      <c r="I91" s="547"/>
    </row>
    <row r="92" spans="1:9" ht="37.5" customHeight="1">
      <c r="A92" s="547">
        <v>1121500</v>
      </c>
      <c r="B92" s="548" t="s">
        <v>1384</v>
      </c>
      <c r="C92" s="549">
        <v>421500</v>
      </c>
      <c r="D92" s="547"/>
      <c r="E92" s="547"/>
      <c r="F92" s="547"/>
      <c r="G92" s="547"/>
      <c r="H92" s="547"/>
      <c r="I92" s="547"/>
    </row>
    <row r="93" spans="1:9" ht="45" customHeight="1">
      <c r="A93" s="547">
        <v>1121600</v>
      </c>
      <c r="B93" s="548" t="s">
        <v>1385</v>
      </c>
      <c r="C93" s="549">
        <v>421600</v>
      </c>
      <c r="D93" s="547"/>
      <c r="E93" s="547"/>
      <c r="F93" s="547"/>
      <c r="G93" s="547"/>
      <c r="H93" s="547"/>
      <c r="I93" s="547"/>
    </row>
    <row r="94" spans="1:9" ht="14.25">
      <c r="A94" s="547">
        <v>1121700</v>
      </c>
      <c r="B94" s="548" t="s">
        <v>1386</v>
      </c>
      <c r="C94" s="549">
        <v>421700</v>
      </c>
      <c r="D94" s="547"/>
      <c r="E94" s="547"/>
      <c r="F94" s="547"/>
      <c r="G94" s="547"/>
      <c r="H94" s="547"/>
      <c r="I94" s="547"/>
    </row>
    <row r="95" spans="1:9" ht="28.5">
      <c r="A95" s="547">
        <v>1122000</v>
      </c>
      <c r="B95" s="562" t="s">
        <v>1387</v>
      </c>
      <c r="C95" s="549" t="s">
        <v>338</v>
      </c>
      <c r="D95" s="547"/>
      <c r="E95" s="547"/>
      <c r="F95" s="547"/>
      <c r="G95" s="547"/>
      <c r="H95" s="547"/>
      <c r="I95" s="547"/>
    </row>
    <row r="96" spans="1:9" ht="14.25">
      <c r="A96" s="547">
        <v>1122100</v>
      </c>
      <c r="B96" s="548" t="s">
        <v>1388</v>
      </c>
      <c r="C96" s="549">
        <v>422100</v>
      </c>
      <c r="D96" s="547"/>
      <c r="E96" s="547"/>
      <c r="F96" s="547"/>
      <c r="G96" s="547"/>
      <c r="H96" s="547"/>
      <c r="I96" s="547"/>
    </row>
    <row r="97" spans="1:9" ht="35.25" customHeight="1">
      <c r="A97" s="547">
        <v>1122200</v>
      </c>
      <c r="B97" s="548" t="s">
        <v>1389</v>
      </c>
      <c r="C97" s="549">
        <v>422200</v>
      </c>
      <c r="D97" s="547"/>
      <c r="E97" s="547"/>
      <c r="F97" s="547"/>
      <c r="G97" s="547"/>
      <c r="H97" s="547"/>
      <c r="I97" s="547"/>
    </row>
    <row r="98" spans="1:9" ht="14.25">
      <c r="A98" s="547">
        <v>1122300</v>
      </c>
      <c r="B98" s="548" t="s">
        <v>1390</v>
      </c>
      <c r="C98" s="549">
        <v>422900</v>
      </c>
      <c r="D98" s="547"/>
      <c r="E98" s="547"/>
      <c r="F98" s="547"/>
      <c r="G98" s="547"/>
      <c r="H98" s="547"/>
      <c r="I98" s="547"/>
    </row>
    <row r="99" spans="1:9" ht="28.5">
      <c r="A99" s="547">
        <v>1123000</v>
      </c>
      <c r="B99" s="562" t="s">
        <v>1391</v>
      </c>
      <c r="C99" s="549" t="s">
        <v>338</v>
      </c>
      <c r="D99" s="547"/>
      <c r="E99" s="547"/>
      <c r="F99" s="547"/>
      <c r="G99" s="547"/>
      <c r="H99" s="547"/>
      <c r="I99" s="547"/>
    </row>
    <row r="100" spans="1:9" ht="14.25">
      <c r="A100" s="547">
        <v>1123100</v>
      </c>
      <c r="B100" s="548" t="s">
        <v>1392</v>
      </c>
      <c r="C100" s="549">
        <v>423100</v>
      </c>
      <c r="D100" s="547"/>
      <c r="E100" s="547"/>
      <c r="F100" s="547"/>
      <c r="G100" s="547"/>
      <c r="H100" s="547"/>
      <c r="I100" s="547"/>
    </row>
    <row r="101" spans="1:9" ht="27">
      <c r="A101" s="547">
        <v>1123200</v>
      </c>
      <c r="B101" s="548" t="s">
        <v>1393</v>
      </c>
      <c r="C101" s="549">
        <v>423200</v>
      </c>
      <c r="D101" s="547"/>
      <c r="E101" s="547"/>
      <c r="F101" s="547"/>
      <c r="G101" s="547"/>
      <c r="H101" s="547"/>
      <c r="I101" s="547"/>
    </row>
    <row r="102" spans="1:9" ht="46.5" customHeight="1">
      <c r="A102" s="547">
        <v>1123300</v>
      </c>
      <c r="B102" s="548" t="s">
        <v>1394</v>
      </c>
      <c r="C102" s="549">
        <v>423300</v>
      </c>
      <c r="D102" s="547"/>
      <c r="E102" s="547"/>
      <c r="F102" s="547"/>
      <c r="G102" s="547"/>
      <c r="H102" s="547"/>
      <c r="I102" s="547"/>
    </row>
    <row r="103" spans="1:9" ht="27">
      <c r="A103" s="547">
        <v>1123400</v>
      </c>
      <c r="B103" s="548" t="s">
        <v>1395</v>
      </c>
      <c r="C103" s="549">
        <v>423400</v>
      </c>
      <c r="D103" s="547"/>
      <c r="E103" s="547"/>
      <c r="F103" s="547"/>
      <c r="G103" s="547"/>
      <c r="H103" s="547"/>
      <c r="I103" s="547"/>
    </row>
    <row r="104" spans="1:9" ht="33" customHeight="1">
      <c r="A104" s="547">
        <v>1123500</v>
      </c>
      <c r="B104" s="548" t="s">
        <v>1396</v>
      </c>
      <c r="C104" s="549">
        <v>423500</v>
      </c>
      <c r="D104" s="547"/>
      <c r="E104" s="547"/>
      <c r="F104" s="547"/>
      <c r="G104" s="547"/>
      <c r="H104" s="547"/>
      <c r="I104" s="547"/>
    </row>
    <row r="105" spans="1:9" ht="27">
      <c r="A105" s="547">
        <v>1123600</v>
      </c>
      <c r="B105" s="548" t="s">
        <v>1397</v>
      </c>
      <c r="C105" s="549">
        <v>423600</v>
      </c>
      <c r="D105" s="547"/>
      <c r="E105" s="547"/>
      <c r="F105" s="547"/>
      <c r="G105" s="547"/>
      <c r="H105" s="547"/>
      <c r="I105" s="547"/>
    </row>
    <row r="106" spans="1:9" ht="14.25">
      <c r="A106" s="547">
        <v>1123700</v>
      </c>
      <c r="B106" s="548" t="s">
        <v>1398</v>
      </c>
      <c r="C106" s="549">
        <v>423700</v>
      </c>
      <c r="D106" s="547"/>
      <c r="E106" s="547"/>
      <c r="F106" s="547"/>
      <c r="G106" s="547"/>
      <c r="H106" s="547"/>
      <c r="I106" s="547"/>
    </row>
    <row r="107" spans="1:9" ht="27">
      <c r="A107" s="547">
        <v>1123800</v>
      </c>
      <c r="B107" s="548" t="s">
        <v>1399</v>
      </c>
      <c r="C107" s="549">
        <v>423900</v>
      </c>
      <c r="D107" s="547"/>
      <c r="E107" s="547"/>
      <c r="F107" s="547"/>
      <c r="G107" s="547"/>
      <c r="H107" s="547"/>
      <c r="I107" s="547"/>
    </row>
    <row r="108" spans="1:9" ht="28.5">
      <c r="A108" s="547">
        <v>1124000</v>
      </c>
      <c r="B108" s="562" t="s">
        <v>1400</v>
      </c>
      <c r="C108" s="549" t="s">
        <v>338</v>
      </c>
      <c r="D108" s="547"/>
      <c r="E108" s="547"/>
      <c r="F108" s="547"/>
      <c r="G108" s="547"/>
      <c r="H108" s="547"/>
      <c r="I108" s="547"/>
    </row>
    <row r="109" spans="1:9" ht="27">
      <c r="A109" s="547">
        <v>1124100</v>
      </c>
      <c r="B109" s="548" t="s">
        <v>1401</v>
      </c>
      <c r="C109" s="549">
        <v>424100</v>
      </c>
      <c r="D109" s="547"/>
      <c r="E109" s="547"/>
      <c r="F109" s="547"/>
      <c r="G109" s="547"/>
      <c r="H109" s="547"/>
      <c r="I109" s="547"/>
    </row>
    <row r="110" spans="1:9" ht="63.75" customHeight="1">
      <c r="A110" s="554">
        <v>1125000</v>
      </c>
      <c r="B110" s="564" t="s">
        <v>1402</v>
      </c>
      <c r="C110" s="555" t="s">
        <v>338</v>
      </c>
      <c r="D110" s="554"/>
      <c r="E110" s="554"/>
      <c r="F110" s="554"/>
      <c r="G110" s="554"/>
      <c r="H110" s="554"/>
      <c r="I110" s="554"/>
    </row>
    <row r="111" spans="1:9" ht="46.5" customHeight="1">
      <c r="A111" s="547">
        <v>1125100</v>
      </c>
      <c r="B111" s="548" t="s">
        <v>1403</v>
      </c>
      <c r="C111" s="549">
        <v>425100</v>
      </c>
      <c r="D111" s="547"/>
      <c r="E111" s="547"/>
      <c r="F111" s="547"/>
      <c r="G111" s="547"/>
      <c r="H111" s="547"/>
      <c r="I111" s="547"/>
    </row>
    <row r="112" spans="1:9" ht="40.5">
      <c r="A112" s="547">
        <v>1125200</v>
      </c>
      <c r="B112" s="548" t="s">
        <v>1404</v>
      </c>
      <c r="C112" s="549">
        <v>425200</v>
      </c>
      <c r="D112" s="547"/>
      <c r="E112" s="547"/>
      <c r="F112" s="547"/>
      <c r="G112" s="547"/>
      <c r="H112" s="547"/>
      <c r="I112" s="547"/>
    </row>
    <row r="113" spans="1:9" ht="14.25">
      <c r="A113" s="547">
        <v>1126000</v>
      </c>
      <c r="B113" s="562" t="s">
        <v>1405</v>
      </c>
      <c r="C113" s="549" t="s">
        <v>338</v>
      </c>
      <c r="D113" s="547"/>
      <c r="E113" s="547"/>
      <c r="F113" s="547"/>
      <c r="G113" s="547"/>
      <c r="H113" s="547"/>
      <c r="I113" s="547"/>
    </row>
    <row r="114" spans="1:9" ht="14.25">
      <c r="A114" s="547"/>
      <c r="B114" s="548" t="s">
        <v>1366</v>
      </c>
      <c r="C114" s="549"/>
      <c r="D114" s="547"/>
      <c r="E114" s="547"/>
      <c r="F114" s="547"/>
      <c r="G114" s="547"/>
      <c r="H114" s="547"/>
      <c r="I114" s="547"/>
    </row>
    <row r="115" spans="1:9" ht="27">
      <c r="A115" s="547">
        <v>1126100</v>
      </c>
      <c r="B115" s="548" t="s">
        <v>1406</v>
      </c>
      <c r="C115" s="549">
        <v>426100</v>
      </c>
      <c r="D115" s="547"/>
      <c r="E115" s="547"/>
      <c r="F115" s="547"/>
      <c r="G115" s="547"/>
      <c r="H115" s="547"/>
      <c r="I115" s="547"/>
    </row>
    <row r="116" spans="1:9" ht="27">
      <c r="A116" s="547">
        <v>1126200</v>
      </c>
      <c r="B116" s="548" t="s">
        <v>1407</v>
      </c>
      <c r="C116" s="549">
        <v>426200</v>
      </c>
      <c r="D116" s="547"/>
      <c r="E116" s="547"/>
      <c r="F116" s="547"/>
      <c r="G116" s="547"/>
      <c r="H116" s="547"/>
      <c r="I116" s="547"/>
    </row>
    <row r="117" spans="1:9" ht="40.5">
      <c r="A117" s="547">
        <v>1126300</v>
      </c>
      <c r="B117" s="548" t="s">
        <v>1408</v>
      </c>
      <c r="C117" s="549">
        <v>426300</v>
      </c>
      <c r="D117" s="547"/>
      <c r="E117" s="547"/>
      <c r="F117" s="547"/>
      <c r="G117" s="547"/>
      <c r="H117" s="547"/>
      <c r="I117" s="547"/>
    </row>
    <row r="118" spans="1:9" ht="14.25">
      <c r="A118" s="547">
        <v>1126400</v>
      </c>
      <c r="B118" s="548" t="s">
        <v>1409</v>
      </c>
      <c r="C118" s="549">
        <v>426400</v>
      </c>
      <c r="D118" s="547"/>
      <c r="E118" s="547"/>
      <c r="F118" s="547"/>
      <c r="G118" s="547"/>
      <c r="H118" s="547"/>
      <c r="I118" s="547"/>
    </row>
    <row r="119" spans="1:9" ht="40.5">
      <c r="A119" s="547">
        <v>1126500</v>
      </c>
      <c r="B119" s="548" t="s">
        <v>1410</v>
      </c>
      <c r="C119" s="549">
        <v>426500</v>
      </c>
      <c r="D119" s="547"/>
      <c r="E119" s="547"/>
      <c r="F119" s="547"/>
      <c r="G119" s="547"/>
      <c r="H119" s="547"/>
      <c r="I119" s="547"/>
    </row>
    <row r="120" spans="1:9" ht="27">
      <c r="A120" s="547">
        <v>1126600</v>
      </c>
      <c r="B120" s="548" t="s">
        <v>1411</v>
      </c>
      <c r="C120" s="549">
        <v>426600</v>
      </c>
      <c r="D120" s="547"/>
      <c r="E120" s="547"/>
      <c r="F120" s="547"/>
      <c r="G120" s="547"/>
      <c r="H120" s="547"/>
      <c r="I120" s="547"/>
    </row>
    <row r="121" spans="1:9" ht="27">
      <c r="A121" s="547">
        <v>1126700</v>
      </c>
      <c r="B121" s="548" t="s">
        <v>1412</v>
      </c>
      <c r="C121" s="549">
        <v>426700</v>
      </c>
      <c r="D121" s="547"/>
      <c r="E121" s="547"/>
      <c r="F121" s="547"/>
      <c r="G121" s="547"/>
      <c r="H121" s="547"/>
      <c r="I121" s="547"/>
    </row>
    <row r="122" spans="1:9" ht="27">
      <c r="A122" s="547">
        <v>1126800</v>
      </c>
      <c r="B122" s="548" t="s">
        <v>1413</v>
      </c>
      <c r="C122" s="549">
        <v>426900</v>
      </c>
      <c r="D122" s="547"/>
      <c r="E122" s="547"/>
      <c r="F122" s="547"/>
      <c r="G122" s="547"/>
      <c r="H122" s="547"/>
      <c r="I122" s="547"/>
    </row>
    <row r="123" spans="1:9" ht="14.25">
      <c r="A123" s="542">
        <v>1130000</v>
      </c>
      <c r="B123" s="543" t="s">
        <v>1414</v>
      </c>
      <c r="C123" s="546" t="s">
        <v>338</v>
      </c>
      <c r="D123" s="542"/>
      <c r="E123" s="542"/>
      <c r="F123" s="542"/>
      <c r="G123" s="542"/>
      <c r="H123" s="542"/>
      <c r="I123" s="542"/>
    </row>
    <row r="124" spans="1:9" ht="14.25">
      <c r="A124" s="547"/>
      <c r="B124" s="548" t="s">
        <v>1366</v>
      </c>
      <c r="C124" s="549"/>
      <c r="D124" s="547"/>
      <c r="E124" s="547"/>
      <c r="F124" s="547"/>
      <c r="G124" s="547"/>
      <c r="H124" s="547"/>
      <c r="I124" s="547"/>
    </row>
    <row r="125" spans="1:9" ht="27">
      <c r="A125" s="547">
        <v>1130100</v>
      </c>
      <c r="B125" s="548" t="s">
        <v>1415</v>
      </c>
      <c r="C125" s="549">
        <v>441100</v>
      </c>
      <c r="D125" s="547"/>
      <c r="E125" s="547"/>
      <c r="F125" s="547"/>
      <c r="G125" s="547"/>
      <c r="H125" s="547"/>
      <c r="I125" s="547"/>
    </row>
    <row r="126" spans="1:9" ht="27">
      <c r="A126" s="547">
        <v>1130200</v>
      </c>
      <c r="B126" s="548" t="s">
        <v>1416</v>
      </c>
      <c r="C126" s="549">
        <v>441200</v>
      </c>
      <c r="D126" s="547"/>
      <c r="E126" s="547"/>
      <c r="F126" s="547"/>
      <c r="G126" s="547"/>
      <c r="H126" s="547"/>
      <c r="I126" s="547"/>
    </row>
    <row r="127" spans="1:9" ht="27">
      <c r="A127" s="547">
        <v>1130300</v>
      </c>
      <c r="B127" s="548" t="s">
        <v>1417</v>
      </c>
      <c r="C127" s="549">
        <v>442100</v>
      </c>
      <c r="D127" s="547"/>
      <c r="E127" s="547"/>
      <c r="F127" s="547"/>
      <c r="G127" s="547"/>
      <c r="H127" s="547"/>
      <c r="I127" s="547"/>
    </row>
    <row r="128" spans="1:9" ht="27">
      <c r="A128" s="547">
        <v>1130400</v>
      </c>
      <c r="B128" s="548" t="s">
        <v>1418</v>
      </c>
      <c r="C128" s="549">
        <v>442200</v>
      </c>
      <c r="D128" s="547"/>
      <c r="E128" s="547"/>
      <c r="F128" s="547"/>
      <c r="G128" s="547"/>
      <c r="H128" s="547"/>
      <c r="I128" s="547"/>
    </row>
    <row r="129" spans="1:9" ht="27">
      <c r="A129" s="547">
        <v>1131000</v>
      </c>
      <c r="B129" s="548" t="s">
        <v>1419</v>
      </c>
      <c r="C129" s="549" t="s">
        <v>338</v>
      </c>
      <c r="D129" s="547"/>
      <c r="E129" s="547"/>
      <c r="F129" s="547"/>
      <c r="G129" s="547"/>
      <c r="H129" s="547"/>
      <c r="I129" s="547"/>
    </row>
    <row r="130" spans="1:9" ht="14.25">
      <c r="A130" s="547">
        <v>1131200</v>
      </c>
      <c r="B130" s="548" t="s">
        <v>1420</v>
      </c>
      <c r="C130" s="549">
        <v>443200</v>
      </c>
      <c r="D130" s="547"/>
      <c r="E130" s="547"/>
      <c r="F130" s="547"/>
      <c r="G130" s="547"/>
      <c r="H130" s="547"/>
      <c r="I130" s="547"/>
    </row>
    <row r="131" spans="1:9" ht="27">
      <c r="A131" s="547">
        <v>1131300</v>
      </c>
      <c r="B131" s="548" t="s">
        <v>1421</v>
      </c>
      <c r="C131" s="549">
        <v>443300</v>
      </c>
      <c r="D131" s="547"/>
      <c r="E131" s="547"/>
      <c r="F131" s="547"/>
      <c r="G131" s="547"/>
      <c r="H131" s="547"/>
      <c r="I131" s="547"/>
    </row>
    <row r="132" spans="1:9" ht="14.25">
      <c r="A132" s="542">
        <v>1140000</v>
      </c>
      <c r="B132" s="543" t="s">
        <v>1422</v>
      </c>
      <c r="C132" s="546" t="s">
        <v>338</v>
      </c>
      <c r="D132" s="542"/>
      <c r="E132" s="542"/>
      <c r="F132" s="542"/>
      <c r="G132" s="542"/>
      <c r="H132" s="542"/>
      <c r="I132" s="542"/>
    </row>
    <row r="133" spans="1:9" ht="14.25">
      <c r="A133" s="547"/>
      <c r="B133" s="548" t="s">
        <v>1366</v>
      </c>
      <c r="C133" s="549"/>
      <c r="D133" s="547"/>
      <c r="E133" s="547"/>
      <c r="F133" s="547"/>
      <c r="G133" s="547"/>
      <c r="H133" s="547"/>
      <c r="I133" s="547"/>
    </row>
    <row r="134" spans="1:9" ht="40.5">
      <c r="A134" s="547">
        <v>1141000</v>
      </c>
      <c r="B134" s="548" t="s">
        <v>1423</v>
      </c>
      <c r="C134" s="549">
        <v>451100</v>
      </c>
      <c r="D134" s="547"/>
      <c r="E134" s="547"/>
      <c r="F134" s="547"/>
      <c r="G134" s="547"/>
      <c r="H134" s="547"/>
      <c r="I134" s="547"/>
    </row>
    <row r="135" spans="1:9" ht="40.5">
      <c r="A135" s="547">
        <v>1142000</v>
      </c>
      <c r="B135" s="548" t="s">
        <v>1424</v>
      </c>
      <c r="C135" s="549">
        <v>451200</v>
      </c>
      <c r="D135" s="547"/>
      <c r="E135" s="547"/>
      <c r="F135" s="547"/>
      <c r="G135" s="547"/>
      <c r="H135" s="547"/>
      <c r="I135" s="547"/>
    </row>
    <row r="136" spans="1:9" ht="40.5">
      <c r="A136" s="547">
        <v>1143000</v>
      </c>
      <c r="B136" s="548" t="s">
        <v>1425</v>
      </c>
      <c r="C136" s="549">
        <v>452100</v>
      </c>
      <c r="D136" s="547"/>
      <c r="E136" s="547"/>
      <c r="F136" s="547"/>
      <c r="G136" s="547"/>
      <c r="H136" s="547"/>
      <c r="I136" s="547"/>
    </row>
    <row r="137" spans="1:9" ht="40.5">
      <c r="A137" s="547">
        <v>1144000</v>
      </c>
      <c r="B137" s="548" t="s">
        <v>1426</v>
      </c>
      <c r="C137" s="549">
        <v>452200</v>
      </c>
      <c r="D137" s="547"/>
      <c r="E137" s="547"/>
      <c r="F137" s="547"/>
      <c r="G137" s="547"/>
      <c r="H137" s="547"/>
      <c r="I137" s="547"/>
    </row>
    <row r="138" spans="1:9" ht="14.25">
      <c r="A138" s="542">
        <v>1150000</v>
      </c>
      <c r="B138" s="543" t="s">
        <v>1427</v>
      </c>
      <c r="C138" s="546" t="s">
        <v>338</v>
      </c>
      <c r="D138" s="542"/>
      <c r="E138" s="542"/>
      <c r="F138" s="542"/>
      <c r="G138" s="542"/>
      <c r="H138" s="542"/>
      <c r="I138" s="542"/>
    </row>
    <row r="139" spans="1:9" ht="14.25">
      <c r="A139" s="547"/>
      <c r="B139" s="548" t="s">
        <v>1366</v>
      </c>
      <c r="C139" s="549"/>
      <c r="D139" s="547"/>
      <c r="E139" s="547"/>
      <c r="F139" s="547"/>
      <c r="G139" s="547"/>
      <c r="H139" s="547"/>
      <c r="I139" s="547"/>
    </row>
    <row r="140" spans="1:9" ht="27">
      <c r="A140" s="547">
        <v>1151000</v>
      </c>
      <c r="B140" s="548" t="s">
        <v>1428</v>
      </c>
      <c r="C140" s="549" t="s">
        <v>338</v>
      </c>
      <c r="D140" s="547"/>
      <c r="E140" s="547"/>
      <c r="F140" s="547"/>
      <c r="G140" s="547"/>
      <c r="H140" s="547"/>
      <c r="I140" s="547"/>
    </row>
    <row r="141" spans="1:9" ht="40.5">
      <c r="A141" s="547">
        <v>1151100</v>
      </c>
      <c r="B141" s="548" t="s">
        <v>1429</v>
      </c>
      <c r="C141" s="549">
        <v>461100</v>
      </c>
      <c r="D141" s="547"/>
      <c r="E141" s="547"/>
      <c r="F141" s="547"/>
      <c r="G141" s="547"/>
      <c r="H141" s="547"/>
      <c r="I141" s="547"/>
    </row>
    <row r="142" spans="1:9" ht="40.5">
      <c r="A142" s="547">
        <v>1151200</v>
      </c>
      <c r="B142" s="548" t="s">
        <v>1430</v>
      </c>
      <c r="C142" s="549">
        <v>461200</v>
      </c>
      <c r="D142" s="547"/>
      <c r="E142" s="547"/>
      <c r="F142" s="547"/>
      <c r="G142" s="547"/>
      <c r="H142" s="547"/>
      <c r="I142" s="547"/>
    </row>
    <row r="143" spans="1:9" ht="27">
      <c r="A143" s="547">
        <v>1152000</v>
      </c>
      <c r="B143" s="548" t="s">
        <v>1431</v>
      </c>
      <c r="C143" s="549" t="s">
        <v>338</v>
      </c>
      <c r="D143" s="547"/>
      <c r="E143" s="547"/>
      <c r="F143" s="547"/>
      <c r="G143" s="547"/>
      <c r="H143" s="547"/>
      <c r="I143" s="547"/>
    </row>
    <row r="144" spans="1:9" ht="40.5">
      <c r="A144" s="547">
        <v>1152100</v>
      </c>
      <c r="B144" s="548" t="s">
        <v>1432</v>
      </c>
      <c r="C144" s="549">
        <v>462100</v>
      </c>
      <c r="D144" s="547"/>
      <c r="E144" s="547"/>
      <c r="F144" s="547"/>
      <c r="G144" s="547"/>
      <c r="H144" s="547"/>
      <c r="I144" s="547"/>
    </row>
    <row r="145" spans="1:9" ht="40.5">
      <c r="A145" s="547">
        <v>1152200</v>
      </c>
      <c r="B145" s="548" t="s">
        <v>1433</v>
      </c>
      <c r="C145" s="549">
        <v>462200</v>
      </c>
      <c r="D145" s="547"/>
      <c r="E145" s="547"/>
      <c r="F145" s="547"/>
      <c r="G145" s="547"/>
      <c r="H145" s="547"/>
      <c r="I145" s="547"/>
    </row>
    <row r="146" spans="1:9" ht="40.5">
      <c r="A146" s="547">
        <v>1153000</v>
      </c>
      <c r="B146" s="548" t="s">
        <v>1434</v>
      </c>
      <c r="C146" s="549" t="s">
        <v>338</v>
      </c>
      <c r="D146" s="547"/>
      <c r="E146" s="547"/>
      <c r="F146" s="547"/>
      <c r="G146" s="547"/>
      <c r="H146" s="547"/>
      <c r="I146" s="547"/>
    </row>
    <row r="147" spans="1:9" ht="40.5">
      <c r="A147" s="547">
        <v>1153100</v>
      </c>
      <c r="B147" s="548" t="s">
        <v>1435</v>
      </c>
      <c r="C147" s="549">
        <v>463100</v>
      </c>
      <c r="D147" s="547"/>
      <c r="E147" s="547"/>
      <c r="F147" s="547"/>
      <c r="G147" s="547"/>
      <c r="H147" s="547"/>
      <c r="I147" s="547"/>
    </row>
    <row r="148" spans="1:9" ht="27">
      <c r="A148" s="547">
        <v>1153200</v>
      </c>
      <c r="B148" s="548" t="s">
        <v>1436</v>
      </c>
      <c r="C148" s="549">
        <v>463200</v>
      </c>
      <c r="D148" s="547"/>
      <c r="E148" s="547"/>
      <c r="F148" s="547"/>
      <c r="G148" s="547"/>
      <c r="H148" s="547"/>
      <c r="I148" s="547"/>
    </row>
    <row r="149" spans="1:9" ht="54">
      <c r="A149" s="547">
        <v>1153300</v>
      </c>
      <c r="B149" s="548" t="s">
        <v>1437</v>
      </c>
      <c r="C149" s="549">
        <v>463300</v>
      </c>
      <c r="D149" s="547"/>
      <c r="E149" s="547"/>
      <c r="F149" s="547"/>
      <c r="G149" s="547"/>
      <c r="H149" s="547"/>
      <c r="I149" s="547"/>
    </row>
    <row r="150" spans="1:9" ht="54">
      <c r="A150" s="547">
        <v>1153400</v>
      </c>
      <c r="B150" s="548" t="s">
        <v>1438</v>
      </c>
      <c r="C150" s="549">
        <v>463400</v>
      </c>
      <c r="D150" s="547"/>
      <c r="E150" s="547"/>
      <c r="F150" s="547"/>
      <c r="G150" s="547"/>
      <c r="H150" s="547"/>
      <c r="I150" s="547"/>
    </row>
    <row r="151" spans="1:9" ht="27">
      <c r="A151" s="547">
        <v>1153500</v>
      </c>
      <c r="B151" s="548" t="s">
        <v>1439</v>
      </c>
      <c r="C151" s="549">
        <v>463500</v>
      </c>
      <c r="D151" s="547"/>
      <c r="E151" s="547"/>
      <c r="F151" s="547"/>
      <c r="G151" s="547"/>
      <c r="H151" s="547"/>
      <c r="I151" s="547"/>
    </row>
    <row r="152" spans="1:9" ht="54">
      <c r="A152" s="547">
        <v>1153600</v>
      </c>
      <c r="B152" s="548" t="s">
        <v>1440</v>
      </c>
      <c r="C152" s="549">
        <v>463700</v>
      </c>
      <c r="D152" s="560"/>
      <c r="E152" s="547"/>
      <c r="F152" s="547"/>
      <c r="G152" s="547"/>
      <c r="H152" s="547"/>
      <c r="I152" s="547"/>
    </row>
    <row r="153" spans="1:9" ht="54">
      <c r="A153" s="547">
        <v>1153700</v>
      </c>
      <c r="B153" s="548" t="s">
        <v>1441</v>
      </c>
      <c r="C153" s="549">
        <v>463800</v>
      </c>
      <c r="D153" s="547"/>
      <c r="E153" s="547"/>
      <c r="F153" s="547"/>
      <c r="G153" s="547"/>
      <c r="H153" s="547"/>
      <c r="I153" s="547"/>
    </row>
    <row r="154" spans="1:9" ht="14.25">
      <c r="A154" s="547">
        <v>1153800</v>
      </c>
      <c r="B154" s="548" t="s">
        <v>1442</v>
      </c>
      <c r="C154" s="549">
        <v>463900</v>
      </c>
      <c r="D154" s="547"/>
      <c r="E154" s="547"/>
      <c r="F154" s="547"/>
      <c r="G154" s="547"/>
      <c r="H154" s="547"/>
      <c r="I154" s="547"/>
    </row>
    <row r="155" spans="1:9" ht="40.5">
      <c r="A155" s="547">
        <v>1154000</v>
      </c>
      <c r="B155" s="548" t="s">
        <v>1443</v>
      </c>
      <c r="C155" s="549" t="s">
        <v>338</v>
      </c>
      <c r="D155" s="547"/>
      <c r="E155" s="547"/>
      <c r="F155" s="547"/>
      <c r="G155" s="547"/>
      <c r="H155" s="547"/>
      <c r="I155" s="547"/>
    </row>
    <row r="156" spans="1:9" ht="40.5">
      <c r="A156" s="547">
        <v>1154100</v>
      </c>
      <c r="B156" s="548" t="s">
        <v>1444</v>
      </c>
      <c r="C156" s="549">
        <v>465100</v>
      </c>
      <c r="D156" s="547"/>
      <c r="E156" s="547"/>
      <c r="F156" s="547"/>
      <c r="G156" s="547"/>
      <c r="H156" s="547"/>
      <c r="I156" s="547"/>
    </row>
    <row r="157" spans="1:9" ht="27">
      <c r="A157" s="547">
        <v>1154200</v>
      </c>
      <c r="B157" s="548" t="s">
        <v>1445</v>
      </c>
      <c r="C157" s="549">
        <v>465200</v>
      </c>
      <c r="D157" s="547"/>
      <c r="E157" s="547"/>
      <c r="F157" s="547"/>
      <c r="G157" s="547"/>
      <c r="H157" s="547"/>
      <c r="I157" s="547"/>
    </row>
    <row r="158" spans="1:9" ht="27">
      <c r="A158" s="547">
        <v>1154300</v>
      </c>
      <c r="B158" s="548" t="s">
        <v>1446</v>
      </c>
      <c r="C158" s="549">
        <v>465300</v>
      </c>
      <c r="D158" s="547"/>
      <c r="E158" s="547"/>
      <c r="F158" s="547"/>
      <c r="G158" s="547"/>
      <c r="H158" s="547"/>
      <c r="I158" s="547"/>
    </row>
    <row r="159" spans="1:9" ht="54">
      <c r="A159" s="547">
        <v>1154400</v>
      </c>
      <c r="B159" s="548" t="s">
        <v>1447</v>
      </c>
      <c r="C159" s="549">
        <v>465500</v>
      </c>
      <c r="D159" s="547"/>
      <c r="E159" s="547"/>
      <c r="F159" s="547"/>
      <c r="G159" s="547"/>
      <c r="H159" s="547"/>
      <c r="I159" s="547"/>
    </row>
    <row r="160" spans="1:9" ht="54">
      <c r="A160" s="547">
        <v>1154500</v>
      </c>
      <c r="B160" s="548" t="s">
        <v>1448</v>
      </c>
      <c r="C160" s="549">
        <v>465600</v>
      </c>
      <c r="D160" s="547"/>
      <c r="E160" s="547"/>
      <c r="F160" s="547"/>
      <c r="G160" s="547"/>
      <c r="H160" s="547"/>
      <c r="I160" s="547"/>
    </row>
    <row r="161" spans="1:9" ht="14.25">
      <c r="A161" s="547">
        <v>1154600</v>
      </c>
      <c r="B161" s="548" t="s">
        <v>1449</v>
      </c>
      <c r="C161" s="549">
        <v>465700</v>
      </c>
      <c r="D161" s="547"/>
      <c r="E161" s="547"/>
      <c r="F161" s="547"/>
      <c r="G161" s="547"/>
      <c r="H161" s="547"/>
      <c r="I161" s="547"/>
    </row>
    <row r="162" spans="1:9" ht="28.5">
      <c r="A162" s="542">
        <v>1160000</v>
      </c>
      <c r="B162" s="543" t="s">
        <v>1450</v>
      </c>
      <c r="C162" s="546" t="s">
        <v>338</v>
      </c>
      <c r="D162" s="542"/>
      <c r="E162" s="542"/>
      <c r="F162" s="542"/>
      <c r="G162" s="542"/>
      <c r="H162" s="542"/>
      <c r="I162" s="542"/>
    </row>
    <row r="163" spans="1:9" ht="14.25">
      <c r="A163" s="547"/>
      <c r="B163" s="548" t="s">
        <v>1366</v>
      </c>
      <c r="C163" s="549"/>
      <c r="D163" s="547"/>
      <c r="E163" s="547"/>
      <c r="F163" s="547"/>
      <c r="G163" s="547"/>
      <c r="H163" s="547"/>
      <c r="I163" s="547"/>
    </row>
    <row r="164" spans="1:9" ht="28.5">
      <c r="A164" s="547">
        <v>1161000</v>
      </c>
      <c r="B164" s="562" t="s">
        <v>1451</v>
      </c>
      <c r="C164" s="549" t="s">
        <v>338</v>
      </c>
      <c r="D164" s="547"/>
      <c r="E164" s="547"/>
      <c r="F164" s="547"/>
      <c r="G164" s="547"/>
      <c r="H164" s="547"/>
      <c r="I164" s="547"/>
    </row>
    <row r="165" spans="1:9" ht="40.5">
      <c r="A165" s="547">
        <v>1161100</v>
      </c>
      <c r="B165" s="548" t="s">
        <v>1452</v>
      </c>
      <c r="C165" s="549">
        <v>471100</v>
      </c>
      <c r="D165" s="547"/>
      <c r="E165" s="547"/>
      <c r="F165" s="547"/>
      <c r="G165" s="547"/>
      <c r="H165" s="547"/>
      <c r="I165" s="547"/>
    </row>
    <row r="166" spans="1:9" ht="40.5">
      <c r="A166" s="547">
        <v>1161200</v>
      </c>
      <c r="B166" s="548" t="s">
        <v>1453</v>
      </c>
      <c r="C166" s="549">
        <v>471200</v>
      </c>
      <c r="D166" s="547"/>
      <c r="E166" s="547"/>
      <c r="F166" s="547"/>
      <c r="G166" s="547"/>
      <c r="H166" s="547"/>
      <c r="I166" s="547"/>
    </row>
    <row r="167" spans="1:9" ht="57">
      <c r="A167" s="547">
        <v>1162000</v>
      </c>
      <c r="B167" s="562" t="s">
        <v>1454</v>
      </c>
      <c r="C167" s="549" t="s">
        <v>338</v>
      </c>
      <c r="D167" s="547"/>
      <c r="E167" s="547"/>
      <c r="F167" s="547"/>
      <c r="G167" s="547"/>
      <c r="H167" s="547"/>
      <c r="I167" s="547"/>
    </row>
    <row r="168" spans="1:9" ht="41.25">
      <c r="A168" s="547">
        <v>1162100</v>
      </c>
      <c r="B168" s="562" t="s">
        <v>1455</v>
      </c>
      <c r="C168" s="549">
        <v>472100</v>
      </c>
      <c r="D168" s="547"/>
      <c r="E168" s="547"/>
      <c r="F168" s="547"/>
      <c r="G168" s="547"/>
      <c r="H168" s="547"/>
      <c r="I168" s="547"/>
    </row>
    <row r="169" spans="1:9" ht="27.75">
      <c r="A169" s="547">
        <v>1162200</v>
      </c>
      <c r="B169" s="562" t="s">
        <v>1456</v>
      </c>
      <c r="C169" s="549">
        <v>472200</v>
      </c>
      <c r="D169" s="547"/>
      <c r="E169" s="547"/>
      <c r="F169" s="547"/>
      <c r="G169" s="547"/>
      <c r="H169" s="547"/>
      <c r="I169" s="547"/>
    </row>
    <row r="170" spans="1:9" ht="27.75">
      <c r="A170" s="547">
        <v>1162300</v>
      </c>
      <c r="B170" s="562" t="s">
        <v>1457</v>
      </c>
      <c r="C170" s="549">
        <v>472300</v>
      </c>
      <c r="D170" s="547"/>
      <c r="E170" s="547"/>
      <c r="F170" s="547"/>
      <c r="G170" s="547"/>
      <c r="H170" s="547"/>
      <c r="I170" s="547"/>
    </row>
    <row r="171" spans="1:9" ht="27.75">
      <c r="A171" s="547">
        <v>1162400</v>
      </c>
      <c r="B171" s="562" t="s">
        <v>1458</v>
      </c>
      <c r="C171" s="549">
        <v>472400</v>
      </c>
      <c r="D171" s="547"/>
      <c r="E171" s="547"/>
      <c r="F171" s="547"/>
      <c r="G171" s="547"/>
      <c r="H171" s="547"/>
      <c r="I171" s="547"/>
    </row>
    <row r="172" spans="1:9" ht="41.25">
      <c r="A172" s="547">
        <v>1162500</v>
      </c>
      <c r="B172" s="562" t="s">
        <v>1459</v>
      </c>
      <c r="C172" s="549">
        <v>472500</v>
      </c>
      <c r="D172" s="547"/>
      <c r="E172" s="547"/>
      <c r="F172" s="547"/>
      <c r="G172" s="547"/>
      <c r="H172" s="547"/>
      <c r="I172" s="547"/>
    </row>
    <row r="173" spans="1:9" ht="27.75">
      <c r="A173" s="547">
        <v>1162600</v>
      </c>
      <c r="B173" s="562" t="s">
        <v>1460</v>
      </c>
      <c r="C173" s="549">
        <v>472600</v>
      </c>
      <c r="D173" s="547"/>
      <c r="E173" s="547"/>
      <c r="F173" s="547"/>
      <c r="G173" s="547"/>
      <c r="H173" s="547"/>
      <c r="I173" s="547"/>
    </row>
    <row r="174" spans="1:9" ht="27.75">
      <c r="A174" s="547">
        <v>1162700</v>
      </c>
      <c r="B174" s="562" t="s">
        <v>1461</v>
      </c>
      <c r="C174" s="549">
        <v>472700</v>
      </c>
      <c r="D174" s="547"/>
      <c r="E174" s="547"/>
      <c r="F174" s="547"/>
      <c r="G174" s="547"/>
      <c r="H174" s="547"/>
      <c r="I174" s="547"/>
    </row>
    <row r="175" spans="1:9" ht="27.75">
      <c r="A175" s="547">
        <v>1162800</v>
      </c>
      <c r="B175" s="562" t="s">
        <v>1462</v>
      </c>
      <c r="C175" s="549">
        <v>472800</v>
      </c>
      <c r="D175" s="547"/>
      <c r="E175" s="547"/>
      <c r="F175" s="547"/>
      <c r="G175" s="547"/>
      <c r="H175" s="547"/>
      <c r="I175" s="547"/>
    </row>
    <row r="176" spans="1:9" ht="14.25">
      <c r="A176" s="547">
        <v>1162900</v>
      </c>
      <c r="B176" s="562" t="s">
        <v>1463</v>
      </c>
      <c r="C176" s="549">
        <v>472900</v>
      </c>
      <c r="D176" s="547"/>
      <c r="E176" s="547"/>
      <c r="F176" s="547"/>
      <c r="G176" s="547"/>
      <c r="H176" s="547"/>
      <c r="I176" s="547"/>
    </row>
    <row r="177" spans="1:9" ht="14.25">
      <c r="A177" s="547">
        <v>1163000</v>
      </c>
      <c r="B177" s="562" t="s">
        <v>1464</v>
      </c>
      <c r="C177" s="549" t="s">
        <v>338</v>
      </c>
      <c r="D177" s="547"/>
      <c r="E177" s="547"/>
      <c r="F177" s="547"/>
      <c r="G177" s="547"/>
      <c r="H177" s="547"/>
      <c r="I177" s="547"/>
    </row>
    <row r="178" spans="1:9" ht="14.25">
      <c r="A178" s="547">
        <v>1163100</v>
      </c>
      <c r="B178" s="548" t="s">
        <v>1465</v>
      </c>
      <c r="C178" s="549">
        <v>474100</v>
      </c>
      <c r="D178" s="547"/>
      <c r="E178" s="547"/>
      <c r="F178" s="547"/>
      <c r="G178" s="547"/>
      <c r="H178" s="547"/>
      <c r="I178" s="547"/>
    </row>
    <row r="179" spans="1:9" ht="14.25">
      <c r="A179" s="542">
        <v>1170000</v>
      </c>
      <c r="B179" s="543" t="s">
        <v>1466</v>
      </c>
      <c r="C179" s="546" t="s">
        <v>338</v>
      </c>
      <c r="D179" s="542"/>
      <c r="E179" s="542"/>
      <c r="F179" s="542"/>
      <c r="G179" s="542"/>
      <c r="H179" s="542"/>
      <c r="I179" s="542"/>
    </row>
    <row r="180" spans="1:9" ht="14.25">
      <c r="A180" s="547"/>
      <c r="B180" s="548" t="s">
        <v>1366</v>
      </c>
      <c r="C180" s="549"/>
      <c r="D180" s="547"/>
      <c r="E180" s="547"/>
      <c r="F180" s="547"/>
      <c r="G180" s="547"/>
      <c r="H180" s="547"/>
      <c r="I180" s="547"/>
    </row>
    <row r="181" spans="1:9" ht="57">
      <c r="A181" s="547">
        <v>1171000</v>
      </c>
      <c r="B181" s="562" t="s">
        <v>1467</v>
      </c>
      <c r="C181" s="549" t="s">
        <v>338</v>
      </c>
      <c r="D181" s="547"/>
      <c r="E181" s="547"/>
      <c r="F181" s="547"/>
      <c r="G181" s="547"/>
      <c r="H181" s="547"/>
      <c r="I181" s="547"/>
    </row>
    <row r="182" spans="1:9" ht="68.25">
      <c r="A182" s="547">
        <v>1171100</v>
      </c>
      <c r="B182" s="562" t="s">
        <v>1468</v>
      </c>
      <c r="C182" s="549">
        <v>481100</v>
      </c>
      <c r="D182" s="547"/>
      <c r="E182" s="547"/>
      <c r="F182" s="547"/>
      <c r="G182" s="547"/>
      <c r="H182" s="547"/>
      <c r="I182" s="547"/>
    </row>
    <row r="183" spans="1:9" ht="41.25">
      <c r="A183" s="547">
        <v>1171200</v>
      </c>
      <c r="B183" s="562" t="s">
        <v>1469</v>
      </c>
      <c r="C183" s="549">
        <v>481900</v>
      </c>
      <c r="D183" s="547"/>
      <c r="E183" s="547"/>
      <c r="F183" s="547"/>
      <c r="G183" s="547"/>
      <c r="H183" s="547"/>
      <c r="I183" s="547"/>
    </row>
    <row r="184" spans="1:9" ht="85.5">
      <c r="A184" s="547">
        <v>1172000</v>
      </c>
      <c r="B184" s="562" t="s">
        <v>1470</v>
      </c>
      <c r="C184" s="549" t="s">
        <v>338</v>
      </c>
      <c r="D184" s="547"/>
      <c r="E184" s="547"/>
      <c r="F184" s="547"/>
      <c r="G184" s="547"/>
      <c r="H184" s="547"/>
      <c r="I184" s="547"/>
    </row>
    <row r="185" spans="1:9" ht="14.25">
      <c r="A185" s="547">
        <v>1172100</v>
      </c>
      <c r="B185" s="548" t="s">
        <v>1471</v>
      </c>
      <c r="C185" s="549">
        <v>482100</v>
      </c>
      <c r="D185" s="547"/>
      <c r="E185" s="547"/>
      <c r="F185" s="547"/>
      <c r="G185" s="547"/>
      <c r="H185" s="547"/>
      <c r="I185" s="547"/>
    </row>
    <row r="186" spans="1:9" ht="14.25">
      <c r="A186" s="547">
        <v>1172200</v>
      </c>
      <c r="B186" s="548" t="s">
        <v>1472</v>
      </c>
      <c r="C186" s="549">
        <v>482200</v>
      </c>
      <c r="D186" s="547"/>
      <c r="E186" s="547"/>
      <c r="F186" s="547"/>
      <c r="G186" s="547"/>
      <c r="H186" s="547"/>
      <c r="I186" s="547"/>
    </row>
    <row r="187" spans="1:9" ht="14.25">
      <c r="A187" s="547">
        <v>1172300</v>
      </c>
      <c r="B187" s="562" t="s">
        <v>1473</v>
      </c>
      <c r="C187" s="549">
        <v>482300</v>
      </c>
      <c r="D187" s="547"/>
      <c r="E187" s="547"/>
      <c r="F187" s="547"/>
      <c r="G187" s="547"/>
      <c r="H187" s="547"/>
      <c r="I187" s="547"/>
    </row>
    <row r="188" spans="1:9" ht="41.25">
      <c r="A188" s="547">
        <v>1172400</v>
      </c>
      <c r="B188" s="562" t="s">
        <v>1474</v>
      </c>
      <c r="C188" s="549">
        <v>482400</v>
      </c>
      <c r="D188" s="547"/>
      <c r="E188" s="547"/>
      <c r="F188" s="547"/>
      <c r="G188" s="547"/>
      <c r="H188" s="547"/>
      <c r="I188" s="547"/>
    </row>
    <row r="189" spans="1:9" ht="42.75">
      <c r="A189" s="547">
        <v>1173000</v>
      </c>
      <c r="B189" s="562" t="s">
        <v>1475</v>
      </c>
      <c r="C189" s="549" t="s">
        <v>338</v>
      </c>
      <c r="D189" s="547"/>
      <c r="E189" s="547"/>
      <c r="F189" s="547"/>
      <c r="G189" s="547"/>
      <c r="H189" s="547"/>
      <c r="I189" s="547"/>
    </row>
    <row r="190" spans="1:9" ht="40.5">
      <c r="A190" s="547">
        <v>1173100</v>
      </c>
      <c r="B190" s="548" t="s">
        <v>1476</v>
      </c>
      <c r="C190" s="549">
        <v>483100</v>
      </c>
      <c r="D190" s="547"/>
      <c r="E190" s="547"/>
      <c r="F190" s="547"/>
      <c r="G190" s="547"/>
      <c r="H190" s="547"/>
      <c r="I190" s="547"/>
    </row>
    <row r="191" spans="1:9" ht="71.25">
      <c r="A191" s="547">
        <v>1174000</v>
      </c>
      <c r="B191" s="562" t="s">
        <v>1477</v>
      </c>
      <c r="C191" s="549" t="s">
        <v>338</v>
      </c>
      <c r="D191" s="547"/>
      <c r="E191" s="547"/>
      <c r="F191" s="547"/>
      <c r="G191" s="547"/>
      <c r="H191" s="547"/>
      <c r="I191" s="547"/>
    </row>
    <row r="192" spans="1:9" ht="40.5">
      <c r="A192" s="547">
        <v>1174100</v>
      </c>
      <c r="B192" s="548" t="s">
        <v>1478</v>
      </c>
      <c r="C192" s="549">
        <v>484100</v>
      </c>
      <c r="D192" s="547"/>
      <c r="E192" s="547"/>
      <c r="F192" s="547"/>
      <c r="G192" s="547"/>
      <c r="H192" s="547"/>
      <c r="I192" s="547"/>
    </row>
    <row r="193" spans="1:9" ht="41.25">
      <c r="A193" s="547">
        <v>1174200</v>
      </c>
      <c r="B193" s="562" t="s">
        <v>1479</v>
      </c>
      <c r="C193" s="549">
        <v>484200</v>
      </c>
      <c r="D193" s="547"/>
      <c r="E193" s="547"/>
      <c r="F193" s="547"/>
      <c r="G193" s="547"/>
      <c r="H193" s="547"/>
      <c r="I193" s="547"/>
    </row>
    <row r="194" spans="1:9" ht="85.5">
      <c r="A194" s="547">
        <v>1175000</v>
      </c>
      <c r="B194" s="562" t="s">
        <v>1480</v>
      </c>
      <c r="C194" s="549" t="s">
        <v>338</v>
      </c>
      <c r="D194" s="547"/>
      <c r="E194" s="547"/>
      <c r="F194" s="547"/>
      <c r="G194" s="547"/>
      <c r="H194" s="547"/>
      <c r="I194" s="547"/>
    </row>
    <row r="195" spans="1:9" ht="54.75">
      <c r="A195" s="547">
        <v>1175100</v>
      </c>
      <c r="B195" s="562" t="s">
        <v>1481</v>
      </c>
      <c r="C195" s="549">
        <v>485100</v>
      </c>
      <c r="D195" s="547"/>
      <c r="E195" s="547"/>
      <c r="F195" s="547"/>
      <c r="G195" s="547"/>
      <c r="H195" s="547"/>
      <c r="I195" s="547"/>
    </row>
    <row r="196" spans="1:9" ht="14.25">
      <c r="A196" s="547">
        <v>1176000</v>
      </c>
      <c r="B196" s="562" t="s">
        <v>1482</v>
      </c>
      <c r="C196" s="549" t="s">
        <v>338</v>
      </c>
      <c r="D196" s="547"/>
      <c r="E196" s="547"/>
      <c r="F196" s="547"/>
      <c r="G196" s="547"/>
      <c r="H196" s="547"/>
      <c r="I196" s="547"/>
    </row>
    <row r="197" spans="1:9" ht="14.25">
      <c r="A197" s="547">
        <v>1176100</v>
      </c>
      <c r="B197" s="562" t="s">
        <v>1483</v>
      </c>
      <c r="C197" s="549">
        <v>486100</v>
      </c>
      <c r="D197" s="547"/>
      <c r="E197" s="547"/>
      <c r="F197" s="547"/>
      <c r="G197" s="547"/>
      <c r="H197" s="547"/>
      <c r="I197" s="547"/>
    </row>
    <row r="198" spans="1:9" ht="14.25">
      <c r="A198" s="547">
        <v>1177000</v>
      </c>
      <c r="B198" s="562" t="s">
        <v>1484</v>
      </c>
      <c r="C198" s="549" t="s">
        <v>338</v>
      </c>
      <c r="D198" s="547"/>
      <c r="E198" s="547"/>
      <c r="F198" s="547"/>
      <c r="G198" s="547"/>
      <c r="H198" s="547"/>
      <c r="I198" s="547"/>
    </row>
    <row r="199" spans="1:9" ht="14.25">
      <c r="A199" s="547">
        <v>1177100</v>
      </c>
      <c r="B199" s="562" t="s">
        <v>1485</v>
      </c>
      <c r="C199" s="549">
        <v>489100</v>
      </c>
      <c r="D199" s="547"/>
      <c r="E199" s="547"/>
      <c r="F199" s="547"/>
      <c r="G199" s="547"/>
      <c r="H199" s="547"/>
      <c r="I199" s="547"/>
    </row>
    <row r="200" spans="1:9" ht="57">
      <c r="A200" s="565">
        <v>4000000</v>
      </c>
      <c r="B200" s="566" t="s">
        <v>1486</v>
      </c>
      <c r="C200" s="566" t="s">
        <v>338</v>
      </c>
      <c r="D200" s="554"/>
      <c r="E200" s="554"/>
      <c r="F200" s="554"/>
      <c r="G200" s="554"/>
      <c r="H200" s="554"/>
      <c r="I200" s="554"/>
    </row>
    <row r="201" spans="1:9" ht="14.25">
      <c r="A201" s="547"/>
      <c r="B201" s="547" t="s">
        <v>1366</v>
      </c>
      <c r="C201" s="549"/>
      <c r="D201" s="547"/>
      <c r="E201" s="547"/>
      <c r="F201" s="547"/>
      <c r="G201" s="547"/>
      <c r="H201" s="547"/>
      <c r="I201" s="547"/>
    </row>
    <row r="202" spans="1:9" ht="28.5">
      <c r="A202" s="542">
        <v>1200000</v>
      </c>
      <c r="B202" s="546" t="s">
        <v>1487</v>
      </c>
      <c r="C202" s="546" t="s">
        <v>338</v>
      </c>
      <c r="D202" s="542"/>
      <c r="E202" s="542"/>
      <c r="F202" s="542"/>
      <c r="G202" s="542"/>
      <c r="H202" s="542"/>
      <c r="I202" s="542"/>
    </row>
    <row r="203" spans="1:9" ht="14.25">
      <c r="A203" s="547"/>
      <c r="B203" s="547" t="s">
        <v>1366</v>
      </c>
      <c r="C203" s="549"/>
      <c r="D203" s="547"/>
      <c r="E203" s="547"/>
      <c r="F203" s="547"/>
      <c r="G203" s="547"/>
      <c r="H203" s="547"/>
      <c r="I203" s="547"/>
    </row>
    <row r="204" spans="1:9" ht="14.25">
      <c r="A204" s="542">
        <v>1210000</v>
      </c>
      <c r="B204" s="543" t="s">
        <v>1488</v>
      </c>
      <c r="C204" s="546" t="s">
        <v>338</v>
      </c>
      <c r="D204" s="542"/>
      <c r="E204" s="542"/>
      <c r="F204" s="542"/>
      <c r="G204" s="542"/>
      <c r="H204" s="542"/>
      <c r="I204" s="542"/>
    </row>
    <row r="205" spans="1:9" ht="14.25">
      <c r="A205" s="547"/>
      <c r="B205" s="548" t="s">
        <v>1340</v>
      </c>
      <c r="C205" s="549"/>
      <c r="D205" s="547"/>
      <c r="E205" s="547"/>
      <c r="F205" s="547"/>
      <c r="G205" s="547"/>
      <c r="H205" s="547"/>
      <c r="I205" s="547"/>
    </row>
    <row r="206" spans="1:9" ht="27.75">
      <c r="A206" s="547">
        <v>1211000</v>
      </c>
      <c r="B206" s="562" t="s">
        <v>1489</v>
      </c>
      <c r="C206" s="549">
        <v>511100</v>
      </c>
      <c r="D206" s="560"/>
      <c r="E206" s="560"/>
      <c r="F206" s="560"/>
      <c r="G206" s="560"/>
      <c r="H206" s="560"/>
      <c r="I206" s="560"/>
    </row>
    <row r="207" spans="1:9" ht="27">
      <c r="A207" s="547">
        <v>1212000</v>
      </c>
      <c r="B207" s="548" t="s">
        <v>1490</v>
      </c>
      <c r="C207" s="549">
        <v>511200</v>
      </c>
      <c r="D207" s="560"/>
      <c r="E207" s="560"/>
      <c r="F207" s="560"/>
      <c r="G207" s="560"/>
      <c r="H207" s="560"/>
      <c r="I207" s="560"/>
    </row>
    <row r="208" spans="1:9" ht="27.75">
      <c r="A208" s="547">
        <v>1213000</v>
      </c>
      <c r="B208" s="562" t="s">
        <v>1491</v>
      </c>
      <c r="C208" s="549">
        <v>511300</v>
      </c>
      <c r="D208" s="560"/>
      <c r="E208" s="560"/>
      <c r="F208" s="560"/>
      <c r="G208" s="560"/>
      <c r="H208" s="560"/>
      <c r="I208" s="560"/>
    </row>
    <row r="209" spans="1:9" ht="27.75">
      <c r="A209" s="547">
        <v>1214000</v>
      </c>
      <c r="B209" s="562" t="s">
        <v>1492</v>
      </c>
      <c r="C209" s="549">
        <v>512100</v>
      </c>
      <c r="D209" s="560"/>
      <c r="E209" s="560"/>
      <c r="F209" s="560"/>
      <c r="G209" s="560"/>
      <c r="H209" s="560"/>
      <c r="I209" s="560"/>
    </row>
    <row r="210" spans="1:9" ht="14.25">
      <c r="A210" s="547">
        <v>1215000</v>
      </c>
      <c r="B210" s="548" t="s">
        <v>1493</v>
      </c>
      <c r="C210" s="549">
        <v>512200</v>
      </c>
      <c r="D210" s="560"/>
      <c r="E210" s="560"/>
      <c r="F210" s="560"/>
      <c r="G210" s="560"/>
      <c r="H210" s="560"/>
      <c r="I210" s="560"/>
    </row>
    <row r="211" spans="1:9" ht="27.75">
      <c r="A211" s="547">
        <v>1216000</v>
      </c>
      <c r="B211" s="562" t="s">
        <v>1494</v>
      </c>
      <c r="C211" s="549">
        <v>512900</v>
      </c>
      <c r="D211" s="560"/>
      <c r="E211" s="560"/>
      <c r="F211" s="560"/>
      <c r="G211" s="560"/>
      <c r="H211" s="560"/>
      <c r="I211" s="560"/>
    </row>
    <row r="212" spans="1:9" ht="14.25">
      <c r="A212" s="547">
        <v>1217000</v>
      </c>
      <c r="B212" s="562" t="s">
        <v>1495</v>
      </c>
      <c r="C212" s="549">
        <v>513100</v>
      </c>
      <c r="D212" s="560"/>
      <c r="E212" s="560"/>
      <c r="F212" s="560"/>
      <c r="G212" s="560"/>
      <c r="H212" s="560"/>
      <c r="I212" s="560"/>
    </row>
    <row r="213" spans="1:9" ht="27.75">
      <c r="A213" s="547">
        <v>1218100</v>
      </c>
      <c r="B213" s="562" t="s">
        <v>1496</v>
      </c>
      <c r="C213" s="549">
        <v>513200</v>
      </c>
      <c r="D213" s="560"/>
      <c r="E213" s="560"/>
      <c r="F213" s="560"/>
      <c r="G213" s="560"/>
      <c r="H213" s="560"/>
      <c r="I213" s="560"/>
    </row>
    <row r="214" spans="1:9" ht="27">
      <c r="A214" s="547">
        <v>1218200</v>
      </c>
      <c r="B214" s="548" t="s">
        <v>1497</v>
      </c>
      <c r="C214" s="549">
        <v>513300</v>
      </c>
      <c r="D214" s="560"/>
      <c r="E214" s="560"/>
      <c r="F214" s="560"/>
      <c r="G214" s="560"/>
      <c r="H214" s="560"/>
      <c r="I214" s="560"/>
    </row>
    <row r="215" spans="1:9" ht="27">
      <c r="A215" s="547">
        <v>1218300</v>
      </c>
      <c r="B215" s="548" t="s">
        <v>1498</v>
      </c>
      <c r="C215" s="549">
        <v>513400</v>
      </c>
      <c r="D215" s="560"/>
      <c r="E215" s="560"/>
      <c r="F215" s="560"/>
      <c r="G215" s="560"/>
      <c r="H215" s="560"/>
      <c r="I215" s="560"/>
    </row>
    <row r="216" spans="1:9" ht="14.25">
      <c r="A216" s="542">
        <v>1220000</v>
      </c>
      <c r="B216" s="543" t="s">
        <v>1499</v>
      </c>
      <c r="C216" s="546" t="s">
        <v>338</v>
      </c>
      <c r="D216" s="542"/>
      <c r="E216" s="542"/>
      <c r="F216" s="542"/>
      <c r="G216" s="542"/>
      <c r="H216" s="542"/>
      <c r="I216" s="542"/>
    </row>
    <row r="217" spans="1:9" ht="14.25">
      <c r="A217" s="547"/>
      <c r="B217" s="548" t="s">
        <v>1340</v>
      </c>
      <c r="C217" s="549"/>
      <c r="D217" s="547"/>
      <c r="E217" s="547"/>
      <c r="F217" s="547"/>
      <c r="G217" s="547"/>
      <c r="H217" s="547"/>
      <c r="I217" s="547"/>
    </row>
    <row r="218" spans="1:9" ht="14.25">
      <c r="A218" s="547">
        <v>1221000</v>
      </c>
      <c r="B218" s="548" t="s">
        <v>1500</v>
      </c>
      <c r="C218" s="549">
        <v>521100</v>
      </c>
      <c r="D218" s="560"/>
      <c r="E218" s="560"/>
      <c r="F218" s="560"/>
      <c r="G218" s="560"/>
      <c r="H218" s="560"/>
      <c r="I218" s="560"/>
    </row>
    <row r="219" spans="1:9" ht="14.25">
      <c r="A219" s="547">
        <v>1222000</v>
      </c>
      <c r="B219" s="548" t="s">
        <v>1501</v>
      </c>
      <c r="C219" s="549">
        <v>522100</v>
      </c>
      <c r="D219" s="560"/>
      <c r="E219" s="560"/>
      <c r="F219" s="560"/>
      <c r="G219" s="560"/>
      <c r="H219" s="560"/>
      <c r="I219" s="560"/>
    </row>
    <row r="220" spans="1:9" ht="27.75">
      <c r="A220" s="547">
        <v>1223000</v>
      </c>
      <c r="B220" s="562" t="s">
        <v>1502</v>
      </c>
      <c r="C220" s="549">
        <v>523100</v>
      </c>
      <c r="D220" s="560"/>
      <c r="E220" s="560"/>
      <c r="F220" s="560"/>
      <c r="G220" s="560"/>
      <c r="H220" s="560"/>
      <c r="I220" s="560"/>
    </row>
    <row r="221" spans="1:9" ht="27.75">
      <c r="A221" s="547">
        <v>1224000</v>
      </c>
      <c r="B221" s="562" t="s">
        <v>1503</v>
      </c>
      <c r="C221" s="549">
        <v>524100</v>
      </c>
      <c r="D221" s="560"/>
      <c r="E221" s="560"/>
      <c r="F221" s="560"/>
      <c r="G221" s="560"/>
      <c r="H221" s="560"/>
      <c r="I221" s="560"/>
    </row>
    <row r="222" spans="1:9" ht="14.25">
      <c r="A222" s="542">
        <v>1230000</v>
      </c>
      <c r="B222" s="543" t="s">
        <v>1504</v>
      </c>
      <c r="C222" s="542" t="s">
        <v>338</v>
      </c>
      <c r="D222" s="547"/>
      <c r="E222" s="547"/>
      <c r="F222" s="547"/>
      <c r="G222" s="547"/>
      <c r="H222" s="547"/>
      <c r="I222" s="547"/>
    </row>
    <row r="223" spans="1:9" ht="14.25">
      <c r="A223" s="547"/>
      <c r="B223" s="548" t="s">
        <v>1340</v>
      </c>
      <c r="C223" s="549"/>
      <c r="D223" s="547"/>
      <c r="E223" s="547"/>
      <c r="F223" s="547"/>
      <c r="G223" s="547"/>
      <c r="H223" s="547"/>
      <c r="I223" s="547"/>
    </row>
    <row r="224" spans="1:9" ht="14.25">
      <c r="A224" s="547">
        <v>1231000</v>
      </c>
      <c r="B224" s="548" t="s">
        <v>1505</v>
      </c>
      <c r="C224" s="549">
        <v>531100</v>
      </c>
      <c r="D224" s="560"/>
      <c r="E224" s="560"/>
      <c r="F224" s="560"/>
      <c r="G224" s="560"/>
      <c r="H224" s="560"/>
      <c r="I224" s="560"/>
    </row>
    <row r="225" spans="1:9" s="543" customFormat="1" ht="14.25">
      <c r="A225" s="543">
        <v>1240000</v>
      </c>
      <c r="B225" s="543" t="s">
        <v>1506</v>
      </c>
      <c r="C225" s="546" t="s">
        <v>338</v>
      </c>
    </row>
    <row r="226" spans="1:9" ht="14.25">
      <c r="A226" s="547"/>
      <c r="B226" s="548" t="s">
        <v>1340</v>
      </c>
      <c r="C226" s="549"/>
      <c r="D226" s="547"/>
      <c r="E226" s="547"/>
      <c r="F226" s="547"/>
      <c r="G226" s="547"/>
      <c r="H226" s="547"/>
      <c r="I226" s="547"/>
    </row>
    <row r="227" spans="1:9" ht="14.25">
      <c r="A227" s="547">
        <v>1241000</v>
      </c>
      <c r="B227" s="548" t="s">
        <v>1507</v>
      </c>
      <c r="C227" s="549">
        <v>541100</v>
      </c>
      <c r="D227" s="560"/>
      <c r="E227" s="560"/>
      <c r="F227" s="560"/>
      <c r="G227" s="560"/>
      <c r="H227" s="560"/>
      <c r="I227" s="560"/>
    </row>
    <row r="228" spans="1:9" ht="14.25">
      <c r="A228" s="547">
        <v>1242000</v>
      </c>
      <c r="B228" s="548" t="s">
        <v>1508</v>
      </c>
      <c r="C228" s="549">
        <v>542100</v>
      </c>
      <c r="D228" s="560"/>
      <c r="E228" s="560"/>
      <c r="F228" s="560"/>
      <c r="G228" s="560"/>
      <c r="H228" s="560"/>
      <c r="I228" s="560"/>
    </row>
    <row r="229" spans="1:9" ht="27.75">
      <c r="A229" s="547">
        <v>1243000</v>
      </c>
      <c r="B229" s="562" t="s">
        <v>1509</v>
      </c>
      <c r="C229" s="549">
        <v>543100</v>
      </c>
      <c r="D229" s="547"/>
      <c r="E229" s="560"/>
      <c r="F229" s="560"/>
      <c r="G229" s="560"/>
      <c r="H229" s="560"/>
      <c r="I229" s="560"/>
    </row>
    <row r="230" spans="1:9" ht="27.75">
      <c r="A230" s="547">
        <v>1244000</v>
      </c>
      <c r="B230" s="562" t="s">
        <v>1510</v>
      </c>
      <c r="C230" s="549">
        <v>544100</v>
      </c>
      <c r="D230" s="548"/>
      <c r="E230" s="548"/>
      <c r="F230" s="548"/>
      <c r="G230" s="548"/>
      <c r="H230" s="548"/>
      <c r="I230" s="548"/>
    </row>
    <row r="231" spans="1:9" ht="42.75">
      <c r="A231" s="557">
        <v>1300000</v>
      </c>
      <c r="B231" s="559" t="s">
        <v>1511</v>
      </c>
      <c r="C231" s="549" t="s">
        <v>338</v>
      </c>
      <c r="D231" s="548"/>
      <c r="E231" s="548"/>
      <c r="F231" s="548"/>
      <c r="G231" s="548"/>
      <c r="H231" s="548"/>
      <c r="I231" s="548"/>
    </row>
    <row r="232" spans="1:9" ht="14.25">
      <c r="A232" s="547"/>
      <c r="B232" s="547" t="s">
        <v>1340</v>
      </c>
      <c r="C232" s="549"/>
      <c r="D232" s="548"/>
      <c r="E232" s="548"/>
      <c r="F232" s="548"/>
      <c r="G232" s="548"/>
      <c r="H232" s="548"/>
      <c r="I232" s="548"/>
    </row>
    <row r="233" spans="1:9" ht="27">
      <c r="A233" s="547">
        <v>1311000</v>
      </c>
      <c r="B233" s="548" t="s">
        <v>1512</v>
      </c>
      <c r="C233" s="549" t="s">
        <v>338</v>
      </c>
      <c r="D233" s="548"/>
      <c r="E233" s="548"/>
      <c r="F233" s="548"/>
      <c r="G233" s="548"/>
      <c r="H233" s="548"/>
      <c r="I233" s="548"/>
    </row>
    <row r="234" spans="1:9" ht="14.25">
      <c r="A234" s="547">
        <v>1312000</v>
      </c>
      <c r="B234" s="548" t="s">
        <v>1513</v>
      </c>
      <c r="C234" s="549" t="s">
        <v>338</v>
      </c>
      <c r="D234" s="548"/>
      <c r="E234" s="548"/>
      <c r="F234" s="548"/>
      <c r="G234" s="548"/>
      <c r="H234" s="548"/>
      <c r="I234" s="548"/>
    </row>
    <row r="235" spans="1:9" ht="27">
      <c r="A235" s="547">
        <v>1313000</v>
      </c>
      <c r="B235" s="548" t="s">
        <v>1514</v>
      </c>
      <c r="C235" s="549" t="s">
        <v>338</v>
      </c>
      <c r="D235" s="548"/>
      <c r="E235" s="548"/>
      <c r="F235" s="548"/>
      <c r="G235" s="548"/>
      <c r="H235" s="548"/>
      <c r="I235" s="548"/>
    </row>
    <row r="236" spans="1:9" ht="27">
      <c r="A236" s="547">
        <v>1314000</v>
      </c>
      <c r="B236" s="548" t="s">
        <v>1515</v>
      </c>
      <c r="C236" s="549" t="s">
        <v>338</v>
      </c>
      <c r="D236" s="548"/>
      <c r="E236" s="548"/>
      <c r="F236" s="548"/>
      <c r="G236" s="548"/>
      <c r="H236" s="548"/>
      <c r="I236" s="548"/>
    </row>
    <row r="237" spans="1:9" ht="57">
      <c r="A237" s="542">
        <v>3000000</v>
      </c>
      <c r="B237" s="546" t="s">
        <v>1516</v>
      </c>
      <c r="C237" s="546" t="s">
        <v>338</v>
      </c>
      <c r="D237" s="542"/>
      <c r="E237" s="542"/>
      <c r="F237" s="542"/>
      <c r="G237" s="542"/>
      <c r="H237" s="542"/>
      <c r="I237" s="542"/>
    </row>
    <row r="238" spans="1:9" ht="57">
      <c r="A238" s="2638">
        <v>5000000</v>
      </c>
      <c r="B238" s="552" t="s">
        <v>1517</v>
      </c>
      <c r="C238" s="2636" t="s">
        <v>338</v>
      </c>
      <c r="D238" s="2635"/>
      <c r="E238" s="2635"/>
      <c r="F238" s="2635"/>
      <c r="G238" s="2635"/>
      <c r="H238" s="2635"/>
      <c r="I238" s="2635"/>
    </row>
    <row r="239" spans="1:9">
      <c r="A239" s="2639"/>
      <c r="B239" s="539" t="s">
        <v>1366</v>
      </c>
      <c r="C239" s="2637"/>
      <c r="D239" s="2634"/>
      <c r="E239" s="2634"/>
      <c r="F239" s="2634"/>
      <c r="G239" s="2634"/>
      <c r="H239" s="2634"/>
      <c r="I239" s="2634"/>
    </row>
    <row r="240" spans="1:9" ht="14.25">
      <c r="A240" s="542">
        <v>5100000</v>
      </c>
      <c r="B240" s="546" t="s">
        <v>1518</v>
      </c>
      <c r="C240" s="546" t="s">
        <v>338</v>
      </c>
      <c r="D240" s="542"/>
      <c r="E240" s="542"/>
      <c r="F240" s="542"/>
      <c r="G240" s="542"/>
      <c r="H240" s="542"/>
      <c r="I240" s="542"/>
    </row>
    <row r="241" spans="1:9" ht="14.25">
      <c r="A241" s="554"/>
      <c r="B241" s="554" t="s">
        <v>1519</v>
      </c>
      <c r="C241" s="555"/>
      <c r="D241" s="554"/>
      <c r="E241" s="554"/>
      <c r="F241" s="554"/>
      <c r="G241" s="554"/>
      <c r="H241" s="554"/>
      <c r="I241" s="554"/>
    </row>
    <row r="242" spans="1:9" ht="28.5">
      <c r="A242" s="2635">
        <v>5110000</v>
      </c>
      <c r="B242" s="564" t="s">
        <v>1520</v>
      </c>
      <c r="C242" s="2636" t="s">
        <v>338</v>
      </c>
      <c r="D242" s="2635"/>
      <c r="E242" s="2635"/>
      <c r="F242" s="2635"/>
      <c r="G242" s="2635"/>
      <c r="H242" s="2635"/>
      <c r="I242" s="2635"/>
    </row>
    <row r="243" spans="1:9">
      <c r="A243" s="2634"/>
      <c r="B243" s="567" t="s">
        <v>1366</v>
      </c>
      <c r="C243" s="2637"/>
      <c r="D243" s="2634"/>
      <c r="E243" s="2634"/>
      <c r="F243" s="2634"/>
      <c r="G243" s="2634"/>
      <c r="H243" s="2634"/>
      <c r="I243" s="2634"/>
    </row>
    <row r="244" spans="1:9" ht="71.25">
      <c r="A244" s="547">
        <v>5111000</v>
      </c>
      <c r="B244" s="568" t="s">
        <v>1521</v>
      </c>
      <c r="C244" s="549" t="s">
        <v>338</v>
      </c>
      <c r="D244" s="547"/>
      <c r="E244" s="547"/>
      <c r="F244" s="547"/>
      <c r="G244" s="547"/>
      <c r="H244" s="547"/>
      <c r="I244" s="547"/>
    </row>
    <row r="245" spans="1:9">
      <c r="A245" s="547"/>
      <c r="B245" s="569" t="s">
        <v>1522</v>
      </c>
      <c r="C245" s="547"/>
      <c r="D245" s="547"/>
      <c r="E245" s="547"/>
      <c r="F245" s="547"/>
      <c r="G245" s="547"/>
      <c r="H245" s="547"/>
      <c r="I245" s="547"/>
    </row>
    <row r="246" spans="1:9" ht="27">
      <c r="A246" s="547">
        <v>5111100</v>
      </c>
      <c r="B246" s="569" t="s">
        <v>1523</v>
      </c>
      <c r="C246" s="549">
        <v>9111</v>
      </c>
      <c r="D246" s="547"/>
      <c r="E246" s="547"/>
      <c r="F246" s="547"/>
      <c r="G246" s="547"/>
      <c r="H246" s="547"/>
      <c r="I246" s="547"/>
    </row>
    <row r="247" spans="1:9" ht="14.25">
      <c r="A247" s="547">
        <v>5111200</v>
      </c>
      <c r="B247" s="569" t="s">
        <v>1524</v>
      </c>
      <c r="C247" s="549">
        <v>6111</v>
      </c>
      <c r="D247" s="547"/>
      <c r="E247" s="547"/>
      <c r="F247" s="547"/>
      <c r="G247" s="547"/>
      <c r="H247" s="547"/>
      <c r="I247" s="547"/>
    </row>
    <row r="248" spans="1:9" ht="42.75">
      <c r="A248" s="547">
        <v>5112000</v>
      </c>
      <c r="B248" s="568" t="s">
        <v>1525</v>
      </c>
      <c r="C248" s="549" t="s">
        <v>338</v>
      </c>
      <c r="D248" s="547"/>
      <c r="E248" s="547"/>
      <c r="F248" s="547"/>
      <c r="G248" s="547"/>
      <c r="H248" s="547"/>
      <c r="I248" s="547"/>
    </row>
    <row r="249" spans="1:9" ht="14.25">
      <c r="A249" s="547"/>
      <c r="B249" s="569" t="s">
        <v>1366</v>
      </c>
      <c r="C249" s="549"/>
      <c r="D249" s="547"/>
      <c r="E249" s="547"/>
      <c r="F249" s="547"/>
      <c r="G249" s="547"/>
      <c r="H249" s="547"/>
      <c r="I249" s="547"/>
    </row>
    <row r="250" spans="1:9" ht="14.25">
      <c r="A250" s="547">
        <v>5112100</v>
      </c>
      <c r="B250" s="568" t="s">
        <v>1526</v>
      </c>
      <c r="C250" s="549" t="s">
        <v>985</v>
      </c>
      <c r="D250" s="547"/>
      <c r="E250" s="547"/>
      <c r="F250" s="547"/>
      <c r="G250" s="547"/>
      <c r="H250" s="547"/>
      <c r="I250" s="547"/>
    </row>
    <row r="251" spans="1:9" ht="14.25">
      <c r="A251" s="547"/>
      <c r="B251" s="569" t="s">
        <v>1340</v>
      </c>
      <c r="C251" s="549"/>
      <c r="D251" s="547"/>
      <c r="E251" s="547"/>
      <c r="F251" s="547"/>
      <c r="G251" s="547"/>
      <c r="H251" s="547"/>
      <c r="I251" s="547"/>
    </row>
    <row r="252" spans="1:9" ht="14.25">
      <c r="A252" s="547">
        <v>5112110</v>
      </c>
      <c r="B252" s="569" t="s">
        <v>1527</v>
      </c>
      <c r="C252" s="549">
        <v>9112</v>
      </c>
      <c r="D252" s="547"/>
      <c r="E252" s="547"/>
      <c r="F252" s="547"/>
      <c r="G252" s="547"/>
      <c r="H252" s="547"/>
      <c r="I252" s="547"/>
    </row>
    <row r="253" spans="1:9" ht="27">
      <c r="A253" s="547">
        <v>5112120</v>
      </c>
      <c r="B253" s="569" t="s">
        <v>1528</v>
      </c>
      <c r="C253" s="549">
        <v>6112</v>
      </c>
      <c r="D253" s="547"/>
      <c r="E253" s="547"/>
      <c r="F253" s="547"/>
      <c r="G253" s="547"/>
      <c r="H253" s="547"/>
      <c r="I253" s="547"/>
    </row>
    <row r="254" spans="1:9" ht="14.25">
      <c r="A254" s="547">
        <v>5112200</v>
      </c>
      <c r="B254" s="568" t="s">
        <v>1529</v>
      </c>
      <c r="C254" s="549" t="s">
        <v>985</v>
      </c>
      <c r="D254" s="547"/>
      <c r="E254" s="547"/>
      <c r="F254" s="547"/>
      <c r="G254" s="547"/>
      <c r="H254" s="547"/>
      <c r="I254" s="547"/>
    </row>
    <row r="255" spans="1:9" ht="14.25">
      <c r="A255" s="547"/>
      <c r="B255" s="569" t="s">
        <v>1340</v>
      </c>
      <c r="C255" s="549"/>
      <c r="D255" s="547"/>
      <c r="E255" s="547"/>
      <c r="F255" s="547"/>
      <c r="G255" s="547"/>
      <c r="H255" s="547"/>
      <c r="I255" s="547"/>
    </row>
    <row r="256" spans="1:9" ht="14.25">
      <c r="A256" s="547">
        <v>5112210</v>
      </c>
      <c r="B256" s="569" t="s">
        <v>1530</v>
      </c>
      <c r="C256" s="549">
        <v>9112</v>
      </c>
      <c r="D256" s="547"/>
      <c r="E256" s="547"/>
      <c r="F256" s="547"/>
      <c r="G256" s="547"/>
      <c r="H256" s="547"/>
      <c r="I256" s="547"/>
    </row>
    <row r="257" spans="1:9" ht="27">
      <c r="A257" s="547">
        <v>5112220</v>
      </c>
      <c r="B257" s="569" t="s">
        <v>1531</v>
      </c>
      <c r="C257" s="549">
        <v>6112</v>
      </c>
      <c r="D257" s="547"/>
      <c r="E257" s="547"/>
      <c r="F257" s="547"/>
      <c r="G257" s="547"/>
      <c r="H257" s="547"/>
      <c r="I257" s="547"/>
    </row>
    <row r="258" spans="1:9" ht="28.5">
      <c r="A258" s="542">
        <v>5120000</v>
      </c>
      <c r="B258" s="570" t="s">
        <v>1532</v>
      </c>
      <c r="C258" s="546" t="s">
        <v>338</v>
      </c>
      <c r="D258" s="542"/>
      <c r="E258" s="542"/>
      <c r="F258" s="542"/>
      <c r="G258" s="542"/>
      <c r="H258" s="542"/>
      <c r="I258" s="542"/>
    </row>
    <row r="259" spans="1:9" ht="14.25">
      <c r="A259" s="547"/>
      <c r="B259" s="569" t="s">
        <v>1366</v>
      </c>
      <c r="C259" s="549"/>
      <c r="D259" s="547"/>
      <c r="E259" s="547"/>
      <c r="F259" s="547"/>
      <c r="G259" s="547"/>
      <c r="H259" s="547"/>
      <c r="I259" s="547"/>
    </row>
    <row r="260" spans="1:9" ht="42.75">
      <c r="A260" s="547">
        <v>5121000</v>
      </c>
      <c r="B260" s="568" t="s">
        <v>1533</v>
      </c>
      <c r="C260" s="549" t="s">
        <v>338</v>
      </c>
      <c r="D260" s="547"/>
      <c r="E260" s="547"/>
      <c r="F260" s="547"/>
      <c r="G260" s="547"/>
      <c r="H260" s="547"/>
      <c r="I260" s="547"/>
    </row>
    <row r="261" spans="1:9" ht="14.25">
      <c r="A261" s="547"/>
      <c r="B261" s="569" t="s">
        <v>1340</v>
      </c>
      <c r="C261" s="549"/>
      <c r="D261" s="547"/>
      <c r="E261" s="547"/>
      <c r="F261" s="547"/>
      <c r="G261" s="547"/>
      <c r="H261" s="547"/>
      <c r="I261" s="547"/>
    </row>
    <row r="262" spans="1:9" ht="14.25">
      <c r="A262" s="547">
        <v>5121100</v>
      </c>
      <c r="B262" s="569" t="s">
        <v>1534</v>
      </c>
      <c r="C262" s="549">
        <v>9213</v>
      </c>
      <c r="D262" s="560"/>
      <c r="E262" s="560"/>
      <c r="F262" s="560"/>
      <c r="G262" s="560"/>
      <c r="H262" s="560"/>
      <c r="I262" s="560"/>
    </row>
    <row r="263" spans="1:9" ht="14.25">
      <c r="A263" s="547">
        <v>5121200</v>
      </c>
      <c r="B263" s="569" t="s">
        <v>1535</v>
      </c>
      <c r="C263" s="549">
        <v>6213</v>
      </c>
      <c r="D263" s="560"/>
      <c r="E263" s="560"/>
      <c r="F263" s="560"/>
      <c r="G263" s="560"/>
      <c r="H263" s="560"/>
      <c r="I263" s="560"/>
    </row>
    <row r="264" spans="1:9" ht="14.25">
      <c r="A264" s="547">
        <v>5122000</v>
      </c>
      <c r="B264" s="568" t="s">
        <v>1536</v>
      </c>
      <c r="C264" s="547"/>
      <c r="D264" s="547"/>
      <c r="E264" s="547"/>
      <c r="F264" s="547"/>
      <c r="G264" s="547"/>
      <c r="H264" s="547"/>
      <c r="I264" s="547"/>
    </row>
    <row r="265" spans="1:9">
      <c r="A265" s="547"/>
      <c r="B265" s="569" t="s">
        <v>1522</v>
      </c>
      <c r="C265" s="547"/>
      <c r="D265" s="547"/>
      <c r="E265" s="547"/>
      <c r="F265" s="547"/>
      <c r="G265" s="547"/>
      <c r="H265" s="547"/>
      <c r="I265" s="547"/>
    </row>
    <row r="266" spans="1:9" ht="40.5">
      <c r="A266" s="547">
        <v>5122100</v>
      </c>
      <c r="B266" s="569" t="s">
        <v>1537</v>
      </c>
      <c r="C266" s="549">
        <v>9212</v>
      </c>
      <c r="D266" s="560"/>
      <c r="E266" s="560"/>
      <c r="F266" s="560"/>
      <c r="G266" s="560"/>
      <c r="H266" s="560"/>
      <c r="I266" s="560"/>
    </row>
    <row r="267" spans="1:9" ht="27">
      <c r="A267" s="547">
        <v>5122200</v>
      </c>
      <c r="B267" s="569" t="s">
        <v>1538</v>
      </c>
      <c r="C267" s="549">
        <v>6212</v>
      </c>
      <c r="D267" s="560"/>
      <c r="E267" s="560"/>
      <c r="F267" s="560"/>
      <c r="G267" s="560"/>
      <c r="H267" s="560"/>
      <c r="I267" s="560"/>
    </row>
    <row r="268" spans="1:9" ht="14.25">
      <c r="A268" s="547">
        <v>5123000</v>
      </c>
      <c r="B268" s="568" t="s">
        <v>1539</v>
      </c>
      <c r="C268" s="549" t="s">
        <v>985</v>
      </c>
      <c r="D268" s="547"/>
      <c r="E268" s="547"/>
      <c r="F268" s="547"/>
      <c r="G268" s="547"/>
      <c r="H268" s="547"/>
      <c r="I268" s="547"/>
    </row>
    <row r="269" spans="1:9" ht="14.25">
      <c r="A269" s="547"/>
      <c r="B269" s="569" t="s">
        <v>1366</v>
      </c>
      <c r="C269" s="549"/>
      <c r="D269" s="547"/>
      <c r="E269" s="547"/>
      <c r="F269" s="547"/>
      <c r="G269" s="547"/>
      <c r="H269" s="547"/>
      <c r="I269" s="547"/>
    </row>
    <row r="270" spans="1:9" ht="27">
      <c r="A270" s="547">
        <v>5123100</v>
      </c>
      <c r="B270" s="569" t="s">
        <v>1540</v>
      </c>
      <c r="C270" s="549">
        <v>9212</v>
      </c>
      <c r="D270" s="560"/>
      <c r="E270" s="560"/>
      <c r="F270" s="560"/>
      <c r="G270" s="560"/>
      <c r="H270" s="560"/>
      <c r="I270" s="560"/>
    </row>
    <row r="271" spans="1:9" ht="14.25">
      <c r="A271" s="547">
        <v>5123200</v>
      </c>
      <c r="B271" s="569" t="s">
        <v>1541</v>
      </c>
      <c r="C271" s="549">
        <v>6212</v>
      </c>
      <c r="D271" s="560"/>
      <c r="E271" s="560"/>
      <c r="F271" s="560"/>
      <c r="G271" s="560"/>
      <c r="H271" s="560"/>
      <c r="I271" s="560"/>
    </row>
    <row r="272" spans="1:9" ht="57">
      <c r="A272" s="547">
        <v>5124000</v>
      </c>
      <c r="B272" s="568" t="s">
        <v>1542</v>
      </c>
      <c r="C272" s="549" t="s">
        <v>338</v>
      </c>
      <c r="D272" s="547"/>
      <c r="E272" s="547"/>
      <c r="F272" s="547"/>
      <c r="G272" s="547"/>
      <c r="H272" s="547"/>
      <c r="I272" s="547"/>
    </row>
    <row r="273" spans="1:9" ht="42.75">
      <c r="A273" s="547">
        <v>5125000</v>
      </c>
      <c r="B273" s="568" t="s">
        <v>1543</v>
      </c>
      <c r="C273" s="549" t="s">
        <v>338</v>
      </c>
      <c r="D273" s="547"/>
      <c r="E273" s="547"/>
      <c r="F273" s="547"/>
      <c r="G273" s="547"/>
      <c r="H273" s="547"/>
      <c r="I273" s="547"/>
    </row>
    <row r="274" spans="1:9" ht="28.5">
      <c r="A274" s="547">
        <v>5126000</v>
      </c>
      <c r="B274" s="568" t="s">
        <v>1544</v>
      </c>
      <c r="C274" s="549" t="s">
        <v>338</v>
      </c>
      <c r="D274" s="571"/>
      <c r="E274" s="547"/>
      <c r="F274" s="547"/>
      <c r="G274" s="549" t="s">
        <v>338</v>
      </c>
      <c r="H274" s="549" t="s">
        <v>338</v>
      </c>
      <c r="I274" s="549" t="s">
        <v>338</v>
      </c>
    </row>
    <row r="275" spans="1:9" ht="42.75">
      <c r="A275" s="547">
        <v>5127000</v>
      </c>
      <c r="B275" s="568" t="s">
        <v>1545</v>
      </c>
      <c r="C275" s="549" t="s">
        <v>338</v>
      </c>
      <c r="D275" s="549" t="s">
        <v>338</v>
      </c>
      <c r="E275" s="549" t="s">
        <v>338</v>
      </c>
      <c r="F275" s="549" t="s">
        <v>338</v>
      </c>
      <c r="G275" s="572"/>
      <c r="H275" s="549"/>
      <c r="I275" s="549"/>
    </row>
    <row r="276" spans="1:9" ht="14.25">
      <c r="A276" s="542">
        <v>5200000</v>
      </c>
      <c r="B276" s="546" t="s">
        <v>1546</v>
      </c>
      <c r="C276" s="546" t="s">
        <v>338</v>
      </c>
      <c r="D276" s="542"/>
      <c r="E276" s="542"/>
      <c r="F276" s="542"/>
      <c r="G276" s="542"/>
      <c r="H276" s="542"/>
      <c r="I276" s="542"/>
    </row>
    <row r="277" spans="1:9">
      <c r="A277" s="547"/>
      <c r="B277" s="547" t="s">
        <v>1366</v>
      </c>
      <c r="C277" s="547"/>
      <c r="D277" s="547"/>
      <c r="E277" s="547"/>
      <c r="F277" s="547"/>
      <c r="G277" s="547"/>
      <c r="H277" s="547"/>
      <c r="I277" s="547"/>
    </row>
    <row r="278" spans="1:9" ht="28.5">
      <c r="A278" s="2635">
        <v>5210000</v>
      </c>
      <c r="B278" s="573" t="s">
        <v>1547</v>
      </c>
      <c r="C278" s="2636" t="s">
        <v>338</v>
      </c>
      <c r="D278" s="2635"/>
      <c r="E278" s="2635"/>
      <c r="F278" s="2635"/>
      <c r="G278" s="2635"/>
      <c r="H278" s="2635"/>
      <c r="I278" s="2635"/>
    </row>
    <row r="279" spans="1:9">
      <c r="A279" s="2634"/>
      <c r="B279" s="574" t="s">
        <v>1366</v>
      </c>
      <c r="C279" s="2637"/>
      <c r="D279" s="2634"/>
      <c r="E279" s="2634"/>
      <c r="F279" s="2634"/>
      <c r="G279" s="2634"/>
      <c r="H279" s="2634"/>
      <c r="I279" s="2634"/>
    </row>
    <row r="280" spans="1:9" ht="71.25">
      <c r="A280" s="547">
        <v>5211000</v>
      </c>
      <c r="B280" s="568" t="s">
        <v>1521</v>
      </c>
      <c r="C280" s="549" t="s">
        <v>338</v>
      </c>
      <c r="D280" s="547"/>
      <c r="E280" s="547"/>
      <c r="F280" s="547"/>
      <c r="G280" s="547"/>
      <c r="H280" s="547"/>
      <c r="I280" s="547"/>
    </row>
    <row r="281" spans="1:9">
      <c r="A281" s="547"/>
      <c r="B281" s="569" t="s">
        <v>1522</v>
      </c>
      <c r="C281" s="547"/>
      <c r="D281" s="547"/>
      <c r="E281" s="547"/>
      <c r="F281" s="547"/>
      <c r="G281" s="547"/>
      <c r="H281" s="547"/>
      <c r="I281" s="547"/>
    </row>
    <row r="282" spans="1:9" ht="27">
      <c r="A282" s="547">
        <v>5211100</v>
      </c>
      <c r="B282" s="569" t="s">
        <v>1523</v>
      </c>
      <c r="C282" s="549">
        <v>9121</v>
      </c>
      <c r="D282" s="547"/>
      <c r="E282" s="547"/>
      <c r="F282" s="547"/>
      <c r="G282" s="547"/>
      <c r="H282" s="547"/>
      <c r="I282" s="547"/>
    </row>
    <row r="283" spans="1:9" ht="14.25">
      <c r="A283" s="547">
        <v>5211200</v>
      </c>
      <c r="B283" s="569" t="s">
        <v>1524</v>
      </c>
      <c r="C283" s="549">
        <v>6121</v>
      </c>
      <c r="D283" s="547"/>
      <c r="E283" s="547"/>
      <c r="F283" s="547"/>
      <c r="G283" s="547"/>
      <c r="H283" s="547"/>
      <c r="I283" s="547"/>
    </row>
    <row r="284" spans="1:9" ht="42.75">
      <c r="A284" s="547">
        <v>5212000</v>
      </c>
      <c r="B284" s="568" t="s">
        <v>1525</v>
      </c>
      <c r="C284" s="549" t="s">
        <v>338</v>
      </c>
      <c r="D284" s="547"/>
      <c r="E284" s="547"/>
      <c r="F284" s="547"/>
      <c r="G284" s="547"/>
      <c r="H284" s="547"/>
      <c r="I284" s="547"/>
    </row>
    <row r="285" spans="1:9" ht="14.25">
      <c r="A285" s="547"/>
      <c r="B285" s="569" t="s">
        <v>1366</v>
      </c>
      <c r="C285" s="549"/>
      <c r="D285" s="547"/>
      <c r="E285" s="547"/>
      <c r="F285" s="547"/>
      <c r="G285" s="547"/>
      <c r="H285" s="547"/>
      <c r="I285" s="547"/>
    </row>
    <row r="286" spans="1:9" ht="14.25">
      <c r="A286" s="547">
        <v>5212100</v>
      </c>
      <c r="B286" s="568" t="s">
        <v>1526</v>
      </c>
      <c r="C286" s="549" t="s">
        <v>338</v>
      </c>
      <c r="D286" s="547"/>
      <c r="E286" s="547"/>
      <c r="F286" s="547"/>
      <c r="G286" s="547"/>
      <c r="H286" s="547"/>
      <c r="I286" s="547"/>
    </row>
    <row r="287" spans="1:9" ht="14.25">
      <c r="A287" s="547"/>
      <c r="B287" s="569" t="s">
        <v>1548</v>
      </c>
      <c r="C287" s="549"/>
      <c r="D287" s="547"/>
      <c r="E287" s="547"/>
      <c r="F287" s="547"/>
      <c r="G287" s="547"/>
      <c r="H287" s="547"/>
      <c r="I287" s="547"/>
    </row>
    <row r="288" spans="1:9" ht="14.25">
      <c r="A288" s="547">
        <v>5212110</v>
      </c>
      <c r="B288" s="569" t="s">
        <v>1527</v>
      </c>
      <c r="C288" s="549">
        <v>9122</v>
      </c>
      <c r="D288" s="547"/>
      <c r="E288" s="547"/>
      <c r="F288" s="547"/>
      <c r="G288" s="547"/>
      <c r="H288" s="547"/>
      <c r="I288" s="547"/>
    </row>
    <row r="289" spans="1:9" ht="27">
      <c r="A289" s="547">
        <v>5212120</v>
      </c>
      <c r="B289" s="569" t="s">
        <v>1528</v>
      </c>
      <c r="C289" s="549">
        <v>6122</v>
      </c>
      <c r="D289" s="547"/>
      <c r="E289" s="547"/>
      <c r="F289" s="547"/>
      <c r="G289" s="547"/>
      <c r="H289" s="547"/>
      <c r="I289" s="547"/>
    </row>
    <row r="290" spans="1:9" ht="14.25">
      <c r="A290" s="547">
        <v>5212200</v>
      </c>
      <c r="B290" s="568" t="s">
        <v>1529</v>
      </c>
      <c r="C290" s="549" t="s">
        <v>985</v>
      </c>
      <c r="D290" s="547"/>
      <c r="E290" s="547"/>
      <c r="F290" s="547"/>
      <c r="G290" s="547"/>
      <c r="H290" s="547"/>
      <c r="I290" s="547"/>
    </row>
    <row r="291" spans="1:9" ht="14.25">
      <c r="A291" s="547"/>
      <c r="B291" s="569" t="s">
        <v>1548</v>
      </c>
      <c r="C291" s="549"/>
      <c r="D291" s="547"/>
      <c r="E291" s="547"/>
      <c r="F291" s="547"/>
      <c r="G291" s="547"/>
      <c r="H291" s="547"/>
      <c r="I291" s="547"/>
    </row>
    <row r="292" spans="1:9" ht="14.25">
      <c r="A292" s="547">
        <v>5212210</v>
      </c>
      <c r="B292" s="569" t="s">
        <v>1530</v>
      </c>
      <c r="C292" s="549">
        <v>9122</v>
      </c>
      <c r="D292" s="547"/>
      <c r="E292" s="547"/>
      <c r="F292" s="547"/>
      <c r="G292" s="547"/>
      <c r="H292" s="547"/>
      <c r="I292" s="547"/>
    </row>
    <row r="293" spans="1:9" ht="27">
      <c r="A293" s="547">
        <v>5212220</v>
      </c>
      <c r="B293" s="569" t="s">
        <v>1531</v>
      </c>
      <c r="C293" s="549">
        <v>6122</v>
      </c>
      <c r="D293" s="547"/>
      <c r="E293" s="547"/>
      <c r="F293" s="547"/>
      <c r="G293" s="547"/>
      <c r="H293" s="547"/>
      <c r="I293" s="547"/>
    </row>
    <row r="294" spans="1:9" ht="28.5">
      <c r="A294" s="542">
        <v>5220000</v>
      </c>
      <c r="B294" s="570" t="s">
        <v>1532</v>
      </c>
      <c r="C294" s="546" t="s">
        <v>338</v>
      </c>
      <c r="D294" s="542"/>
      <c r="E294" s="542"/>
      <c r="F294" s="542"/>
      <c r="G294" s="542"/>
      <c r="H294" s="542"/>
      <c r="I294" s="542"/>
    </row>
    <row r="295" spans="1:9" ht="14.25">
      <c r="A295" s="547"/>
      <c r="B295" s="569" t="s">
        <v>1366</v>
      </c>
      <c r="C295" s="549"/>
      <c r="D295" s="547"/>
      <c r="E295" s="547"/>
      <c r="F295" s="547"/>
      <c r="G295" s="547"/>
      <c r="H295" s="547"/>
      <c r="I295" s="547"/>
    </row>
    <row r="296" spans="1:9" ht="42.75">
      <c r="A296" s="547">
        <v>5221000</v>
      </c>
      <c r="B296" s="568" t="s">
        <v>1533</v>
      </c>
      <c r="C296" s="549" t="s">
        <v>338</v>
      </c>
      <c r="D296" s="547"/>
      <c r="E296" s="547"/>
      <c r="F296" s="547"/>
      <c r="G296" s="547"/>
      <c r="H296" s="547"/>
      <c r="I296" s="547"/>
    </row>
    <row r="297" spans="1:9" ht="14.25">
      <c r="A297" s="547"/>
      <c r="B297" s="569" t="s">
        <v>1340</v>
      </c>
      <c r="C297" s="549"/>
      <c r="D297" s="547"/>
      <c r="E297" s="547"/>
      <c r="F297" s="547"/>
      <c r="G297" s="547"/>
      <c r="H297" s="547"/>
      <c r="I297" s="547"/>
    </row>
    <row r="298" spans="1:9" ht="14.25">
      <c r="A298" s="547">
        <v>5221100</v>
      </c>
      <c r="B298" s="569" t="s">
        <v>1534</v>
      </c>
      <c r="C298" s="549">
        <v>9223</v>
      </c>
      <c r="D298" s="560"/>
      <c r="E298" s="560"/>
      <c r="F298" s="560"/>
      <c r="G298" s="560"/>
      <c r="H298" s="560"/>
      <c r="I298" s="560"/>
    </row>
    <row r="299" spans="1:9" ht="14.25">
      <c r="A299" s="547">
        <v>5221200</v>
      </c>
      <c r="B299" s="569" t="s">
        <v>1535</v>
      </c>
      <c r="C299" s="549">
        <v>6223</v>
      </c>
      <c r="D299" s="560"/>
      <c r="E299" s="560"/>
      <c r="F299" s="560"/>
      <c r="G299" s="560"/>
      <c r="H299" s="560"/>
      <c r="I299" s="560"/>
    </row>
    <row r="300" spans="1:9" ht="14.25">
      <c r="A300" s="547">
        <v>5222000</v>
      </c>
      <c r="B300" s="568" t="s">
        <v>1549</v>
      </c>
      <c r="C300" s="549" t="s">
        <v>985</v>
      </c>
      <c r="D300" s="547"/>
      <c r="E300" s="547"/>
      <c r="F300" s="547"/>
      <c r="G300" s="547"/>
      <c r="H300" s="547"/>
      <c r="I300" s="547"/>
    </row>
    <row r="301" spans="1:9" ht="14.25">
      <c r="A301" s="547"/>
      <c r="B301" s="569" t="s">
        <v>1522</v>
      </c>
      <c r="C301" s="549"/>
      <c r="D301" s="547"/>
      <c r="E301" s="547"/>
      <c r="F301" s="547"/>
      <c r="G301" s="547"/>
      <c r="H301" s="547"/>
      <c r="I301" s="547"/>
    </row>
    <row r="302" spans="1:9" ht="40.5">
      <c r="A302" s="547">
        <v>5222100</v>
      </c>
      <c r="B302" s="569" t="s">
        <v>1537</v>
      </c>
      <c r="C302" s="549">
        <v>9222</v>
      </c>
      <c r="D302" s="560"/>
      <c r="E302" s="560"/>
      <c r="F302" s="560"/>
      <c r="G302" s="560"/>
      <c r="H302" s="560"/>
      <c r="I302" s="560"/>
    </row>
    <row r="303" spans="1:9" ht="27">
      <c r="A303" s="547">
        <v>5222200</v>
      </c>
      <c r="B303" s="569" t="s">
        <v>1538</v>
      </c>
      <c r="C303" s="549">
        <v>6222</v>
      </c>
      <c r="D303" s="560"/>
      <c r="E303" s="560"/>
      <c r="F303" s="560"/>
      <c r="G303" s="560"/>
      <c r="H303" s="560"/>
      <c r="I303" s="560"/>
    </row>
    <row r="304" spans="1:9" ht="14.25">
      <c r="A304" s="547">
        <v>5223000</v>
      </c>
      <c r="B304" s="568" t="s">
        <v>1550</v>
      </c>
      <c r="C304" s="549" t="s">
        <v>985</v>
      </c>
      <c r="D304" s="547"/>
      <c r="E304" s="547"/>
      <c r="F304" s="547"/>
      <c r="G304" s="547"/>
      <c r="H304" s="547"/>
      <c r="I304" s="547"/>
    </row>
    <row r="305" spans="1:9" ht="14.25">
      <c r="A305" s="547"/>
      <c r="B305" s="569" t="s">
        <v>1366</v>
      </c>
      <c r="C305" s="549"/>
      <c r="D305" s="547"/>
      <c r="E305" s="547"/>
      <c r="F305" s="547"/>
      <c r="G305" s="547"/>
      <c r="H305" s="547"/>
      <c r="I305" s="547"/>
    </row>
    <row r="306" spans="1:9" ht="27">
      <c r="A306" s="547">
        <v>5223100</v>
      </c>
      <c r="B306" s="569" t="s">
        <v>1540</v>
      </c>
      <c r="C306" s="549">
        <v>9222</v>
      </c>
      <c r="D306" s="560"/>
      <c r="E306" s="560"/>
      <c r="F306" s="560"/>
      <c r="G306" s="560"/>
      <c r="H306" s="560"/>
      <c r="I306" s="560"/>
    </row>
    <row r="307" spans="1:9" ht="14.25">
      <c r="A307" s="547">
        <v>5223200</v>
      </c>
      <c r="B307" s="569" t="s">
        <v>1541</v>
      </c>
      <c r="C307" s="549">
        <v>6222</v>
      </c>
      <c r="D307" s="560"/>
      <c r="E307" s="560"/>
      <c r="F307" s="560"/>
      <c r="G307" s="560"/>
      <c r="H307" s="560"/>
      <c r="I307" s="560"/>
    </row>
    <row r="308" spans="1:9" ht="57">
      <c r="A308" s="547">
        <v>5224000</v>
      </c>
      <c r="B308" s="568" t="s">
        <v>1542</v>
      </c>
      <c r="C308" s="549" t="s">
        <v>338</v>
      </c>
      <c r="D308" s="547"/>
      <c r="E308" s="547"/>
      <c r="F308" s="547"/>
      <c r="G308" s="547"/>
      <c r="H308" s="547"/>
      <c r="I308" s="547"/>
    </row>
    <row r="309" spans="1:9" ht="42.75">
      <c r="A309" s="547">
        <v>5225000</v>
      </c>
      <c r="B309" s="568" t="s">
        <v>1543</v>
      </c>
      <c r="C309" s="549" t="s">
        <v>338</v>
      </c>
      <c r="D309" s="547"/>
      <c r="E309" s="547"/>
      <c r="F309" s="547"/>
      <c r="G309" s="547"/>
      <c r="H309" s="547"/>
      <c r="I309" s="547"/>
    </row>
    <row r="310" spans="1:9" ht="28.5">
      <c r="A310" s="547">
        <v>5226000</v>
      </c>
      <c r="B310" s="568" t="s">
        <v>1544</v>
      </c>
      <c r="C310" s="549" t="s">
        <v>338</v>
      </c>
      <c r="D310" s="571"/>
      <c r="E310" s="547"/>
      <c r="F310" s="547"/>
      <c r="G310" s="549" t="s">
        <v>338</v>
      </c>
      <c r="H310" s="549" t="s">
        <v>338</v>
      </c>
      <c r="I310" s="549" t="s">
        <v>338</v>
      </c>
    </row>
    <row r="311" spans="1:9" ht="42.75">
      <c r="A311" s="547">
        <v>5227000</v>
      </c>
      <c r="B311" s="568" t="s">
        <v>1545</v>
      </c>
      <c r="C311" s="549" t="s">
        <v>338</v>
      </c>
      <c r="D311" s="549" t="s">
        <v>338</v>
      </c>
      <c r="E311" s="549" t="s">
        <v>338</v>
      </c>
      <c r="F311" s="549" t="s">
        <v>338</v>
      </c>
      <c r="G311" s="549"/>
      <c r="H311" s="549"/>
      <c r="I311" s="549"/>
    </row>
    <row r="312" spans="1:9" ht="14.25">
      <c r="A312" s="575"/>
      <c r="B312" s="576"/>
      <c r="C312" s="577"/>
      <c r="D312" s="577"/>
      <c r="E312" s="577"/>
      <c r="F312" s="577"/>
      <c r="G312" s="577"/>
      <c r="H312" s="577"/>
      <c r="I312" s="577"/>
    </row>
    <row r="313" spans="1:9" ht="14.25">
      <c r="A313" s="575"/>
      <c r="B313" s="576"/>
      <c r="C313" s="577"/>
      <c r="D313" s="577"/>
      <c r="E313" s="577"/>
      <c r="F313" s="577"/>
      <c r="G313" s="577"/>
      <c r="H313" s="577"/>
      <c r="I313" s="577"/>
    </row>
    <row r="314" spans="1:9" ht="14.25">
      <c r="A314" s="575"/>
      <c r="B314" s="576"/>
      <c r="C314" s="577"/>
      <c r="D314" s="577"/>
      <c r="E314" s="577"/>
      <c r="F314" s="577"/>
      <c r="G314" s="577"/>
      <c r="H314" s="577"/>
      <c r="I314" s="577"/>
    </row>
    <row r="315" spans="1:9" ht="15">
      <c r="A315" s="575"/>
      <c r="B315" s="578" t="s">
        <v>1551</v>
      </c>
      <c r="C315" s="577"/>
      <c r="D315" s="577"/>
      <c r="E315" s="577"/>
      <c r="F315" s="577"/>
      <c r="G315" s="577"/>
      <c r="H315" s="577"/>
      <c r="I315" s="577"/>
    </row>
    <row r="318" spans="1:9" ht="14.25">
      <c r="A318" s="508" t="s">
        <v>1552</v>
      </c>
      <c r="B318" s="508"/>
      <c r="D318" s="506"/>
      <c r="E318" s="506"/>
      <c r="G318" s="506"/>
      <c r="H318" s="506"/>
    </row>
    <row r="319" spans="1:9" s="524" customFormat="1" ht="12.75">
      <c r="A319" s="579"/>
      <c r="B319" s="580"/>
      <c r="C319" s="581"/>
      <c r="D319" s="582" t="s">
        <v>1553</v>
      </c>
      <c r="E319" s="583"/>
      <c r="F319" s="581"/>
      <c r="G319" s="581"/>
      <c r="H319" s="579" t="s">
        <v>1554</v>
      </c>
    </row>
    <row r="320" spans="1:9" ht="20.25">
      <c r="A320" s="584" t="s">
        <v>1555</v>
      </c>
    </row>
    <row r="321" spans="1:8" ht="18.75">
      <c r="A321" s="585"/>
    </row>
    <row r="322" spans="1:8" ht="14.25">
      <c r="A322" s="508" t="s">
        <v>1556</v>
      </c>
      <c r="B322" s="508"/>
      <c r="D322" s="506"/>
      <c r="E322" s="506"/>
      <c r="G322" s="506"/>
      <c r="H322" s="506"/>
    </row>
    <row r="323" spans="1:8" ht="14.25">
      <c r="A323" s="508" t="s">
        <v>1557</v>
      </c>
      <c r="B323" s="508"/>
    </row>
    <row r="324" spans="1:8" s="524" customFormat="1" ht="12.75">
      <c r="A324" s="579"/>
      <c r="B324" s="580"/>
      <c r="C324" s="581"/>
      <c r="D324" s="582" t="s">
        <v>1558</v>
      </c>
      <c r="E324" s="583"/>
      <c r="F324" s="581"/>
      <c r="G324" s="581"/>
      <c r="H324" s="579" t="s">
        <v>1554</v>
      </c>
    </row>
  </sheetData>
  <mergeCells count="42">
    <mergeCell ref="H278:H279"/>
    <mergeCell ref="I278:I279"/>
    <mergeCell ref="A278:A279"/>
    <mergeCell ref="C278:C279"/>
    <mergeCell ref="D278:D279"/>
    <mergeCell ref="E278:E279"/>
    <mergeCell ref="F278:F279"/>
    <mergeCell ref="G278:G279"/>
    <mergeCell ref="H238:H239"/>
    <mergeCell ref="I238:I239"/>
    <mergeCell ref="A242:A243"/>
    <mergeCell ref="C242:C243"/>
    <mergeCell ref="D242:D243"/>
    <mergeCell ref="E242:E243"/>
    <mergeCell ref="F242:F243"/>
    <mergeCell ref="G242:G243"/>
    <mergeCell ref="H242:H243"/>
    <mergeCell ref="I242:I243"/>
    <mergeCell ref="A238:A239"/>
    <mergeCell ref="C238:C239"/>
    <mergeCell ref="D238:D239"/>
    <mergeCell ref="E238:E239"/>
    <mergeCell ref="F238:F239"/>
    <mergeCell ref="G238:G239"/>
    <mergeCell ref="I43:I44"/>
    <mergeCell ref="B25:H25"/>
    <mergeCell ref="A40:A41"/>
    <mergeCell ref="B40:C40"/>
    <mergeCell ref="D40:E40"/>
    <mergeCell ref="F40:F41"/>
    <mergeCell ref="G40:I40"/>
    <mergeCell ref="D43:D44"/>
    <mergeCell ref="E43:E44"/>
    <mergeCell ref="F43:F44"/>
    <mergeCell ref="G43:G44"/>
    <mergeCell ref="H43:H44"/>
    <mergeCell ref="B24:H24"/>
    <mergeCell ref="H2:I2"/>
    <mergeCell ref="H3:I3"/>
    <mergeCell ref="G4:I4"/>
    <mergeCell ref="G5:I5"/>
    <mergeCell ref="B23:H23"/>
  </mergeCells>
  <pageMargins left="0.24" right="0.21" top="0.34" bottom="0.37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B1:AH202"/>
  <sheetViews>
    <sheetView topLeftCell="A60" zoomScaleNormal="100" zoomScaleSheetLayoutView="118" workbookViewId="0">
      <selection activeCell="K120" sqref="K120"/>
    </sheetView>
  </sheetViews>
  <sheetFormatPr defaultRowHeight="12.75"/>
  <cols>
    <col min="1" max="1" width="2.42578125" customWidth="1"/>
    <col min="2" max="2" width="6.85546875" style="401" customWidth="1"/>
    <col min="3" max="3" width="37" style="401" customWidth="1"/>
    <col min="4" max="4" width="11.42578125" style="401" customWidth="1"/>
    <col min="5" max="5" width="15.5703125" style="401" customWidth="1"/>
    <col min="6" max="6" width="14" style="401" customWidth="1"/>
    <col min="7" max="7" width="13.28515625" style="401" customWidth="1"/>
    <col min="8" max="34" width="9.140625" style="401"/>
  </cols>
  <sheetData>
    <row r="1" spans="2:7" ht="18" customHeight="1">
      <c r="D1" s="2398" t="s">
        <v>2007</v>
      </c>
      <c r="E1" s="2398"/>
      <c r="F1" s="2399"/>
      <c r="G1" s="2399"/>
    </row>
    <row r="2" spans="2:7" ht="23.25" customHeight="1">
      <c r="C2" s="2400" t="s">
        <v>2009</v>
      </c>
      <c r="D2" s="2400"/>
      <c r="E2" s="2400"/>
      <c r="F2" s="1772" t="s">
        <v>2256</v>
      </c>
      <c r="G2" s="1669" t="s">
        <v>2008</v>
      </c>
    </row>
    <row r="3" spans="2:7">
      <c r="B3" s="2382" t="s">
        <v>1793</v>
      </c>
      <c r="C3" s="2382" t="s">
        <v>1794</v>
      </c>
      <c r="D3" s="1988" t="s">
        <v>1795</v>
      </c>
      <c r="E3" s="2382" t="s">
        <v>1796</v>
      </c>
      <c r="F3" s="2394" t="s">
        <v>1366</v>
      </c>
      <c r="G3" s="2395"/>
    </row>
    <row r="4" spans="2:7" ht="25.5">
      <c r="B4" s="2383"/>
      <c r="C4" s="2383"/>
      <c r="D4" s="1989" t="s">
        <v>1797</v>
      </c>
      <c r="E4" s="2383"/>
      <c r="F4" s="1586" t="s">
        <v>1798</v>
      </c>
      <c r="G4" s="1586" t="s">
        <v>1799</v>
      </c>
    </row>
    <row r="5" spans="2:7">
      <c r="B5" s="1586">
        <v>1</v>
      </c>
      <c r="C5" s="1586">
        <v>2</v>
      </c>
      <c r="D5" s="1586">
        <v>3</v>
      </c>
      <c r="E5" s="1586">
        <v>4</v>
      </c>
      <c r="F5" s="1586">
        <v>5</v>
      </c>
      <c r="G5" s="1586">
        <v>6</v>
      </c>
    </row>
    <row r="6" spans="2:7">
      <c r="B6" s="2382">
        <v>0</v>
      </c>
      <c r="C6" s="1991" t="s">
        <v>1800</v>
      </c>
      <c r="D6" s="2385"/>
      <c r="E6" s="2388">
        <f>E9+E60+E98</f>
        <v>4136135</v>
      </c>
      <c r="F6" s="2388">
        <f>F9+F60+F98</f>
        <v>2010425</v>
      </c>
      <c r="G6" s="2388">
        <f>G60+G98</f>
        <v>2125710</v>
      </c>
    </row>
    <row r="7" spans="2:7">
      <c r="B7" s="2384"/>
      <c r="C7" s="1670" t="s">
        <v>1801</v>
      </c>
      <c r="D7" s="2386"/>
      <c r="E7" s="2389"/>
      <c r="F7" s="2389"/>
      <c r="G7" s="2389"/>
    </row>
    <row r="8" spans="2:7" ht="9" customHeight="1">
      <c r="B8" s="2383"/>
      <c r="C8" s="1992" t="s">
        <v>1337</v>
      </c>
      <c r="D8" s="2387"/>
      <c r="E8" s="2390"/>
      <c r="F8" s="2390"/>
      <c r="G8" s="2390"/>
    </row>
    <row r="9" spans="2:7">
      <c r="B9" s="2382">
        <v>1100</v>
      </c>
      <c r="C9" s="1991" t="s">
        <v>1802</v>
      </c>
      <c r="D9" s="2382">
        <v>7100</v>
      </c>
      <c r="E9" s="2388">
        <f>F9</f>
        <v>240104</v>
      </c>
      <c r="F9" s="2388">
        <f>F12+F18+F21+F47+F51</f>
        <v>240104</v>
      </c>
      <c r="G9" s="2391" t="s">
        <v>985</v>
      </c>
    </row>
    <row r="10" spans="2:7" ht="33.75" customHeight="1">
      <c r="B10" s="2384"/>
      <c r="C10" s="1670" t="s">
        <v>1803</v>
      </c>
      <c r="D10" s="2384"/>
      <c r="E10" s="2389"/>
      <c r="F10" s="2389"/>
      <c r="G10" s="2392"/>
    </row>
    <row r="11" spans="2:7" ht="12.75" hidden="1" customHeight="1">
      <c r="B11" s="2383"/>
      <c r="C11" s="1992" t="s">
        <v>1804</v>
      </c>
      <c r="D11" s="2383"/>
      <c r="E11" s="2390"/>
      <c r="F11" s="2390"/>
      <c r="G11" s="2393"/>
    </row>
    <row r="12" spans="2:7">
      <c r="B12" s="2382">
        <v>1110</v>
      </c>
      <c r="C12" s="1991" t="s">
        <v>1805</v>
      </c>
      <c r="D12" s="2382">
        <v>131</v>
      </c>
      <c r="E12" s="2388">
        <f>F12</f>
        <v>80300</v>
      </c>
      <c r="F12" s="2388">
        <f>F15+F16+F17</f>
        <v>80300</v>
      </c>
      <c r="G12" s="2391" t="s">
        <v>985</v>
      </c>
    </row>
    <row r="13" spans="2:7" ht="24.75" customHeight="1">
      <c r="B13" s="2383"/>
      <c r="C13" s="1992" t="s">
        <v>1806</v>
      </c>
      <c r="D13" s="2383"/>
      <c r="E13" s="2390"/>
      <c r="F13" s="2390"/>
      <c r="G13" s="2393"/>
    </row>
    <row r="14" spans="2:7">
      <c r="B14" s="1671"/>
      <c r="C14" s="1602" t="s">
        <v>1366</v>
      </c>
      <c r="D14" s="1671"/>
      <c r="E14" s="1577"/>
      <c r="F14" s="1577"/>
      <c r="G14" s="1577"/>
    </row>
    <row r="15" spans="2:7" s="401" customFormat="1" ht="45.75" customHeight="1">
      <c r="B15" s="1586">
        <v>1111</v>
      </c>
      <c r="C15" s="1602" t="s">
        <v>2173</v>
      </c>
      <c r="D15" s="1671"/>
      <c r="E15" s="1577">
        <f>F15</f>
        <v>2300</v>
      </c>
      <c r="F15" s="1577">
        <v>2300</v>
      </c>
      <c r="G15" s="1672" t="s">
        <v>985</v>
      </c>
    </row>
    <row r="16" spans="2:7" ht="42.75" customHeight="1">
      <c r="B16" s="1586">
        <v>1112</v>
      </c>
      <c r="C16" s="1602" t="s">
        <v>2174</v>
      </c>
      <c r="D16" s="1671"/>
      <c r="E16" s="1577">
        <f>F16</f>
        <v>8000</v>
      </c>
      <c r="F16" s="1577">
        <v>8000</v>
      </c>
      <c r="G16" s="1672" t="s">
        <v>985</v>
      </c>
    </row>
    <row r="17" spans="2:7" ht="64.5" customHeight="1">
      <c r="B17" s="1586">
        <v>1113</v>
      </c>
      <c r="C17" s="1602" t="s">
        <v>2175</v>
      </c>
      <c r="D17" s="1671" t="s">
        <v>1809</v>
      </c>
      <c r="E17" s="1577">
        <f>F17</f>
        <v>70000</v>
      </c>
      <c r="F17" s="1577">
        <v>70000</v>
      </c>
      <c r="G17" s="1672" t="s">
        <v>985</v>
      </c>
    </row>
    <row r="18" spans="2:7" ht="23.25" customHeight="1">
      <c r="B18" s="1586">
        <v>1120</v>
      </c>
      <c r="C18" s="1602" t="s">
        <v>1810</v>
      </c>
      <c r="D18" s="1586">
        <v>7136</v>
      </c>
      <c r="E18" s="1577">
        <f>F18</f>
        <v>143000</v>
      </c>
      <c r="F18" s="1577">
        <f>F20</f>
        <v>143000</v>
      </c>
      <c r="G18" s="1672" t="s">
        <v>985</v>
      </c>
    </row>
    <row r="19" spans="2:7" ht="23.25" customHeight="1">
      <c r="B19" s="1671"/>
      <c r="C19" s="1602" t="s">
        <v>1366</v>
      </c>
      <c r="D19" s="1671"/>
      <c r="E19" s="1577"/>
      <c r="F19" s="1577"/>
      <c r="G19" s="1577"/>
    </row>
    <row r="20" spans="2:7" ht="29.25" customHeight="1">
      <c r="B20" s="1586">
        <v>1121</v>
      </c>
      <c r="C20" s="1602" t="s">
        <v>1811</v>
      </c>
      <c r="D20" s="1671"/>
      <c r="E20" s="1577">
        <f>F20</f>
        <v>143000</v>
      </c>
      <c r="F20" s="1577">
        <v>143000</v>
      </c>
      <c r="G20" s="1672" t="s">
        <v>985</v>
      </c>
    </row>
    <row r="21" spans="2:7" ht="51" customHeight="1">
      <c r="B21" s="2382">
        <v>1130</v>
      </c>
      <c r="C21" s="1991" t="s">
        <v>2192</v>
      </c>
      <c r="D21" s="2382">
        <v>7145</v>
      </c>
      <c r="E21" s="2388">
        <f>F21</f>
        <v>9804</v>
      </c>
      <c r="F21" s="2388">
        <f>F23+F24+F25+F28+F29+F31+F32+F33+F35+F36+F37+F38+F39+F40+F41+F42+F44+F45+F46</f>
        <v>9804</v>
      </c>
      <c r="G21" s="2391" t="s">
        <v>985</v>
      </c>
    </row>
    <row r="22" spans="2:7" ht="9" hidden="1" customHeight="1">
      <c r="B22" s="2383"/>
      <c r="C22" s="1992" t="s">
        <v>1366</v>
      </c>
      <c r="D22" s="2383"/>
      <c r="E22" s="2390"/>
      <c r="F22" s="2390"/>
      <c r="G22" s="2393"/>
    </row>
    <row r="23" spans="2:7" ht="74.25" customHeight="1">
      <c r="B23" s="1586">
        <v>11301</v>
      </c>
      <c r="C23" s="1602" t="s">
        <v>2176</v>
      </c>
      <c r="D23" s="1671"/>
      <c r="E23" s="1577">
        <f>F23</f>
        <v>1500</v>
      </c>
      <c r="F23" s="1577">
        <v>1500</v>
      </c>
      <c r="G23" s="1672" t="s">
        <v>985</v>
      </c>
    </row>
    <row r="24" spans="2:7" ht="153.75" customHeight="1">
      <c r="B24" s="1988"/>
      <c r="C24" s="1991" t="s">
        <v>2252</v>
      </c>
      <c r="D24" s="1990"/>
      <c r="E24" s="2071">
        <f>F24</f>
        <v>400</v>
      </c>
      <c r="F24" s="2071">
        <v>400</v>
      </c>
      <c r="G24" s="2072"/>
    </row>
    <row r="25" spans="2:7" ht="81" customHeight="1">
      <c r="B25" s="2382">
        <v>11302</v>
      </c>
      <c r="C25" s="1991" t="s">
        <v>2194</v>
      </c>
      <c r="D25" s="2385"/>
      <c r="E25" s="2388">
        <f>F25</f>
        <v>60</v>
      </c>
      <c r="F25" s="2388">
        <v>60</v>
      </c>
      <c r="G25" s="2391" t="s">
        <v>985</v>
      </c>
    </row>
    <row r="26" spans="2:7" hidden="1">
      <c r="B26" s="2384"/>
      <c r="C26" s="1670" t="s">
        <v>1812</v>
      </c>
      <c r="D26" s="2386"/>
      <c r="E26" s="2389"/>
      <c r="F26" s="2389"/>
      <c r="G26" s="2392"/>
    </row>
    <row r="27" spans="2:7" hidden="1">
      <c r="B27" s="2383"/>
      <c r="C27" s="1992" t="s">
        <v>1813</v>
      </c>
      <c r="D27" s="2387"/>
      <c r="E27" s="2390"/>
      <c r="F27" s="2390"/>
      <c r="G27" s="2393"/>
    </row>
    <row r="28" spans="2:7" ht="69" customHeight="1">
      <c r="B28" s="1586">
        <v>11303</v>
      </c>
      <c r="C28" s="1602" t="s">
        <v>2177</v>
      </c>
      <c r="D28" s="1671"/>
      <c r="E28" s="1577">
        <f>F28</f>
        <v>80</v>
      </c>
      <c r="F28" s="1577">
        <v>80</v>
      </c>
      <c r="G28" s="1672" t="s">
        <v>985</v>
      </c>
    </row>
    <row r="29" spans="2:7" ht="140.25">
      <c r="B29" s="2382">
        <v>11304</v>
      </c>
      <c r="C29" s="1990" t="s">
        <v>2132</v>
      </c>
      <c r="D29" s="2385"/>
      <c r="E29" s="2388">
        <f>F29</f>
        <v>2000</v>
      </c>
      <c r="F29" s="2388">
        <v>2000</v>
      </c>
      <c r="G29" s="2391" t="s">
        <v>985</v>
      </c>
    </row>
    <row r="30" spans="2:7">
      <c r="B30" s="2383"/>
      <c r="C30" s="1992"/>
      <c r="D30" s="2387"/>
      <c r="E30" s="2390"/>
      <c r="F30" s="2390"/>
      <c r="G30" s="2393"/>
    </row>
    <row r="31" spans="2:7" ht="102">
      <c r="B31" s="1586">
        <v>11305</v>
      </c>
      <c r="C31" s="1671" t="s">
        <v>1814</v>
      </c>
      <c r="D31" s="1671"/>
      <c r="E31" s="1577"/>
      <c r="F31" s="1577"/>
      <c r="G31" s="1672" t="s">
        <v>985</v>
      </c>
    </row>
    <row r="32" spans="2:7" ht="76.5">
      <c r="B32" s="1586">
        <v>11306</v>
      </c>
      <c r="C32" s="1671" t="s">
        <v>2131</v>
      </c>
      <c r="D32" s="1671"/>
      <c r="E32" s="1577">
        <f>F32</f>
        <v>100</v>
      </c>
      <c r="F32" s="1577">
        <v>100</v>
      </c>
      <c r="G32" s="1672" t="s">
        <v>985</v>
      </c>
    </row>
    <row r="33" spans="2:7" ht="53.25" customHeight="1">
      <c r="B33" s="2382">
        <v>11307</v>
      </c>
      <c r="C33" s="1991" t="s">
        <v>1815</v>
      </c>
      <c r="D33" s="2385"/>
      <c r="E33" s="2388">
        <f>F33</f>
        <v>4800</v>
      </c>
      <c r="F33" s="2388">
        <v>4800</v>
      </c>
      <c r="G33" s="2391" t="s">
        <v>985</v>
      </c>
    </row>
    <row r="34" spans="2:7" ht="33.75" customHeight="1">
      <c r="B34" s="2383"/>
      <c r="C34" s="1992" t="s">
        <v>1816</v>
      </c>
      <c r="D34" s="2387"/>
      <c r="E34" s="2390"/>
      <c r="F34" s="2390"/>
      <c r="G34" s="2393"/>
    </row>
    <row r="35" spans="2:7" ht="89.25">
      <c r="B35" s="1586">
        <v>11308</v>
      </c>
      <c r="C35" s="1602" t="s">
        <v>1783</v>
      </c>
      <c r="D35" s="1671"/>
      <c r="E35" s="1577"/>
      <c r="F35" s="1577"/>
      <c r="G35" s="1672" t="s">
        <v>985</v>
      </c>
    </row>
    <row r="36" spans="2:7" ht="102">
      <c r="B36" s="1586">
        <v>11309</v>
      </c>
      <c r="C36" s="1602" t="s">
        <v>2133</v>
      </c>
      <c r="D36" s="1671"/>
      <c r="E36" s="1577">
        <f>F36</f>
        <v>150</v>
      </c>
      <c r="F36" s="1577">
        <v>150</v>
      </c>
      <c r="G36" s="1672" t="s">
        <v>985</v>
      </c>
    </row>
    <row r="37" spans="2:7" ht="75.75" customHeight="1">
      <c r="B37" s="1586">
        <v>11310</v>
      </c>
      <c r="C37" s="1602" t="s">
        <v>2160</v>
      </c>
      <c r="D37" s="1671"/>
      <c r="E37" s="1577">
        <f>F37</f>
        <v>250</v>
      </c>
      <c r="F37" s="1577">
        <v>250</v>
      </c>
      <c r="G37" s="1672" t="s">
        <v>985</v>
      </c>
    </row>
    <row r="38" spans="2:7" ht="45" hidden="1" customHeight="1">
      <c r="B38" s="1586">
        <v>11311</v>
      </c>
      <c r="C38" s="1671" t="s">
        <v>1817</v>
      </c>
      <c r="D38" s="1671"/>
      <c r="E38" s="1577"/>
      <c r="F38" s="1577"/>
      <c r="G38" s="1672" t="s">
        <v>985</v>
      </c>
    </row>
    <row r="39" spans="2:7" ht="165" customHeight="1">
      <c r="B39" s="1586">
        <v>11312</v>
      </c>
      <c r="C39" s="1602" t="s">
        <v>2161</v>
      </c>
      <c r="D39" s="1671"/>
      <c r="E39" s="1577">
        <f>F39</f>
        <v>64</v>
      </c>
      <c r="F39" s="1577">
        <v>64</v>
      </c>
      <c r="G39" s="1672" t="s">
        <v>985</v>
      </c>
    </row>
    <row r="40" spans="2:7" ht="74.25" customHeight="1">
      <c r="B40" s="1586">
        <v>11313</v>
      </c>
      <c r="C40" s="1602" t="s">
        <v>2134</v>
      </c>
      <c r="D40" s="1671"/>
      <c r="E40" s="1577">
        <f>F40</f>
        <v>300</v>
      </c>
      <c r="F40" s="1577">
        <v>300</v>
      </c>
      <c r="G40" s="1672" t="s">
        <v>985</v>
      </c>
    </row>
    <row r="41" spans="2:7" ht="63.75" hidden="1">
      <c r="B41" s="1586">
        <v>11314</v>
      </c>
      <c r="C41" s="1602" t="s">
        <v>1785</v>
      </c>
      <c r="D41" s="1671"/>
      <c r="E41" s="1577"/>
      <c r="F41" s="1577"/>
      <c r="G41" s="1672" t="s">
        <v>985</v>
      </c>
    </row>
    <row r="42" spans="2:7" ht="76.5" hidden="1">
      <c r="B42" s="1586">
        <v>11315</v>
      </c>
      <c r="C42" s="1671" t="s">
        <v>1818</v>
      </c>
      <c r="D42" s="1671"/>
      <c r="E42" s="1577"/>
      <c r="F42" s="1577"/>
      <c r="G42" s="1672" t="s">
        <v>985</v>
      </c>
    </row>
    <row r="43" spans="2:7" ht="51" hidden="1">
      <c r="B43" s="1586">
        <v>11316</v>
      </c>
      <c r="C43" s="1602" t="s">
        <v>1786</v>
      </c>
      <c r="D43" s="1671"/>
      <c r="E43" s="1577"/>
      <c r="F43" s="1577"/>
      <c r="G43" s="1672" t="s">
        <v>985</v>
      </c>
    </row>
    <row r="44" spans="2:7" ht="62.25" customHeight="1">
      <c r="B44" s="1586">
        <v>11317</v>
      </c>
      <c r="C44" s="1671" t="s">
        <v>2162</v>
      </c>
      <c r="D44" s="1671"/>
      <c r="E44" s="1577">
        <f>F44</f>
        <v>100</v>
      </c>
      <c r="F44" s="1577">
        <v>100</v>
      </c>
      <c r="G44" s="1672" t="s">
        <v>985</v>
      </c>
    </row>
    <row r="45" spans="2:7" ht="57" customHeight="1">
      <c r="B45" s="1586">
        <v>11318</v>
      </c>
      <c r="C45" s="1602" t="s">
        <v>1787</v>
      </c>
      <c r="D45" s="1671"/>
      <c r="E45" s="1577">
        <f>F45</f>
        <v>0</v>
      </c>
      <c r="F45" s="1577">
        <v>0</v>
      </c>
      <c r="G45" s="1672" t="s">
        <v>985</v>
      </c>
    </row>
    <row r="46" spans="2:7">
      <c r="B46" s="1586">
        <v>11319</v>
      </c>
      <c r="C46" s="1671" t="s">
        <v>1819</v>
      </c>
      <c r="D46" s="1671"/>
      <c r="E46" s="1577"/>
      <c r="F46" s="1577"/>
      <c r="G46" s="1672" t="s">
        <v>985</v>
      </c>
    </row>
    <row r="47" spans="2:7" ht="38.25">
      <c r="B47" s="2382">
        <v>1140</v>
      </c>
      <c r="C47" s="1991" t="s">
        <v>1820</v>
      </c>
      <c r="D47" s="2382">
        <v>7146</v>
      </c>
      <c r="E47" s="2388">
        <f>F47</f>
        <v>7000</v>
      </c>
      <c r="F47" s="2388">
        <f>F49+F50</f>
        <v>7000</v>
      </c>
      <c r="G47" s="2391" t="s">
        <v>985</v>
      </c>
    </row>
    <row r="48" spans="2:7" ht="9" customHeight="1">
      <c r="B48" s="2383"/>
      <c r="C48" s="1992" t="s">
        <v>1366</v>
      </c>
      <c r="D48" s="2383"/>
      <c r="E48" s="2390"/>
      <c r="F48" s="2390"/>
      <c r="G48" s="2393"/>
    </row>
    <row r="49" spans="2:34" s="1951" customFormat="1" ht="134.25" customHeight="1">
      <c r="B49" s="1586">
        <v>1141</v>
      </c>
      <c r="C49" s="1602" t="s">
        <v>2181</v>
      </c>
      <c r="D49" s="1671"/>
      <c r="E49" s="1577">
        <f>F49</f>
        <v>3000</v>
      </c>
      <c r="F49" s="1577">
        <v>3000</v>
      </c>
      <c r="G49" s="1672" t="s">
        <v>985</v>
      </c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</row>
    <row r="50" spans="2:34" s="1951" customFormat="1" ht="129" customHeight="1">
      <c r="B50" s="1586">
        <v>1142</v>
      </c>
      <c r="C50" s="1602" t="s">
        <v>2180</v>
      </c>
      <c r="D50" s="1671"/>
      <c r="E50" s="1577">
        <f>F50</f>
        <v>4000</v>
      </c>
      <c r="F50" s="1577">
        <v>4000</v>
      </c>
      <c r="G50" s="1672" t="s">
        <v>985</v>
      </c>
      <c r="H50" s="401"/>
      <c r="I50" s="401"/>
      <c r="J50" s="401"/>
      <c r="K50" s="401"/>
      <c r="L50" s="401"/>
      <c r="M50" s="401"/>
      <c r="N50" s="401"/>
      <c r="O50" s="401"/>
      <c r="P50" s="401"/>
      <c r="Q50" s="401"/>
      <c r="R50" s="401"/>
      <c r="S50" s="401"/>
      <c r="T50" s="401"/>
      <c r="U50" s="401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</row>
    <row r="51" spans="2:34" hidden="1">
      <c r="B51" s="2382">
        <v>1150</v>
      </c>
      <c r="C51" s="1991" t="s">
        <v>1822</v>
      </c>
      <c r="D51" s="2382">
        <v>7161</v>
      </c>
      <c r="E51" s="2388"/>
      <c r="F51" s="2388"/>
      <c r="G51" s="2391" t="s">
        <v>985</v>
      </c>
    </row>
    <row r="52" spans="2:34" hidden="1">
      <c r="B52" s="2384"/>
      <c r="C52" s="1670" t="s">
        <v>1823</v>
      </c>
      <c r="D52" s="2384"/>
      <c r="E52" s="2389"/>
      <c r="F52" s="2389"/>
      <c r="G52" s="2392"/>
    </row>
    <row r="53" spans="2:34" ht="11.25" hidden="1" customHeight="1">
      <c r="B53" s="2383"/>
      <c r="C53" s="1992" t="s">
        <v>1366</v>
      </c>
      <c r="D53" s="2383"/>
      <c r="E53" s="2390"/>
      <c r="F53" s="2390"/>
      <c r="G53" s="2393"/>
    </row>
    <row r="54" spans="2:34" ht="63.75" hidden="1" customHeight="1">
      <c r="B54" s="2382">
        <v>151</v>
      </c>
      <c r="C54" s="1991" t="s">
        <v>1824</v>
      </c>
      <c r="D54" s="2385"/>
      <c r="E54" s="2388"/>
      <c r="F54" s="2388"/>
      <c r="G54" s="2391" t="s">
        <v>985</v>
      </c>
    </row>
    <row r="55" spans="2:34" ht="12.75" hidden="1" customHeight="1">
      <c r="B55" s="2383"/>
      <c r="C55" s="1992" t="s">
        <v>1340</v>
      </c>
      <c r="D55" s="2387"/>
      <c r="E55" s="2390"/>
      <c r="F55" s="2390"/>
      <c r="G55" s="2393"/>
    </row>
    <row r="56" spans="2:34" hidden="1">
      <c r="B56" s="1586">
        <v>1152</v>
      </c>
      <c r="C56" s="1602" t="s">
        <v>1789</v>
      </c>
      <c r="D56" s="1671"/>
      <c r="E56" s="1577"/>
      <c r="F56" s="1577"/>
      <c r="G56" s="1672" t="s">
        <v>985</v>
      </c>
    </row>
    <row r="57" spans="2:34" hidden="1">
      <c r="B57" s="1586">
        <v>1153</v>
      </c>
      <c r="C57" s="1602" t="s">
        <v>1790</v>
      </c>
      <c r="D57" s="1671"/>
      <c r="E57" s="1577"/>
      <c r="F57" s="1577"/>
      <c r="G57" s="1672" t="s">
        <v>985</v>
      </c>
    </row>
    <row r="58" spans="2:34" ht="22.5" hidden="1" customHeight="1">
      <c r="B58" s="1586">
        <v>1154</v>
      </c>
      <c r="C58" s="1602" t="s">
        <v>1791</v>
      </c>
      <c r="D58" s="1671"/>
      <c r="E58" s="1577"/>
      <c r="F58" s="1577"/>
      <c r="G58" s="1672" t="s">
        <v>985</v>
      </c>
    </row>
    <row r="59" spans="2:34" ht="113.25" hidden="1" customHeight="1">
      <c r="B59" s="1586">
        <v>1155</v>
      </c>
      <c r="C59" s="1602" t="s">
        <v>1792</v>
      </c>
      <c r="D59" s="1671"/>
      <c r="E59" s="1577"/>
      <c r="F59" s="1577"/>
      <c r="G59" s="1672" t="s">
        <v>985</v>
      </c>
    </row>
    <row r="60" spans="2:34" ht="35.25" customHeight="1">
      <c r="B60" s="1586">
        <v>1200</v>
      </c>
      <c r="C60" s="1602" t="s">
        <v>1825</v>
      </c>
      <c r="D60" s="1586">
        <v>7300</v>
      </c>
      <c r="E60" s="1577">
        <f>F60+G60</f>
        <v>3744982</v>
      </c>
      <c r="F60" s="1577">
        <f>F63+F67+F77</f>
        <v>1619272</v>
      </c>
      <c r="G60" s="1577">
        <f>G65+G72+G93</f>
        <v>2125710</v>
      </c>
    </row>
    <row r="61" spans="2:34" ht="25.5" hidden="1">
      <c r="B61" s="2385"/>
      <c r="C61" s="1991" t="s">
        <v>1826</v>
      </c>
      <c r="D61" s="2385"/>
      <c r="E61" s="2388"/>
      <c r="F61" s="2388"/>
      <c r="G61" s="2388"/>
    </row>
    <row r="62" spans="2:34" ht="1.5" hidden="1" customHeight="1">
      <c r="B62" s="2387"/>
      <c r="C62" s="1992" t="s">
        <v>1337</v>
      </c>
      <c r="D62" s="2387"/>
      <c r="E62" s="2390"/>
      <c r="F62" s="2390"/>
      <c r="G62" s="2390"/>
    </row>
    <row r="63" spans="2:34" ht="36.75" hidden="1" customHeight="1">
      <c r="B63" s="1586">
        <v>1210</v>
      </c>
      <c r="C63" s="1602" t="s">
        <v>1827</v>
      </c>
      <c r="D63" s="1586">
        <v>7311</v>
      </c>
      <c r="E63" s="1577"/>
      <c r="F63" s="1577"/>
      <c r="G63" s="1672" t="s">
        <v>985</v>
      </c>
    </row>
    <row r="64" spans="2:34" ht="89.25" hidden="1">
      <c r="B64" s="1586">
        <v>1211</v>
      </c>
      <c r="C64" s="1602" t="s">
        <v>1828</v>
      </c>
      <c r="D64" s="1671"/>
      <c r="E64" s="1577"/>
      <c r="F64" s="1577"/>
      <c r="G64" s="1672" t="s">
        <v>985</v>
      </c>
    </row>
    <row r="65" spans="2:7" ht="51" hidden="1">
      <c r="B65" s="1586">
        <v>1220</v>
      </c>
      <c r="C65" s="1602" t="s">
        <v>1829</v>
      </c>
      <c r="D65" s="1586">
        <v>7312</v>
      </c>
      <c r="E65" s="1577"/>
      <c r="F65" s="1672" t="s">
        <v>985</v>
      </c>
      <c r="G65" s="1577"/>
    </row>
    <row r="66" spans="2:7" ht="89.25" hidden="1">
      <c r="B66" s="1586">
        <v>1221</v>
      </c>
      <c r="C66" s="1602" t="s">
        <v>1830</v>
      </c>
      <c r="D66" s="1671"/>
      <c r="E66" s="1577"/>
      <c r="F66" s="1672" t="s">
        <v>985</v>
      </c>
      <c r="G66" s="1577"/>
    </row>
    <row r="67" spans="2:7" ht="38.25" hidden="1">
      <c r="B67" s="2382">
        <v>1230</v>
      </c>
      <c r="C67" s="1991" t="s">
        <v>1831</v>
      </c>
      <c r="D67" s="2382">
        <v>7321</v>
      </c>
      <c r="E67" s="2388"/>
      <c r="F67" s="2388"/>
      <c r="G67" s="2391" t="s">
        <v>985</v>
      </c>
    </row>
    <row r="68" spans="2:7" hidden="1">
      <c r="B68" s="2384"/>
      <c r="C68" s="1670" t="s">
        <v>1832</v>
      </c>
      <c r="D68" s="2384"/>
      <c r="E68" s="2389"/>
      <c r="F68" s="2389"/>
      <c r="G68" s="2392"/>
    </row>
    <row r="69" spans="2:7" hidden="1">
      <c r="B69" s="2383"/>
      <c r="C69" s="1992" t="s">
        <v>1833</v>
      </c>
      <c r="D69" s="2383"/>
      <c r="E69" s="2390"/>
      <c r="F69" s="2390"/>
      <c r="G69" s="2393"/>
    </row>
    <row r="70" spans="2:7" ht="63.75" hidden="1">
      <c r="B70" s="2382">
        <v>1231</v>
      </c>
      <c r="C70" s="1991" t="s">
        <v>1834</v>
      </c>
      <c r="D70" s="2385"/>
      <c r="E70" s="2388"/>
      <c r="F70" s="2388"/>
      <c r="G70" s="2391" t="s">
        <v>985</v>
      </c>
    </row>
    <row r="71" spans="2:7" hidden="1">
      <c r="B71" s="2383"/>
      <c r="C71" s="1992" t="s">
        <v>1835</v>
      </c>
      <c r="D71" s="2387"/>
      <c r="E71" s="2390"/>
      <c r="F71" s="2390"/>
      <c r="G71" s="2393"/>
    </row>
    <row r="72" spans="2:7" ht="38.25">
      <c r="B72" s="2382">
        <v>1240</v>
      </c>
      <c r="C72" s="1991" t="s">
        <v>1836</v>
      </c>
      <c r="D72" s="2382">
        <v>7322</v>
      </c>
      <c r="E72" s="2388">
        <f>G72</f>
        <v>5000</v>
      </c>
      <c r="F72" s="2391" t="s">
        <v>985</v>
      </c>
      <c r="G72" s="2388">
        <f>G75</f>
        <v>5000</v>
      </c>
    </row>
    <row r="73" spans="2:7" ht="10.5" customHeight="1">
      <c r="B73" s="2384"/>
      <c r="C73" s="1670" t="s">
        <v>1837</v>
      </c>
      <c r="D73" s="2384"/>
      <c r="E73" s="2389"/>
      <c r="F73" s="2392"/>
      <c r="G73" s="2389"/>
    </row>
    <row r="74" spans="2:7" ht="31.5" customHeight="1">
      <c r="B74" s="2383"/>
      <c r="C74" s="1992" t="s">
        <v>1366</v>
      </c>
      <c r="D74" s="2383"/>
      <c r="E74" s="2390"/>
      <c r="F74" s="2393"/>
      <c r="G74" s="2390"/>
    </row>
    <row r="75" spans="2:7" ht="51">
      <c r="B75" s="2382">
        <v>1241</v>
      </c>
      <c r="C75" s="1991" t="s">
        <v>1838</v>
      </c>
      <c r="D75" s="2385"/>
      <c r="E75" s="2388">
        <f>G75</f>
        <v>5000</v>
      </c>
      <c r="F75" s="2391" t="s">
        <v>985</v>
      </c>
      <c r="G75" s="2388">
        <v>5000</v>
      </c>
    </row>
    <row r="76" spans="2:7" ht="46.5" customHeight="1">
      <c r="B76" s="2383"/>
      <c r="C76" s="1992" t="s">
        <v>2302</v>
      </c>
      <c r="D76" s="2387"/>
      <c r="E76" s="2390"/>
      <c r="F76" s="2393"/>
      <c r="G76" s="2390"/>
    </row>
    <row r="77" spans="2:7">
      <c r="B77" s="2382">
        <v>1250</v>
      </c>
      <c r="C77" s="1991" t="s">
        <v>1839</v>
      </c>
      <c r="D77" s="2382">
        <v>7331</v>
      </c>
      <c r="E77" s="2388">
        <f>F77</f>
        <v>1619272</v>
      </c>
      <c r="F77" s="2388">
        <f>F81+F83+F89+F91</f>
        <v>1619272</v>
      </c>
      <c r="G77" s="2391" t="s">
        <v>985</v>
      </c>
    </row>
    <row r="78" spans="2:7" ht="25.5">
      <c r="B78" s="2384"/>
      <c r="C78" s="1670" t="s">
        <v>1840</v>
      </c>
      <c r="D78" s="2384"/>
      <c r="E78" s="2389"/>
      <c r="F78" s="2389"/>
      <c r="G78" s="2392"/>
    </row>
    <row r="79" spans="2:7" ht="25.5">
      <c r="B79" s="2384"/>
      <c r="C79" s="1670" t="s">
        <v>1841</v>
      </c>
      <c r="D79" s="2384"/>
      <c r="E79" s="2389"/>
      <c r="F79" s="2389"/>
      <c r="G79" s="2392"/>
    </row>
    <row r="80" spans="2:7" ht="0.75" customHeight="1">
      <c r="B80" s="2383"/>
      <c r="C80" s="1992" t="s">
        <v>1340</v>
      </c>
      <c r="D80" s="2383"/>
      <c r="E80" s="2390"/>
      <c r="F80" s="2390"/>
      <c r="G80" s="2393"/>
    </row>
    <row r="81" spans="2:7" ht="12.75" customHeight="1">
      <c r="B81" s="2382">
        <v>1251</v>
      </c>
      <c r="C81" s="2382" t="s">
        <v>2178</v>
      </c>
      <c r="D81" s="2385"/>
      <c r="E81" s="2388">
        <f>F81</f>
        <v>1619272</v>
      </c>
      <c r="F81" s="2388">
        <v>1619272</v>
      </c>
      <c r="G81" s="2391" t="s">
        <v>985</v>
      </c>
    </row>
    <row r="82" spans="2:7" s="401" customFormat="1" ht="18.75" customHeight="1">
      <c r="B82" s="2383"/>
      <c r="C82" s="2383"/>
      <c r="D82" s="2387"/>
      <c r="E82" s="2390"/>
      <c r="F82" s="2390"/>
      <c r="G82" s="2393"/>
    </row>
    <row r="83" spans="2:7" ht="25.5" hidden="1">
      <c r="B83" s="2382">
        <v>1252</v>
      </c>
      <c r="C83" s="1991" t="s">
        <v>1842</v>
      </c>
      <c r="D83" s="2385"/>
      <c r="E83" s="2388"/>
      <c r="F83" s="2388">
        <f>F86+F88</f>
        <v>0</v>
      </c>
      <c r="G83" s="2391" t="s">
        <v>985</v>
      </c>
    </row>
    <row r="84" spans="2:7" hidden="1">
      <c r="B84" s="2384"/>
      <c r="C84" s="1670" t="s">
        <v>1843</v>
      </c>
      <c r="D84" s="2386"/>
      <c r="E84" s="2389"/>
      <c r="F84" s="2389"/>
      <c r="G84" s="2392"/>
    </row>
    <row r="85" spans="2:7" ht="12" hidden="1" customHeight="1">
      <c r="B85" s="2383"/>
      <c r="C85" s="1992" t="s">
        <v>1844</v>
      </c>
      <c r="D85" s="2387"/>
      <c r="E85" s="2390"/>
      <c r="F85" s="2390"/>
      <c r="G85" s="2393"/>
    </row>
    <row r="86" spans="2:7" ht="63.75" hidden="1">
      <c r="B86" s="2382">
        <v>1253</v>
      </c>
      <c r="C86" s="1991" t="s">
        <v>1845</v>
      </c>
      <c r="D86" s="2385"/>
      <c r="E86" s="2388"/>
      <c r="F86" s="2388"/>
      <c r="G86" s="2391" t="s">
        <v>985</v>
      </c>
    </row>
    <row r="87" spans="2:7" ht="6" hidden="1" customHeight="1">
      <c r="B87" s="2383"/>
      <c r="C87" s="1992" t="s">
        <v>1846</v>
      </c>
      <c r="D87" s="2387"/>
      <c r="E87" s="2390"/>
      <c r="F87" s="2390"/>
      <c r="G87" s="2393"/>
    </row>
    <row r="88" spans="2:7" ht="15.75" customHeight="1">
      <c r="B88" s="1586">
        <v>1254</v>
      </c>
      <c r="C88" s="1602" t="s">
        <v>1847</v>
      </c>
      <c r="D88" s="1671"/>
      <c r="E88" s="1577"/>
      <c r="F88" s="1577">
        <v>0</v>
      </c>
      <c r="G88" s="1672" t="s">
        <v>985</v>
      </c>
    </row>
    <row r="89" spans="2:7" ht="0.75" hidden="1" customHeight="1">
      <c r="B89" s="2382">
        <v>1255</v>
      </c>
      <c r="C89" s="1991" t="s">
        <v>1848</v>
      </c>
      <c r="D89" s="2385"/>
      <c r="E89" s="2388">
        <f>F89</f>
        <v>0</v>
      </c>
      <c r="F89" s="2388">
        <v>0</v>
      </c>
      <c r="G89" s="2391" t="s">
        <v>985</v>
      </c>
    </row>
    <row r="90" spans="2:7" ht="38.25" hidden="1">
      <c r="B90" s="2383"/>
      <c r="C90" s="1992" t="s">
        <v>1849</v>
      </c>
      <c r="D90" s="2387"/>
      <c r="E90" s="2390"/>
      <c r="F90" s="2390"/>
      <c r="G90" s="2393"/>
    </row>
    <row r="91" spans="2:7" ht="0.75" hidden="1" customHeight="1">
      <c r="B91" s="2382">
        <v>1256</v>
      </c>
      <c r="C91" s="1991" t="s">
        <v>1850</v>
      </c>
      <c r="D91" s="2385"/>
      <c r="E91" s="2388"/>
      <c r="F91" s="2388"/>
      <c r="G91" s="2391" t="s">
        <v>985</v>
      </c>
    </row>
    <row r="92" spans="2:7" hidden="1">
      <c r="B92" s="2383"/>
      <c r="C92" s="1992" t="s">
        <v>1851</v>
      </c>
      <c r="D92" s="2387"/>
      <c r="E92" s="2390"/>
      <c r="F92" s="2390"/>
      <c r="G92" s="2393"/>
    </row>
    <row r="93" spans="2:7" ht="38.25">
      <c r="B93" s="2382">
        <v>1260</v>
      </c>
      <c r="C93" s="1991" t="s">
        <v>1852</v>
      </c>
      <c r="D93" s="2382">
        <v>7332</v>
      </c>
      <c r="E93" s="2388">
        <f>G93</f>
        <v>2120710</v>
      </c>
      <c r="F93" s="2391" t="s">
        <v>985</v>
      </c>
      <c r="G93" s="2388">
        <f>G96+G97</f>
        <v>2120710</v>
      </c>
    </row>
    <row r="94" spans="2:7" hidden="1">
      <c r="B94" s="2384"/>
      <c r="C94" s="1670" t="s">
        <v>1853</v>
      </c>
      <c r="D94" s="2384"/>
      <c r="E94" s="2389"/>
      <c r="F94" s="2392"/>
      <c r="G94" s="2389"/>
    </row>
    <row r="95" spans="2:7">
      <c r="B95" s="2383"/>
      <c r="C95" s="1992" t="s">
        <v>1366</v>
      </c>
      <c r="D95" s="2383"/>
      <c r="E95" s="2390"/>
      <c r="F95" s="2393"/>
      <c r="G95" s="2390"/>
    </row>
    <row r="96" spans="2:7" ht="47.25" customHeight="1">
      <c r="B96" s="1586">
        <v>1261</v>
      </c>
      <c r="C96" s="1602" t="s">
        <v>2014</v>
      </c>
      <c r="D96" s="1671"/>
      <c r="E96" s="1577">
        <f>G96</f>
        <v>2120710</v>
      </c>
      <c r="F96" s="1672" t="s">
        <v>985</v>
      </c>
      <c r="G96" s="1577">
        <v>2120710</v>
      </c>
    </row>
    <row r="97" spans="2:7" ht="51" hidden="1">
      <c r="B97" s="1586">
        <v>1262</v>
      </c>
      <c r="C97" s="1602" t="s">
        <v>1854</v>
      </c>
      <c r="D97" s="1671"/>
      <c r="E97" s="1577"/>
      <c r="F97" s="1672" t="s">
        <v>985</v>
      </c>
      <c r="G97" s="1577"/>
    </row>
    <row r="98" spans="2:7">
      <c r="B98" s="2382">
        <v>1300</v>
      </c>
      <c r="C98" s="1991" t="s">
        <v>1855</v>
      </c>
      <c r="D98" s="2382">
        <v>7400</v>
      </c>
      <c r="E98" s="2388">
        <f>E101+E105+E108+E117+E124+E156+E161+E166+E172</f>
        <v>151049</v>
      </c>
      <c r="F98" s="2388">
        <f>F105+F108+F117+F124+F156+F161+F172</f>
        <v>151049</v>
      </c>
      <c r="G98" s="2388">
        <f>G101+G166+G172</f>
        <v>0</v>
      </c>
    </row>
    <row r="99" spans="2:7" ht="39" customHeight="1">
      <c r="B99" s="2384"/>
      <c r="C99" s="1670" t="s">
        <v>1856</v>
      </c>
      <c r="D99" s="2384"/>
      <c r="E99" s="2389"/>
      <c r="F99" s="2389"/>
      <c r="G99" s="2389"/>
    </row>
    <row r="100" spans="2:7" ht="12.75" hidden="1" customHeight="1">
      <c r="B100" s="2383"/>
      <c r="C100" s="1992" t="s">
        <v>1366</v>
      </c>
      <c r="D100" s="2383"/>
      <c r="E100" s="2390"/>
      <c r="F100" s="2390"/>
      <c r="G100" s="2390"/>
    </row>
    <row r="101" spans="2:7" ht="12.75" hidden="1" customHeight="1">
      <c r="B101" s="2382">
        <v>1310</v>
      </c>
      <c r="C101" s="1991" t="s">
        <v>1857</v>
      </c>
      <c r="D101" s="2382">
        <v>7411</v>
      </c>
      <c r="E101" s="2388"/>
      <c r="F101" s="2391" t="s">
        <v>985</v>
      </c>
      <c r="G101" s="2388"/>
    </row>
    <row r="102" spans="2:7" ht="12.75" hidden="1" customHeight="1">
      <c r="B102" s="2383"/>
      <c r="C102" s="1992" t="s">
        <v>1366</v>
      </c>
      <c r="D102" s="2383"/>
      <c r="E102" s="2390"/>
      <c r="F102" s="2393"/>
      <c r="G102" s="2390"/>
    </row>
    <row r="103" spans="2:7" ht="51" hidden="1" customHeight="1">
      <c r="B103" s="2382">
        <v>1311</v>
      </c>
      <c r="C103" s="1991" t="s">
        <v>1858</v>
      </c>
      <c r="D103" s="2385"/>
      <c r="E103" s="2388"/>
      <c r="F103" s="2391" t="s">
        <v>985</v>
      </c>
      <c r="G103" s="2388"/>
    </row>
    <row r="104" spans="2:7" ht="25.5" hidden="1" customHeight="1">
      <c r="B104" s="2383"/>
      <c r="C104" s="1992" t="s">
        <v>1859</v>
      </c>
      <c r="D104" s="2387"/>
      <c r="E104" s="2390"/>
      <c r="F104" s="2393"/>
      <c r="G104" s="2390"/>
    </row>
    <row r="105" spans="2:7" ht="12.75" hidden="1" customHeight="1">
      <c r="B105" s="2382">
        <v>1320</v>
      </c>
      <c r="C105" s="1991" t="s">
        <v>1860</v>
      </c>
      <c r="D105" s="2382">
        <v>7412</v>
      </c>
      <c r="E105" s="2388"/>
      <c r="F105" s="2388"/>
      <c r="G105" s="2391" t="s">
        <v>985</v>
      </c>
    </row>
    <row r="106" spans="2:7" ht="12.75" hidden="1" customHeight="1">
      <c r="B106" s="2383"/>
      <c r="C106" s="1992" t="s">
        <v>1366</v>
      </c>
      <c r="D106" s="2383"/>
      <c r="E106" s="2390"/>
      <c r="F106" s="2390"/>
      <c r="G106" s="2393"/>
    </row>
    <row r="107" spans="2:7" ht="13.5" hidden="1" customHeight="1">
      <c r="B107" s="1586">
        <v>1321</v>
      </c>
      <c r="C107" s="1602" t="s">
        <v>1861</v>
      </c>
      <c r="D107" s="1671"/>
      <c r="E107" s="1577"/>
      <c r="F107" s="1577"/>
      <c r="G107" s="1672" t="s">
        <v>985</v>
      </c>
    </row>
    <row r="108" spans="2:7" ht="25.5">
      <c r="B108" s="2382">
        <v>1330</v>
      </c>
      <c r="C108" s="1991" t="s">
        <v>1862</v>
      </c>
      <c r="D108" s="2382">
        <v>7415</v>
      </c>
      <c r="E108" s="2388">
        <f>F108</f>
        <v>92000</v>
      </c>
      <c r="F108" s="2388">
        <f>F111+F112+F114+F116</f>
        <v>92000</v>
      </c>
      <c r="G108" s="2391" t="s">
        <v>985</v>
      </c>
    </row>
    <row r="109" spans="2:7" ht="16.5" customHeight="1">
      <c r="B109" s="2384"/>
      <c r="C109" s="1670" t="s">
        <v>1863</v>
      </c>
      <c r="D109" s="2384"/>
      <c r="E109" s="2389"/>
      <c r="F109" s="2389"/>
      <c r="G109" s="2392"/>
    </row>
    <row r="110" spans="2:7" hidden="1">
      <c r="B110" s="2383"/>
      <c r="C110" s="1992" t="s">
        <v>1366</v>
      </c>
      <c r="D110" s="2383"/>
      <c r="E110" s="2390"/>
      <c r="F110" s="2390"/>
      <c r="G110" s="2393"/>
    </row>
    <row r="111" spans="2:7" ht="37.5" customHeight="1">
      <c r="B111" s="1586">
        <v>1331</v>
      </c>
      <c r="C111" s="1602" t="s">
        <v>2183</v>
      </c>
      <c r="D111" s="1671"/>
      <c r="E111" s="1577">
        <f>F111</f>
        <v>85000</v>
      </c>
      <c r="F111" s="1577">
        <v>85000</v>
      </c>
      <c r="G111" s="1672" t="s">
        <v>985</v>
      </c>
    </row>
    <row r="112" spans="2:7" ht="38.25" hidden="1">
      <c r="B112" s="2382">
        <v>1332</v>
      </c>
      <c r="C112" s="1991" t="s">
        <v>1864</v>
      </c>
      <c r="D112" s="2385"/>
      <c r="E112" s="2388">
        <f>F112</f>
        <v>0</v>
      </c>
      <c r="F112" s="2388">
        <v>0</v>
      </c>
      <c r="G112" s="2391" t="s">
        <v>985</v>
      </c>
    </row>
    <row r="113" spans="2:7" ht="6.75" hidden="1" customHeight="1">
      <c r="B113" s="2383"/>
      <c r="C113" s="1992" t="s">
        <v>2184</v>
      </c>
      <c r="D113" s="2387"/>
      <c r="E113" s="2390"/>
      <c r="F113" s="2390"/>
      <c r="G113" s="2393"/>
    </row>
    <row r="114" spans="2:7" ht="63.75" hidden="1" customHeight="1">
      <c r="B114" s="2382">
        <v>1333</v>
      </c>
      <c r="C114" s="2382" t="s">
        <v>1865</v>
      </c>
      <c r="D114" s="2385"/>
      <c r="E114" s="2388">
        <f>F114</f>
        <v>0</v>
      </c>
      <c r="F114" s="2388">
        <v>0</v>
      </c>
      <c r="G114" s="2391" t="s">
        <v>985</v>
      </c>
    </row>
    <row r="115" spans="2:7" ht="4.5" hidden="1" customHeight="1">
      <c r="B115" s="2383"/>
      <c r="C115" s="2383"/>
      <c r="D115" s="2387"/>
      <c r="E115" s="2390"/>
      <c r="F115" s="2390"/>
      <c r="G115" s="2393"/>
    </row>
    <row r="116" spans="2:7" ht="33.75" customHeight="1">
      <c r="B116" s="1586">
        <v>1334</v>
      </c>
      <c r="C116" s="1602" t="s">
        <v>2179</v>
      </c>
      <c r="D116" s="1671"/>
      <c r="E116" s="1577">
        <f>F116</f>
        <v>7000</v>
      </c>
      <c r="F116" s="1577">
        <v>7000</v>
      </c>
      <c r="G116" s="1672" t="s">
        <v>985</v>
      </c>
    </row>
    <row r="117" spans="2:7" ht="38.25">
      <c r="B117" s="2382">
        <v>1340</v>
      </c>
      <c r="C117" s="1991" t="s">
        <v>2185</v>
      </c>
      <c r="D117" s="2382">
        <v>7421</v>
      </c>
      <c r="E117" s="2388">
        <f>F117</f>
        <v>1999</v>
      </c>
      <c r="F117" s="2388">
        <f>F120+F121+F123</f>
        <v>1999</v>
      </c>
      <c r="G117" s="2391" t="s">
        <v>985</v>
      </c>
    </row>
    <row r="118" spans="2:7">
      <c r="B118" s="2384"/>
      <c r="C118" s="1670" t="s">
        <v>1867</v>
      </c>
      <c r="D118" s="2384"/>
      <c r="E118" s="2389"/>
      <c r="F118" s="2389"/>
      <c r="G118" s="2392"/>
    </row>
    <row r="119" spans="2:7">
      <c r="B119" s="2383"/>
      <c r="C119" s="1992" t="s">
        <v>1366</v>
      </c>
      <c r="D119" s="2383"/>
      <c r="E119" s="2390"/>
      <c r="F119" s="2390"/>
      <c r="G119" s="2393"/>
    </row>
    <row r="120" spans="2:7" ht="114.75">
      <c r="B120" s="1586">
        <v>1341</v>
      </c>
      <c r="C120" s="1602" t="s">
        <v>1868</v>
      </c>
      <c r="D120" s="1671"/>
      <c r="E120" s="1577"/>
      <c r="F120" s="1577"/>
      <c r="G120" s="1672" t="s">
        <v>985</v>
      </c>
    </row>
    <row r="121" spans="2:7" ht="51">
      <c r="B121" s="2382">
        <v>1342</v>
      </c>
      <c r="C121" s="1991" t="s">
        <v>1869</v>
      </c>
      <c r="D121" s="2385"/>
      <c r="E121" s="2388">
        <f>F121</f>
        <v>1999</v>
      </c>
      <c r="F121" s="2388">
        <v>1999</v>
      </c>
      <c r="G121" s="2391" t="s">
        <v>985</v>
      </c>
    </row>
    <row r="122" spans="2:7" ht="24.75" customHeight="1">
      <c r="B122" s="2383"/>
      <c r="C122" s="1992" t="s">
        <v>2182</v>
      </c>
      <c r="D122" s="2387"/>
      <c r="E122" s="2390"/>
      <c r="F122" s="2390"/>
      <c r="G122" s="2393"/>
    </row>
    <row r="123" spans="2:7" ht="52.5" hidden="1" customHeight="1">
      <c r="B123" s="1586">
        <v>1343</v>
      </c>
      <c r="C123" s="1602" t="s">
        <v>1870</v>
      </c>
      <c r="D123" s="1671"/>
      <c r="E123" s="1577"/>
      <c r="F123" s="1771">
        <v>0</v>
      </c>
      <c r="G123" s="1672" t="s">
        <v>985</v>
      </c>
    </row>
    <row r="124" spans="2:7" ht="25.5">
      <c r="B124" s="2382">
        <v>1350</v>
      </c>
      <c r="C124" s="1991" t="s">
        <v>1871</v>
      </c>
      <c r="D124" s="2382">
        <v>7422</v>
      </c>
      <c r="E124" s="2388">
        <f>F124</f>
        <v>55750</v>
      </c>
      <c r="F124" s="2388">
        <f>F126+F153+F155</f>
        <v>55750</v>
      </c>
      <c r="G124" s="2391" t="s">
        <v>985</v>
      </c>
    </row>
    <row r="125" spans="2:7" ht="36" customHeight="1">
      <c r="B125" s="2383"/>
      <c r="C125" s="1992" t="s">
        <v>1337</v>
      </c>
      <c r="D125" s="2383"/>
      <c r="E125" s="2390"/>
      <c r="F125" s="2390"/>
      <c r="G125" s="2393"/>
    </row>
    <row r="126" spans="2:7" ht="24" customHeight="1">
      <c r="B126" s="2382">
        <v>1351</v>
      </c>
      <c r="C126" s="1991" t="s">
        <v>1872</v>
      </c>
      <c r="D126" s="2385"/>
      <c r="E126" s="2388">
        <f>F126</f>
        <v>55750</v>
      </c>
      <c r="F126" s="2388">
        <f>F129+F130+F132+F133+F134+F135+F136+F138+F139+F140+F141+F142+F143+F144+F145+F146+F147+F149+F150+F151+F152</f>
        <v>55750</v>
      </c>
      <c r="G126" s="2391" t="s">
        <v>985</v>
      </c>
    </row>
    <row r="127" spans="2:7" ht="89.25">
      <c r="B127" s="2384"/>
      <c r="C127" s="1670" t="s">
        <v>1873</v>
      </c>
      <c r="D127" s="2386"/>
      <c r="E127" s="2389"/>
      <c r="F127" s="2389"/>
      <c r="G127" s="2392"/>
    </row>
    <row r="128" spans="2:7" ht="11.25" customHeight="1" thickBot="1">
      <c r="B128" s="2383"/>
      <c r="C128" s="1992" t="s">
        <v>1366</v>
      </c>
      <c r="D128" s="2387"/>
      <c r="E128" s="2390"/>
      <c r="F128" s="2390"/>
      <c r="G128" s="2393"/>
    </row>
    <row r="129" spans="2:7" ht="2.25" hidden="1" customHeight="1" thickBot="1">
      <c r="B129" s="1586">
        <v>13501</v>
      </c>
      <c r="C129" s="1602" t="s">
        <v>1874</v>
      </c>
      <c r="D129" s="1671"/>
      <c r="E129" s="1577"/>
      <c r="F129" s="1577"/>
      <c r="G129" s="1672" t="s">
        <v>985</v>
      </c>
    </row>
    <row r="130" spans="2:7" ht="166.5" hidden="1" thickBot="1">
      <c r="B130" s="1586">
        <v>13502</v>
      </c>
      <c r="C130" s="1602" t="s">
        <v>1875</v>
      </c>
      <c r="D130" s="1671"/>
      <c r="E130" s="1577"/>
      <c r="F130" s="1577"/>
      <c r="G130" s="1672" t="s">
        <v>985</v>
      </c>
    </row>
    <row r="131" spans="2:7" ht="128.25" hidden="1" thickBot="1">
      <c r="B131" s="2075"/>
      <c r="C131" s="2077" t="s">
        <v>2253</v>
      </c>
      <c r="D131" s="2076"/>
      <c r="E131" s="1577"/>
      <c r="F131" s="1577"/>
      <c r="G131" s="1672"/>
    </row>
    <row r="132" spans="2:7" ht="86.25" customHeight="1" thickBot="1">
      <c r="B132" s="2075"/>
      <c r="C132" s="2113" t="s">
        <v>2254</v>
      </c>
      <c r="D132" s="2076"/>
      <c r="E132" s="1577">
        <f>F132</f>
        <v>0</v>
      </c>
      <c r="F132" s="1577">
        <v>0</v>
      </c>
      <c r="G132" s="1672"/>
    </row>
    <row r="133" spans="2:7" ht="63.75" hidden="1">
      <c r="B133" s="1586">
        <v>13503</v>
      </c>
      <c r="C133" s="1992" t="s">
        <v>1876</v>
      </c>
      <c r="D133" s="1671"/>
      <c r="E133" s="1577"/>
      <c r="F133" s="1577"/>
      <c r="G133" s="1672" t="s">
        <v>985</v>
      </c>
    </row>
    <row r="134" spans="2:7" ht="89.25" hidden="1">
      <c r="B134" s="1586">
        <v>13504</v>
      </c>
      <c r="C134" s="1602" t="s">
        <v>1877</v>
      </c>
      <c r="D134" s="1671"/>
      <c r="E134" s="1577"/>
      <c r="F134" s="1577"/>
      <c r="G134" s="1672" t="s">
        <v>985</v>
      </c>
    </row>
    <row r="135" spans="2:7" ht="38.25">
      <c r="B135" s="1586">
        <v>13505</v>
      </c>
      <c r="C135" s="1602" t="s">
        <v>2164</v>
      </c>
      <c r="D135" s="1671"/>
      <c r="E135" s="1577">
        <f>F135</f>
        <v>300</v>
      </c>
      <c r="F135" s="1577">
        <v>300</v>
      </c>
      <c r="G135" s="1672" t="s">
        <v>985</v>
      </c>
    </row>
    <row r="136" spans="2:7" ht="38.25" hidden="1" customHeight="1">
      <c r="B136" s="2382">
        <v>13506</v>
      </c>
      <c r="C136" s="1991" t="s">
        <v>1878</v>
      </c>
      <c r="D136" s="2385"/>
      <c r="E136" s="2388"/>
      <c r="F136" s="2388"/>
      <c r="G136" s="2391" t="s">
        <v>985</v>
      </c>
    </row>
    <row r="137" spans="2:7" ht="12.75" hidden="1" customHeight="1">
      <c r="B137" s="2383"/>
      <c r="C137" s="1992" t="s">
        <v>1879</v>
      </c>
      <c r="D137" s="2387"/>
      <c r="E137" s="2390"/>
      <c r="F137" s="2390"/>
      <c r="G137" s="2393"/>
    </row>
    <row r="138" spans="2:7" ht="51" customHeight="1">
      <c r="B138" s="1586">
        <v>13507</v>
      </c>
      <c r="C138" s="1602" t="s">
        <v>2165</v>
      </c>
      <c r="D138" s="1671"/>
      <c r="E138" s="1577">
        <f>F138</f>
        <v>24000</v>
      </c>
      <c r="F138" s="1577">
        <v>24000</v>
      </c>
      <c r="G138" s="1672" t="s">
        <v>985</v>
      </c>
    </row>
    <row r="139" spans="2:7" ht="105" customHeight="1" thickBot="1">
      <c r="B139" s="1586">
        <v>13508</v>
      </c>
      <c r="C139" s="1602" t="s">
        <v>2193</v>
      </c>
      <c r="D139" s="1671"/>
      <c r="E139" s="1577">
        <f>F139</f>
        <v>200</v>
      </c>
      <c r="F139" s="1577">
        <v>200</v>
      </c>
      <c r="G139" s="1672" t="s">
        <v>985</v>
      </c>
    </row>
    <row r="140" spans="2:7" ht="75" customHeight="1" thickBot="1">
      <c r="B140" s="1586">
        <v>13509</v>
      </c>
      <c r="C140" s="2114" t="s">
        <v>2259</v>
      </c>
      <c r="D140" s="1671"/>
      <c r="E140" s="1577">
        <f>F140</f>
        <v>1600</v>
      </c>
      <c r="F140" s="1577">
        <v>1600</v>
      </c>
      <c r="G140" s="1672" t="s">
        <v>985</v>
      </c>
    </row>
    <row r="141" spans="2:7" ht="75.75" customHeight="1">
      <c r="B141" s="1586">
        <v>13510</v>
      </c>
      <c r="C141" s="1602" t="s">
        <v>2163</v>
      </c>
      <c r="D141" s="1671"/>
      <c r="E141" s="1577">
        <f>F141</f>
        <v>1650</v>
      </c>
      <c r="F141" s="1577">
        <v>1650</v>
      </c>
      <c r="G141" s="1672" t="s">
        <v>985</v>
      </c>
    </row>
    <row r="142" spans="2:7" ht="114.75" hidden="1">
      <c r="B142" s="1586">
        <v>13511</v>
      </c>
      <c r="C142" s="1602" t="s">
        <v>1881</v>
      </c>
      <c r="D142" s="1671"/>
      <c r="E142" s="1577"/>
      <c r="F142" s="1577"/>
      <c r="G142" s="1672" t="s">
        <v>985</v>
      </c>
    </row>
    <row r="143" spans="2:7" ht="63.75" hidden="1">
      <c r="B143" s="1586">
        <v>13512</v>
      </c>
      <c r="C143" s="1602" t="s">
        <v>1882</v>
      </c>
      <c r="D143" s="1671"/>
      <c r="E143" s="1577"/>
      <c r="F143" s="1577"/>
      <c r="G143" s="1672" t="s">
        <v>985</v>
      </c>
    </row>
    <row r="144" spans="2:7" ht="38.25">
      <c r="B144" s="1586">
        <v>13513</v>
      </c>
      <c r="C144" s="1602" t="s">
        <v>2171</v>
      </c>
      <c r="D144" s="1671"/>
      <c r="E144" s="1577">
        <f>F144</f>
        <v>21000</v>
      </c>
      <c r="F144" s="1577">
        <v>21000</v>
      </c>
      <c r="G144" s="1672" t="s">
        <v>985</v>
      </c>
    </row>
    <row r="145" spans="2:7" ht="75" customHeight="1">
      <c r="B145" s="1586">
        <v>13514</v>
      </c>
      <c r="C145" s="1602" t="s">
        <v>2172</v>
      </c>
      <c r="D145" s="1671"/>
      <c r="E145" s="1577">
        <f>F145</f>
        <v>6800</v>
      </c>
      <c r="F145" s="1577">
        <v>6800</v>
      </c>
      <c r="G145" s="1672" t="s">
        <v>985</v>
      </c>
    </row>
    <row r="146" spans="2:7" ht="114.75" hidden="1">
      <c r="B146" s="1586">
        <v>13515</v>
      </c>
      <c r="C146" s="1602" t="s">
        <v>1883</v>
      </c>
      <c r="D146" s="1671"/>
      <c r="E146" s="1577"/>
      <c r="F146" s="1577"/>
      <c r="G146" s="1672" t="s">
        <v>985</v>
      </c>
    </row>
    <row r="147" spans="2:7" ht="51" hidden="1">
      <c r="B147" s="2382">
        <v>13516</v>
      </c>
      <c r="C147" s="1991" t="s">
        <v>1884</v>
      </c>
      <c r="D147" s="2385"/>
      <c r="E147" s="2388"/>
      <c r="F147" s="2388"/>
      <c r="G147" s="2391" t="s">
        <v>985</v>
      </c>
    </row>
    <row r="148" spans="2:7" hidden="1">
      <c r="B148" s="2383"/>
      <c r="C148" s="1992" t="s">
        <v>1885</v>
      </c>
      <c r="D148" s="2387"/>
      <c r="E148" s="2390"/>
      <c r="F148" s="2390"/>
      <c r="G148" s="2393"/>
    </row>
    <row r="149" spans="2:7" ht="178.5" hidden="1">
      <c r="B149" s="1586">
        <v>13517</v>
      </c>
      <c r="C149" s="1602" t="s">
        <v>1886</v>
      </c>
      <c r="D149" s="1671"/>
      <c r="E149" s="1577"/>
      <c r="F149" s="1577"/>
      <c r="G149" s="1672" t="s">
        <v>985</v>
      </c>
    </row>
    <row r="150" spans="2:7" ht="38.25">
      <c r="B150" s="1586">
        <v>13518</v>
      </c>
      <c r="C150" s="1602" t="s">
        <v>2195</v>
      </c>
      <c r="D150" s="1671"/>
      <c r="E150" s="1577">
        <f>F150</f>
        <v>0</v>
      </c>
      <c r="F150" s="1577">
        <v>0</v>
      </c>
      <c r="G150" s="1672" t="s">
        <v>985</v>
      </c>
    </row>
    <row r="151" spans="2:7" ht="24.75" customHeight="1">
      <c r="B151" s="1586">
        <v>13519</v>
      </c>
      <c r="C151" s="1602" t="s">
        <v>2136</v>
      </c>
      <c r="D151" s="1671"/>
      <c r="E151" s="1577">
        <f>F151</f>
        <v>200</v>
      </c>
      <c r="F151" s="1577">
        <v>200</v>
      </c>
      <c r="G151" s="1672" t="s">
        <v>985</v>
      </c>
    </row>
    <row r="152" spans="2:7" ht="27" hidden="1" customHeight="1">
      <c r="B152" s="1586">
        <v>13520</v>
      </c>
      <c r="C152" s="1602" t="s">
        <v>1888</v>
      </c>
      <c r="D152" s="1671"/>
      <c r="E152" s="1577"/>
      <c r="F152" s="1577"/>
      <c r="G152" s="1672" t="s">
        <v>985</v>
      </c>
    </row>
    <row r="153" spans="2:7" ht="27" hidden="1" customHeight="1">
      <c r="B153" s="2382">
        <v>1352</v>
      </c>
      <c r="C153" s="2382" t="s">
        <v>2166</v>
      </c>
      <c r="D153" s="2385"/>
      <c r="E153" s="2396">
        <f>F153</f>
        <v>0</v>
      </c>
      <c r="F153" s="2396">
        <v>0</v>
      </c>
      <c r="G153" s="2391" t="s">
        <v>985</v>
      </c>
    </row>
    <row r="154" spans="2:7" ht="27" hidden="1" customHeight="1">
      <c r="B154" s="2383"/>
      <c r="C154" s="2383"/>
      <c r="D154" s="2387"/>
      <c r="E154" s="2397"/>
      <c r="F154" s="2397"/>
      <c r="G154" s="2393"/>
    </row>
    <row r="155" spans="2:7" ht="27" hidden="1" customHeight="1">
      <c r="B155" s="1586">
        <v>1353</v>
      </c>
      <c r="C155" s="1602" t="s">
        <v>1889</v>
      </c>
      <c r="D155" s="1671"/>
      <c r="E155" s="1577"/>
      <c r="F155" s="1577"/>
      <c r="G155" s="1672" t="s">
        <v>985</v>
      </c>
    </row>
    <row r="156" spans="2:7">
      <c r="B156" s="2382">
        <v>1360</v>
      </c>
      <c r="C156" s="1991" t="s">
        <v>1890</v>
      </c>
      <c r="D156" s="2382">
        <v>7431</v>
      </c>
      <c r="E156" s="2388">
        <f>F156</f>
        <v>300</v>
      </c>
      <c r="F156" s="2388">
        <f>F159+F160</f>
        <v>300</v>
      </c>
      <c r="G156" s="2391" t="s">
        <v>985</v>
      </c>
    </row>
    <row r="157" spans="2:7">
      <c r="B157" s="2384"/>
      <c r="C157" s="1670" t="s">
        <v>1891</v>
      </c>
      <c r="D157" s="2384"/>
      <c r="E157" s="2389"/>
      <c r="F157" s="2389"/>
      <c r="G157" s="2392"/>
    </row>
    <row r="158" spans="2:7">
      <c r="B158" s="2383"/>
      <c r="C158" s="1992" t="s">
        <v>1366</v>
      </c>
      <c r="D158" s="2383"/>
      <c r="E158" s="2390"/>
      <c r="F158" s="2390"/>
      <c r="G158" s="2393"/>
    </row>
    <row r="159" spans="2:7" ht="69.75" customHeight="1">
      <c r="B159" s="1586">
        <v>1361</v>
      </c>
      <c r="C159" s="1602" t="s">
        <v>2167</v>
      </c>
      <c r="D159" s="1671"/>
      <c r="E159" s="1577">
        <f>F159</f>
        <v>300</v>
      </c>
      <c r="F159" s="1577">
        <v>300</v>
      </c>
      <c r="G159" s="1672" t="s">
        <v>985</v>
      </c>
    </row>
    <row r="160" spans="2:7" ht="52.5" hidden="1" customHeight="1">
      <c r="B160" s="1586">
        <v>1362</v>
      </c>
      <c r="C160" s="1602" t="s">
        <v>2170</v>
      </c>
      <c r="D160" s="1671"/>
      <c r="E160" s="1577">
        <f>F160</f>
        <v>0</v>
      </c>
      <c r="F160" s="1577">
        <v>0</v>
      </c>
      <c r="G160" s="1672" t="s">
        <v>985</v>
      </c>
    </row>
    <row r="161" spans="2:7" ht="12.75" hidden="1" customHeight="1">
      <c r="B161" s="2382">
        <v>1370</v>
      </c>
      <c r="C161" s="1991" t="s">
        <v>1894</v>
      </c>
      <c r="D161" s="2382">
        <v>7441</v>
      </c>
      <c r="E161" s="2388">
        <f>F161</f>
        <v>0</v>
      </c>
      <c r="F161" s="2388">
        <f>F165</f>
        <v>0</v>
      </c>
      <c r="G161" s="2391" t="s">
        <v>985</v>
      </c>
    </row>
    <row r="162" spans="2:7" ht="12.75" hidden="1" customHeight="1">
      <c r="B162" s="2384"/>
      <c r="C162" s="1670" t="s">
        <v>1895</v>
      </c>
      <c r="D162" s="2384"/>
      <c r="E162" s="2389"/>
      <c r="F162" s="2389"/>
      <c r="G162" s="2392"/>
    </row>
    <row r="163" spans="2:7" hidden="1">
      <c r="B163" s="2383"/>
      <c r="C163" s="1992" t="s">
        <v>1366</v>
      </c>
      <c r="D163" s="2383"/>
      <c r="E163" s="2390"/>
      <c r="F163" s="2390"/>
      <c r="G163" s="2393"/>
    </row>
    <row r="164" spans="2:7" ht="153" hidden="1">
      <c r="B164" s="1586">
        <v>1371</v>
      </c>
      <c r="C164" s="1602" t="s">
        <v>1896</v>
      </c>
      <c r="D164" s="1671"/>
      <c r="E164" s="1577"/>
      <c r="F164" s="1577"/>
      <c r="G164" s="1672" t="s">
        <v>985</v>
      </c>
    </row>
    <row r="165" spans="2:7" ht="153" hidden="1">
      <c r="B165" s="1586">
        <v>1372</v>
      </c>
      <c r="C165" s="1602" t="s">
        <v>1897</v>
      </c>
      <c r="D165" s="1671"/>
      <c r="E165" s="1577">
        <f>F165</f>
        <v>0</v>
      </c>
      <c r="F165" s="1771">
        <v>0</v>
      </c>
      <c r="G165" s="1672" t="s">
        <v>985</v>
      </c>
    </row>
    <row r="166" spans="2:7" ht="38.25">
      <c r="B166" s="2382">
        <v>1380</v>
      </c>
      <c r="C166" s="1991" t="s">
        <v>1898</v>
      </c>
      <c r="D166" s="2382">
        <v>7442</v>
      </c>
      <c r="E166" s="2388">
        <f>G166</f>
        <v>0</v>
      </c>
      <c r="F166" s="2391" t="s">
        <v>985</v>
      </c>
      <c r="G166" s="2388">
        <f>G169</f>
        <v>0</v>
      </c>
    </row>
    <row r="167" spans="2:7">
      <c r="B167" s="2384"/>
      <c r="C167" s="1670" t="s">
        <v>1899</v>
      </c>
      <c r="D167" s="2384"/>
      <c r="E167" s="2389"/>
      <c r="F167" s="2392"/>
      <c r="G167" s="2389"/>
    </row>
    <row r="168" spans="2:7">
      <c r="B168" s="2383"/>
      <c r="C168" s="1992" t="s">
        <v>1366</v>
      </c>
      <c r="D168" s="2383"/>
      <c r="E168" s="2390"/>
      <c r="F168" s="2393"/>
      <c r="G168" s="2390"/>
    </row>
    <row r="169" spans="2:7" ht="76.5" customHeight="1">
      <c r="B169" s="2382">
        <v>1381</v>
      </c>
      <c r="C169" s="1991" t="s">
        <v>2137</v>
      </c>
      <c r="D169" s="2385"/>
      <c r="E169" s="2388">
        <f>G169</f>
        <v>0</v>
      </c>
      <c r="F169" s="2391" t="s">
        <v>985</v>
      </c>
      <c r="G169" s="2403">
        <v>0</v>
      </c>
    </row>
    <row r="170" spans="2:7" hidden="1">
      <c r="B170" s="2383"/>
      <c r="C170" s="1992" t="s">
        <v>1900</v>
      </c>
      <c r="D170" s="2387"/>
      <c r="E170" s="2390"/>
      <c r="F170" s="2393"/>
      <c r="G170" s="2404"/>
    </row>
    <row r="171" spans="2:7" ht="153" hidden="1">
      <c r="B171" s="1586">
        <v>1382</v>
      </c>
      <c r="C171" s="1602" t="s">
        <v>1901</v>
      </c>
      <c r="D171" s="1671"/>
      <c r="E171" s="1577"/>
      <c r="F171" s="1672" t="s">
        <v>985</v>
      </c>
      <c r="G171" s="1577"/>
    </row>
    <row r="172" spans="2:7">
      <c r="B172" s="2382">
        <v>1390</v>
      </c>
      <c r="C172" s="1991" t="s">
        <v>1902</v>
      </c>
      <c r="D172" s="2382">
        <v>7452</v>
      </c>
      <c r="E172" s="2388">
        <f>F172+G172</f>
        <v>1000</v>
      </c>
      <c r="F172" s="2388">
        <f>F179</f>
        <v>1000</v>
      </c>
      <c r="G172" s="2388">
        <f>G177+G176</f>
        <v>0</v>
      </c>
    </row>
    <row r="173" spans="2:7">
      <c r="B173" s="2384"/>
      <c r="C173" s="1670" t="s">
        <v>1903</v>
      </c>
      <c r="D173" s="2384"/>
      <c r="E173" s="2389"/>
      <c r="F173" s="2389"/>
      <c r="G173" s="2389"/>
    </row>
    <row r="174" spans="2:7">
      <c r="B174" s="2384"/>
      <c r="C174" s="1670" t="s">
        <v>1904</v>
      </c>
      <c r="D174" s="2384"/>
      <c r="E174" s="2389"/>
      <c r="F174" s="2389"/>
      <c r="G174" s="2389"/>
    </row>
    <row r="175" spans="2:7">
      <c r="B175" s="2383"/>
      <c r="C175" s="1992" t="s">
        <v>1366</v>
      </c>
      <c r="D175" s="2383"/>
      <c r="E175" s="2390"/>
      <c r="F175" s="2390"/>
      <c r="G175" s="2390"/>
    </row>
    <row r="176" spans="2:7" ht="43.5" hidden="1" customHeight="1">
      <c r="B176" s="1586">
        <v>1391</v>
      </c>
      <c r="C176" s="1602" t="s">
        <v>2169</v>
      </c>
      <c r="D176" s="1671"/>
      <c r="E176" s="1577">
        <f>G176</f>
        <v>0</v>
      </c>
      <c r="F176" s="1672" t="s">
        <v>985</v>
      </c>
      <c r="G176" s="1577">
        <v>0</v>
      </c>
    </row>
    <row r="177" spans="2:7">
      <c r="B177" s="2382">
        <v>1392</v>
      </c>
      <c r="C177" s="2401" t="s">
        <v>1905</v>
      </c>
      <c r="D177" s="2385"/>
      <c r="E177" s="2388">
        <v>0</v>
      </c>
      <c r="F177" s="2391" t="s">
        <v>985</v>
      </c>
      <c r="G177" s="2388">
        <v>0</v>
      </c>
    </row>
    <row r="178" spans="2:7">
      <c r="B178" s="2383"/>
      <c r="C178" s="2402"/>
      <c r="D178" s="2387"/>
      <c r="E178" s="2390"/>
      <c r="F178" s="2393"/>
      <c r="G178" s="2390"/>
    </row>
    <row r="179" spans="2:7" ht="25.5">
      <c r="B179" s="2382">
        <v>1393</v>
      </c>
      <c r="C179" s="1991" t="s">
        <v>1906</v>
      </c>
      <c r="D179" s="2385"/>
      <c r="E179" s="2388">
        <f>F179</f>
        <v>1000</v>
      </c>
      <c r="F179" s="2388">
        <v>1000</v>
      </c>
      <c r="G179" s="2388"/>
    </row>
    <row r="180" spans="2:7" ht="25.5">
      <c r="B180" s="2383"/>
      <c r="C180" s="1992" t="s">
        <v>2168</v>
      </c>
      <c r="D180" s="2387"/>
      <c r="E180" s="2390"/>
      <c r="F180" s="2390"/>
      <c r="G180" s="2390"/>
    </row>
    <row r="182" spans="2:7" ht="21.75" customHeight="1">
      <c r="C182" s="2409" t="s">
        <v>2010</v>
      </c>
      <c r="D182" s="2399"/>
      <c r="E182" s="2399"/>
      <c r="F182" s="2399"/>
      <c r="G182" s="2399"/>
    </row>
    <row r="183" spans="2:7" ht="282" customHeight="1">
      <c r="C183" s="2399"/>
      <c r="D183" s="2399"/>
      <c r="E183" s="2399"/>
      <c r="F183" s="2399"/>
      <c r="G183" s="2399"/>
    </row>
    <row r="184" spans="2:7">
      <c r="C184" s="2399"/>
      <c r="D184" s="2399"/>
      <c r="E184" s="2399"/>
      <c r="F184" s="2399"/>
      <c r="G184" s="2399"/>
    </row>
    <row r="185" spans="2:7">
      <c r="C185" s="2399"/>
      <c r="D185" s="2399"/>
      <c r="E185" s="2399"/>
      <c r="F185" s="2399"/>
      <c r="G185" s="2399"/>
    </row>
    <row r="186" spans="2:7" ht="18.75" customHeight="1">
      <c r="C186" s="2399"/>
      <c r="D186" s="2399"/>
      <c r="E186" s="2399"/>
      <c r="F186" s="2399"/>
      <c r="G186" s="2399"/>
    </row>
    <row r="187" spans="2:7">
      <c r="C187" s="2399"/>
      <c r="D187" s="2399"/>
      <c r="E187" s="2399"/>
      <c r="F187" s="2399"/>
      <c r="G187" s="2399"/>
    </row>
    <row r="188" spans="2:7">
      <c r="C188" s="2399"/>
      <c r="D188" s="2399"/>
      <c r="E188" s="2399"/>
      <c r="F188" s="2399"/>
      <c r="G188" s="2399"/>
    </row>
    <row r="189" spans="2:7">
      <c r="F189" s="2399" t="s">
        <v>2118</v>
      </c>
      <c r="G189" s="2399"/>
    </row>
    <row r="190" spans="2:7" ht="51">
      <c r="B190" s="1993" t="s">
        <v>1999</v>
      </c>
      <c r="C190" s="2410" t="s">
        <v>1794</v>
      </c>
      <c r="D190" s="1587" t="s">
        <v>2000</v>
      </c>
      <c r="E190" s="1587" t="s">
        <v>2001</v>
      </c>
      <c r="F190" s="1587" t="s">
        <v>2002</v>
      </c>
      <c r="G190" s="606"/>
    </row>
    <row r="191" spans="2:7">
      <c r="B191" s="1994" t="s">
        <v>1797</v>
      </c>
      <c r="C191" s="2411"/>
      <c r="D191" s="1587">
        <v>1</v>
      </c>
      <c r="E191" s="1587">
        <v>2</v>
      </c>
      <c r="F191" s="1587">
        <v>3</v>
      </c>
      <c r="G191" s="606"/>
    </row>
    <row r="192" spans="2:7" ht="38.25">
      <c r="B192" s="1587">
        <v>1</v>
      </c>
      <c r="C192" s="1673" t="s">
        <v>1807</v>
      </c>
      <c r="D192" s="1773"/>
      <c r="E192" s="1773"/>
      <c r="F192" s="1773"/>
      <c r="G192" s="1674"/>
    </row>
    <row r="193" spans="2:7" ht="25.5">
      <c r="B193" s="1587">
        <v>2</v>
      </c>
      <c r="C193" s="1673" t="s">
        <v>2003</v>
      </c>
      <c r="D193" s="1773"/>
      <c r="E193" s="1773"/>
      <c r="F193" s="1773"/>
      <c r="G193" s="1674"/>
    </row>
    <row r="194" spans="2:7" ht="19.5" customHeight="1">
      <c r="B194" s="1587">
        <v>3</v>
      </c>
      <c r="C194" s="1673" t="s">
        <v>2004</v>
      </c>
      <c r="D194" s="1773"/>
      <c r="E194" s="1773"/>
      <c r="F194" s="1773"/>
      <c r="G194" s="1674"/>
    </row>
    <row r="195" spans="2:7" ht="25.5">
      <c r="B195" s="1587">
        <v>4</v>
      </c>
      <c r="C195" s="1673" t="s">
        <v>1811</v>
      </c>
      <c r="D195" s="1773"/>
      <c r="E195" s="1773"/>
      <c r="F195" s="1774"/>
      <c r="G195" s="1674"/>
    </row>
    <row r="196" spans="2:7" ht="25.5">
      <c r="B196" s="1587">
        <v>5</v>
      </c>
      <c r="C196" s="1673" t="s">
        <v>2005</v>
      </c>
      <c r="D196" s="1588"/>
      <c r="E196" s="1588"/>
      <c r="F196" s="1675"/>
      <c r="G196" s="1674"/>
    </row>
    <row r="197" spans="2:7" ht="25.5">
      <c r="B197" s="1587">
        <v>6</v>
      </c>
      <c r="C197" s="1673" t="s">
        <v>2006</v>
      </c>
      <c r="D197" s="1588"/>
      <c r="E197" s="1588"/>
      <c r="F197" s="1588"/>
      <c r="G197" s="1676"/>
    </row>
    <row r="198" spans="2:7" ht="21.75" customHeight="1">
      <c r="B198" s="606"/>
      <c r="C198" s="606"/>
      <c r="D198" s="606"/>
      <c r="E198" s="605"/>
      <c r="F198" s="606"/>
      <c r="G198" s="606"/>
    </row>
    <row r="201" spans="2:7">
      <c r="B201" s="2405"/>
      <c r="C201" s="2407"/>
      <c r="D201" s="1677"/>
    </row>
    <row r="202" spans="2:7">
      <c r="B202" s="2406"/>
      <c r="C202" s="2408"/>
      <c r="D202" s="1678"/>
    </row>
  </sheetData>
  <mergeCells count="231">
    <mergeCell ref="F189:G189"/>
    <mergeCell ref="B201:B202"/>
    <mergeCell ref="C201:C202"/>
    <mergeCell ref="B177:B178"/>
    <mergeCell ref="C182:G188"/>
    <mergeCell ref="C190:C191"/>
    <mergeCell ref="D166:D168"/>
    <mergeCell ref="E166:E168"/>
    <mergeCell ref="F166:F168"/>
    <mergeCell ref="G166:G168"/>
    <mergeCell ref="B166:B168"/>
    <mergeCell ref="D161:D163"/>
    <mergeCell ref="E161:E163"/>
    <mergeCell ref="F161:F163"/>
    <mergeCell ref="G161:G163"/>
    <mergeCell ref="B156:B158"/>
    <mergeCell ref="D156:D158"/>
    <mergeCell ref="E156:E158"/>
    <mergeCell ref="F156:F158"/>
    <mergeCell ref="G156:G158"/>
    <mergeCell ref="D1:E1"/>
    <mergeCell ref="F1:G1"/>
    <mergeCell ref="C2:E2"/>
    <mergeCell ref="B179:B180"/>
    <mergeCell ref="D179:D180"/>
    <mergeCell ref="E179:E180"/>
    <mergeCell ref="F179:F180"/>
    <mergeCell ref="G179:G180"/>
    <mergeCell ref="C177:C178"/>
    <mergeCell ref="D177:D178"/>
    <mergeCell ref="E177:E178"/>
    <mergeCell ref="F177:F178"/>
    <mergeCell ref="G177:G178"/>
    <mergeCell ref="B172:B175"/>
    <mergeCell ref="D172:D175"/>
    <mergeCell ref="E172:E175"/>
    <mergeCell ref="F172:F175"/>
    <mergeCell ref="G172:G175"/>
    <mergeCell ref="B169:B170"/>
    <mergeCell ref="D169:D170"/>
    <mergeCell ref="E169:E170"/>
    <mergeCell ref="F169:F170"/>
    <mergeCell ref="G169:G170"/>
    <mergeCell ref="B161:B163"/>
    <mergeCell ref="B136:B137"/>
    <mergeCell ref="D136:D137"/>
    <mergeCell ref="E136:E137"/>
    <mergeCell ref="F136:F137"/>
    <mergeCell ref="G136:G137"/>
    <mergeCell ref="C153:C154"/>
    <mergeCell ref="B126:B128"/>
    <mergeCell ref="D126:D128"/>
    <mergeCell ref="E126:E128"/>
    <mergeCell ref="F126:F128"/>
    <mergeCell ref="G126:G128"/>
    <mergeCell ref="G153:G154"/>
    <mergeCell ref="B147:B148"/>
    <mergeCell ref="D147:D148"/>
    <mergeCell ref="E147:E148"/>
    <mergeCell ref="F147:F148"/>
    <mergeCell ref="G147:G148"/>
    <mergeCell ref="B153:B154"/>
    <mergeCell ref="E153:E154"/>
    <mergeCell ref="F153:F154"/>
    <mergeCell ref="D153:D154"/>
    <mergeCell ref="B124:B125"/>
    <mergeCell ref="D124:D125"/>
    <mergeCell ref="E124:E125"/>
    <mergeCell ref="F124:F125"/>
    <mergeCell ref="G124:G125"/>
    <mergeCell ref="B121:B122"/>
    <mergeCell ref="D121:D122"/>
    <mergeCell ref="E121:E122"/>
    <mergeCell ref="F121:F122"/>
    <mergeCell ref="G121:G122"/>
    <mergeCell ref="B117:B119"/>
    <mergeCell ref="D117:D119"/>
    <mergeCell ref="E117:E119"/>
    <mergeCell ref="F117:F119"/>
    <mergeCell ref="G117:G119"/>
    <mergeCell ref="B114:B115"/>
    <mergeCell ref="D114:D115"/>
    <mergeCell ref="E114:E115"/>
    <mergeCell ref="F114:F115"/>
    <mergeCell ref="G114:G115"/>
    <mergeCell ref="B112:B113"/>
    <mergeCell ref="D112:D113"/>
    <mergeCell ref="E112:E113"/>
    <mergeCell ref="F112:F113"/>
    <mergeCell ref="G112:G113"/>
    <mergeCell ref="C114:C115"/>
    <mergeCell ref="B108:B110"/>
    <mergeCell ref="D108:D110"/>
    <mergeCell ref="E108:E110"/>
    <mergeCell ref="F108:F110"/>
    <mergeCell ref="G108:G110"/>
    <mergeCell ref="B105:B106"/>
    <mergeCell ref="D105:D106"/>
    <mergeCell ref="E105:E106"/>
    <mergeCell ref="F105:F106"/>
    <mergeCell ref="G105:G106"/>
    <mergeCell ref="B103:B104"/>
    <mergeCell ref="D103:D104"/>
    <mergeCell ref="E103:E104"/>
    <mergeCell ref="F103:F104"/>
    <mergeCell ref="G103:G104"/>
    <mergeCell ref="B101:B102"/>
    <mergeCell ref="D101:D102"/>
    <mergeCell ref="E101:E102"/>
    <mergeCell ref="F101:F102"/>
    <mergeCell ref="G101:G102"/>
    <mergeCell ref="B98:B100"/>
    <mergeCell ref="D98:D100"/>
    <mergeCell ref="E98:E100"/>
    <mergeCell ref="F98:F100"/>
    <mergeCell ref="G98:G100"/>
    <mergeCell ref="B93:B95"/>
    <mergeCell ref="D93:D95"/>
    <mergeCell ref="E93:E95"/>
    <mergeCell ref="F93:F95"/>
    <mergeCell ref="G93:G95"/>
    <mergeCell ref="B89:B90"/>
    <mergeCell ref="E89:E90"/>
    <mergeCell ref="F89:F90"/>
    <mergeCell ref="G89:G90"/>
    <mergeCell ref="B91:B92"/>
    <mergeCell ref="D91:D92"/>
    <mergeCell ref="E91:E92"/>
    <mergeCell ref="F91:F92"/>
    <mergeCell ref="G91:G92"/>
    <mergeCell ref="D89:D90"/>
    <mergeCell ref="B86:B87"/>
    <mergeCell ref="D86:D87"/>
    <mergeCell ref="E86:E87"/>
    <mergeCell ref="F86:F87"/>
    <mergeCell ref="G86:G87"/>
    <mergeCell ref="B83:B85"/>
    <mergeCell ref="D83:D85"/>
    <mergeCell ref="E83:E85"/>
    <mergeCell ref="F83:F85"/>
    <mergeCell ref="G83:G85"/>
    <mergeCell ref="C81:C82"/>
    <mergeCell ref="D81:D82"/>
    <mergeCell ref="E81:E82"/>
    <mergeCell ref="F81:F82"/>
    <mergeCell ref="G81:G82"/>
    <mergeCell ref="B77:B80"/>
    <mergeCell ref="D77:D80"/>
    <mergeCell ref="E77:E80"/>
    <mergeCell ref="F77:F80"/>
    <mergeCell ref="G77:G80"/>
    <mergeCell ref="B81:B82"/>
    <mergeCell ref="B75:B76"/>
    <mergeCell ref="D75:D76"/>
    <mergeCell ref="E75:E76"/>
    <mergeCell ref="F75:F76"/>
    <mergeCell ref="G75:G76"/>
    <mergeCell ref="B72:B74"/>
    <mergeCell ref="D72:D74"/>
    <mergeCell ref="E72:E74"/>
    <mergeCell ref="F72:F74"/>
    <mergeCell ref="G72:G74"/>
    <mergeCell ref="B70:B71"/>
    <mergeCell ref="D70:D71"/>
    <mergeCell ref="E70:E71"/>
    <mergeCell ref="F70:F71"/>
    <mergeCell ref="G70:G71"/>
    <mergeCell ref="B67:B69"/>
    <mergeCell ref="D67:D69"/>
    <mergeCell ref="E67:E69"/>
    <mergeCell ref="F67:F69"/>
    <mergeCell ref="G67:G69"/>
    <mergeCell ref="B61:B62"/>
    <mergeCell ref="D61:D62"/>
    <mergeCell ref="E61:E62"/>
    <mergeCell ref="F61:F62"/>
    <mergeCell ref="G61:G62"/>
    <mergeCell ref="B54:B55"/>
    <mergeCell ref="D54:D55"/>
    <mergeCell ref="E54:E55"/>
    <mergeCell ref="F54:F55"/>
    <mergeCell ref="G54:G55"/>
    <mergeCell ref="B51:B53"/>
    <mergeCell ref="D51:D53"/>
    <mergeCell ref="E51:E53"/>
    <mergeCell ref="F51:F53"/>
    <mergeCell ref="G51:G53"/>
    <mergeCell ref="B47:B48"/>
    <mergeCell ref="D47:D48"/>
    <mergeCell ref="E47:E48"/>
    <mergeCell ref="F47:F48"/>
    <mergeCell ref="G47:G48"/>
    <mergeCell ref="B33:B34"/>
    <mergeCell ref="D33:D34"/>
    <mergeCell ref="B3:B4"/>
    <mergeCell ref="C3:C4"/>
    <mergeCell ref="E3:E4"/>
    <mergeCell ref="F3:G3"/>
    <mergeCell ref="B6:B8"/>
    <mergeCell ref="D6:D8"/>
    <mergeCell ref="E6:E8"/>
    <mergeCell ref="F6:F8"/>
    <mergeCell ref="G6:G8"/>
    <mergeCell ref="E33:E34"/>
    <mergeCell ref="F33:F34"/>
    <mergeCell ref="G33:G34"/>
    <mergeCell ref="B29:B30"/>
    <mergeCell ref="D29:D30"/>
    <mergeCell ref="E29:E30"/>
    <mergeCell ref="F29:F30"/>
    <mergeCell ref="G29:G30"/>
    <mergeCell ref="B9:B11"/>
    <mergeCell ref="D9:D11"/>
    <mergeCell ref="E9:E11"/>
    <mergeCell ref="F9:F11"/>
    <mergeCell ref="G9:G11"/>
    <mergeCell ref="B12:B13"/>
    <mergeCell ref="B25:B27"/>
    <mergeCell ref="D25:D27"/>
    <mergeCell ref="E25:E27"/>
    <mergeCell ref="F25:F27"/>
    <mergeCell ref="G25:G27"/>
    <mergeCell ref="D12:D13"/>
    <mergeCell ref="E12:E13"/>
    <mergeCell ref="F12:F13"/>
    <mergeCell ref="G12:G13"/>
    <mergeCell ref="B21:B22"/>
    <mergeCell ref="D21:D22"/>
    <mergeCell ref="E21:E22"/>
    <mergeCell ref="F21:F22"/>
    <mergeCell ref="G21:G22"/>
  </mergeCells>
  <phoneticPr fontId="5" type="noConversion"/>
  <pageMargins left="3.937007874015748E-2" right="3.937007874015748E-2" top="0" bottom="0" header="0.31496062992125984" footer="0.31496062992125984"/>
  <pageSetup orientation="portrait" r:id="rId1"/>
  <headerFooter alignWithMargins="0">
    <oddFooter>&amp;C&amp;P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J216"/>
  <sheetViews>
    <sheetView topLeftCell="A57" workbookViewId="0">
      <selection activeCell="E23" sqref="E23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889</v>
      </c>
    </row>
    <row r="2" spans="1:10">
      <c r="F2" s="173"/>
      <c r="G2" s="173"/>
      <c r="H2" s="173"/>
      <c r="I2" s="173"/>
    </row>
    <row r="3" spans="1:10">
      <c r="H3" s="174" t="s">
        <v>848</v>
      </c>
    </row>
    <row r="4" spans="1:10">
      <c r="G4" s="173" t="s">
        <v>982</v>
      </c>
    </row>
    <row r="5" spans="1:10">
      <c r="H5" s="23" t="s">
        <v>162</v>
      </c>
    </row>
    <row r="6" spans="1:10" ht="15">
      <c r="B6" s="175" t="s">
        <v>31</v>
      </c>
      <c r="C6" s="176"/>
      <c r="D6" s="175"/>
      <c r="E6" s="175"/>
      <c r="F6" s="16"/>
      <c r="G6" s="177" t="s">
        <v>971</v>
      </c>
      <c r="H6" s="170"/>
    </row>
    <row r="7" spans="1:10">
      <c r="B7" s="163"/>
      <c r="C7" s="178"/>
    </row>
    <row r="8" spans="1:10">
      <c r="A8" s="28" t="s">
        <v>1560</v>
      </c>
      <c r="F8" s="179"/>
      <c r="G8" s="179"/>
    </row>
    <row r="9" spans="1:10" s="28" customFormat="1" ht="10.5">
      <c r="A9" s="2482" t="s">
        <v>1073</v>
      </c>
      <c r="B9" s="2482"/>
      <c r="C9" s="2482"/>
      <c r="D9" s="2482"/>
      <c r="E9" s="2482"/>
    </row>
    <row r="10" spans="1:10">
      <c r="A10" s="28" t="s">
        <v>451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452</v>
      </c>
      <c r="B12" s="177" t="s">
        <v>1099</v>
      </c>
      <c r="C12" s="178"/>
      <c r="D12" s="177"/>
      <c r="E12" s="177"/>
      <c r="F12" s="177"/>
      <c r="G12" s="170"/>
      <c r="H12" s="187" t="s">
        <v>193</v>
      </c>
    </row>
    <row r="13" spans="1:10" ht="21.75">
      <c r="A13" s="188" t="s">
        <v>587</v>
      </c>
      <c r="B13" s="188"/>
      <c r="C13" s="184"/>
      <c r="D13" s="188"/>
      <c r="E13" s="188"/>
      <c r="F13" s="188"/>
      <c r="G13" s="189"/>
    </row>
    <row r="14" spans="1:10">
      <c r="A14" s="2531" t="s">
        <v>1559</v>
      </c>
      <c r="B14" s="2532"/>
      <c r="F14" s="179"/>
      <c r="G14" s="179"/>
    </row>
    <row r="15" spans="1:10" ht="18">
      <c r="A15" s="192"/>
      <c r="B15" s="2493" t="s">
        <v>588</v>
      </c>
      <c r="C15" s="2493"/>
      <c r="D15" s="2493"/>
      <c r="E15" s="2493"/>
      <c r="F15" s="193"/>
      <c r="G15" s="193"/>
      <c r="H15" s="193"/>
      <c r="I15" s="193"/>
      <c r="J15" s="193"/>
    </row>
    <row r="16" spans="1:10" ht="14.25">
      <c r="A16" s="163"/>
      <c r="B16" s="2494" t="s">
        <v>243</v>
      </c>
      <c r="C16" s="2494"/>
      <c r="D16" s="2494"/>
      <c r="E16" s="2494"/>
      <c r="F16" s="2494"/>
      <c r="G16" s="194"/>
      <c r="H16" s="194"/>
      <c r="I16" s="194"/>
      <c r="J16" s="194"/>
    </row>
    <row r="17" spans="1:10" s="28" customFormat="1" ht="14.25">
      <c r="A17" s="189"/>
      <c r="B17" s="2557" t="s">
        <v>1227</v>
      </c>
      <c r="C17" s="2557"/>
      <c r="D17" s="2557"/>
      <c r="E17" s="2557"/>
      <c r="F17" s="2557"/>
      <c r="G17" s="190"/>
      <c r="H17" s="190"/>
      <c r="I17" s="624"/>
      <c r="J17" s="624"/>
    </row>
    <row r="18" spans="1:10" s="28" customFormat="1" ht="14.25">
      <c r="A18" s="189"/>
      <c r="B18" s="2557"/>
      <c r="C18" s="2557"/>
      <c r="D18" s="2557"/>
      <c r="E18" s="2557"/>
      <c r="F18" s="2557"/>
      <c r="G18" s="190"/>
      <c r="H18" s="190"/>
      <c r="I18" s="624"/>
      <c r="J18" s="624"/>
    </row>
    <row r="19" spans="1:10" s="201" customFormat="1" thickBot="1">
      <c r="A19" s="38" t="s">
        <v>1599</v>
      </c>
      <c r="B19" s="198"/>
      <c r="C19" s="199"/>
      <c r="D19" s="200"/>
      <c r="E19" s="200"/>
      <c r="G19" s="202" t="s">
        <v>617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313</v>
      </c>
      <c r="H20" s="205" t="s">
        <v>949</v>
      </c>
      <c r="I20" s="206">
        <v>1</v>
      </c>
      <c r="J20" s="207">
        <v>3</v>
      </c>
    </row>
    <row r="21" spans="1:10" s="204" customFormat="1" thickBot="1">
      <c r="A21" s="38" t="s">
        <v>600</v>
      </c>
      <c r="C21" s="199"/>
      <c r="G21" s="204" t="s">
        <v>1145</v>
      </c>
    </row>
    <row r="22" spans="1:10" s="204" customFormat="1" thickBot="1">
      <c r="A22" s="38" t="s">
        <v>531</v>
      </c>
      <c r="C22" s="208"/>
      <c r="D22" s="209"/>
      <c r="G22" s="204" t="s">
        <v>532</v>
      </c>
    </row>
    <row r="23" spans="1:10" s="173" customFormat="1" thickBot="1">
      <c r="A23" s="38" t="s">
        <v>693</v>
      </c>
      <c r="B23" s="204"/>
      <c r="C23" s="199"/>
      <c r="G23" s="204" t="s">
        <v>902</v>
      </c>
      <c r="I23" s="210"/>
    </row>
    <row r="24" spans="1:10" s="173" customFormat="1" ht="12">
      <c r="A24" s="38" t="s">
        <v>287</v>
      </c>
      <c r="B24" s="211"/>
      <c r="C24" s="212"/>
      <c r="F24" s="213"/>
      <c r="G24" s="204" t="s">
        <v>904</v>
      </c>
    </row>
    <row r="25" spans="1:10" s="173" customForma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thickBot="1">
      <c r="A27" s="38" t="s">
        <v>608</v>
      </c>
      <c r="B27" s="204"/>
      <c r="C27" s="212"/>
      <c r="E27" s="219" t="s">
        <v>704</v>
      </c>
      <c r="G27" s="204" t="s">
        <v>398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385</v>
      </c>
      <c r="B29" s="2" t="s">
        <v>609</v>
      </c>
      <c r="C29" s="57"/>
      <c r="D29" s="2" t="s">
        <v>401</v>
      </c>
      <c r="E29" s="3"/>
      <c r="F29" s="2495" t="s">
        <v>342</v>
      </c>
      <c r="G29" s="2497" t="s">
        <v>343</v>
      </c>
      <c r="H29" s="2498"/>
      <c r="I29" s="2498"/>
      <c r="J29" s="2499"/>
    </row>
    <row r="30" spans="1:10" s="28" customFormat="1" ht="105.75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96"/>
      <c r="G30" s="15" t="s">
        <v>930</v>
      </c>
      <c r="H30" s="15" t="s">
        <v>931</v>
      </c>
      <c r="I30" s="15" t="s">
        <v>932</v>
      </c>
      <c r="J30" s="15" t="s">
        <v>933</v>
      </c>
    </row>
    <row r="31" spans="1:10" s="222" customFormat="1" ht="11.25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249</v>
      </c>
      <c r="C32" s="69" t="s">
        <v>338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767</v>
      </c>
      <c r="C33" s="69" t="s">
        <v>338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768</v>
      </c>
      <c r="C34" s="74" t="s">
        <v>338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643</v>
      </c>
      <c r="C35" s="394" t="s">
        <v>769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255</v>
      </c>
      <c r="C36" s="81" t="s">
        <v>770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771</v>
      </c>
      <c r="C37" s="81" t="s">
        <v>772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377</v>
      </c>
      <c r="C38" s="81" t="s">
        <v>378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591</v>
      </c>
      <c r="C39" s="81" t="s">
        <v>367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981</v>
      </c>
      <c r="C40" s="83" t="s">
        <v>368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610</v>
      </c>
      <c r="C41" s="86" t="s">
        <v>19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359</v>
      </c>
      <c r="C44" s="83" t="s">
        <v>360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361</v>
      </c>
      <c r="C45" s="81" t="s">
        <v>362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734</v>
      </c>
      <c r="C46" s="83" t="s">
        <v>363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735</v>
      </c>
      <c r="C47" s="81" t="s">
        <v>364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365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366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731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732</v>
      </c>
      <c r="C51" s="74" t="s">
        <v>338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733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465</v>
      </c>
      <c r="C53" s="83" t="s">
        <v>978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136</v>
      </c>
      <c r="C54" s="100" t="s">
        <v>979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338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137</v>
      </c>
      <c r="C56" s="99" t="s">
        <v>345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138</v>
      </c>
      <c r="C57" s="83" t="s">
        <v>346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139</v>
      </c>
      <c r="C58" s="83" t="s">
        <v>347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533</v>
      </c>
      <c r="C59" s="83" t="s">
        <v>348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534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174</v>
      </c>
      <c r="C61" s="81" t="s">
        <v>349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175</v>
      </c>
      <c r="C62" s="83" t="s">
        <v>350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176</v>
      </c>
      <c r="C63" s="100" t="s">
        <v>351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198</v>
      </c>
      <c r="C64" s="74" t="s">
        <v>338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177</v>
      </c>
      <c r="C65" s="86" t="s">
        <v>199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878</v>
      </c>
      <c r="C66" s="74" t="s">
        <v>338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178</v>
      </c>
      <c r="C67" s="99" t="s">
        <v>879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669</v>
      </c>
      <c r="C68" s="100" t="s">
        <v>988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989</v>
      </c>
      <c r="C69" s="74" t="s">
        <v>338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941</v>
      </c>
      <c r="C70" s="77" t="s">
        <v>990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942</v>
      </c>
      <c r="C71" s="83" t="s">
        <v>991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369</v>
      </c>
      <c r="C72" s="83" t="s">
        <v>370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943</v>
      </c>
      <c r="C73" s="81" t="s">
        <v>371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901</v>
      </c>
      <c r="C74" s="83" t="s">
        <v>372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214</v>
      </c>
      <c r="C75" s="81" t="s">
        <v>373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458</v>
      </c>
      <c r="C77" s="86" t="s">
        <v>375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4.25" hidden="1">
      <c r="A78" s="267">
        <v>1130000</v>
      </c>
      <c r="B78" s="107" t="s">
        <v>274</v>
      </c>
      <c r="C78" s="74" t="s">
        <v>338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idden="1">
      <c r="A79" s="267">
        <v>1130100</v>
      </c>
      <c r="B79" s="103" t="s">
        <v>459</v>
      </c>
      <c r="C79" s="99" t="s">
        <v>275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idden="1">
      <c r="A80" s="267">
        <v>1130200</v>
      </c>
      <c r="B80" s="103" t="s">
        <v>460</v>
      </c>
      <c r="C80" s="83" t="s">
        <v>276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idden="1">
      <c r="A81" s="267">
        <v>1130300</v>
      </c>
      <c r="B81" s="103" t="s">
        <v>461</v>
      </c>
      <c r="C81" s="83" t="s">
        <v>277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idden="1">
      <c r="A82" s="267">
        <v>1130400</v>
      </c>
      <c r="B82" s="108" t="s">
        <v>462</v>
      </c>
      <c r="C82" s="109" t="s">
        <v>278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4.25" hidden="1">
      <c r="A83" s="262">
        <v>1131000</v>
      </c>
      <c r="B83" s="110" t="s">
        <v>279</v>
      </c>
      <c r="C83" s="111" t="s">
        <v>338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5.5" hidden="1">
      <c r="A84" s="262">
        <v>1131100</v>
      </c>
      <c r="B84" s="103" t="s">
        <v>565</v>
      </c>
      <c r="C84" s="77" t="s">
        <v>280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 thickBot="1">
      <c r="A85" s="262">
        <v>1131200</v>
      </c>
      <c r="B85" s="103" t="s">
        <v>566</v>
      </c>
      <c r="C85" s="83" t="s">
        <v>281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567</v>
      </c>
      <c r="C86" s="86" t="s">
        <v>282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4.25" hidden="1">
      <c r="A87" s="268">
        <v>1140000</v>
      </c>
      <c r="B87" s="107" t="s">
        <v>283</v>
      </c>
      <c r="C87" s="74" t="s">
        <v>338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5.5" hidden="1">
      <c r="A88" s="268">
        <v>1141000</v>
      </c>
      <c r="B88" s="103" t="s">
        <v>284</v>
      </c>
      <c r="C88" s="99" t="s">
        <v>960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5.5" hidden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418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4.25" hidden="1">
      <c r="A92" s="269">
        <v>1150000</v>
      </c>
      <c r="B92" s="224" t="s">
        <v>694</v>
      </c>
      <c r="C92" s="74" t="s">
        <v>338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5.5" hidden="1">
      <c r="A93" s="270">
        <v>1151000</v>
      </c>
      <c r="B93" s="226" t="s">
        <v>649</v>
      </c>
      <c r="C93" s="74" t="s">
        <v>338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5.5" hidden="1">
      <c r="A94" s="270">
        <v>1151100</v>
      </c>
      <c r="B94" s="227" t="s">
        <v>250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5.5" hidden="1">
      <c r="A95" s="270">
        <v>1151200</v>
      </c>
      <c r="B95" s="227" t="s">
        <v>607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5.5" hidden="1">
      <c r="A96" s="270">
        <v>1152000</v>
      </c>
      <c r="B96" s="229" t="s">
        <v>495</v>
      </c>
      <c r="C96" s="230" t="s">
        <v>338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5.5" hidden="1">
      <c r="A97" s="270">
        <v>1152100</v>
      </c>
      <c r="B97" s="231" t="s">
        <v>518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723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5.5" hidden="1">
      <c r="A99" s="269">
        <v>1153000</v>
      </c>
      <c r="B99" s="235" t="s">
        <v>724</v>
      </c>
      <c r="C99" s="236" t="s">
        <v>338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5.5" hidden="1">
      <c r="A100" s="270">
        <v>1153100</v>
      </c>
      <c r="B100" s="231" t="s">
        <v>725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idden="1">
      <c r="A101" s="270">
        <v>1153200</v>
      </c>
      <c r="B101" s="231" t="s">
        <v>95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8.25" hidden="1">
      <c r="A102" s="270">
        <v>1153300</v>
      </c>
      <c r="B102" s="231" t="s">
        <v>479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480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idden="1">
      <c r="A104" s="270">
        <v>1153500</v>
      </c>
      <c r="B104" s="237" t="s">
        <v>481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8.25" hidden="1">
      <c r="A105" s="270">
        <v>1153700</v>
      </c>
      <c r="B105" s="237" t="s">
        <v>482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8.25" hidden="1">
      <c r="A106" s="270">
        <v>1153800</v>
      </c>
      <c r="B106" s="237" t="s">
        <v>953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idden="1">
      <c r="A107" s="270">
        <v>1153900</v>
      </c>
      <c r="B107" s="237" t="s">
        <v>954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5.5" hidden="1">
      <c r="A108" s="270">
        <v>1154000</v>
      </c>
      <c r="B108" s="238" t="s">
        <v>955</v>
      </c>
      <c r="C108" s="230" t="s">
        <v>338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5.5" hidden="1">
      <c r="A109" s="270">
        <v>1154100</v>
      </c>
      <c r="B109" s="237" t="s">
        <v>195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idden="1">
      <c r="A110" s="270">
        <v>1154200</v>
      </c>
      <c r="B110" s="237" t="s">
        <v>196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idden="1">
      <c r="A111" s="270">
        <v>1154300</v>
      </c>
      <c r="B111" s="237" t="s">
        <v>197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8.25" hidden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5.5" hidden="1">
      <c r="A115" s="272">
        <v>1160000</v>
      </c>
      <c r="B115" s="120" t="s">
        <v>76</v>
      </c>
      <c r="C115" s="74" t="s">
        <v>338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idden="1">
      <c r="A116" s="266">
        <v>1161000</v>
      </c>
      <c r="B116" s="122" t="s">
        <v>77</v>
      </c>
      <c r="C116" s="123" t="s">
        <v>338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5.5" hidden="1">
      <c r="A117" s="266">
        <v>1161100</v>
      </c>
      <c r="B117" s="14" t="s">
        <v>379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5.5" hidden="1">
      <c r="A118" s="266">
        <v>1161200</v>
      </c>
      <c r="B118" s="116" t="s">
        <v>671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5.5" hidden="1">
      <c r="A119" s="266">
        <v>1162000</v>
      </c>
      <c r="B119" s="122" t="s">
        <v>1080</v>
      </c>
      <c r="C119" s="123" t="s">
        <v>338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5.5" hidden="1">
      <c r="A120" s="266">
        <v>1162100</v>
      </c>
      <c r="B120" s="116" t="s">
        <v>1081</v>
      </c>
      <c r="C120" s="83" t="s">
        <v>122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idden="1">
      <c r="A121" s="266">
        <v>1162200</v>
      </c>
      <c r="B121" s="116" t="s">
        <v>123</v>
      </c>
      <c r="C121" s="83" t="s">
        <v>23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5.5" hidden="1">
      <c r="A122" s="266">
        <v>1162300</v>
      </c>
      <c r="B122" s="116" t="s">
        <v>24</v>
      </c>
      <c r="C122" s="83" t="s">
        <v>25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idden="1">
      <c r="A123" s="266">
        <v>1162400</v>
      </c>
      <c r="B123" s="116" t="s">
        <v>794</v>
      </c>
      <c r="C123" s="83" t="s">
        <v>795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5.5" hidden="1">
      <c r="A124" s="266">
        <v>1162500</v>
      </c>
      <c r="B124" s="116" t="s">
        <v>796</v>
      </c>
      <c r="C124" s="83" t="s">
        <v>797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idden="1">
      <c r="A125" s="266">
        <v>1162600</v>
      </c>
      <c r="B125" s="116" t="s">
        <v>488</v>
      </c>
      <c r="C125" s="83" t="s">
        <v>489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5.5" hidden="1">
      <c r="A126" s="266">
        <v>1162700</v>
      </c>
      <c r="B126" s="14" t="s">
        <v>490</v>
      </c>
      <c r="C126" s="83" t="s">
        <v>491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idden="1">
      <c r="A127" s="266">
        <v>1162800</v>
      </c>
      <c r="B127" s="116" t="s">
        <v>832</v>
      </c>
      <c r="C127" s="83" t="s">
        <v>833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idden="1">
      <c r="A128" s="273">
        <v>1162900</v>
      </c>
      <c r="B128" s="116" t="s">
        <v>834</v>
      </c>
      <c r="C128" s="83" t="s">
        <v>835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idden="1">
      <c r="A129" s="273">
        <v>1163000</v>
      </c>
      <c r="B129" s="122" t="s">
        <v>54</v>
      </c>
      <c r="C129" s="111" t="s">
        <v>338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763</v>
      </c>
      <c r="C130" s="86" t="s">
        <v>764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idden="1">
      <c r="A131" s="275">
        <v>1170000</v>
      </c>
      <c r="B131" s="126" t="s">
        <v>836</v>
      </c>
      <c r="C131" s="74" t="s">
        <v>338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5.5" hidden="1">
      <c r="A132" s="273">
        <v>1171000</v>
      </c>
      <c r="B132" s="129" t="s">
        <v>200</v>
      </c>
      <c r="C132" s="74" t="s">
        <v>338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8.25" hidden="1">
      <c r="A133" s="273">
        <v>1171100</v>
      </c>
      <c r="B133" s="14" t="s">
        <v>456</v>
      </c>
      <c r="C133" s="99" t="s">
        <v>457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5.5" hidden="1">
      <c r="A134" s="273">
        <v>1171200</v>
      </c>
      <c r="B134" s="116" t="s">
        <v>331</v>
      </c>
      <c r="C134" s="131" t="s">
        <v>332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8.25" hidden="1">
      <c r="A135" s="266">
        <v>1172000</v>
      </c>
      <c r="B135" s="132" t="s">
        <v>974</v>
      </c>
      <c r="C135" s="111" t="s">
        <v>338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idden="1">
      <c r="A136" s="266">
        <v>1172100</v>
      </c>
      <c r="B136" s="103" t="s">
        <v>1058</v>
      </c>
      <c r="C136" s="99" t="s">
        <v>975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idden="1">
      <c r="A137" s="266">
        <v>1172200</v>
      </c>
      <c r="B137" s="103" t="s">
        <v>1059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idden="1">
      <c r="A138" s="266">
        <v>1172300</v>
      </c>
      <c r="B138" s="116" t="s">
        <v>976</v>
      </c>
      <c r="C138" s="83" t="s">
        <v>977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5.5" hidden="1">
      <c r="A139" s="266">
        <v>1172400</v>
      </c>
      <c r="B139" s="134" t="s">
        <v>116</v>
      </c>
      <c r="C139" s="83" t="s">
        <v>117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5.5" hidden="1">
      <c r="A140" s="266">
        <v>1173000</v>
      </c>
      <c r="B140" s="132" t="s">
        <v>118</v>
      </c>
      <c r="C140" s="111" t="s">
        <v>338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5.5" hidden="1">
      <c r="A141" s="273">
        <v>1173100</v>
      </c>
      <c r="B141" s="135" t="s">
        <v>119</v>
      </c>
      <c r="C141" s="83" t="s">
        <v>1044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8.25" hidden="1">
      <c r="A142" s="273">
        <v>1174000</v>
      </c>
      <c r="B142" s="132" t="s">
        <v>1045</v>
      </c>
      <c r="C142" s="111" t="s">
        <v>338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5.5" hidden="1">
      <c r="A143" s="273">
        <v>1174100</v>
      </c>
      <c r="B143" s="135" t="s">
        <v>1060</v>
      </c>
      <c r="C143" s="83" t="s">
        <v>1046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5.5" hidden="1">
      <c r="A144" s="273">
        <v>1174200</v>
      </c>
      <c r="B144" s="134" t="s">
        <v>424</v>
      </c>
      <c r="C144" s="83" t="s">
        <v>425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535</v>
      </c>
      <c r="C145" s="111" t="s">
        <v>338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211</v>
      </c>
      <c r="C146" s="83" t="s">
        <v>212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213</v>
      </c>
      <c r="C147" s="111" t="s">
        <v>338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564</v>
      </c>
      <c r="C149" s="111" t="s">
        <v>338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680</v>
      </c>
      <c r="C150" s="86" t="s">
        <v>244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247</v>
      </c>
      <c r="B151" s="143" t="s">
        <v>618</v>
      </c>
      <c r="C151" s="144" t="s">
        <v>338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620</v>
      </c>
      <c r="B152" s="150" t="s">
        <v>621</v>
      </c>
      <c r="C152" s="74" t="s">
        <v>338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622</v>
      </c>
      <c r="B153" s="134" t="s">
        <v>944</v>
      </c>
      <c r="C153" s="241" t="s">
        <v>945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946</v>
      </c>
      <c r="B154" s="134" t="s">
        <v>922</v>
      </c>
      <c r="C154" s="241" t="s">
        <v>923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924</v>
      </c>
      <c r="B155" s="134" t="s">
        <v>925</v>
      </c>
      <c r="C155" s="241" t="s">
        <v>926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927</v>
      </c>
      <c r="B156" s="134" t="s">
        <v>1054</v>
      </c>
      <c r="C156" s="241" t="s">
        <v>1055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127</v>
      </c>
      <c r="B157" s="135" t="s">
        <v>128</v>
      </c>
      <c r="C157" s="241" t="s">
        <v>129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130</v>
      </c>
      <c r="B158" s="134" t="s">
        <v>913</v>
      </c>
      <c r="C158" s="241" t="s">
        <v>857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858</v>
      </c>
      <c r="B159" s="134" t="s">
        <v>859</v>
      </c>
      <c r="C159" s="241" t="s">
        <v>860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765</v>
      </c>
      <c r="B160" s="243" t="s">
        <v>626</v>
      </c>
      <c r="C160" s="244" t="s">
        <v>627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766</v>
      </c>
      <c r="B161" s="245" t="s">
        <v>1020</v>
      </c>
      <c r="C161" s="228" t="s">
        <v>1021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1022</v>
      </c>
      <c r="B162" s="245" t="s">
        <v>1023</v>
      </c>
      <c r="C162" s="228" t="s">
        <v>1024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628</v>
      </c>
      <c r="B163" s="246" t="s">
        <v>629</v>
      </c>
      <c r="C163" s="247" t="s">
        <v>338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630</v>
      </c>
      <c r="B164" s="135" t="s">
        <v>631</v>
      </c>
      <c r="C164" s="241" t="s">
        <v>632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633</v>
      </c>
      <c r="B165" s="135" t="s">
        <v>634</v>
      </c>
      <c r="C165" s="241" t="s">
        <v>635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636</v>
      </c>
      <c r="B166" s="134" t="s">
        <v>293</v>
      </c>
      <c r="C166" s="241" t="s">
        <v>294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295</v>
      </c>
      <c r="B167" s="134" t="s">
        <v>296</v>
      </c>
      <c r="C167" s="241" t="s">
        <v>297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298</v>
      </c>
      <c r="B168" s="132" t="s">
        <v>299</v>
      </c>
      <c r="C168" s="123" t="s">
        <v>338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300</v>
      </c>
      <c r="B169" s="135" t="s">
        <v>1061</v>
      </c>
      <c r="C169" s="241" t="s">
        <v>301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302</v>
      </c>
      <c r="B170" s="155" t="s">
        <v>1025</v>
      </c>
      <c r="C170" s="123" t="s">
        <v>338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304</v>
      </c>
      <c r="B171" s="135" t="s">
        <v>1062</v>
      </c>
      <c r="C171" s="241" t="s">
        <v>305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306</v>
      </c>
      <c r="B172" s="135" t="s">
        <v>1063</v>
      </c>
      <c r="C172" s="241" t="s">
        <v>307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308</v>
      </c>
      <c r="B173" s="134" t="s">
        <v>309</v>
      </c>
      <c r="C173" s="241" t="s">
        <v>310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1026</v>
      </c>
      <c r="C174" s="244" t="s">
        <v>1089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1027</v>
      </c>
      <c r="C175" s="248" t="s">
        <v>338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486" t="s">
        <v>1228</v>
      </c>
      <c r="B177" s="2486"/>
      <c r="C177" s="2486"/>
      <c r="D177" s="2486"/>
      <c r="E177" s="2486"/>
      <c r="F177" s="2486"/>
      <c r="G177" s="2486"/>
      <c r="H177" s="2486"/>
      <c r="I177" s="2486"/>
      <c r="J177" s="2486"/>
    </row>
    <row r="178" spans="1:10">
      <c r="A178" s="2484" t="s">
        <v>1070</v>
      </c>
      <c r="B178" s="2484"/>
      <c r="C178" s="2484"/>
      <c r="D178" s="2484"/>
      <c r="E178" s="2484"/>
      <c r="F178" s="2484"/>
      <c r="G178" s="2484"/>
      <c r="H178" s="2484"/>
      <c r="I178" s="2484"/>
      <c r="J178" s="2484"/>
    </row>
    <row r="179" spans="1:10" ht="14.25">
      <c r="A179" s="2486" t="s">
        <v>1153</v>
      </c>
      <c r="B179" s="2486"/>
      <c r="C179" s="2486"/>
      <c r="D179" s="2486"/>
      <c r="E179" s="2486"/>
      <c r="F179" s="2486"/>
      <c r="G179" s="2486"/>
      <c r="H179" s="2486"/>
      <c r="I179" s="2486"/>
      <c r="J179" s="2486"/>
    </row>
    <row r="180" spans="1:10">
      <c r="A180" s="2487" t="s">
        <v>950</v>
      </c>
      <c r="B180" s="2487"/>
      <c r="C180" s="2487"/>
      <c r="D180" s="2487"/>
      <c r="E180" s="2487"/>
      <c r="F180" s="2487"/>
      <c r="G180" s="2487"/>
      <c r="H180" s="2487"/>
      <c r="I180" s="2487"/>
      <c r="J180" s="2487"/>
    </row>
    <row r="181" spans="1:10" ht="14.25">
      <c r="A181" s="2539" t="s">
        <v>1082</v>
      </c>
      <c r="B181" s="2539"/>
      <c r="C181" s="2539"/>
      <c r="D181" s="2539"/>
      <c r="E181" s="2539"/>
      <c r="F181" s="2539"/>
      <c r="G181" s="2539"/>
      <c r="H181" s="2539"/>
      <c r="I181" s="2539"/>
      <c r="J181" s="2539"/>
    </row>
    <row r="182" spans="1:10">
      <c r="A182" s="2486" t="s">
        <v>951</v>
      </c>
      <c r="B182" s="2486"/>
      <c r="C182" s="2486"/>
      <c r="D182" s="2486"/>
      <c r="E182" s="2486"/>
      <c r="F182" s="2486"/>
      <c r="G182" s="2486"/>
      <c r="H182" s="2486"/>
      <c r="I182" s="2486"/>
      <c r="J182" s="2486"/>
    </row>
    <row r="183" spans="1:10">
      <c r="A183" s="2486" t="s">
        <v>448</v>
      </c>
      <c r="B183" s="2486"/>
      <c r="C183" s="2486"/>
      <c r="D183" s="2486"/>
      <c r="E183" s="2486"/>
      <c r="F183" s="2486"/>
      <c r="G183" s="2486"/>
      <c r="H183" s="2486"/>
      <c r="I183" s="2486"/>
      <c r="J183" s="2486"/>
    </row>
    <row r="184" spans="1:10" ht="14.25">
      <c r="A184" s="2538" t="s">
        <v>1074</v>
      </c>
      <c r="B184" s="2538"/>
      <c r="C184" s="2538"/>
      <c r="D184" s="2538"/>
      <c r="E184" s="2538"/>
      <c r="F184" s="2538"/>
      <c r="G184" s="2538"/>
      <c r="H184" s="2538"/>
      <c r="I184" s="2538"/>
      <c r="J184" s="2538"/>
    </row>
    <row r="185" spans="1:10">
      <c r="A185" s="2482"/>
      <c r="B185" s="2482"/>
      <c r="C185" s="2482"/>
      <c r="D185" s="2482"/>
      <c r="E185" s="2482"/>
      <c r="F185" s="2482"/>
      <c r="G185" s="2482"/>
      <c r="H185" s="2482"/>
      <c r="I185" s="2482"/>
      <c r="J185" s="2482"/>
    </row>
    <row r="186" spans="1:10">
      <c r="A186" s="2490"/>
      <c r="B186" s="2490"/>
      <c r="C186" s="2490"/>
      <c r="D186" s="2490"/>
      <c r="E186" s="2490"/>
      <c r="F186" s="2490"/>
      <c r="G186" s="2490"/>
      <c r="H186" s="2490"/>
      <c r="I186" s="2490"/>
      <c r="J186" s="2490"/>
    </row>
    <row r="187" spans="1:10">
      <c r="A187" s="2490"/>
      <c r="B187" s="2490"/>
      <c r="C187" s="2490"/>
      <c r="D187" s="2490"/>
      <c r="E187" s="2490"/>
      <c r="F187" s="2490"/>
      <c r="G187" s="2490"/>
      <c r="H187" s="2490"/>
      <c r="I187" s="2490"/>
      <c r="J187" s="2490"/>
    </row>
    <row r="188" spans="1:10">
      <c r="A188" s="2490"/>
      <c r="B188" s="2490"/>
      <c r="C188" s="2490"/>
      <c r="D188" s="2490"/>
      <c r="E188" s="2490"/>
      <c r="F188" s="2490"/>
      <c r="G188" s="2490"/>
      <c r="H188" s="2490"/>
      <c r="I188" s="2490"/>
      <c r="J188" s="2490"/>
    </row>
    <row r="189" spans="1:10">
      <c r="A189" s="2490"/>
      <c r="B189" s="2490"/>
      <c r="C189" s="2490"/>
      <c r="D189" s="2490"/>
      <c r="E189" s="2490"/>
      <c r="F189" s="2490"/>
      <c r="G189" s="2490"/>
      <c r="H189" s="2490"/>
      <c r="I189" s="2490"/>
      <c r="J189" s="249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90"/>
      <c r="B191" s="2490"/>
      <c r="C191" s="2490"/>
      <c r="D191" s="2490"/>
      <c r="E191" s="2490"/>
      <c r="F191" s="2490"/>
      <c r="G191" s="2490"/>
      <c r="H191" s="2490"/>
      <c r="I191" s="2490"/>
      <c r="J191" s="2490"/>
    </row>
    <row r="192" spans="1:10">
      <c r="A192" s="2491"/>
      <c r="B192" s="2491"/>
      <c r="C192" s="2491"/>
      <c r="D192" s="2491"/>
      <c r="E192" s="2491"/>
      <c r="F192" s="2491"/>
      <c r="G192" s="2491"/>
      <c r="H192" s="2491"/>
      <c r="I192" s="2491"/>
      <c r="J192" s="2491"/>
    </row>
    <row r="193" spans="1:10">
      <c r="A193" s="2490"/>
      <c r="B193" s="2490"/>
      <c r="C193" s="2490"/>
      <c r="D193" s="2490"/>
      <c r="E193" s="2490"/>
      <c r="F193" s="2490"/>
      <c r="G193" s="2490"/>
      <c r="H193" s="2490"/>
      <c r="I193" s="2490"/>
      <c r="J193" s="2490"/>
    </row>
    <row r="194" spans="1:10">
      <c r="A194" s="2490"/>
      <c r="B194" s="2490"/>
      <c r="C194" s="2490"/>
      <c r="D194" s="2490"/>
      <c r="E194" s="2490"/>
      <c r="F194" s="2490"/>
      <c r="G194" s="2490"/>
      <c r="H194" s="2490"/>
      <c r="I194" s="2490"/>
      <c r="J194" s="249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90"/>
      <c r="B196" s="2490"/>
      <c r="C196" s="2490"/>
      <c r="D196" s="2490"/>
      <c r="E196" s="2490"/>
      <c r="F196" s="2490"/>
      <c r="G196" s="2490"/>
      <c r="H196" s="2490"/>
      <c r="I196" s="2490"/>
      <c r="J196" s="249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90"/>
      <c r="B198" s="2490"/>
      <c r="C198" s="2490"/>
      <c r="D198" s="2490"/>
      <c r="E198" s="2490"/>
      <c r="F198" s="2490"/>
      <c r="G198" s="2490"/>
      <c r="H198" s="2490"/>
      <c r="I198" s="2490"/>
      <c r="J198" s="249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90"/>
      <c r="B200" s="2490"/>
      <c r="C200" s="2490"/>
      <c r="D200" s="2490"/>
      <c r="E200" s="2490"/>
      <c r="F200" s="2490"/>
      <c r="G200" s="2490"/>
      <c r="H200" s="2490"/>
      <c r="I200" s="2490"/>
      <c r="J200" s="249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90" t="s">
        <v>49</v>
      </c>
      <c r="B202" s="2490"/>
      <c r="C202" s="2490"/>
      <c r="D202" s="2490"/>
      <c r="E202" s="2490"/>
      <c r="F202" s="2490"/>
      <c r="G202" s="2490"/>
      <c r="H202" s="2490"/>
      <c r="I202" s="2490"/>
      <c r="J202" s="2490"/>
    </row>
    <row r="203" spans="1:10">
      <c r="A203" s="2488" t="s">
        <v>336</v>
      </c>
      <c r="B203" s="2488"/>
      <c r="C203" s="2488"/>
      <c r="D203" s="2488"/>
      <c r="E203" s="2488"/>
      <c r="F203" s="2488"/>
      <c r="G203" s="2488"/>
      <c r="H203" s="2488"/>
      <c r="I203" s="2488"/>
      <c r="J203" s="2488"/>
    </row>
    <row r="204" spans="1:10">
      <c r="A204" s="2489" t="s">
        <v>189</v>
      </c>
      <c r="B204" s="2489"/>
      <c r="C204" s="2489"/>
      <c r="D204" s="2489"/>
      <c r="E204" s="2489"/>
      <c r="F204" s="2489"/>
      <c r="G204" s="2489"/>
      <c r="H204" s="2489"/>
      <c r="I204" s="2489"/>
      <c r="J204" s="2489"/>
    </row>
    <row r="205" spans="1:10">
      <c r="A205" s="2489" t="s">
        <v>190</v>
      </c>
      <c r="B205" s="2489"/>
      <c r="C205" s="2489"/>
      <c r="D205" s="2489"/>
      <c r="E205" s="2489"/>
      <c r="F205" s="2489"/>
      <c r="G205" s="2489"/>
      <c r="H205" s="2489"/>
      <c r="I205" s="2489"/>
      <c r="J205" s="2489"/>
    </row>
    <row r="206" spans="1:10">
      <c r="A206" s="256" t="s">
        <v>890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89" t="s">
        <v>644</v>
      </c>
      <c r="B207" s="2489"/>
      <c r="C207" s="2489"/>
      <c r="D207" s="2489"/>
      <c r="E207" s="2489"/>
      <c r="F207" s="2489"/>
      <c r="G207" s="2489"/>
      <c r="H207" s="2489"/>
      <c r="I207" s="2489"/>
      <c r="J207" s="2489"/>
    </row>
    <row r="208" spans="1:10">
      <c r="A208" s="2486" t="s">
        <v>645</v>
      </c>
      <c r="B208" s="2486"/>
      <c r="C208" s="2486"/>
      <c r="D208" s="2486"/>
      <c r="E208" s="2486"/>
      <c r="F208" s="2486"/>
      <c r="G208" s="2486"/>
      <c r="H208" s="2486"/>
      <c r="I208" s="2486"/>
      <c r="J208" s="2486"/>
    </row>
    <row r="209" spans="1:10">
      <c r="A209" s="2484" t="s">
        <v>1070</v>
      </c>
      <c r="B209" s="2484"/>
      <c r="C209" s="2484"/>
      <c r="D209" s="2484"/>
      <c r="E209" s="2484"/>
      <c r="F209" s="2484"/>
      <c r="G209" s="2484"/>
      <c r="H209" s="2484"/>
      <c r="I209" s="2484"/>
      <c r="J209" s="2484"/>
    </row>
    <row r="210" spans="1:10" ht="14.25">
      <c r="A210" s="2484" t="s">
        <v>1072</v>
      </c>
      <c r="B210" s="2484"/>
      <c r="C210" s="2484"/>
      <c r="D210" s="2484"/>
      <c r="E210" s="2484"/>
      <c r="F210" s="2484"/>
      <c r="G210" s="2484"/>
      <c r="H210" s="2484"/>
      <c r="I210" s="2484"/>
      <c r="J210" s="2484"/>
    </row>
    <row r="211" spans="1:10">
      <c r="A211" s="2487" t="s">
        <v>950</v>
      </c>
      <c r="B211" s="2487"/>
      <c r="C211" s="2487"/>
      <c r="D211" s="2487"/>
      <c r="E211" s="2487"/>
      <c r="F211" s="2487"/>
      <c r="G211" s="2487"/>
      <c r="H211" s="2487"/>
      <c r="I211" s="2487"/>
      <c r="J211" s="2487"/>
    </row>
    <row r="212" spans="1:10" ht="14.25">
      <c r="A212" s="2483" t="s">
        <v>291</v>
      </c>
      <c r="B212" s="2483"/>
      <c r="C212" s="2483"/>
      <c r="D212" s="2483"/>
      <c r="E212" s="2483"/>
      <c r="F212" s="2483"/>
      <c r="G212" s="2483"/>
      <c r="H212" s="2483"/>
      <c r="I212" s="2483"/>
      <c r="J212" s="2483"/>
    </row>
    <row r="213" spans="1:10">
      <c r="A213" s="2484" t="s">
        <v>951</v>
      </c>
      <c r="B213" s="2484"/>
      <c r="C213" s="2484"/>
      <c r="D213" s="2484"/>
      <c r="E213" s="2484"/>
      <c r="F213" s="2484"/>
      <c r="G213" s="2484"/>
      <c r="H213" s="2484"/>
      <c r="I213" s="2484"/>
      <c r="J213" s="2484"/>
    </row>
    <row r="214" spans="1:10">
      <c r="A214" s="2484" t="s">
        <v>952</v>
      </c>
      <c r="B214" s="2484"/>
      <c r="C214" s="2484"/>
      <c r="D214" s="2484"/>
      <c r="E214" s="2484"/>
      <c r="F214" s="2484"/>
      <c r="G214" s="2484"/>
      <c r="H214" s="2484"/>
      <c r="I214" s="2484"/>
      <c r="J214" s="2484"/>
    </row>
    <row r="215" spans="1:10" ht="14.25">
      <c r="A215" s="2485" t="s">
        <v>1074</v>
      </c>
      <c r="B215" s="2485"/>
      <c r="C215" s="2485"/>
      <c r="D215" s="2485"/>
      <c r="E215" s="2485"/>
      <c r="F215" s="2485"/>
      <c r="G215" s="2485"/>
      <c r="H215" s="2485"/>
      <c r="I215" s="2485"/>
      <c r="J215" s="2485"/>
    </row>
    <row r="216" spans="1:10">
      <c r="A216" s="2482"/>
      <c r="B216" s="2482"/>
      <c r="C216" s="2482"/>
      <c r="D216" s="2482"/>
      <c r="E216" s="2482"/>
      <c r="F216" s="2482"/>
      <c r="G216" s="2482"/>
      <c r="H216" s="2482"/>
      <c r="I216" s="2482"/>
      <c r="J216" s="2482"/>
    </row>
  </sheetData>
  <mergeCells count="41">
    <mergeCell ref="A9:E9"/>
    <mergeCell ref="A14:B14"/>
    <mergeCell ref="B15:E15"/>
    <mergeCell ref="B16:F16"/>
    <mergeCell ref="B17:F18"/>
    <mergeCell ref="A186:J186"/>
    <mergeCell ref="G29:J29"/>
    <mergeCell ref="A177:J177"/>
    <mergeCell ref="A178:J178"/>
    <mergeCell ref="A179:J179"/>
    <mergeCell ref="A180:J180"/>
    <mergeCell ref="F29:F30"/>
    <mergeCell ref="A181:J181"/>
    <mergeCell ref="A182:J182"/>
    <mergeCell ref="A183:J183"/>
    <mergeCell ref="A184:J184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J216"/>
  <sheetViews>
    <sheetView topLeftCell="A19" workbookViewId="0">
      <selection activeCell="C30" sqref="C30"/>
    </sheetView>
  </sheetViews>
  <sheetFormatPr defaultRowHeight="12.75"/>
  <cols>
    <col min="1" max="1" width="7.14062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10.28515625" style="662" customWidth="1"/>
    <col min="6" max="6" width="11.285156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889</v>
      </c>
    </row>
    <row r="2" spans="1:10">
      <c r="F2" s="869"/>
      <c r="G2" s="869"/>
      <c r="H2" s="869"/>
      <c r="I2" s="869"/>
    </row>
    <row r="3" spans="1:10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5.75">
      <c r="B6" s="871" t="s">
        <v>31</v>
      </c>
      <c r="C6" s="872"/>
      <c r="D6" s="871"/>
      <c r="E6" s="871"/>
      <c r="G6" s="873" t="s">
        <v>971</v>
      </c>
      <c r="H6" s="820"/>
    </row>
    <row r="7" spans="1:10">
      <c r="B7" s="662"/>
      <c r="C7" s="874"/>
    </row>
    <row r="8" spans="1:10">
      <c r="A8" s="672" t="s">
        <v>1560</v>
      </c>
      <c r="F8" s="665"/>
      <c r="G8" s="665"/>
    </row>
    <row r="9" spans="1:10" s="672" customFormat="1" ht="10.5">
      <c r="A9" s="2455" t="s">
        <v>1073</v>
      </c>
      <c r="B9" s="2455"/>
      <c r="C9" s="2455"/>
      <c r="D9" s="2455"/>
      <c r="E9" s="2455"/>
    </row>
    <row r="10" spans="1:10">
      <c r="A10" s="672" t="s">
        <v>451</v>
      </c>
      <c r="B10" s="875"/>
      <c r="C10" s="876"/>
      <c r="D10" s="824"/>
      <c r="E10" s="824"/>
    </row>
    <row r="11" spans="1:10">
      <c r="B11" s="877"/>
      <c r="C11" s="878"/>
      <c r="D11" s="877"/>
      <c r="E11" s="877"/>
      <c r="F11" s="877"/>
      <c r="G11" s="877"/>
      <c r="H11" s="879"/>
    </row>
    <row r="12" spans="1:10">
      <c r="A12" s="880" t="s">
        <v>452</v>
      </c>
      <c r="B12" s="873" t="s">
        <v>1099</v>
      </c>
      <c r="C12" s="874"/>
      <c r="D12" s="873"/>
      <c r="E12" s="873"/>
      <c r="F12" s="873"/>
      <c r="G12" s="820"/>
      <c r="H12" s="881" t="s">
        <v>193</v>
      </c>
    </row>
    <row r="13" spans="1:10" ht="21.75">
      <c r="A13" s="882" t="s">
        <v>587</v>
      </c>
      <c r="B13" s="882"/>
      <c r="C13" s="878"/>
      <c r="D13" s="882"/>
      <c r="E13" s="882"/>
      <c r="F13" s="882"/>
      <c r="G13" s="883"/>
    </row>
    <row r="14" spans="1:10">
      <c r="A14" s="2470" t="s">
        <v>1559</v>
      </c>
      <c r="B14" s="2452"/>
      <c r="F14" s="665"/>
      <c r="G14" s="665"/>
    </row>
    <row r="15" spans="1:10" ht="18">
      <c r="A15" s="884"/>
      <c r="B15" s="2447" t="s">
        <v>588</v>
      </c>
      <c r="C15" s="2447"/>
      <c r="D15" s="2447"/>
      <c r="E15" s="2447"/>
      <c r="F15" s="885"/>
      <c r="G15" s="885"/>
      <c r="H15" s="885"/>
      <c r="I15" s="885"/>
      <c r="J15" s="885"/>
    </row>
    <row r="16" spans="1:10" ht="14.25">
      <c r="A16" s="662"/>
      <c r="B16" s="2449" t="s">
        <v>243</v>
      </c>
      <c r="C16" s="2449"/>
      <c r="D16" s="2449"/>
      <c r="E16" s="2449"/>
      <c r="F16" s="2449"/>
      <c r="G16" s="886"/>
      <c r="H16" s="886"/>
      <c r="I16" s="886"/>
      <c r="J16" s="886"/>
    </row>
    <row r="17" spans="1:10" s="672" customFormat="1" ht="14.25">
      <c r="A17" s="883"/>
      <c r="B17" s="2451" t="s">
        <v>1227</v>
      </c>
      <c r="C17" s="2451"/>
      <c r="D17" s="2451"/>
      <c r="E17" s="2451"/>
      <c r="F17" s="2451"/>
      <c r="G17" s="1281"/>
      <c r="H17" s="1281"/>
      <c r="I17" s="1282"/>
      <c r="J17" s="1282"/>
    </row>
    <row r="18" spans="1:10" s="672" customFormat="1" ht="14.25">
      <c r="A18" s="883"/>
      <c r="B18" s="2451"/>
      <c r="C18" s="2451"/>
      <c r="D18" s="2451"/>
      <c r="E18" s="2451"/>
      <c r="F18" s="2451"/>
      <c r="G18" s="1281"/>
      <c r="H18" s="1281"/>
      <c r="I18" s="1282"/>
      <c r="J18" s="1282"/>
    </row>
    <row r="19" spans="1:10" s="667" customFormat="1" thickBot="1">
      <c r="A19" s="677" t="s">
        <v>1599</v>
      </c>
      <c r="B19" s="888"/>
      <c r="C19" s="889"/>
      <c r="D19" s="669"/>
      <c r="E19" s="669"/>
      <c r="G19" s="890" t="s">
        <v>617</v>
      </c>
      <c r="H19" s="891"/>
      <c r="I19" s="891"/>
      <c r="J19" s="891"/>
    </row>
    <row r="20" spans="1:10" s="869" customFormat="1" thickBot="1">
      <c r="A20" s="677" t="s">
        <v>84</v>
      </c>
      <c r="B20" s="892"/>
      <c r="C20" s="889"/>
      <c r="G20" s="892" t="s">
        <v>313</v>
      </c>
      <c r="H20" s="893" t="s">
        <v>949</v>
      </c>
      <c r="I20" s="894">
        <v>1</v>
      </c>
      <c r="J20" s="895">
        <v>3</v>
      </c>
    </row>
    <row r="21" spans="1:10" s="892" customFormat="1" thickBot="1">
      <c r="A21" s="677" t="s">
        <v>600</v>
      </c>
      <c r="C21" s="889"/>
      <c r="G21" s="892" t="s">
        <v>1145</v>
      </c>
    </row>
    <row r="22" spans="1:10" s="892" customFormat="1" thickBot="1">
      <c r="A22" s="677" t="s">
        <v>531</v>
      </c>
      <c r="C22" s="896"/>
      <c r="D22" s="897"/>
      <c r="G22" s="892" t="s">
        <v>532</v>
      </c>
    </row>
    <row r="23" spans="1:10" s="869" customFormat="1" thickBot="1">
      <c r="A23" s="677" t="s">
        <v>693</v>
      </c>
      <c r="B23" s="892"/>
      <c r="C23" s="889"/>
      <c r="G23" s="892" t="s">
        <v>902</v>
      </c>
      <c r="I23" s="898"/>
    </row>
    <row r="24" spans="1:10" s="869" customFormat="1" ht="12">
      <c r="A24" s="677" t="s">
        <v>287</v>
      </c>
      <c r="B24" s="899"/>
      <c r="C24" s="900"/>
      <c r="F24" s="901"/>
      <c r="G24" s="892" t="s">
        <v>904</v>
      </c>
    </row>
    <row r="25" spans="1:10" s="869" customFormat="1" thickBot="1">
      <c r="A25" s="679" t="s">
        <v>286</v>
      </c>
      <c r="B25" s="890"/>
      <c r="C25" s="900"/>
      <c r="D25" s="902"/>
      <c r="E25" s="902"/>
      <c r="G25" s="892" t="s">
        <v>218</v>
      </c>
      <c r="I25" s="901"/>
    </row>
    <row r="26" spans="1:10" s="901" customFormat="1" thickBot="1">
      <c r="A26" s="677" t="s">
        <v>110</v>
      </c>
      <c r="B26" s="892"/>
      <c r="C26" s="900"/>
      <c r="D26" s="903"/>
      <c r="E26" s="869"/>
      <c r="G26" s="901" t="s">
        <v>1658</v>
      </c>
      <c r="H26" s="904"/>
      <c r="I26" s="905"/>
      <c r="J26" s="906"/>
    </row>
    <row r="27" spans="1:10" s="901" customFormat="1" thickBot="1">
      <c r="A27" s="677" t="s">
        <v>608</v>
      </c>
      <c r="B27" s="892"/>
      <c r="C27" s="900"/>
      <c r="E27" s="907" t="s">
        <v>704</v>
      </c>
      <c r="G27" s="892" t="s">
        <v>398</v>
      </c>
      <c r="I27" s="869"/>
      <c r="J27" s="869"/>
    </row>
    <row r="28" spans="1:10" s="901" customFormat="1" thickBot="1">
      <c r="A28" s="680"/>
      <c r="B28" s="869"/>
      <c r="C28" s="908"/>
      <c r="E28" s="909"/>
      <c r="F28" s="869"/>
      <c r="G28" s="869"/>
    </row>
    <row r="29" spans="1:10" s="672" customFormat="1" ht="42.75" thickBot="1">
      <c r="A29" s="695" t="s">
        <v>385</v>
      </c>
      <c r="B29" s="696" t="s">
        <v>609</v>
      </c>
      <c r="C29" s="697"/>
      <c r="D29" s="696" t="s">
        <v>401</v>
      </c>
      <c r="E29" s="698"/>
      <c r="F29" s="2438" t="s">
        <v>342</v>
      </c>
      <c r="G29" s="2440" t="s">
        <v>343</v>
      </c>
      <c r="H29" s="2441"/>
      <c r="I29" s="2441"/>
      <c r="J29" s="2442"/>
    </row>
    <row r="30" spans="1:10" s="672" customFormat="1" ht="105.75" thickBot="1">
      <c r="A30" s="699"/>
      <c r="B30" s="700" t="s">
        <v>329</v>
      </c>
      <c r="C30" s="701" t="s">
        <v>641</v>
      </c>
      <c r="D30" s="702" t="s">
        <v>761</v>
      </c>
      <c r="E30" s="70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0" s="910" customFormat="1" ht="11.25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707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39.75" thickBot="1">
      <c r="A32" s="911">
        <v>1100000</v>
      </c>
      <c r="B32" s="711" t="s">
        <v>1659</v>
      </c>
      <c r="C32" s="712" t="s">
        <v>338</v>
      </c>
      <c r="D32" s="826">
        <f>D33+D42+D138</f>
        <v>0</v>
      </c>
      <c r="E32" s="826">
        <f>E33+E42+E51+E66+E69+E63</f>
        <v>0</v>
      </c>
      <c r="F32" s="826">
        <f>F33+F42+F138</f>
        <v>0</v>
      </c>
      <c r="G32" s="826">
        <f>G33+G42+G131</f>
        <v>5</v>
      </c>
      <c r="H32" s="826">
        <f>H33+H42+H131</f>
        <v>10</v>
      </c>
      <c r="I32" s="826">
        <f>I33+I42+I131</f>
        <v>16</v>
      </c>
      <c r="J32" s="826">
        <f>J33+J42+J131</f>
        <v>0</v>
      </c>
    </row>
    <row r="33" spans="1:10" s="672" customFormat="1" ht="90" thickBot="1">
      <c r="A33" s="911">
        <v>1110000</v>
      </c>
      <c r="B33" s="714" t="s">
        <v>1617</v>
      </c>
      <c r="C33" s="712" t="s">
        <v>338</v>
      </c>
      <c r="D33" s="827">
        <f>D34</f>
        <v>0</v>
      </c>
      <c r="E33" s="827">
        <f>E35</f>
        <v>0</v>
      </c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14.25">
      <c r="A34" s="912">
        <v>1110000</v>
      </c>
      <c r="B34" s="717" t="s">
        <v>768</v>
      </c>
      <c r="C34" s="718" t="s">
        <v>338</v>
      </c>
      <c r="D34" s="828">
        <f>SUM(D35:D41)</f>
        <v>0</v>
      </c>
      <c r="E34" s="828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985" customFormat="1" ht="25.5">
      <c r="A35" s="1316">
        <v>1111000</v>
      </c>
      <c r="B35" s="1317" t="s">
        <v>643</v>
      </c>
      <c r="C35" s="1318" t="s">
        <v>769</v>
      </c>
      <c r="D35" s="846">
        <v>0</v>
      </c>
      <c r="E35" s="843">
        <v>0</v>
      </c>
      <c r="F35" s="846">
        <f>D35+E35</f>
        <v>0</v>
      </c>
      <c r="G35" s="846">
        <v>0</v>
      </c>
      <c r="H35" s="846">
        <v>0</v>
      </c>
      <c r="I35" s="846">
        <v>0</v>
      </c>
      <c r="J35" s="846">
        <f>F35</f>
        <v>0</v>
      </c>
    </row>
    <row r="36" spans="1:10" s="672" customFormat="1" ht="25.5">
      <c r="A36" s="914">
        <v>1112000</v>
      </c>
      <c r="B36" s="725" t="s">
        <v>255</v>
      </c>
      <c r="C36" s="726" t="s">
        <v>770</v>
      </c>
      <c r="D36" s="844">
        <v>0</v>
      </c>
      <c r="E36" s="844"/>
      <c r="F36" s="834">
        <f t="shared" ref="F36:F41" si="0">D36+E36</f>
        <v>0</v>
      </c>
      <c r="G36" s="844"/>
      <c r="H36" s="844">
        <v>0</v>
      </c>
      <c r="I36" s="844">
        <v>0</v>
      </c>
      <c r="J36" s="844">
        <f>F36</f>
        <v>0</v>
      </c>
    </row>
    <row r="37" spans="1:10" s="672" customFormat="1" ht="0.75" customHeight="1" thickBot="1">
      <c r="A37" s="914">
        <v>1113000</v>
      </c>
      <c r="B37" s="725" t="s">
        <v>771</v>
      </c>
      <c r="C37" s="726" t="s">
        <v>772</v>
      </c>
      <c r="D37" s="844"/>
      <c r="E37" s="844"/>
      <c r="F37" s="834">
        <f t="shared" si="0"/>
        <v>0</v>
      </c>
      <c r="G37" s="844"/>
      <c r="H37" s="844"/>
      <c r="I37" s="844"/>
      <c r="J37" s="954">
        <v>0</v>
      </c>
    </row>
    <row r="38" spans="1:10" s="672" customFormat="1" ht="39" hidden="1" thickBot="1">
      <c r="A38" s="914">
        <v>1114000</v>
      </c>
      <c r="B38" s="725" t="s">
        <v>377</v>
      </c>
      <c r="C38" s="726" t="s">
        <v>378</v>
      </c>
      <c r="D38" s="844"/>
      <c r="E38" s="844"/>
      <c r="F38" s="834">
        <f t="shared" si="0"/>
        <v>0</v>
      </c>
      <c r="G38" s="844"/>
      <c r="H38" s="844"/>
      <c r="I38" s="844"/>
      <c r="J38" s="954">
        <v>0</v>
      </c>
    </row>
    <row r="39" spans="1:10" s="672" customFormat="1" ht="13.5" hidden="1" thickBot="1">
      <c r="A39" s="914">
        <v>1115000</v>
      </c>
      <c r="B39" s="725" t="s">
        <v>591</v>
      </c>
      <c r="C39" s="726" t="s">
        <v>367</v>
      </c>
      <c r="D39" s="844"/>
      <c r="E39" s="844"/>
      <c r="F39" s="834">
        <f t="shared" si="0"/>
        <v>0</v>
      </c>
      <c r="G39" s="844"/>
      <c r="H39" s="844"/>
      <c r="I39" s="844"/>
      <c r="J39" s="954">
        <v>0</v>
      </c>
    </row>
    <row r="40" spans="1:10" s="672" customFormat="1" ht="26.25" hidden="1" thickBot="1">
      <c r="A40" s="914">
        <v>1116000</v>
      </c>
      <c r="B40" s="725" t="s">
        <v>981</v>
      </c>
      <c r="C40" s="726" t="s">
        <v>368</v>
      </c>
      <c r="D40" s="844"/>
      <c r="E40" s="844"/>
      <c r="F40" s="834">
        <f t="shared" si="0"/>
        <v>0</v>
      </c>
      <c r="G40" s="844"/>
      <c r="H40" s="844"/>
      <c r="I40" s="844"/>
      <c r="J40" s="954">
        <v>0</v>
      </c>
    </row>
    <row r="41" spans="1:10" s="672" customFormat="1" ht="13.5" hidden="1" thickBot="1">
      <c r="A41" s="916">
        <v>1117000</v>
      </c>
      <c r="B41" s="729" t="s">
        <v>610</v>
      </c>
      <c r="C41" s="730" t="s">
        <v>19</v>
      </c>
      <c r="D41" s="839">
        <v>0</v>
      </c>
      <c r="E41" s="839"/>
      <c r="F41" s="834">
        <f t="shared" si="0"/>
        <v>0</v>
      </c>
      <c r="G41" s="839">
        <v>0</v>
      </c>
      <c r="H41" s="839">
        <v>0</v>
      </c>
      <c r="I41" s="839">
        <v>0</v>
      </c>
      <c r="J41" s="954">
        <f>F41</f>
        <v>0</v>
      </c>
    </row>
    <row r="42" spans="1:10" s="672" customFormat="1" ht="29.25" thickBot="1">
      <c r="A42" s="917">
        <v>1120000</v>
      </c>
      <c r="B42" s="733" t="s">
        <v>20</v>
      </c>
      <c r="C42" s="712" t="s">
        <v>338</v>
      </c>
      <c r="D42" s="833">
        <f>D43+D55+D66+D69+D51+D64</f>
        <v>0</v>
      </c>
      <c r="E42" s="833">
        <f>E43</f>
        <v>0</v>
      </c>
      <c r="F42" s="833">
        <f>F43+F55+F66+F69+F51+F64</f>
        <v>0</v>
      </c>
      <c r="G42" s="833">
        <f>G43+G51+G55+G64+G66+G69</f>
        <v>5</v>
      </c>
      <c r="H42" s="833">
        <f>H43+H51+H55+H64+H66+H69</f>
        <v>10</v>
      </c>
      <c r="I42" s="833">
        <f>I43+I51+I55+I64+I66+I69</f>
        <v>16</v>
      </c>
      <c r="J42" s="954">
        <f>F42</f>
        <v>0</v>
      </c>
    </row>
    <row r="43" spans="1:10" s="672" customFormat="1" ht="14.25">
      <c r="A43" s="912">
        <v>1121000</v>
      </c>
      <c r="B43" s="735" t="s">
        <v>21</v>
      </c>
      <c r="C43" s="736"/>
      <c r="D43" s="834">
        <f>SUM(D44:D49)</f>
        <v>0</v>
      </c>
      <c r="E43" s="834">
        <f>E45+E47</f>
        <v>0</v>
      </c>
      <c r="F43" s="834">
        <f>SUM(F44:F49)</f>
        <v>0</v>
      </c>
      <c r="G43" s="834">
        <f>SUM(G44:G49)</f>
        <v>0</v>
      </c>
      <c r="H43" s="834">
        <f>SUM(H44:H49)</f>
        <v>0</v>
      </c>
      <c r="I43" s="834">
        <f>SUM(I44:I49)</f>
        <v>0</v>
      </c>
      <c r="J43" s="954">
        <f>SUM(J44:J49)</f>
        <v>0</v>
      </c>
    </row>
    <row r="44" spans="1:10" s="672" customFormat="1" ht="25.5">
      <c r="A44" s="914">
        <v>1121100</v>
      </c>
      <c r="B44" s="737" t="s">
        <v>359</v>
      </c>
      <c r="C44" s="726" t="s">
        <v>360</v>
      </c>
      <c r="D44" s="844"/>
      <c r="E44" s="844"/>
      <c r="F44" s="844">
        <f t="shared" ref="F44:F49" si="1">D44+E44</f>
        <v>0</v>
      </c>
      <c r="G44" s="844"/>
      <c r="H44" s="844"/>
      <c r="I44" s="844"/>
      <c r="J44" s="954">
        <v>0</v>
      </c>
    </row>
    <row r="45" spans="1:10" s="672" customFormat="1">
      <c r="A45" s="914">
        <v>1121200</v>
      </c>
      <c r="B45" s="738" t="s">
        <v>1618</v>
      </c>
      <c r="C45" s="726" t="s">
        <v>362</v>
      </c>
      <c r="D45" s="844">
        <v>0</v>
      </c>
      <c r="E45" s="845">
        <v>0</v>
      </c>
      <c r="F45" s="845">
        <f t="shared" si="1"/>
        <v>0</v>
      </c>
      <c r="G45" s="844">
        <v>0</v>
      </c>
      <c r="H45" s="844">
        <v>0</v>
      </c>
      <c r="I45" s="844">
        <v>0</v>
      </c>
      <c r="J45" s="954">
        <f>F45</f>
        <v>0</v>
      </c>
    </row>
    <row r="46" spans="1:10" s="672" customFormat="1">
      <c r="A46" s="914">
        <v>1121300</v>
      </c>
      <c r="B46" s="737" t="s">
        <v>734</v>
      </c>
      <c r="C46" s="726" t="s">
        <v>363</v>
      </c>
      <c r="D46" s="844">
        <v>0</v>
      </c>
      <c r="E46" s="845"/>
      <c r="F46" s="845">
        <f t="shared" si="1"/>
        <v>0</v>
      </c>
      <c r="G46" s="844">
        <v>0</v>
      </c>
      <c r="H46" s="844">
        <v>0</v>
      </c>
      <c r="I46" s="844">
        <v>0</v>
      </c>
      <c r="J46" s="954">
        <f>F46</f>
        <v>0</v>
      </c>
    </row>
    <row r="47" spans="1:10" s="672" customFormat="1">
      <c r="A47" s="914">
        <v>1121400</v>
      </c>
      <c r="B47" s="737" t="s">
        <v>735</v>
      </c>
      <c r="C47" s="726" t="s">
        <v>364</v>
      </c>
      <c r="D47" s="844">
        <v>0</v>
      </c>
      <c r="E47" s="845"/>
      <c r="F47" s="845">
        <f t="shared" si="1"/>
        <v>0</v>
      </c>
      <c r="G47" s="844">
        <v>0</v>
      </c>
      <c r="H47" s="844">
        <v>0</v>
      </c>
      <c r="I47" s="844">
        <v>0</v>
      </c>
      <c r="J47" s="954">
        <f>F47</f>
        <v>0</v>
      </c>
    </row>
    <row r="48" spans="1:10" s="672" customFormat="1">
      <c r="A48" s="914">
        <v>1121500</v>
      </c>
      <c r="B48" s="737" t="s">
        <v>65</v>
      </c>
      <c r="C48" s="726" t="s">
        <v>365</v>
      </c>
      <c r="D48" s="834"/>
      <c r="E48" s="844"/>
      <c r="F48" s="844">
        <f t="shared" si="1"/>
        <v>0</v>
      </c>
      <c r="G48" s="834"/>
      <c r="H48" s="834"/>
      <c r="I48" s="834"/>
      <c r="J48" s="954">
        <v>0</v>
      </c>
    </row>
    <row r="49" spans="1:10" s="672" customFormat="1">
      <c r="A49" s="914">
        <v>1121600</v>
      </c>
      <c r="B49" s="737" t="s">
        <v>66</v>
      </c>
      <c r="C49" s="726" t="s">
        <v>366</v>
      </c>
      <c r="D49" s="844"/>
      <c r="E49" s="844"/>
      <c r="F49" s="844">
        <f t="shared" si="1"/>
        <v>0</v>
      </c>
      <c r="G49" s="844"/>
      <c r="H49" s="844"/>
      <c r="I49" s="844"/>
      <c r="J49" s="954">
        <v>0</v>
      </c>
    </row>
    <row r="50" spans="1:10" s="672" customFormat="1" ht="13.5" thickBot="1">
      <c r="A50" s="918">
        <v>1121700</v>
      </c>
      <c r="B50" s="741" t="s">
        <v>67</v>
      </c>
      <c r="C50" s="730" t="s">
        <v>731</v>
      </c>
      <c r="D50" s="839"/>
      <c r="E50" s="839"/>
      <c r="F50" s="839"/>
      <c r="G50" s="839"/>
      <c r="H50" s="839"/>
      <c r="I50" s="839"/>
      <c r="J50" s="954">
        <v>0</v>
      </c>
    </row>
    <row r="51" spans="1:10" s="672" customFormat="1" ht="28.5">
      <c r="A51" s="912">
        <v>1122000</v>
      </c>
      <c r="B51" s="742" t="s">
        <v>732</v>
      </c>
      <c r="C51" s="718" t="s">
        <v>338</v>
      </c>
      <c r="D51" s="842">
        <f t="shared" ref="D51:J51" si="2">D52</f>
        <v>0</v>
      </c>
      <c r="E51" s="842">
        <f t="shared" si="2"/>
        <v>0</v>
      </c>
      <c r="F51" s="842">
        <f t="shared" si="2"/>
        <v>0</v>
      </c>
      <c r="G51" s="842">
        <f t="shared" si="2"/>
        <v>0</v>
      </c>
      <c r="H51" s="842">
        <f t="shared" si="2"/>
        <v>0</v>
      </c>
      <c r="I51" s="842">
        <f t="shared" si="2"/>
        <v>0</v>
      </c>
      <c r="J51" s="954">
        <f t="shared" si="2"/>
        <v>0</v>
      </c>
    </row>
    <row r="52" spans="1:10" s="672" customFormat="1">
      <c r="A52" s="919">
        <v>1122100</v>
      </c>
      <c r="B52" s="737" t="s">
        <v>68</v>
      </c>
      <c r="C52" s="722" t="s">
        <v>733</v>
      </c>
      <c r="D52" s="844">
        <v>0</v>
      </c>
      <c r="E52" s="845">
        <v>0</v>
      </c>
      <c r="F52" s="845">
        <f>D52+E52</f>
        <v>0</v>
      </c>
      <c r="G52" s="845">
        <v>0</v>
      </c>
      <c r="H52" s="845">
        <v>0</v>
      </c>
      <c r="I52" s="845">
        <v>0</v>
      </c>
      <c r="J52" s="1193">
        <f>F52</f>
        <v>0</v>
      </c>
    </row>
    <row r="53" spans="1:10" s="672" customFormat="1">
      <c r="A53" s="919">
        <v>1122200</v>
      </c>
      <c r="B53" s="737" t="s">
        <v>465</v>
      </c>
      <c r="C53" s="726" t="s">
        <v>978</v>
      </c>
      <c r="D53" s="844"/>
      <c r="E53" s="844"/>
      <c r="F53" s="844">
        <f>D53+E53</f>
        <v>0</v>
      </c>
      <c r="G53" s="844"/>
      <c r="H53" s="844"/>
      <c r="I53" s="844"/>
      <c r="J53" s="954">
        <v>0</v>
      </c>
    </row>
    <row r="54" spans="1:10" s="672" customFormat="1" ht="13.5" thickBot="1">
      <c r="A54" s="917">
        <v>1122300</v>
      </c>
      <c r="B54" s="741" t="s">
        <v>136</v>
      </c>
      <c r="C54" s="730" t="s">
        <v>979</v>
      </c>
      <c r="D54" s="839"/>
      <c r="E54" s="839"/>
      <c r="F54" s="844">
        <f>D54+E54</f>
        <v>0</v>
      </c>
      <c r="G54" s="839"/>
      <c r="H54" s="839"/>
      <c r="I54" s="839"/>
      <c r="J54" s="954">
        <v>0</v>
      </c>
    </row>
    <row r="55" spans="1:10" s="672" customFormat="1" ht="28.5">
      <c r="A55" s="912">
        <v>1123000</v>
      </c>
      <c r="B55" s="742" t="s">
        <v>52</v>
      </c>
      <c r="C55" s="718" t="s">
        <v>338</v>
      </c>
      <c r="D55" s="842">
        <f>SUM(D56:D63)</f>
        <v>0</v>
      </c>
      <c r="E55" s="842"/>
      <c r="F55" s="842">
        <f>SUM(F56:F63)</f>
        <v>0</v>
      </c>
      <c r="G55" s="842">
        <f>SUM(G56:G63)</f>
        <v>0</v>
      </c>
      <c r="H55" s="842">
        <f>SUM(H56:H63)</f>
        <v>0</v>
      </c>
      <c r="I55" s="842">
        <f>SUM(I56:I63)</f>
        <v>0</v>
      </c>
      <c r="J55" s="954">
        <f>F55</f>
        <v>0</v>
      </c>
    </row>
    <row r="56" spans="1:10" s="672" customFormat="1">
      <c r="A56" s="919">
        <v>1123100</v>
      </c>
      <c r="B56" s="737" t="s">
        <v>137</v>
      </c>
      <c r="C56" s="722" t="s">
        <v>345</v>
      </c>
      <c r="D56" s="844"/>
      <c r="E56" s="844"/>
      <c r="F56" s="844">
        <f>D56+E56</f>
        <v>0</v>
      </c>
      <c r="G56" s="844"/>
      <c r="H56" s="844"/>
      <c r="I56" s="844"/>
      <c r="J56" s="954">
        <f>F56</f>
        <v>0</v>
      </c>
    </row>
    <row r="57" spans="1:10" s="672" customFormat="1">
      <c r="A57" s="919">
        <v>1123200</v>
      </c>
      <c r="B57" s="737" t="s">
        <v>138</v>
      </c>
      <c r="C57" s="726" t="s">
        <v>346</v>
      </c>
      <c r="D57" s="844">
        <v>0</v>
      </c>
      <c r="E57" s="844"/>
      <c r="F57" s="844">
        <f t="shared" ref="F57:F63" si="3">D57+E57</f>
        <v>0</v>
      </c>
      <c r="G57" s="844">
        <v>0</v>
      </c>
      <c r="H57" s="844">
        <v>0</v>
      </c>
      <c r="I57" s="844">
        <v>0</v>
      </c>
      <c r="J57" s="954">
        <f>F57</f>
        <v>0</v>
      </c>
    </row>
    <row r="58" spans="1:10" s="672" customFormat="1" ht="25.5">
      <c r="A58" s="919">
        <v>1123300</v>
      </c>
      <c r="B58" s="737" t="s">
        <v>139</v>
      </c>
      <c r="C58" s="726" t="s">
        <v>347</v>
      </c>
      <c r="D58" s="844"/>
      <c r="E58" s="844"/>
      <c r="F58" s="844">
        <f t="shared" si="3"/>
        <v>0</v>
      </c>
      <c r="G58" s="844"/>
      <c r="H58" s="844"/>
      <c r="I58" s="844"/>
      <c r="J58" s="954"/>
    </row>
    <row r="59" spans="1:10" s="672" customFormat="1">
      <c r="A59" s="919">
        <v>1123400</v>
      </c>
      <c r="B59" s="737" t="s">
        <v>533</v>
      </c>
      <c r="C59" s="726" t="s">
        <v>348</v>
      </c>
      <c r="D59" s="844">
        <v>0</v>
      </c>
      <c r="E59" s="844"/>
      <c r="F59" s="844">
        <f t="shared" si="3"/>
        <v>0</v>
      </c>
      <c r="G59" s="844">
        <v>0</v>
      </c>
      <c r="H59" s="844">
        <v>0</v>
      </c>
      <c r="I59" s="844">
        <v>0</v>
      </c>
      <c r="J59" s="954">
        <f t="shared" ref="J59:J65" si="4">F59</f>
        <v>0</v>
      </c>
    </row>
    <row r="60" spans="1:10" s="672" customFormat="1">
      <c r="A60" s="919">
        <v>1123500</v>
      </c>
      <c r="B60" s="745" t="s">
        <v>534</v>
      </c>
      <c r="C60" s="746">
        <v>423500</v>
      </c>
      <c r="D60" s="844"/>
      <c r="E60" s="844"/>
      <c r="F60" s="844">
        <f t="shared" si="3"/>
        <v>0</v>
      </c>
      <c r="G60" s="844"/>
      <c r="H60" s="844"/>
      <c r="I60" s="844"/>
      <c r="J60" s="954">
        <f t="shared" si="4"/>
        <v>0</v>
      </c>
    </row>
    <row r="61" spans="1:10" s="672" customFormat="1">
      <c r="A61" s="919">
        <v>1123600</v>
      </c>
      <c r="B61" s="737" t="s">
        <v>174</v>
      </c>
      <c r="C61" s="726" t="s">
        <v>349</v>
      </c>
      <c r="D61" s="844"/>
      <c r="E61" s="844"/>
      <c r="F61" s="844">
        <f t="shared" si="3"/>
        <v>0</v>
      </c>
      <c r="G61" s="844"/>
      <c r="H61" s="844"/>
      <c r="I61" s="844"/>
      <c r="J61" s="954">
        <f t="shared" si="4"/>
        <v>0</v>
      </c>
    </row>
    <row r="62" spans="1:10" s="672" customFormat="1">
      <c r="A62" s="919">
        <v>1123700</v>
      </c>
      <c r="B62" s="737" t="s">
        <v>175</v>
      </c>
      <c r="C62" s="726" t="s">
        <v>350</v>
      </c>
      <c r="D62" s="844">
        <v>0</v>
      </c>
      <c r="E62" s="844"/>
      <c r="F62" s="844">
        <f t="shared" si="3"/>
        <v>0</v>
      </c>
      <c r="G62" s="844">
        <v>0</v>
      </c>
      <c r="H62" s="844">
        <v>0</v>
      </c>
      <c r="I62" s="844">
        <v>0</v>
      </c>
      <c r="J62" s="954">
        <f t="shared" si="4"/>
        <v>0</v>
      </c>
    </row>
    <row r="63" spans="1:10" s="672" customFormat="1" ht="13.5" thickBot="1">
      <c r="A63" s="917">
        <v>1123800</v>
      </c>
      <c r="B63" s="741" t="s">
        <v>176</v>
      </c>
      <c r="C63" s="730" t="s">
        <v>351</v>
      </c>
      <c r="D63" s="839">
        <v>0</v>
      </c>
      <c r="E63" s="840">
        <v>0</v>
      </c>
      <c r="F63" s="844">
        <f t="shared" si="3"/>
        <v>0</v>
      </c>
      <c r="G63" s="840">
        <v>0</v>
      </c>
      <c r="H63" s="839">
        <v>0</v>
      </c>
      <c r="I63" s="839">
        <v>0</v>
      </c>
      <c r="J63" s="954">
        <f t="shared" si="4"/>
        <v>0</v>
      </c>
    </row>
    <row r="64" spans="1:10" s="672" customFormat="1" ht="28.5">
      <c r="A64" s="912">
        <v>1124000</v>
      </c>
      <c r="B64" s="742" t="s">
        <v>198</v>
      </c>
      <c r="C64" s="718" t="s">
        <v>338</v>
      </c>
      <c r="D64" s="842">
        <f>D65</f>
        <v>0</v>
      </c>
      <c r="E64" s="842"/>
      <c r="F64" s="842">
        <f>F65</f>
        <v>0</v>
      </c>
      <c r="G64" s="842">
        <f>G65</f>
        <v>0</v>
      </c>
      <c r="H64" s="842">
        <f>H65</f>
        <v>0</v>
      </c>
      <c r="I64" s="842">
        <f>I65</f>
        <v>0</v>
      </c>
      <c r="J64" s="954">
        <f t="shared" si="4"/>
        <v>0</v>
      </c>
    </row>
    <row r="65" spans="1:10" s="672" customFormat="1" ht="13.5" thickBot="1">
      <c r="A65" s="917">
        <v>1124100</v>
      </c>
      <c r="B65" s="741" t="s">
        <v>177</v>
      </c>
      <c r="C65" s="730" t="s">
        <v>199</v>
      </c>
      <c r="D65" s="839"/>
      <c r="E65" s="839"/>
      <c r="F65" s="839"/>
      <c r="G65" s="839"/>
      <c r="H65" s="839"/>
      <c r="I65" s="839"/>
      <c r="J65" s="954">
        <f t="shared" si="4"/>
        <v>0</v>
      </c>
    </row>
    <row r="66" spans="1:10" s="672" customFormat="1" ht="28.5">
      <c r="A66" s="912">
        <v>1125000</v>
      </c>
      <c r="B66" s="742" t="s">
        <v>878</v>
      </c>
      <c r="C66" s="718" t="s">
        <v>338</v>
      </c>
      <c r="D66" s="842">
        <f t="shared" ref="D66:J66" si="5">D67+D68</f>
        <v>0</v>
      </c>
      <c r="E66" s="842">
        <f t="shared" si="5"/>
        <v>0</v>
      </c>
      <c r="F66" s="842">
        <f t="shared" si="5"/>
        <v>0</v>
      </c>
      <c r="G66" s="842">
        <f t="shared" si="5"/>
        <v>5</v>
      </c>
      <c r="H66" s="842">
        <f t="shared" si="5"/>
        <v>10</v>
      </c>
      <c r="I66" s="842">
        <f t="shared" si="5"/>
        <v>16</v>
      </c>
      <c r="J66" s="954">
        <f t="shared" si="5"/>
        <v>0</v>
      </c>
    </row>
    <row r="67" spans="1:10" s="672" customFormat="1" ht="25.5">
      <c r="A67" s="919">
        <v>1125100</v>
      </c>
      <c r="B67" s="737" t="s">
        <v>178</v>
      </c>
      <c r="C67" s="722" t="s">
        <v>879</v>
      </c>
      <c r="D67" s="844">
        <v>0</v>
      </c>
      <c r="E67" s="844">
        <v>0</v>
      </c>
      <c r="F67" s="844">
        <f>D67+E67</f>
        <v>0</v>
      </c>
      <c r="G67" s="844">
        <v>0</v>
      </c>
      <c r="H67" s="844">
        <v>0</v>
      </c>
      <c r="I67" s="844">
        <v>0</v>
      </c>
      <c r="J67" s="954">
        <f t="shared" ref="J67:J73" si="6">F67</f>
        <v>0</v>
      </c>
    </row>
    <row r="68" spans="1:10" s="672" customFormat="1" ht="26.25" thickBot="1">
      <c r="A68" s="917">
        <v>1125200</v>
      </c>
      <c r="B68" s="741" t="s">
        <v>669</v>
      </c>
      <c r="C68" s="730" t="s">
        <v>988</v>
      </c>
      <c r="D68" s="839">
        <v>0</v>
      </c>
      <c r="E68" s="840">
        <v>0</v>
      </c>
      <c r="F68" s="844">
        <f>D68+E68</f>
        <v>0</v>
      </c>
      <c r="G68" s="839">
        <v>5</v>
      </c>
      <c r="H68" s="840">
        <v>10</v>
      </c>
      <c r="I68" s="840">
        <v>16</v>
      </c>
      <c r="J68" s="954">
        <f t="shared" si="6"/>
        <v>0</v>
      </c>
    </row>
    <row r="69" spans="1:10" s="672" customFormat="1" ht="14.25">
      <c r="A69" s="912">
        <v>1126000</v>
      </c>
      <c r="B69" s="742" t="s">
        <v>989</v>
      </c>
      <c r="C69" s="718" t="s">
        <v>338</v>
      </c>
      <c r="D69" s="842">
        <f>SUM(D70:D77)</f>
        <v>0</v>
      </c>
      <c r="E69" s="842">
        <f>E77</f>
        <v>0</v>
      </c>
      <c r="F69" s="842">
        <f>SUM(F70:F77)</f>
        <v>0</v>
      </c>
      <c r="G69" s="842">
        <f>SUM(G70:G77)</f>
        <v>0</v>
      </c>
      <c r="H69" s="843">
        <f>SUM(H70:H77)</f>
        <v>0</v>
      </c>
      <c r="I69" s="843">
        <f>SUM(I70:I77)</f>
        <v>0</v>
      </c>
      <c r="J69" s="954">
        <f t="shared" si="6"/>
        <v>0</v>
      </c>
    </row>
    <row r="70" spans="1:10" s="672" customFormat="1">
      <c r="A70" s="912">
        <v>1126100</v>
      </c>
      <c r="B70" s="737" t="s">
        <v>941</v>
      </c>
      <c r="C70" s="722" t="s">
        <v>990</v>
      </c>
      <c r="D70" s="844">
        <v>0</v>
      </c>
      <c r="E70" s="845">
        <v>0</v>
      </c>
      <c r="F70" s="844">
        <f>D70+E70</f>
        <v>0</v>
      </c>
      <c r="G70" s="844">
        <v>0</v>
      </c>
      <c r="H70" s="845">
        <v>0</v>
      </c>
      <c r="I70" s="845">
        <v>0</v>
      </c>
      <c r="J70" s="954">
        <f t="shared" si="6"/>
        <v>0</v>
      </c>
    </row>
    <row r="71" spans="1:10" s="672" customFormat="1">
      <c r="A71" s="912">
        <v>1126200</v>
      </c>
      <c r="B71" s="737" t="s">
        <v>942</v>
      </c>
      <c r="C71" s="726" t="s">
        <v>991</v>
      </c>
      <c r="D71" s="844"/>
      <c r="E71" s="844"/>
      <c r="F71" s="844">
        <f t="shared" ref="F71:F76" si="7">D71+E71</f>
        <v>0</v>
      </c>
      <c r="G71" s="844"/>
      <c r="H71" s="845"/>
      <c r="I71" s="845"/>
      <c r="J71" s="954">
        <f t="shared" si="6"/>
        <v>0</v>
      </c>
    </row>
    <row r="72" spans="1:10" s="672" customFormat="1">
      <c r="A72" s="912">
        <v>1126300</v>
      </c>
      <c r="B72" s="737" t="s">
        <v>369</v>
      </c>
      <c r="C72" s="726" t="s">
        <v>370</v>
      </c>
      <c r="D72" s="844"/>
      <c r="E72" s="844"/>
      <c r="F72" s="844">
        <f t="shared" si="7"/>
        <v>0</v>
      </c>
      <c r="G72" s="844"/>
      <c r="H72" s="845"/>
      <c r="I72" s="845"/>
      <c r="J72" s="954">
        <f t="shared" si="6"/>
        <v>0</v>
      </c>
    </row>
    <row r="73" spans="1:10" s="672" customFormat="1">
      <c r="A73" s="914">
        <v>1126400</v>
      </c>
      <c r="B73" s="747" t="s">
        <v>943</v>
      </c>
      <c r="C73" s="726" t="s">
        <v>371</v>
      </c>
      <c r="D73" s="844">
        <v>0</v>
      </c>
      <c r="E73" s="844"/>
      <c r="F73" s="844">
        <f t="shared" si="7"/>
        <v>0</v>
      </c>
      <c r="G73" s="844">
        <v>0</v>
      </c>
      <c r="H73" s="845">
        <v>0</v>
      </c>
      <c r="I73" s="845">
        <v>0</v>
      </c>
      <c r="J73" s="954">
        <f t="shared" si="6"/>
        <v>0</v>
      </c>
    </row>
    <row r="74" spans="1:10" s="672" customFormat="1" ht="25.5">
      <c r="A74" s="916">
        <v>1126500</v>
      </c>
      <c r="B74" s="748" t="s">
        <v>901</v>
      </c>
      <c r="C74" s="726" t="s">
        <v>372</v>
      </c>
      <c r="D74" s="844"/>
      <c r="E74" s="844"/>
      <c r="F74" s="844">
        <f t="shared" si="7"/>
        <v>0</v>
      </c>
      <c r="G74" s="844"/>
      <c r="H74" s="845"/>
      <c r="I74" s="845"/>
      <c r="J74" s="954">
        <v>0</v>
      </c>
    </row>
    <row r="75" spans="1:10" s="672" customFormat="1">
      <c r="A75" s="914">
        <v>1126600</v>
      </c>
      <c r="B75" s="747" t="s">
        <v>214</v>
      </c>
      <c r="C75" s="726" t="s">
        <v>373</v>
      </c>
      <c r="D75" s="844"/>
      <c r="E75" s="844"/>
      <c r="F75" s="844">
        <f t="shared" si="7"/>
        <v>0</v>
      </c>
      <c r="G75" s="844"/>
      <c r="H75" s="845"/>
      <c r="I75" s="845"/>
      <c r="J75" s="954">
        <f>F75</f>
        <v>0</v>
      </c>
    </row>
    <row r="76" spans="1:10" s="672" customFormat="1">
      <c r="A76" s="914">
        <v>1126700</v>
      </c>
      <c r="B76" s="747" t="s">
        <v>215</v>
      </c>
      <c r="C76" s="726" t="s">
        <v>374</v>
      </c>
      <c r="D76" s="844">
        <v>0</v>
      </c>
      <c r="E76" s="844">
        <v>0</v>
      </c>
      <c r="F76" s="844">
        <f t="shared" si="7"/>
        <v>0</v>
      </c>
      <c r="G76" s="845">
        <v>0</v>
      </c>
      <c r="H76" s="845">
        <v>0</v>
      </c>
      <c r="I76" s="845">
        <v>0</v>
      </c>
      <c r="J76" s="954">
        <f>F76</f>
        <v>0</v>
      </c>
    </row>
    <row r="77" spans="1:10" s="672" customFormat="1" ht="12.75" customHeight="1" thickBot="1">
      <c r="A77" s="918">
        <v>1126800</v>
      </c>
      <c r="B77" s="749" t="s">
        <v>458</v>
      </c>
      <c r="C77" s="730" t="s">
        <v>375</v>
      </c>
      <c r="D77" s="839">
        <v>0</v>
      </c>
      <c r="E77" s="839">
        <v>0</v>
      </c>
      <c r="F77" s="844">
        <f>D77+E77</f>
        <v>0</v>
      </c>
      <c r="G77" s="839">
        <v>0</v>
      </c>
      <c r="H77" s="840">
        <v>0</v>
      </c>
      <c r="I77" s="840">
        <v>0</v>
      </c>
      <c r="J77" s="954">
        <f>F77</f>
        <v>0</v>
      </c>
    </row>
    <row r="78" spans="1:10" s="672" customFormat="1" ht="15" hidden="1" thickBot="1">
      <c r="A78" s="920">
        <v>1130000</v>
      </c>
      <c r="B78" s="751" t="s">
        <v>274</v>
      </c>
      <c r="C78" s="718" t="s">
        <v>338</v>
      </c>
      <c r="D78" s="842">
        <v>0</v>
      </c>
      <c r="E78" s="842"/>
      <c r="F78" s="842">
        <v>0</v>
      </c>
      <c r="G78" s="842">
        <v>0</v>
      </c>
      <c r="H78" s="843">
        <v>0</v>
      </c>
      <c r="I78" s="843">
        <v>0</v>
      </c>
      <c r="J78" s="954">
        <v>0</v>
      </c>
    </row>
    <row r="79" spans="1:10" s="672" customFormat="1" ht="13.5" hidden="1" thickBot="1">
      <c r="A79" s="920">
        <v>1130100</v>
      </c>
      <c r="B79" s="747" t="s">
        <v>459</v>
      </c>
      <c r="C79" s="722" t="s">
        <v>275</v>
      </c>
      <c r="D79" s="844"/>
      <c r="E79" s="844"/>
      <c r="F79" s="844"/>
      <c r="G79" s="844"/>
      <c r="H79" s="845"/>
      <c r="I79" s="845"/>
      <c r="J79" s="954">
        <v>0</v>
      </c>
    </row>
    <row r="80" spans="1:10" s="672" customFormat="1" ht="13.5" hidden="1" thickBot="1">
      <c r="A80" s="920">
        <v>1130200</v>
      </c>
      <c r="B80" s="747" t="s">
        <v>460</v>
      </c>
      <c r="C80" s="726" t="s">
        <v>276</v>
      </c>
      <c r="D80" s="844"/>
      <c r="E80" s="844"/>
      <c r="F80" s="844"/>
      <c r="G80" s="844"/>
      <c r="H80" s="845"/>
      <c r="I80" s="845"/>
      <c r="J80" s="954">
        <v>0</v>
      </c>
    </row>
    <row r="81" spans="1:10" s="672" customFormat="1" ht="13.5" hidden="1" thickBot="1">
      <c r="A81" s="920">
        <v>1130300</v>
      </c>
      <c r="B81" s="747" t="s">
        <v>461</v>
      </c>
      <c r="C81" s="726" t="s">
        <v>277</v>
      </c>
      <c r="D81" s="844"/>
      <c r="E81" s="844"/>
      <c r="F81" s="844"/>
      <c r="G81" s="844"/>
      <c r="H81" s="845"/>
      <c r="I81" s="845"/>
      <c r="J81" s="954">
        <v>0</v>
      </c>
    </row>
    <row r="82" spans="1:10" s="672" customFormat="1" ht="13.5" hidden="1" thickBot="1">
      <c r="A82" s="920">
        <v>1130400</v>
      </c>
      <c r="B82" s="752" t="s">
        <v>462</v>
      </c>
      <c r="C82" s="753" t="s">
        <v>278</v>
      </c>
      <c r="D82" s="834"/>
      <c r="E82" s="834"/>
      <c r="F82" s="834"/>
      <c r="G82" s="834"/>
      <c r="H82" s="846"/>
      <c r="I82" s="846"/>
      <c r="J82" s="954">
        <v>0</v>
      </c>
    </row>
    <row r="83" spans="1:10" s="672" customFormat="1" ht="15" hidden="1" thickBot="1">
      <c r="A83" s="914">
        <v>1131000</v>
      </c>
      <c r="B83" s="754" t="s">
        <v>279</v>
      </c>
      <c r="C83" s="755" t="s">
        <v>338</v>
      </c>
      <c r="D83" s="844"/>
      <c r="E83" s="844"/>
      <c r="F83" s="844"/>
      <c r="G83" s="844"/>
      <c r="H83" s="845"/>
      <c r="I83" s="845"/>
      <c r="J83" s="954">
        <v>0</v>
      </c>
    </row>
    <row r="84" spans="1:10" s="672" customFormat="1" ht="26.25" hidden="1" thickBot="1">
      <c r="A84" s="914">
        <v>1131100</v>
      </c>
      <c r="B84" s="747" t="s">
        <v>565</v>
      </c>
      <c r="C84" s="722" t="s">
        <v>280</v>
      </c>
      <c r="D84" s="844"/>
      <c r="E84" s="844"/>
      <c r="F84" s="844"/>
      <c r="G84" s="844"/>
      <c r="H84" s="845"/>
      <c r="I84" s="845"/>
      <c r="J84" s="954">
        <v>0</v>
      </c>
    </row>
    <row r="85" spans="1:10" s="672" customFormat="1" ht="5.25" hidden="1" customHeight="1">
      <c r="A85" s="914">
        <v>1131200</v>
      </c>
      <c r="B85" s="747" t="s">
        <v>566</v>
      </c>
      <c r="C85" s="726" t="s">
        <v>281</v>
      </c>
      <c r="D85" s="844"/>
      <c r="E85" s="844"/>
      <c r="F85" s="844"/>
      <c r="G85" s="844"/>
      <c r="H85" s="845"/>
      <c r="I85" s="845"/>
      <c r="J85" s="954">
        <v>0</v>
      </c>
    </row>
    <row r="86" spans="1:10" s="672" customFormat="1" ht="12" hidden="1" customHeight="1" thickBot="1">
      <c r="A86" s="914">
        <v>1131300</v>
      </c>
      <c r="B86" s="749" t="s">
        <v>567</v>
      </c>
      <c r="C86" s="730" t="s">
        <v>282</v>
      </c>
      <c r="D86" s="839"/>
      <c r="E86" s="839"/>
      <c r="F86" s="839"/>
      <c r="G86" s="839"/>
      <c r="H86" s="840"/>
      <c r="I86" s="840"/>
      <c r="J86" s="954">
        <v>0</v>
      </c>
    </row>
    <row r="87" spans="1:10" s="672" customFormat="1" ht="15" hidden="1" thickBot="1">
      <c r="A87" s="921">
        <v>1140000</v>
      </c>
      <c r="B87" s="751" t="s">
        <v>283</v>
      </c>
      <c r="C87" s="718" t="s">
        <v>338</v>
      </c>
      <c r="D87" s="842">
        <v>0</v>
      </c>
      <c r="E87" s="842"/>
      <c r="F87" s="842">
        <v>0</v>
      </c>
      <c r="G87" s="842">
        <v>0</v>
      </c>
      <c r="H87" s="843">
        <v>0</v>
      </c>
      <c r="I87" s="843">
        <v>0</v>
      </c>
      <c r="J87" s="954">
        <v>0</v>
      </c>
    </row>
    <row r="88" spans="1:10" s="672" customFormat="1" ht="26.25" hidden="1" thickBot="1">
      <c r="A88" s="921">
        <v>1141000</v>
      </c>
      <c r="B88" s="747" t="s">
        <v>284</v>
      </c>
      <c r="C88" s="722" t="s">
        <v>960</v>
      </c>
      <c r="D88" s="844"/>
      <c r="E88" s="844"/>
      <c r="F88" s="844"/>
      <c r="G88" s="844"/>
      <c r="H88" s="845"/>
      <c r="I88" s="845"/>
      <c r="J88" s="954">
        <v>0</v>
      </c>
    </row>
    <row r="89" spans="1:10" s="672" customFormat="1" ht="26.25" hidden="1" thickBot="1">
      <c r="A89" s="921">
        <v>1142000</v>
      </c>
      <c r="B89" s="747" t="s">
        <v>38</v>
      </c>
      <c r="C89" s="726" t="s">
        <v>39</v>
      </c>
      <c r="D89" s="844"/>
      <c r="E89" s="844"/>
      <c r="F89" s="844"/>
      <c r="G89" s="844"/>
      <c r="H89" s="845"/>
      <c r="I89" s="845"/>
      <c r="J89" s="954">
        <v>0</v>
      </c>
    </row>
    <row r="90" spans="1:10" s="672" customFormat="1" ht="26.25" hidden="1" thickBot="1">
      <c r="A90" s="921">
        <v>1143000</v>
      </c>
      <c r="B90" s="747" t="s">
        <v>40</v>
      </c>
      <c r="C90" s="726" t="s">
        <v>41</v>
      </c>
      <c r="D90" s="844"/>
      <c r="E90" s="844"/>
      <c r="F90" s="844"/>
      <c r="G90" s="844"/>
      <c r="H90" s="845"/>
      <c r="I90" s="845"/>
      <c r="J90" s="954">
        <v>0</v>
      </c>
    </row>
    <row r="91" spans="1:10" s="672" customFormat="1" ht="26.25" hidden="1" thickBot="1">
      <c r="A91" s="917">
        <v>1144000</v>
      </c>
      <c r="B91" s="749" t="s">
        <v>42</v>
      </c>
      <c r="C91" s="730" t="s">
        <v>418</v>
      </c>
      <c r="D91" s="839"/>
      <c r="E91" s="839"/>
      <c r="F91" s="839"/>
      <c r="G91" s="839"/>
      <c r="H91" s="840"/>
      <c r="I91" s="840"/>
      <c r="J91" s="954">
        <v>0</v>
      </c>
    </row>
    <row r="92" spans="1:10" s="672" customFormat="1" ht="15" hidden="1" thickBot="1">
      <c r="A92" s="922">
        <v>1150000</v>
      </c>
      <c r="B92" s="923" t="s">
        <v>694</v>
      </c>
      <c r="C92" s="718" t="s">
        <v>338</v>
      </c>
      <c r="D92" s="842">
        <v>0</v>
      </c>
      <c r="E92" s="842"/>
      <c r="F92" s="842">
        <v>0</v>
      </c>
      <c r="G92" s="842">
        <v>0</v>
      </c>
      <c r="H92" s="843">
        <v>0</v>
      </c>
      <c r="I92" s="843">
        <v>0</v>
      </c>
      <c r="J92" s="954">
        <v>0</v>
      </c>
    </row>
    <row r="93" spans="1:10" s="672" customFormat="1" ht="26.25" hidden="1" thickBot="1">
      <c r="A93" s="924">
        <v>1151000</v>
      </c>
      <c r="B93" s="925" t="s">
        <v>649</v>
      </c>
      <c r="C93" s="718" t="s">
        <v>338</v>
      </c>
      <c r="D93" s="847">
        <v>0</v>
      </c>
      <c r="E93" s="847"/>
      <c r="F93" s="847">
        <v>0</v>
      </c>
      <c r="G93" s="847">
        <v>0</v>
      </c>
      <c r="H93" s="848">
        <v>0</v>
      </c>
      <c r="I93" s="848">
        <v>0</v>
      </c>
      <c r="J93" s="954">
        <v>0</v>
      </c>
    </row>
    <row r="94" spans="1:10" s="672" customFormat="1" ht="26.25" hidden="1" thickBot="1">
      <c r="A94" s="924">
        <v>1151100</v>
      </c>
      <c r="B94" s="927" t="s">
        <v>250</v>
      </c>
      <c r="C94" s="928">
        <v>461100</v>
      </c>
      <c r="D94" s="847"/>
      <c r="E94" s="847"/>
      <c r="F94" s="847"/>
      <c r="G94" s="847"/>
      <c r="H94" s="848"/>
      <c r="I94" s="848"/>
      <c r="J94" s="954">
        <v>0</v>
      </c>
    </row>
    <row r="95" spans="1:10" s="672" customFormat="1" ht="26.25" hidden="1" thickBot="1">
      <c r="A95" s="924">
        <v>1151200</v>
      </c>
      <c r="B95" s="927" t="s">
        <v>607</v>
      </c>
      <c r="C95" s="928">
        <v>461200</v>
      </c>
      <c r="D95" s="847"/>
      <c r="E95" s="847"/>
      <c r="F95" s="847"/>
      <c r="G95" s="847"/>
      <c r="H95" s="848"/>
      <c r="I95" s="848"/>
      <c r="J95" s="954">
        <v>0</v>
      </c>
    </row>
    <row r="96" spans="1:10" s="672" customFormat="1" ht="26.25" hidden="1" thickBot="1">
      <c r="A96" s="924">
        <v>1152000</v>
      </c>
      <c r="B96" s="929" t="s">
        <v>495</v>
      </c>
      <c r="C96" s="930" t="s">
        <v>338</v>
      </c>
      <c r="D96" s="931">
        <v>0</v>
      </c>
      <c r="E96" s="931"/>
      <c r="F96" s="931">
        <v>0</v>
      </c>
      <c r="G96" s="931">
        <v>0</v>
      </c>
      <c r="H96" s="1108">
        <v>0</v>
      </c>
      <c r="I96" s="1108">
        <v>0</v>
      </c>
      <c r="J96" s="954">
        <v>0</v>
      </c>
    </row>
    <row r="97" spans="1:10" s="672" customFormat="1" ht="26.25" hidden="1" thickBot="1">
      <c r="A97" s="924">
        <v>1152100</v>
      </c>
      <c r="B97" s="932" t="s">
        <v>518</v>
      </c>
      <c r="C97" s="928">
        <v>462100</v>
      </c>
      <c r="D97" s="844"/>
      <c r="E97" s="844"/>
      <c r="F97" s="844"/>
      <c r="G97" s="844"/>
      <c r="H97" s="845"/>
      <c r="I97" s="845"/>
      <c r="J97" s="954">
        <v>0</v>
      </c>
    </row>
    <row r="98" spans="1:10" s="672" customFormat="1" ht="26.25" hidden="1" thickBot="1">
      <c r="A98" s="934">
        <v>1152200</v>
      </c>
      <c r="B98" s="935" t="s">
        <v>723</v>
      </c>
      <c r="C98" s="936">
        <v>462200</v>
      </c>
      <c r="D98" s="839"/>
      <c r="E98" s="839"/>
      <c r="F98" s="839"/>
      <c r="G98" s="839"/>
      <c r="H98" s="840"/>
      <c r="I98" s="840"/>
      <c r="J98" s="954">
        <v>0</v>
      </c>
    </row>
    <row r="99" spans="1:10" s="672" customFormat="1" ht="26.25" hidden="1" thickBot="1">
      <c r="A99" s="922">
        <v>1153000</v>
      </c>
      <c r="B99" s="938" t="s">
        <v>724</v>
      </c>
      <c r="C99" s="939" t="s">
        <v>338</v>
      </c>
      <c r="D99" s="940">
        <v>0</v>
      </c>
      <c r="E99" s="940"/>
      <c r="F99" s="940">
        <v>0</v>
      </c>
      <c r="G99" s="940">
        <v>0</v>
      </c>
      <c r="H99" s="1109">
        <v>0</v>
      </c>
      <c r="I99" s="1109">
        <v>0</v>
      </c>
      <c r="J99" s="954">
        <v>0</v>
      </c>
    </row>
    <row r="100" spans="1:10" s="672" customFormat="1" ht="26.25" hidden="1" thickBot="1">
      <c r="A100" s="924">
        <v>1153100</v>
      </c>
      <c r="B100" s="932" t="s">
        <v>725</v>
      </c>
      <c r="C100" s="928">
        <v>463100</v>
      </c>
      <c r="D100" s="931"/>
      <c r="E100" s="931"/>
      <c r="F100" s="931"/>
      <c r="G100" s="931"/>
      <c r="H100" s="1108"/>
      <c r="I100" s="1108"/>
      <c r="J100" s="954">
        <v>0</v>
      </c>
    </row>
    <row r="101" spans="1:10" s="672" customFormat="1" ht="13.5" hidden="1" thickBot="1">
      <c r="A101" s="924">
        <v>1153200</v>
      </c>
      <c r="B101" s="932" t="s">
        <v>95</v>
      </c>
      <c r="C101" s="928">
        <v>463200</v>
      </c>
      <c r="D101" s="931"/>
      <c r="E101" s="931"/>
      <c r="F101" s="931"/>
      <c r="G101" s="931"/>
      <c r="H101" s="1108"/>
      <c r="I101" s="1108"/>
      <c r="J101" s="954">
        <v>0</v>
      </c>
    </row>
    <row r="102" spans="1:10" s="672" customFormat="1" ht="39" hidden="1" thickBot="1">
      <c r="A102" s="924">
        <v>1153300</v>
      </c>
      <c r="B102" s="932" t="s">
        <v>479</v>
      </c>
      <c r="C102" s="928">
        <v>463300</v>
      </c>
      <c r="D102" s="931"/>
      <c r="E102" s="931"/>
      <c r="F102" s="931"/>
      <c r="G102" s="931"/>
      <c r="H102" s="1108"/>
      <c r="I102" s="1108"/>
      <c r="J102" s="954">
        <v>0</v>
      </c>
    </row>
    <row r="103" spans="1:10" s="672" customFormat="1" ht="39" hidden="1" thickBot="1">
      <c r="A103" s="924">
        <v>1153400</v>
      </c>
      <c r="B103" s="932" t="s">
        <v>480</v>
      </c>
      <c r="C103" s="928">
        <v>463400</v>
      </c>
      <c r="D103" s="931"/>
      <c r="E103" s="931"/>
      <c r="F103" s="931"/>
      <c r="G103" s="931"/>
      <c r="H103" s="1108"/>
      <c r="I103" s="1108"/>
      <c r="J103" s="954">
        <v>0</v>
      </c>
    </row>
    <row r="104" spans="1:10" s="672" customFormat="1" ht="13.5" hidden="1" thickBot="1">
      <c r="A104" s="924">
        <v>1153500</v>
      </c>
      <c r="B104" s="941" t="s">
        <v>481</v>
      </c>
      <c r="C104" s="928">
        <v>463500</v>
      </c>
      <c r="D104" s="931"/>
      <c r="E104" s="931"/>
      <c r="F104" s="931"/>
      <c r="G104" s="931"/>
      <c r="H104" s="1108"/>
      <c r="I104" s="1108"/>
      <c r="J104" s="954">
        <v>0</v>
      </c>
    </row>
    <row r="105" spans="1:10" s="672" customFormat="1" ht="39" hidden="1" thickBot="1">
      <c r="A105" s="924">
        <v>1153700</v>
      </c>
      <c r="B105" s="941" t="s">
        <v>482</v>
      </c>
      <c r="C105" s="928">
        <v>463700</v>
      </c>
      <c r="D105" s="931"/>
      <c r="E105" s="931"/>
      <c r="F105" s="931"/>
      <c r="G105" s="931"/>
      <c r="H105" s="1108"/>
      <c r="I105" s="1108"/>
      <c r="J105" s="954">
        <v>0</v>
      </c>
    </row>
    <row r="106" spans="1:10" s="672" customFormat="1" ht="39" hidden="1" thickBot="1">
      <c r="A106" s="924">
        <v>1153800</v>
      </c>
      <c r="B106" s="941" t="s">
        <v>953</v>
      </c>
      <c r="C106" s="928">
        <v>463800</v>
      </c>
      <c r="D106" s="931"/>
      <c r="E106" s="931"/>
      <c r="F106" s="931"/>
      <c r="G106" s="931"/>
      <c r="H106" s="1108"/>
      <c r="I106" s="1108"/>
      <c r="J106" s="954">
        <v>0</v>
      </c>
    </row>
    <row r="107" spans="1:10" s="672" customFormat="1" ht="13.5" hidden="1" thickBot="1">
      <c r="A107" s="924">
        <v>1153900</v>
      </c>
      <c r="B107" s="941" t="s">
        <v>954</v>
      </c>
      <c r="C107" s="928">
        <v>463900</v>
      </c>
      <c r="D107" s="931"/>
      <c r="E107" s="931"/>
      <c r="F107" s="931"/>
      <c r="G107" s="931"/>
      <c r="H107" s="1108"/>
      <c r="I107" s="1108"/>
      <c r="J107" s="954">
        <v>0</v>
      </c>
    </row>
    <row r="108" spans="1:10" s="672" customFormat="1" ht="26.25" hidden="1" thickBot="1">
      <c r="A108" s="924">
        <v>1154000</v>
      </c>
      <c r="B108" s="942" t="s">
        <v>955</v>
      </c>
      <c r="C108" s="930" t="s">
        <v>338</v>
      </c>
      <c r="D108" s="931">
        <v>0</v>
      </c>
      <c r="E108" s="931"/>
      <c r="F108" s="931">
        <v>0</v>
      </c>
      <c r="G108" s="931">
        <v>0</v>
      </c>
      <c r="H108" s="1108">
        <v>0</v>
      </c>
      <c r="I108" s="1108">
        <v>0</v>
      </c>
      <c r="J108" s="954">
        <v>0</v>
      </c>
    </row>
    <row r="109" spans="1:10" s="672" customFormat="1" ht="26.25" hidden="1" thickBot="1">
      <c r="A109" s="924">
        <v>1154100</v>
      </c>
      <c r="B109" s="941" t="s">
        <v>195</v>
      </c>
      <c r="C109" s="928">
        <v>465100</v>
      </c>
      <c r="D109" s="943"/>
      <c r="E109" s="943"/>
      <c r="F109" s="943"/>
      <c r="G109" s="943"/>
      <c r="H109" s="1110"/>
      <c r="I109" s="1110"/>
      <c r="J109" s="954">
        <v>0</v>
      </c>
    </row>
    <row r="110" spans="1:10" s="672" customFormat="1" ht="13.5" hidden="1" thickBot="1">
      <c r="A110" s="924">
        <v>1154200</v>
      </c>
      <c r="B110" s="941" t="s">
        <v>196</v>
      </c>
      <c r="C110" s="928">
        <v>465200</v>
      </c>
      <c r="D110" s="943"/>
      <c r="E110" s="943"/>
      <c r="F110" s="943"/>
      <c r="G110" s="943"/>
      <c r="H110" s="1110"/>
      <c r="I110" s="1110"/>
      <c r="J110" s="954">
        <v>0</v>
      </c>
    </row>
    <row r="111" spans="1:10" s="672" customFormat="1" ht="13.5" hidden="1" thickBot="1">
      <c r="A111" s="924">
        <v>1154300</v>
      </c>
      <c r="B111" s="941" t="s">
        <v>197</v>
      </c>
      <c r="C111" s="928">
        <v>465300</v>
      </c>
      <c r="D111" s="943"/>
      <c r="E111" s="943"/>
      <c r="F111" s="943"/>
      <c r="G111" s="943"/>
      <c r="H111" s="1110"/>
      <c r="I111" s="1110"/>
      <c r="J111" s="954">
        <v>0</v>
      </c>
    </row>
    <row r="112" spans="1:10" s="672" customFormat="1" ht="36" hidden="1" customHeight="1">
      <c r="A112" s="924">
        <v>1154500</v>
      </c>
      <c r="B112" s="941" t="s">
        <v>63</v>
      </c>
      <c r="C112" s="928">
        <v>465500</v>
      </c>
      <c r="D112" s="943"/>
      <c r="E112" s="943"/>
      <c r="F112" s="943"/>
      <c r="G112" s="943"/>
      <c r="H112" s="1110"/>
      <c r="I112" s="1110"/>
      <c r="J112" s="954">
        <v>0</v>
      </c>
    </row>
    <row r="113" spans="1:10" s="672" customFormat="1" ht="39" hidden="1" thickBot="1">
      <c r="A113" s="924">
        <v>1154600</v>
      </c>
      <c r="B113" s="941" t="s">
        <v>64</v>
      </c>
      <c r="C113" s="928">
        <v>465600</v>
      </c>
      <c r="D113" s="844"/>
      <c r="E113" s="844"/>
      <c r="F113" s="844"/>
      <c r="G113" s="844"/>
      <c r="H113" s="845"/>
      <c r="I113" s="845"/>
      <c r="J113" s="954">
        <v>0</v>
      </c>
    </row>
    <row r="114" spans="1:10" s="672" customFormat="1" ht="13.5" hidden="1" thickBot="1">
      <c r="A114" s="934">
        <v>1154700</v>
      </c>
      <c r="B114" s="946" t="s">
        <v>74</v>
      </c>
      <c r="C114" s="730" t="s">
        <v>75</v>
      </c>
      <c r="D114" s="839"/>
      <c r="E114" s="839"/>
      <c r="F114" s="839"/>
      <c r="G114" s="839"/>
      <c r="H114" s="840"/>
      <c r="I114" s="840"/>
      <c r="J114" s="954">
        <v>0</v>
      </c>
    </row>
    <row r="115" spans="1:10" s="672" customFormat="1" ht="26.25" hidden="1" thickBot="1">
      <c r="A115" s="947">
        <v>1160000</v>
      </c>
      <c r="B115" s="764" t="s">
        <v>76</v>
      </c>
      <c r="C115" s="718" t="s">
        <v>338</v>
      </c>
      <c r="D115" s="842">
        <v>0</v>
      </c>
      <c r="E115" s="842"/>
      <c r="F115" s="842">
        <v>0</v>
      </c>
      <c r="G115" s="842">
        <v>0</v>
      </c>
      <c r="H115" s="843">
        <v>0</v>
      </c>
      <c r="I115" s="843">
        <v>0</v>
      </c>
      <c r="J115" s="954">
        <v>0</v>
      </c>
    </row>
    <row r="116" spans="1:10" s="672" customFormat="1" ht="13.5" hidden="1" thickBot="1">
      <c r="A116" s="919">
        <v>1161000</v>
      </c>
      <c r="B116" s="766" t="s">
        <v>77</v>
      </c>
      <c r="C116" s="767" t="s">
        <v>338</v>
      </c>
      <c r="D116" s="844">
        <v>0</v>
      </c>
      <c r="E116" s="844"/>
      <c r="F116" s="844">
        <v>0</v>
      </c>
      <c r="G116" s="844">
        <v>0</v>
      </c>
      <c r="H116" s="845">
        <v>0</v>
      </c>
      <c r="I116" s="845">
        <v>0</v>
      </c>
      <c r="J116" s="954">
        <v>0</v>
      </c>
    </row>
    <row r="117" spans="1:10" s="672" customFormat="1" ht="26.25" hidden="1" thickBot="1">
      <c r="A117" s="919">
        <v>1161100</v>
      </c>
      <c r="B117" s="725" t="s">
        <v>1660</v>
      </c>
      <c r="C117" s="746">
        <v>471100</v>
      </c>
      <c r="D117" s="844"/>
      <c r="E117" s="844"/>
      <c r="F117" s="844"/>
      <c r="G117" s="844"/>
      <c r="H117" s="845"/>
      <c r="I117" s="845"/>
      <c r="J117" s="954">
        <v>0</v>
      </c>
    </row>
    <row r="118" spans="1:10" s="672" customFormat="1" ht="26.25" hidden="1" thickBot="1">
      <c r="A118" s="919">
        <v>1161200</v>
      </c>
      <c r="B118" s="760" t="s">
        <v>1622</v>
      </c>
      <c r="C118" s="746">
        <v>471200</v>
      </c>
      <c r="D118" s="844"/>
      <c r="E118" s="844"/>
      <c r="F118" s="844"/>
      <c r="G118" s="844"/>
      <c r="H118" s="845"/>
      <c r="I118" s="845"/>
      <c r="J118" s="954">
        <v>0</v>
      </c>
    </row>
    <row r="119" spans="1:10" s="672" customFormat="1" ht="26.25" hidden="1" thickBot="1">
      <c r="A119" s="919">
        <v>1162000</v>
      </c>
      <c r="B119" s="766" t="s">
        <v>1080</v>
      </c>
      <c r="C119" s="767" t="s">
        <v>338</v>
      </c>
      <c r="D119" s="844">
        <v>0</v>
      </c>
      <c r="E119" s="844"/>
      <c r="F119" s="844">
        <v>0</v>
      </c>
      <c r="G119" s="844">
        <v>0</v>
      </c>
      <c r="H119" s="845">
        <v>0</v>
      </c>
      <c r="I119" s="845">
        <v>0</v>
      </c>
      <c r="J119" s="954">
        <v>0</v>
      </c>
    </row>
    <row r="120" spans="1:10" s="672" customFormat="1" ht="26.25" hidden="1" thickBot="1">
      <c r="A120" s="919">
        <v>1162100</v>
      </c>
      <c r="B120" s="760" t="s">
        <v>1623</v>
      </c>
      <c r="C120" s="726" t="s">
        <v>122</v>
      </c>
      <c r="D120" s="844"/>
      <c r="E120" s="844"/>
      <c r="F120" s="844"/>
      <c r="G120" s="844"/>
      <c r="H120" s="845"/>
      <c r="I120" s="845"/>
      <c r="J120" s="954">
        <v>0</v>
      </c>
    </row>
    <row r="121" spans="1:10" s="672" customFormat="1" ht="13.5" hidden="1" thickBot="1">
      <c r="A121" s="919">
        <v>1162200</v>
      </c>
      <c r="B121" s="760" t="s">
        <v>1624</v>
      </c>
      <c r="C121" s="726" t="s">
        <v>23</v>
      </c>
      <c r="D121" s="844"/>
      <c r="E121" s="844"/>
      <c r="F121" s="844"/>
      <c r="G121" s="844"/>
      <c r="H121" s="845"/>
      <c r="I121" s="845"/>
      <c r="J121" s="954">
        <v>0</v>
      </c>
    </row>
    <row r="122" spans="1:10" s="672" customFormat="1" ht="26.25" hidden="1" thickBot="1">
      <c r="A122" s="919">
        <v>1162300</v>
      </c>
      <c r="B122" s="760" t="s">
        <v>1625</v>
      </c>
      <c r="C122" s="726" t="s">
        <v>25</v>
      </c>
      <c r="D122" s="844"/>
      <c r="E122" s="844"/>
      <c r="F122" s="844"/>
      <c r="G122" s="844"/>
      <c r="H122" s="845"/>
      <c r="I122" s="845"/>
      <c r="J122" s="954">
        <v>0</v>
      </c>
    </row>
    <row r="123" spans="1:10" s="672" customFormat="1" ht="13.5" hidden="1" thickBot="1">
      <c r="A123" s="919">
        <v>1162400</v>
      </c>
      <c r="B123" s="760" t="s">
        <v>1626</v>
      </c>
      <c r="C123" s="726" t="s">
        <v>795</v>
      </c>
      <c r="D123" s="844"/>
      <c r="E123" s="844"/>
      <c r="F123" s="844"/>
      <c r="G123" s="844"/>
      <c r="H123" s="845"/>
      <c r="I123" s="845"/>
      <c r="J123" s="954">
        <v>0</v>
      </c>
    </row>
    <row r="124" spans="1:10" s="672" customFormat="1" ht="26.25" hidden="1" thickBot="1">
      <c r="A124" s="919">
        <v>1162500</v>
      </c>
      <c r="B124" s="760" t="s">
        <v>1627</v>
      </c>
      <c r="C124" s="726" t="s">
        <v>797</v>
      </c>
      <c r="D124" s="844"/>
      <c r="E124" s="844"/>
      <c r="F124" s="844"/>
      <c r="G124" s="844"/>
      <c r="H124" s="845"/>
      <c r="I124" s="845"/>
      <c r="J124" s="954">
        <v>0</v>
      </c>
    </row>
    <row r="125" spans="1:10" s="672" customFormat="1" ht="13.5" hidden="1" thickBot="1">
      <c r="A125" s="919">
        <v>1162600</v>
      </c>
      <c r="B125" s="760" t="s">
        <v>1628</v>
      </c>
      <c r="C125" s="726" t="s">
        <v>489</v>
      </c>
      <c r="D125" s="844"/>
      <c r="E125" s="844"/>
      <c r="F125" s="844"/>
      <c r="G125" s="844"/>
      <c r="H125" s="845"/>
      <c r="I125" s="845"/>
      <c r="J125" s="954">
        <v>0</v>
      </c>
    </row>
    <row r="126" spans="1:10" s="672" customFormat="1" ht="26.25" hidden="1" thickBot="1">
      <c r="A126" s="919">
        <v>1162700</v>
      </c>
      <c r="B126" s="725" t="s">
        <v>1629</v>
      </c>
      <c r="C126" s="726" t="s">
        <v>491</v>
      </c>
      <c r="D126" s="844"/>
      <c r="E126" s="844"/>
      <c r="F126" s="844"/>
      <c r="G126" s="844"/>
      <c r="H126" s="845"/>
      <c r="I126" s="845"/>
      <c r="J126" s="954">
        <v>0</v>
      </c>
    </row>
    <row r="127" spans="1:10" s="672" customFormat="1" ht="13.5" hidden="1" thickBot="1">
      <c r="A127" s="919">
        <v>1162800</v>
      </c>
      <c r="B127" s="760" t="s">
        <v>1630</v>
      </c>
      <c r="C127" s="726" t="s">
        <v>833</v>
      </c>
      <c r="D127" s="844"/>
      <c r="E127" s="844"/>
      <c r="F127" s="844"/>
      <c r="G127" s="844"/>
      <c r="H127" s="845"/>
      <c r="I127" s="845"/>
      <c r="J127" s="954">
        <v>0</v>
      </c>
    </row>
    <row r="128" spans="1:10" s="672" customFormat="1" ht="13.5" hidden="1" thickBot="1">
      <c r="A128" s="948">
        <v>1162900</v>
      </c>
      <c r="B128" s="760" t="s">
        <v>1631</v>
      </c>
      <c r="C128" s="726" t="s">
        <v>835</v>
      </c>
      <c r="D128" s="844"/>
      <c r="E128" s="844"/>
      <c r="F128" s="844"/>
      <c r="G128" s="844"/>
      <c r="H128" s="845"/>
      <c r="I128" s="845"/>
      <c r="J128" s="954">
        <v>0</v>
      </c>
    </row>
    <row r="129" spans="1:10" s="672" customFormat="1" ht="13.5" hidden="1" thickBot="1">
      <c r="A129" s="948">
        <v>1163000</v>
      </c>
      <c r="B129" s="766" t="s">
        <v>54</v>
      </c>
      <c r="C129" s="755" t="s">
        <v>338</v>
      </c>
      <c r="D129" s="844">
        <v>0</v>
      </c>
      <c r="E129" s="844"/>
      <c r="F129" s="844">
        <v>0</v>
      </c>
      <c r="G129" s="844">
        <v>0</v>
      </c>
      <c r="H129" s="845">
        <v>0</v>
      </c>
      <c r="I129" s="845">
        <v>0</v>
      </c>
      <c r="J129" s="954">
        <v>0</v>
      </c>
    </row>
    <row r="130" spans="1:10" s="672" customFormat="1" ht="13.5" hidden="1" thickBot="1">
      <c r="A130" s="949">
        <v>1163100</v>
      </c>
      <c r="B130" s="749" t="s">
        <v>763</v>
      </c>
      <c r="C130" s="730" t="s">
        <v>764</v>
      </c>
      <c r="D130" s="839"/>
      <c r="E130" s="839"/>
      <c r="F130" s="839"/>
      <c r="G130" s="839"/>
      <c r="H130" s="840"/>
      <c r="I130" s="840"/>
      <c r="J130" s="954">
        <v>0</v>
      </c>
    </row>
    <row r="131" spans="1:10" s="672" customFormat="1" ht="13.5" hidden="1" thickBot="1">
      <c r="A131" s="950">
        <v>1170000</v>
      </c>
      <c r="B131" s="772" t="s">
        <v>836</v>
      </c>
      <c r="C131" s="718" t="s">
        <v>338</v>
      </c>
      <c r="D131" s="842">
        <f>D135</f>
        <v>0</v>
      </c>
      <c r="E131" s="842"/>
      <c r="F131" s="842">
        <f>F135</f>
        <v>0</v>
      </c>
      <c r="G131" s="842">
        <f>G135</f>
        <v>0</v>
      </c>
      <c r="H131" s="843">
        <f>H135</f>
        <v>0</v>
      </c>
      <c r="I131" s="843">
        <f>I135</f>
        <v>0</v>
      </c>
      <c r="J131" s="954">
        <f>J135</f>
        <v>0</v>
      </c>
    </row>
    <row r="132" spans="1:10" s="672" customFormat="1" ht="39" hidden="1" thickBot="1">
      <c r="A132" s="948">
        <v>1171000</v>
      </c>
      <c r="B132" s="776" t="s">
        <v>200</v>
      </c>
      <c r="C132" s="718" t="s">
        <v>338</v>
      </c>
      <c r="D132" s="847">
        <v>0</v>
      </c>
      <c r="E132" s="847"/>
      <c r="F132" s="847">
        <v>0</v>
      </c>
      <c r="G132" s="847">
        <v>0</v>
      </c>
      <c r="H132" s="848">
        <v>0</v>
      </c>
      <c r="I132" s="848">
        <v>0</v>
      </c>
      <c r="J132" s="954">
        <v>0</v>
      </c>
    </row>
    <row r="133" spans="1:10" s="672" customFormat="1" ht="39" hidden="1" thickBot="1">
      <c r="A133" s="948">
        <v>1171100</v>
      </c>
      <c r="B133" s="725" t="s">
        <v>1632</v>
      </c>
      <c r="C133" s="722" t="s">
        <v>457</v>
      </c>
      <c r="D133" s="844"/>
      <c r="E133" s="844"/>
      <c r="F133" s="844"/>
      <c r="G133" s="844"/>
      <c r="H133" s="845"/>
      <c r="I133" s="845"/>
      <c r="J133" s="954">
        <v>0</v>
      </c>
    </row>
    <row r="134" spans="1:10" s="672" customFormat="1" ht="26.25" hidden="1" thickBot="1">
      <c r="A134" s="948">
        <v>1171200</v>
      </c>
      <c r="B134" s="760" t="s">
        <v>1633</v>
      </c>
      <c r="C134" s="778" t="s">
        <v>332</v>
      </c>
      <c r="D134" s="844"/>
      <c r="E134" s="844"/>
      <c r="F134" s="844"/>
      <c r="G134" s="844"/>
      <c r="H134" s="845"/>
      <c r="I134" s="845"/>
      <c r="J134" s="954">
        <v>0</v>
      </c>
    </row>
    <row r="135" spans="1:10" s="672" customFormat="1" ht="51.75" hidden="1" thickBot="1">
      <c r="A135" s="919">
        <v>1172000</v>
      </c>
      <c r="B135" s="779" t="s">
        <v>974</v>
      </c>
      <c r="C135" s="755" t="s">
        <v>338</v>
      </c>
      <c r="D135" s="842">
        <f>D137+D138</f>
        <v>0</v>
      </c>
      <c r="E135" s="842"/>
      <c r="F135" s="842">
        <f>F137+F138</f>
        <v>0</v>
      </c>
      <c r="G135" s="842">
        <f>G137+G138</f>
        <v>0</v>
      </c>
      <c r="H135" s="843">
        <f>H137+H138</f>
        <v>0</v>
      </c>
      <c r="I135" s="843">
        <f>I137+I138</f>
        <v>0</v>
      </c>
      <c r="J135" s="954">
        <f>F135</f>
        <v>0</v>
      </c>
    </row>
    <row r="136" spans="1:10" s="672" customFormat="1" ht="13.5" hidden="1" thickBot="1">
      <c r="A136" s="919">
        <v>1172100</v>
      </c>
      <c r="B136" s="747" t="s">
        <v>1058</v>
      </c>
      <c r="C136" s="722" t="s">
        <v>975</v>
      </c>
      <c r="D136" s="844"/>
      <c r="E136" s="844"/>
      <c r="F136" s="844"/>
      <c r="G136" s="844"/>
      <c r="H136" s="845"/>
      <c r="I136" s="845"/>
      <c r="J136" s="954">
        <v>0</v>
      </c>
    </row>
    <row r="137" spans="1:10" s="672" customFormat="1" ht="13.5" hidden="1" thickBot="1">
      <c r="A137" s="919">
        <v>1172200</v>
      </c>
      <c r="B137" s="747" t="s">
        <v>1059</v>
      </c>
      <c r="C137" s="780">
        <v>482200</v>
      </c>
      <c r="D137" s="844">
        <v>0</v>
      </c>
      <c r="E137" s="844"/>
      <c r="F137" s="844">
        <v>0</v>
      </c>
      <c r="G137" s="844">
        <v>0</v>
      </c>
      <c r="H137" s="845">
        <v>0</v>
      </c>
      <c r="I137" s="845">
        <v>0</v>
      </c>
      <c r="J137" s="954">
        <f>F137</f>
        <v>0</v>
      </c>
    </row>
    <row r="138" spans="1:10" s="672" customFormat="1" ht="13.5" hidden="1" thickBot="1">
      <c r="A138" s="919">
        <v>1172300</v>
      </c>
      <c r="B138" s="760" t="s">
        <v>1634</v>
      </c>
      <c r="C138" s="726" t="s">
        <v>977</v>
      </c>
      <c r="D138" s="844">
        <v>0</v>
      </c>
      <c r="E138" s="844"/>
      <c r="F138" s="844">
        <v>0</v>
      </c>
      <c r="G138" s="844">
        <v>0</v>
      </c>
      <c r="H138" s="845">
        <v>0</v>
      </c>
      <c r="I138" s="845">
        <v>0</v>
      </c>
      <c r="J138" s="954">
        <f>F138</f>
        <v>0</v>
      </c>
    </row>
    <row r="139" spans="1:10" s="672" customFormat="1" ht="26.25" hidden="1" thickBot="1">
      <c r="A139" s="919">
        <v>1172400</v>
      </c>
      <c r="B139" s="781" t="s">
        <v>1635</v>
      </c>
      <c r="C139" s="726" t="s">
        <v>117</v>
      </c>
      <c r="D139" s="847"/>
      <c r="E139" s="844"/>
      <c r="F139" s="847"/>
      <c r="G139" s="847"/>
      <c r="H139" s="848"/>
      <c r="I139" s="848"/>
      <c r="J139" s="954">
        <v>0</v>
      </c>
    </row>
    <row r="140" spans="1:10" s="672" customFormat="1" ht="26.25" hidden="1" thickBot="1">
      <c r="A140" s="919">
        <v>1173000</v>
      </c>
      <c r="B140" s="779" t="s">
        <v>118</v>
      </c>
      <c r="C140" s="755" t="s">
        <v>338</v>
      </c>
      <c r="D140" s="847">
        <v>0</v>
      </c>
      <c r="E140" s="847"/>
      <c r="F140" s="847">
        <v>0</v>
      </c>
      <c r="G140" s="847">
        <v>0</v>
      </c>
      <c r="H140" s="848">
        <v>0</v>
      </c>
      <c r="I140" s="848">
        <v>0</v>
      </c>
      <c r="J140" s="954">
        <v>0</v>
      </c>
    </row>
    <row r="141" spans="1:10" s="672" customFormat="1" ht="26.25" hidden="1" thickBot="1">
      <c r="A141" s="948">
        <v>1173100</v>
      </c>
      <c r="B141" s="782" t="s">
        <v>119</v>
      </c>
      <c r="C141" s="726" t="s">
        <v>1044</v>
      </c>
      <c r="D141" s="847"/>
      <c r="E141" s="844"/>
      <c r="F141" s="847"/>
      <c r="G141" s="847"/>
      <c r="H141" s="848"/>
      <c r="I141" s="848"/>
      <c r="J141" s="954">
        <v>0</v>
      </c>
    </row>
    <row r="142" spans="1:10" s="672" customFormat="1" ht="39" hidden="1" thickBot="1">
      <c r="A142" s="948">
        <v>1174000</v>
      </c>
      <c r="B142" s="779" t="s">
        <v>1045</v>
      </c>
      <c r="C142" s="755" t="s">
        <v>338</v>
      </c>
      <c r="D142" s="847">
        <v>0</v>
      </c>
      <c r="E142" s="847"/>
      <c r="F142" s="847">
        <v>0</v>
      </c>
      <c r="G142" s="847">
        <v>0</v>
      </c>
      <c r="H142" s="848">
        <v>0</v>
      </c>
      <c r="I142" s="848">
        <v>0</v>
      </c>
      <c r="J142" s="954">
        <v>0</v>
      </c>
    </row>
    <row r="143" spans="1:10" s="672" customFormat="1" ht="26.25" hidden="1" thickBot="1">
      <c r="A143" s="948">
        <v>1174100</v>
      </c>
      <c r="B143" s="782" t="s">
        <v>1060</v>
      </c>
      <c r="C143" s="726" t="s">
        <v>1046</v>
      </c>
      <c r="D143" s="847"/>
      <c r="E143" s="847"/>
      <c r="F143" s="847"/>
      <c r="G143" s="847"/>
      <c r="H143" s="848"/>
      <c r="I143" s="848"/>
      <c r="J143" s="954">
        <v>0</v>
      </c>
    </row>
    <row r="144" spans="1:10" s="672" customFormat="1" ht="26.25" hidden="1" thickBot="1">
      <c r="A144" s="948">
        <v>1174200</v>
      </c>
      <c r="B144" s="781" t="s">
        <v>1636</v>
      </c>
      <c r="C144" s="726" t="s">
        <v>425</v>
      </c>
      <c r="D144" s="847"/>
      <c r="E144" s="847"/>
      <c r="F144" s="847"/>
      <c r="G144" s="847"/>
      <c r="H144" s="848"/>
      <c r="I144" s="848"/>
      <c r="J144" s="954">
        <v>0</v>
      </c>
    </row>
    <row r="145" spans="1:10" s="672" customFormat="1" ht="51.75" hidden="1" thickBot="1">
      <c r="A145" s="948">
        <v>1175000</v>
      </c>
      <c r="B145" s="779" t="s">
        <v>535</v>
      </c>
      <c r="C145" s="755" t="s">
        <v>338</v>
      </c>
      <c r="D145" s="847">
        <v>0</v>
      </c>
      <c r="E145" s="847"/>
      <c r="F145" s="847">
        <v>0</v>
      </c>
      <c r="G145" s="847">
        <v>0</v>
      </c>
      <c r="H145" s="848">
        <v>0</v>
      </c>
      <c r="I145" s="848">
        <v>0</v>
      </c>
      <c r="J145" s="954">
        <v>0</v>
      </c>
    </row>
    <row r="146" spans="1:10" s="672" customFormat="1" ht="39" hidden="1" thickBot="1">
      <c r="A146" s="948">
        <v>1175100</v>
      </c>
      <c r="B146" s="781" t="s">
        <v>1637</v>
      </c>
      <c r="C146" s="726" t="s">
        <v>212</v>
      </c>
      <c r="D146" s="847"/>
      <c r="E146" s="847"/>
      <c r="F146" s="847"/>
      <c r="G146" s="847"/>
      <c r="H146" s="848"/>
      <c r="I146" s="848"/>
      <c r="J146" s="954">
        <v>0</v>
      </c>
    </row>
    <row r="147" spans="1:10" s="672" customFormat="1" ht="13.5" hidden="1" thickBot="1">
      <c r="A147" s="948">
        <v>1176000</v>
      </c>
      <c r="B147" s="779" t="s">
        <v>213</v>
      </c>
      <c r="C147" s="755" t="s">
        <v>338</v>
      </c>
      <c r="D147" s="847">
        <v>0</v>
      </c>
      <c r="E147" s="847"/>
      <c r="F147" s="847">
        <v>0</v>
      </c>
      <c r="G147" s="847">
        <v>0</v>
      </c>
      <c r="H147" s="848">
        <v>0</v>
      </c>
      <c r="I147" s="848">
        <v>0</v>
      </c>
      <c r="J147" s="954">
        <v>0</v>
      </c>
    </row>
    <row r="148" spans="1:10" s="672" customFormat="1" ht="13.5" hidden="1" thickBot="1">
      <c r="A148" s="948">
        <v>1176100</v>
      </c>
      <c r="B148" s="781" t="s">
        <v>1638</v>
      </c>
      <c r="C148" s="726" t="s">
        <v>8</v>
      </c>
      <c r="D148" s="847"/>
      <c r="E148" s="844"/>
      <c r="F148" s="847"/>
      <c r="G148" s="847"/>
      <c r="H148" s="848"/>
      <c r="I148" s="848"/>
      <c r="J148" s="954">
        <v>0</v>
      </c>
    </row>
    <row r="149" spans="1:10" s="672" customFormat="1" ht="13.5" hidden="1" thickBot="1">
      <c r="A149" s="948">
        <v>1177000</v>
      </c>
      <c r="B149" s="779" t="s">
        <v>564</v>
      </c>
      <c r="C149" s="755" t="s">
        <v>338</v>
      </c>
      <c r="D149" s="847">
        <v>0</v>
      </c>
      <c r="E149" s="847"/>
      <c r="F149" s="847">
        <v>0</v>
      </c>
      <c r="G149" s="847">
        <v>0</v>
      </c>
      <c r="H149" s="848">
        <v>0</v>
      </c>
      <c r="I149" s="848">
        <v>0</v>
      </c>
      <c r="J149" s="954">
        <v>0</v>
      </c>
    </row>
    <row r="150" spans="1:10" s="672" customFormat="1" ht="13.5" hidden="1" thickBot="1">
      <c r="A150" s="949">
        <v>1177100</v>
      </c>
      <c r="B150" s="783" t="s">
        <v>1639</v>
      </c>
      <c r="C150" s="730" t="s">
        <v>244</v>
      </c>
      <c r="D150" s="839"/>
      <c r="E150" s="839"/>
      <c r="F150" s="839"/>
      <c r="G150" s="839"/>
      <c r="H150" s="840"/>
      <c r="I150" s="840"/>
      <c r="J150" s="954">
        <v>0</v>
      </c>
    </row>
    <row r="151" spans="1:10" s="672" customFormat="1" ht="26.25" thickBot="1">
      <c r="A151" s="952" t="s">
        <v>247</v>
      </c>
      <c r="B151" s="790" t="s">
        <v>618</v>
      </c>
      <c r="C151" s="791" t="s">
        <v>338</v>
      </c>
      <c r="D151" s="953">
        <f>D152</f>
        <v>0</v>
      </c>
      <c r="E151" s="953"/>
      <c r="F151" s="953">
        <f>F152</f>
        <v>0</v>
      </c>
      <c r="G151" s="953">
        <f>G152</f>
        <v>0</v>
      </c>
      <c r="H151" s="1111">
        <f>H152</f>
        <v>0</v>
      </c>
      <c r="I151" s="1111">
        <f>I152</f>
        <v>0</v>
      </c>
      <c r="J151" s="954">
        <f>F152</f>
        <v>0</v>
      </c>
    </row>
    <row r="152" spans="1:10" s="672" customFormat="1">
      <c r="A152" s="950" t="s">
        <v>620</v>
      </c>
      <c r="B152" s="799" t="s">
        <v>621</v>
      </c>
      <c r="C152" s="718" t="s">
        <v>338</v>
      </c>
      <c r="D152" s="842">
        <f>SUM(D153:D158)</f>
        <v>0</v>
      </c>
      <c r="E152" s="842">
        <f>E157</f>
        <v>0</v>
      </c>
      <c r="F152" s="842">
        <f>F157</f>
        <v>0</v>
      </c>
      <c r="G152" s="842">
        <f>SUM(G153:G155)</f>
        <v>0</v>
      </c>
      <c r="H152" s="843">
        <f>+SUM(H153:H155)</f>
        <v>0</v>
      </c>
      <c r="I152" s="843">
        <f>SUM(I153:I157)</f>
        <v>0</v>
      </c>
      <c r="J152" s="954">
        <f>F152</f>
        <v>0</v>
      </c>
    </row>
    <row r="153" spans="1:10" s="672" customFormat="1">
      <c r="A153" s="948" t="s">
        <v>622</v>
      </c>
      <c r="B153" s="781" t="s">
        <v>1640</v>
      </c>
      <c r="C153" s="955" t="s">
        <v>945</v>
      </c>
      <c r="D153" s="847"/>
      <c r="E153" s="844"/>
      <c r="F153" s="847"/>
      <c r="G153" s="847"/>
      <c r="H153" s="848"/>
      <c r="I153" s="848"/>
      <c r="J153" s="954">
        <f>F153</f>
        <v>0</v>
      </c>
    </row>
    <row r="154" spans="1:10" s="672" customFormat="1">
      <c r="A154" s="948" t="s">
        <v>946</v>
      </c>
      <c r="B154" s="781" t="s">
        <v>1641</v>
      </c>
      <c r="C154" s="955" t="s">
        <v>923</v>
      </c>
      <c r="D154" s="847"/>
      <c r="E154" s="844"/>
      <c r="F154" s="847"/>
      <c r="G154" s="847"/>
      <c r="H154" s="848"/>
      <c r="I154" s="848"/>
      <c r="J154" s="954">
        <f>F154</f>
        <v>0</v>
      </c>
    </row>
    <row r="155" spans="1:10" s="672" customFormat="1" ht="25.5">
      <c r="A155" s="948" t="s">
        <v>924</v>
      </c>
      <c r="B155" s="781" t="s">
        <v>1642</v>
      </c>
      <c r="C155" s="955" t="s">
        <v>926</v>
      </c>
      <c r="D155" s="1302">
        <v>0</v>
      </c>
      <c r="E155" s="1196"/>
      <c r="F155" s="1302">
        <v>0</v>
      </c>
      <c r="G155" s="1197">
        <v>0</v>
      </c>
      <c r="H155" s="1319">
        <v>0</v>
      </c>
      <c r="I155" s="1319">
        <v>0</v>
      </c>
      <c r="J155" s="1199">
        <f>F155</f>
        <v>0</v>
      </c>
    </row>
    <row r="156" spans="1:10" s="672" customFormat="1">
      <c r="A156" s="957" t="s">
        <v>927</v>
      </c>
      <c r="B156" s="781" t="s">
        <v>1643</v>
      </c>
      <c r="C156" s="955" t="s">
        <v>1055</v>
      </c>
      <c r="D156" s="847"/>
      <c r="E156" s="844"/>
      <c r="F156" s="847"/>
      <c r="G156" s="847"/>
      <c r="H156" s="848"/>
      <c r="I156" s="848"/>
      <c r="J156" s="954">
        <v>0</v>
      </c>
    </row>
    <row r="157" spans="1:10" s="672" customFormat="1">
      <c r="A157" s="957" t="s">
        <v>127</v>
      </c>
      <c r="B157" s="782" t="s">
        <v>128</v>
      </c>
      <c r="C157" s="955" t="s">
        <v>129</v>
      </c>
      <c r="D157" s="847">
        <v>0</v>
      </c>
      <c r="E157" s="844">
        <v>0</v>
      </c>
      <c r="F157" s="847">
        <f>D157+E157</f>
        <v>0</v>
      </c>
      <c r="G157" s="847">
        <v>0</v>
      </c>
      <c r="H157" s="848">
        <v>0</v>
      </c>
      <c r="I157" s="848">
        <v>0</v>
      </c>
      <c r="J157" s="954">
        <f>F157</f>
        <v>0</v>
      </c>
    </row>
    <row r="158" spans="1:10" s="672" customFormat="1">
      <c r="A158" s="957" t="s">
        <v>130</v>
      </c>
      <c r="B158" s="781" t="s">
        <v>1644</v>
      </c>
      <c r="C158" s="955" t="s">
        <v>857</v>
      </c>
      <c r="D158" s="849"/>
      <c r="E158" s="830"/>
      <c r="F158" s="849"/>
      <c r="G158" s="849"/>
      <c r="H158" s="850"/>
      <c r="I158" s="850"/>
      <c r="J158" s="915">
        <v>0</v>
      </c>
    </row>
    <row r="159" spans="1:10" s="672" customFormat="1">
      <c r="A159" s="957" t="s">
        <v>858</v>
      </c>
      <c r="B159" s="781" t="s">
        <v>1645</v>
      </c>
      <c r="C159" s="955" t="s">
        <v>860</v>
      </c>
      <c r="D159" s="849"/>
      <c r="E159" s="830"/>
      <c r="F159" s="849"/>
      <c r="G159" s="849"/>
      <c r="H159" s="850"/>
      <c r="I159" s="850"/>
      <c r="J159" s="915">
        <v>0</v>
      </c>
    </row>
    <row r="160" spans="1:10" s="672" customFormat="1" ht="11.25" customHeight="1" thickBot="1">
      <c r="A160" s="958" t="s">
        <v>765</v>
      </c>
      <c r="B160" s="959" t="s">
        <v>1646</v>
      </c>
      <c r="C160" s="960" t="s">
        <v>627</v>
      </c>
      <c r="D160" s="849"/>
      <c r="E160" s="830"/>
      <c r="F160" s="849"/>
      <c r="G160" s="849"/>
      <c r="H160" s="850"/>
      <c r="I160" s="850"/>
      <c r="J160" s="915">
        <v>0</v>
      </c>
    </row>
    <row r="161" spans="1:10" s="672" customFormat="1" ht="13.5" hidden="1" thickBot="1">
      <c r="A161" s="924" t="s">
        <v>766</v>
      </c>
      <c r="B161" s="961" t="s">
        <v>1020</v>
      </c>
      <c r="C161" s="928" t="s">
        <v>1021</v>
      </c>
      <c r="D161" s="849"/>
      <c r="E161" s="830"/>
      <c r="F161" s="849"/>
      <c r="G161" s="849"/>
      <c r="H161" s="850"/>
      <c r="I161" s="850"/>
      <c r="J161" s="915">
        <v>0</v>
      </c>
    </row>
    <row r="162" spans="1:10" s="672" customFormat="1" ht="13.5" hidden="1" thickBot="1">
      <c r="A162" s="924" t="s">
        <v>1022</v>
      </c>
      <c r="B162" s="961" t="s">
        <v>1023</v>
      </c>
      <c r="C162" s="928" t="s">
        <v>1024</v>
      </c>
      <c r="D162" s="849"/>
      <c r="E162" s="830"/>
      <c r="F162" s="849"/>
      <c r="G162" s="849"/>
      <c r="H162" s="850"/>
      <c r="I162" s="850"/>
      <c r="J162" s="915">
        <v>0</v>
      </c>
    </row>
    <row r="163" spans="1:10" s="672" customFormat="1" ht="13.5" hidden="1" thickBot="1">
      <c r="A163" s="962" t="s">
        <v>628</v>
      </c>
      <c r="B163" s="963" t="s">
        <v>629</v>
      </c>
      <c r="C163" s="964" t="s">
        <v>338</v>
      </c>
      <c r="D163" s="849">
        <v>0</v>
      </c>
      <c r="E163" s="849"/>
      <c r="F163" s="849">
        <v>0</v>
      </c>
      <c r="G163" s="849">
        <v>0</v>
      </c>
      <c r="H163" s="850">
        <v>0</v>
      </c>
      <c r="I163" s="850">
        <v>0</v>
      </c>
      <c r="J163" s="915">
        <v>0</v>
      </c>
    </row>
    <row r="164" spans="1:10" ht="13.5" hidden="1" thickBot="1">
      <c r="A164" s="957" t="s">
        <v>630</v>
      </c>
      <c r="B164" s="782" t="s">
        <v>631</v>
      </c>
      <c r="C164" s="955" t="s">
        <v>632</v>
      </c>
      <c r="D164" s="849"/>
      <c r="E164" s="830"/>
      <c r="F164" s="849"/>
      <c r="G164" s="849"/>
      <c r="H164" s="850"/>
      <c r="I164" s="850"/>
      <c r="J164" s="915">
        <v>0</v>
      </c>
    </row>
    <row r="165" spans="1:10" ht="13.5" hidden="1" thickBot="1">
      <c r="A165" s="957" t="s">
        <v>633</v>
      </c>
      <c r="B165" s="782" t="s">
        <v>634</v>
      </c>
      <c r="C165" s="955" t="s">
        <v>635</v>
      </c>
      <c r="D165" s="849"/>
      <c r="E165" s="830"/>
      <c r="F165" s="849"/>
      <c r="G165" s="849"/>
      <c r="H165" s="850"/>
      <c r="I165" s="850"/>
      <c r="J165" s="915">
        <v>0</v>
      </c>
    </row>
    <row r="166" spans="1:10" ht="26.25" hidden="1" thickBot="1">
      <c r="A166" s="957" t="s">
        <v>636</v>
      </c>
      <c r="B166" s="781" t="s">
        <v>1647</v>
      </c>
      <c r="C166" s="955" t="s">
        <v>294</v>
      </c>
      <c r="D166" s="849"/>
      <c r="E166" s="830"/>
      <c r="F166" s="849"/>
      <c r="G166" s="849"/>
      <c r="H166" s="850"/>
      <c r="I166" s="850"/>
      <c r="J166" s="915">
        <v>0</v>
      </c>
    </row>
    <row r="167" spans="1:10" ht="13.5" hidden="1" thickBot="1">
      <c r="A167" s="957" t="s">
        <v>295</v>
      </c>
      <c r="B167" s="781" t="s">
        <v>1648</v>
      </c>
      <c r="C167" s="955" t="s">
        <v>297</v>
      </c>
      <c r="D167" s="849"/>
      <c r="E167" s="830"/>
      <c r="F167" s="849"/>
      <c r="G167" s="849"/>
      <c r="H167" s="850"/>
      <c r="I167" s="850"/>
      <c r="J167" s="915">
        <v>0</v>
      </c>
    </row>
    <row r="168" spans="1:10" ht="13.5" hidden="1" thickBot="1">
      <c r="A168" s="957" t="s">
        <v>298</v>
      </c>
      <c r="B168" s="779" t="s">
        <v>299</v>
      </c>
      <c r="C168" s="767" t="s">
        <v>338</v>
      </c>
      <c r="D168" s="849">
        <v>0</v>
      </c>
      <c r="E168" s="849"/>
      <c r="F168" s="849">
        <v>0</v>
      </c>
      <c r="G168" s="849">
        <v>0</v>
      </c>
      <c r="H168" s="850">
        <v>0</v>
      </c>
      <c r="I168" s="850">
        <v>0</v>
      </c>
      <c r="J168" s="915">
        <v>0</v>
      </c>
    </row>
    <row r="169" spans="1:10" ht="13.5" hidden="1" thickBot="1">
      <c r="A169" s="957" t="s">
        <v>300</v>
      </c>
      <c r="B169" s="782" t="s">
        <v>1061</v>
      </c>
      <c r="C169" s="955" t="s">
        <v>301</v>
      </c>
      <c r="D169" s="849"/>
      <c r="E169" s="830"/>
      <c r="F169" s="849"/>
      <c r="G169" s="849"/>
      <c r="H169" s="850"/>
      <c r="I169" s="850"/>
      <c r="J169" s="915">
        <v>0</v>
      </c>
    </row>
    <row r="170" spans="1:10" ht="13.5" hidden="1" thickBot="1">
      <c r="A170" s="965" t="s">
        <v>302</v>
      </c>
      <c r="B170" s="806" t="s">
        <v>1025</v>
      </c>
      <c r="C170" s="767" t="s">
        <v>338</v>
      </c>
      <c r="D170" s="849">
        <v>0</v>
      </c>
      <c r="E170" s="849"/>
      <c r="F170" s="849">
        <v>0</v>
      </c>
      <c r="G170" s="849">
        <v>0</v>
      </c>
      <c r="H170" s="850">
        <v>0</v>
      </c>
      <c r="I170" s="850">
        <v>0</v>
      </c>
      <c r="J170" s="915">
        <v>0</v>
      </c>
    </row>
    <row r="171" spans="1:10" ht="13.5" hidden="1" thickBot="1">
      <c r="A171" s="957" t="s">
        <v>304</v>
      </c>
      <c r="B171" s="782" t="s">
        <v>1062</v>
      </c>
      <c r="C171" s="955" t="s">
        <v>305</v>
      </c>
      <c r="D171" s="849"/>
      <c r="E171" s="849"/>
      <c r="F171" s="849"/>
      <c r="G171" s="849"/>
      <c r="H171" s="850"/>
      <c r="I171" s="850"/>
      <c r="J171" s="915">
        <v>0</v>
      </c>
    </row>
    <row r="172" spans="1:10" ht="13.5" hidden="1" thickBot="1">
      <c r="A172" s="957" t="s">
        <v>306</v>
      </c>
      <c r="B172" s="782" t="s">
        <v>1063</v>
      </c>
      <c r="C172" s="955" t="s">
        <v>307</v>
      </c>
      <c r="D172" s="849"/>
      <c r="E172" s="849"/>
      <c r="F172" s="849"/>
      <c r="G172" s="849"/>
      <c r="H172" s="850"/>
      <c r="I172" s="850"/>
      <c r="J172" s="849"/>
    </row>
    <row r="173" spans="1:10" ht="13.5" hidden="1" thickBot="1">
      <c r="A173" s="957" t="s">
        <v>308</v>
      </c>
      <c r="B173" s="781" t="s">
        <v>1649</v>
      </c>
      <c r="C173" s="955" t="s">
        <v>310</v>
      </c>
      <c r="D173" s="849"/>
      <c r="E173" s="849"/>
      <c r="F173" s="849"/>
      <c r="G173" s="849"/>
      <c r="H173" s="850"/>
      <c r="I173" s="850"/>
      <c r="J173" s="849"/>
    </row>
    <row r="174" spans="1:10" ht="13.5" hidden="1" thickBot="1">
      <c r="A174" s="966">
        <v>1244000</v>
      </c>
      <c r="B174" s="967" t="s">
        <v>1661</v>
      </c>
      <c r="C174" s="960" t="s">
        <v>1089</v>
      </c>
      <c r="D174" s="867"/>
      <c r="E174" s="867"/>
      <c r="F174" s="867"/>
      <c r="G174" s="867"/>
      <c r="H174" s="1312"/>
      <c r="I174" s="1312"/>
      <c r="J174" s="867"/>
    </row>
    <row r="175" spans="1:10" ht="13.5" thickBot="1">
      <c r="A175" s="968">
        <v>1000000</v>
      </c>
      <c r="B175" s="969" t="s">
        <v>1027</v>
      </c>
      <c r="C175" s="970" t="s">
        <v>338</v>
      </c>
      <c r="D175" s="1123">
        <f>D32+D151</f>
        <v>0</v>
      </c>
      <c r="E175" s="1123">
        <f>E32</f>
        <v>0</v>
      </c>
      <c r="F175" s="1320">
        <f>F32+F151</f>
        <v>0</v>
      </c>
      <c r="G175" s="1320">
        <f>G32+G151</f>
        <v>5</v>
      </c>
      <c r="H175" s="1321">
        <f>H32+H151+H157</f>
        <v>10</v>
      </c>
      <c r="I175" s="1321">
        <f>I32+I151</f>
        <v>16</v>
      </c>
      <c r="J175" s="1320">
        <f>J32+J151</f>
        <v>0</v>
      </c>
    </row>
    <row r="176" spans="1:10">
      <c r="A176" s="1322"/>
      <c r="B176" s="814"/>
      <c r="C176" s="815"/>
      <c r="D176" s="1323"/>
      <c r="E176" s="1323"/>
      <c r="F176" s="933"/>
      <c r="G176" s="976"/>
      <c r="H176" s="976"/>
      <c r="I176" s="976"/>
      <c r="J176" s="976"/>
    </row>
    <row r="177" spans="1:10">
      <c r="A177" s="2422" t="s">
        <v>1228</v>
      </c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>
      <c r="A178" s="2459" t="s">
        <v>1070</v>
      </c>
      <c r="B178" s="2459"/>
      <c r="C178" s="2459"/>
      <c r="D178" s="2459"/>
      <c r="E178" s="2459"/>
      <c r="F178" s="2459"/>
      <c r="G178" s="2459"/>
      <c r="H178" s="2459"/>
      <c r="I178" s="2459"/>
      <c r="J178" s="2459"/>
    </row>
    <row r="179" spans="1:10" ht="14.25">
      <c r="A179" s="2422" t="s">
        <v>1707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>
      <c r="A180" s="2461" t="s">
        <v>950</v>
      </c>
      <c r="B180" s="2461"/>
      <c r="C180" s="2461"/>
      <c r="D180" s="2461"/>
      <c r="E180" s="2461"/>
      <c r="F180" s="2461"/>
      <c r="G180" s="2461"/>
      <c r="H180" s="2461"/>
      <c r="I180" s="2461"/>
      <c r="J180" s="2461"/>
    </row>
    <row r="181" spans="1:10" ht="14.25">
      <c r="A181" s="2466" t="s">
        <v>1653</v>
      </c>
      <c r="B181" s="2466"/>
      <c r="C181" s="2466"/>
      <c r="D181" s="2466"/>
      <c r="E181" s="2466"/>
      <c r="F181" s="2466"/>
      <c r="G181" s="2466"/>
      <c r="H181" s="2466"/>
      <c r="I181" s="2466"/>
      <c r="J181" s="2466"/>
    </row>
    <row r="182" spans="1:10">
      <c r="A182" s="2422" t="s">
        <v>951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>
      <c r="A183" s="2422" t="s">
        <v>448</v>
      </c>
      <c r="B183" s="2422"/>
      <c r="C183" s="2422"/>
      <c r="D183" s="2422"/>
      <c r="E183" s="2422"/>
      <c r="F183" s="2422"/>
      <c r="G183" s="2422"/>
      <c r="H183" s="2422"/>
      <c r="I183" s="2422"/>
      <c r="J183" s="2422"/>
    </row>
    <row r="184" spans="1:10" ht="14.25">
      <c r="A184" s="2536" t="s">
        <v>1663</v>
      </c>
      <c r="B184" s="2536"/>
      <c r="C184" s="2536"/>
      <c r="D184" s="2536"/>
      <c r="E184" s="2536"/>
      <c r="F184" s="2536"/>
      <c r="G184" s="2536"/>
      <c r="H184" s="2536"/>
      <c r="I184" s="2536"/>
      <c r="J184" s="2536"/>
    </row>
    <row r="185" spans="1:10">
      <c r="A185" s="2455"/>
      <c r="B185" s="2455"/>
      <c r="C185" s="2455"/>
      <c r="D185" s="2455"/>
      <c r="E185" s="2455"/>
      <c r="F185" s="2455"/>
      <c r="G185" s="2455"/>
      <c r="H185" s="2455"/>
      <c r="I185" s="2455"/>
      <c r="J185" s="2455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>
      <c r="A190" s="971"/>
      <c r="B190" s="971"/>
      <c r="C190" s="971"/>
      <c r="D190" s="971"/>
      <c r="E190" s="971"/>
      <c r="F190" s="971"/>
      <c r="G190" s="971"/>
      <c r="H190" s="971"/>
      <c r="I190" s="971"/>
      <c r="J190" s="972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971"/>
      <c r="B195" s="971"/>
      <c r="C195" s="971"/>
      <c r="D195" s="971"/>
      <c r="E195" s="971"/>
      <c r="F195" s="971"/>
      <c r="G195" s="971"/>
      <c r="H195" s="971"/>
      <c r="I195" s="971"/>
      <c r="J195" s="971"/>
    </row>
    <row r="196" spans="1:10">
      <c r="A196" s="2464"/>
      <c r="B196" s="2464"/>
      <c r="C196" s="2464"/>
      <c r="D196" s="2464"/>
      <c r="E196" s="2464"/>
      <c r="F196" s="2464"/>
      <c r="G196" s="2464"/>
      <c r="H196" s="2464"/>
      <c r="I196" s="2464"/>
      <c r="J196" s="2464"/>
    </row>
    <row r="197" spans="1:10">
      <c r="A197" s="971"/>
      <c r="B197" s="971"/>
      <c r="C197" s="971"/>
      <c r="D197" s="971"/>
      <c r="E197" s="971"/>
      <c r="F197" s="973"/>
      <c r="G197" s="973"/>
      <c r="H197" s="973"/>
      <c r="I197" s="973"/>
      <c r="J197" s="973"/>
    </row>
    <row r="198" spans="1:10">
      <c r="A198" s="2464"/>
      <c r="B198" s="2464"/>
      <c r="C198" s="2464"/>
      <c r="D198" s="2464"/>
      <c r="E198" s="2464"/>
      <c r="F198" s="2464"/>
      <c r="G198" s="2464"/>
      <c r="H198" s="2464"/>
      <c r="I198" s="2464"/>
      <c r="J198" s="2464"/>
    </row>
    <row r="199" spans="1:10">
      <c r="A199" s="971"/>
      <c r="B199" s="971"/>
      <c r="C199" s="971"/>
      <c r="D199" s="971"/>
      <c r="E199" s="971"/>
      <c r="F199" s="971"/>
      <c r="G199" s="971"/>
      <c r="H199" s="971"/>
      <c r="I199" s="971"/>
      <c r="J199" s="971"/>
    </row>
    <row r="200" spans="1:10">
      <c r="A200" s="2464"/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>
      <c r="A201" s="971"/>
      <c r="B201" s="971"/>
      <c r="C201" s="971"/>
      <c r="D201" s="971"/>
      <c r="E201" s="971"/>
      <c r="F201" s="971"/>
      <c r="G201" s="971"/>
      <c r="H201" s="971"/>
      <c r="I201" s="971"/>
      <c r="J201" s="971"/>
    </row>
    <row r="202" spans="1:10">
      <c r="A202" s="2464" t="s">
        <v>49</v>
      </c>
      <c r="B202" s="2464"/>
      <c r="C202" s="2464"/>
      <c r="D202" s="2464"/>
      <c r="E202" s="2464"/>
      <c r="F202" s="2464"/>
      <c r="G202" s="2464"/>
      <c r="H202" s="2464"/>
      <c r="I202" s="2464"/>
      <c r="J202" s="2464"/>
    </row>
    <row r="203" spans="1:10">
      <c r="A203" s="2463" t="s">
        <v>1664</v>
      </c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2463" t="s">
        <v>1665</v>
      </c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2463" t="s">
        <v>1666</v>
      </c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971" t="s">
        <v>890</v>
      </c>
      <c r="B206" s="974"/>
      <c r="C206" s="974"/>
      <c r="D206" s="974"/>
      <c r="E206" s="974"/>
      <c r="F206" s="974"/>
      <c r="G206" s="974"/>
      <c r="H206" s="974"/>
      <c r="I206" s="974"/>
      <c r="J206" s="974"/>
    </row>
    <row r="207" spans="1:10">
      <c r="A207" s="2463" t="s">
        <v>1667</v>
      </c>
      <c r="B207" s="2463"/>
      <c r="C207" s="2463"/>
      <c r="D207" s="2463"/>
      <c r="E207" s="2463"/>
      <c r="F207" s="2463"/>
      <c r="G207" s="2463"/>
      <c r="H207" s="2463"/>
      <c r="I207" s="2463"/>
      <c r="J207" s="2463"/>
    </row>
    <row r="208" spans="1:10">
      <c r="A208" s="2422" t="s">
        <v>645</v>
      </c>
      <c r="B208" s="2422"/>
      <c r="C208" s="2422"/>
      <c r="D208" s="2422"/>
      <c r="E208" s="2422"/>
      <c r="F208" s="2422"/>
      <c r="G208" s="2422"/>
      <c r="H208" s="2422"/>
      <c r="I208" s="2422"/>
      <c r="J208" s="2422"/>
    </row>
    <row r="209" spans="1:10">
      <c r="A209" s="2459" t="s">
        <v>1070</v>
      </c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 ht="14.25">
      <c r="A210" s="2459" t="s">
        <v>1668</v>
      </c>
      <c r="B210" s="2459"/>
      <c r="C210" s="2459"/>
      <c r="D210" s="2459"/>
      <c r="E210" s="2459"/>
      <c r="F210" s="2459"/>
      <c r="G210" s="2459"/>
      <c r="H210" s="2459"/>
      <c r="I210" s="2459"/>
      <c r="J210" s="2459"/>
    </row>
    <row r="211" spans="1:10">
      <c r="A211" s="2461" t="s">
        <v>950</v>
      </c>
      <c r="B211" s="2461"/>
      <c r="C211" s="2461"/>
      <c r="D211" s="2461"/>
      <c r="E211" s="2461"/>
      <c r="F211" s="2461"/>
      <c r="G211" s="2461"/>
      <c r="H211" s="2461"/>
      <c r="I211" s="2461"/>
      <c r="J211" s="2461"/>
    </row>
    <row r="212" spans="1:10" ht="14.25">
      <c r="A212" s="2462" t="s">
        <v>1669</v>
      </c>
      <c r="B212" s="2462"/>
      <c r="C212" s="2462"/>
      <c r="D212" s="2462"/>
      <c r="E212" s="2462"/>
      <c r="F212" s="2462"/>
      <c r="G212" s="2462"/>
      <c r="H212" s="2462"/>
      <c r="I212" s="2462"/>
      <c r="J212" s="2462"/>
    </row>
    <row r="213" spans="1:10">
      <c r="A213" s="2459" t="s">
        <v>951</v>
      </c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>
      <c r="A214" s="2459" t="s">
        <v>952</v>
      </c>
      <c r="B214" s="2459"/>
      <c r="C214" s="2459"/>
      <c r="D214" s="2459"/>
      <c r="E214" s="2459"/>
      <c r="F214" s="2459"/>
      <c r="G214" s="2459"/>
      <c r="H214" s="2459"/>
      <c r="I214" s="2459"/>
      <c r="J214" s="2459"/>
    </row>
    <row r="215" spans="1:10" ht="14.25">
      <c r="A215" s="2460" t="s">
        <v>1663</v>
      </c>
      <c r="B215" s="2460"/>
      <c r="C215" s="2460"/>
      <c r="D215" s="2460"/>
      <c r="E215" s="2460"/>
      <c r="F215" s="2460"/>
      <c r="G215" s="2460"/>
      <c r="H215" s="2460"/>
      <c r="I215" s="2460"/>
      <c r="J215" s="2460"/>
    </row>
    <row r="216" spans="1:10">
      <c r="A216" s="2455"/>
      <c r="B216" s="2455"/>
      <c r="C216" s="2455"/>
      <c r="D216" s="2455"/>
      <c r="E216" s="2455"/>
      <c r="F216" s="2455"/>
      <c r="G216" s="2455"/>
      <c r="H216" s="2455"/>
      <c r="I216" s="2455"/>
      <c r="J216" s="2455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J216"/>
  <sheetViews>
    <sheetView topLeftCell="A31" workbookViewId="0">
      <selection activeCell="F50" sqref="F5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889</v>
      </c>
    </row>
    <row r="2" spans="1:10">
      <c r="F2" s="173"/>
      <c r="G2" s="173"/>
      <c r="H2" s="173"/>
      <c r="I2" s="173"/>
    </row>
    <row r="3" spans="1:10">
      <c r="H3" s="174" t="s">
        <v>848</v>
      </c>
    </row>
    <row r="4" spans="1:10">
      <c r="G4" s="173" t="s">
        <v>982</v>
      </c>
    </row>
    <row r="5" spans="1:10">
      <c r="H5" s="23" t="s">
        <v>162</v>
      </c>
    </row>
    <row r="6" spans="1:10" ht="15">
      <c r="B6" s="175" t="s">
        <v>31</v>
      </c>
      <c r="C6" s="176"/>
      <c r="D6" s="175"/>
      <c r="E6" s="175"/>
      <c r="F6" s="16"/>
      <c r="G6" s="177" t="s">
        <v>971</v>
      </c>
      <c r="H6" s="170"/>
    </row>
    <row r="7" spans="1:10">
      <c r="B7" s="163"/>
      <c r="C7" s="178"/>
    </row>
    <row r="8" spans="1:10">
      <c r="A8" s="28" t="s">
        <v>1560</v>
      </c>
      <c r="F8" s="179"/>
      <c r="G8" s="179"/>
    </row>
    <row r="9" spans="1:10" s="28" customFormat="1" ht="10.5">
      <c r="A9" s="2482" t="s">
        <v>1073</v>
      </c>
      <c r="B9" s="2482"/>
      <c r="C9" s="2482"/>
      <c r="D9" s="2482"/>
      <c r="E9" s="2482"/>
    </row>
    <row r="10" spans="1:10">
      <c r="A10" s="28" t="s">
        <v>451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452</v>
      </c>
      <c r="B12" s="177" t="s">
        <v>1099</v>
      </c>
      <c r="C12" s="178"/>
      <c r="D12" s="177"/>
      <c r="E12" s="177"/>
      <c r="F12" s="177"/>
      <c r="G12" s="170"/>
      <c r="H12" s="187" t="s">
        <v>193</v>
      </c>
    </row>
    <row r="13" spans="1:10" ht="21.75">
      <c r="A13" s="188" t="s">
        <v>587</v>
      </c>
      <c r="B13" s="188"/>
      <c r="C13" s="184"/>
      <c r="D13" s="188"/>
      <c r="E13" s="188"/>
      <c r="F13" s="188"/>
      <c r="G13" s="189"/>
    </row>
    <row r="14" spans="1:10">
      <c r="A14" s="2531" t="s">
        <v>1559</v>
      </c>
      <c r="B14" s="2532"/>
      <c r="F14" s="179"/>
      <c r="G14" s="179"/>
    </row>
    <row r="15" spans="1:10" ht="18">
      <c r="A15" s="192"/>
      <c r="B15" s="2493" t="s">
        <v>588</v>
      </c>
      <c r="C15" s="2493"/>
      <c r="D15" s="2493"/>
      <c r="E15" s="2493"/>
      <c r="F15" s="193"/>
      <c r="G15" s="193"/>
      <c r="H15" s="193"/>
      <c r="I15" s="193"/>
      <c r="J15" s="193"/>
    </row>
    <row r="16" spans="1:10" ht="14.25">
      <c r="A16" s="163"/>
      <c r="B16" s="2494" t="s">
        <v>243</v>
      </c>
      <c r="C16" s="2494"/>
      <c r="D16" s="2494"/>
      <c r="E16" s="2494"/>
      <c r="F16" s="2494"/>
      <c r="G16" s="194"/>
      <c r="H16" s="194"/>
      <c r="I16" s="194"/>
      <c r="J16" s="194"/>
    </row>
    <row r="17" spans="1:10" s="28" customFormat="1" ht="14.25">
      <c r="A17" s="189"/>
      <c r="B17" s="2557" t="s">
        <v>1227</v>
      </c>
      <c r="C17" s="2557"/>
      <c r="D17" s="2557"/>
      <c r="E17" s="2557"/>
      <c r="F17" s="2557"/>
      <c r="G17" s="190"/>
      <c r="H17" s="190"/>
      <c r="I17" s="624"/>
      <c r="J17" s="624"/>
    </row>
    <row r="18" spans="1:10" s="28" customFormat="1" ht="14.25">
      <c r="A18" s="189"/>
      <c r="B18" s="2557"/>
      <c r="C18" s="2557"/>
      <c r="D18" s="2557"/>
      <c r="E18" s="2557"/>
      <c r="F18" s="2557"/>
      <c r="G18" s="190"/>
      <c r="H18" s="190"/>
      <c r="I18" s="624"/>
      <c r="J18" s="624"/>
    </row>
    <row r="19" spans="1:10" s="201" customFormat="1" thickBot="1">
      <c r="A19" s="38" t="s">
        <v>1599</v>
      </c>
      <c r="B19" s="198"/>
      <c r="C19" s="199"/>
      <c r="D19" s="200"/>
      <c r="E19" s="200"/>
      <c r="G19" s="202" t="s">
        <v>617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313</v>
      </c>
      <c r="H20" s="205" t="s">
        <v>949</v>
      </c>
      <c r="I20" s="206">
        <v>1</v>
      </c>
      <c r="J20" s="207">
        <v>3</v>
      </c>
    </row>
    <row r="21" spans="1:10" s="204" customFormat="1" thickBot="1">
      <c r="A21" s="38" t="s">
        <v>600</v>
      </c>
      <c r="C21" s="199"/>
      <c r="G21" s="204" t="s">
        <v>1145</v>
      </c>
    </row>
    <row r="22" spans="1:10" s="204" customFormat="1" thickBot="1">
      <c r="A22" s="38" t="s">
        <v>531</v>
      </c>
      <c r="C22" s="208"/>
      <c r="D22" s="209"/>
      <c r="G22" s="204" t="s">
        <v>532</v>
      </c>
    </row>
    <row r="23" spans="1:10" s="173" customFormat="1" thickBot="1">
      <c r="A23" s="38" t="s">
        <v>693</v>
      </c>
      <c r="B23" s="204"/>
      <c r="C23" s="199"/>
      <c r="G23" s="204" t="s">
        <v>902</v>
      </c>
      <c r="I23" s="210"/>
    </row>
    <row r="24" spans="1:10" s="173" customFormat="1" ht="12">
      <c r="A24" s="38" t="s">
        <v>287</v>
      </c>
      <c r="B24" s="211"/>
      <c r="C24" s="212"/>
      <c r="F24" s="213"/>
      <c r="G24" s="204" t="s">
        <v>904</v>
      </c>
    </row>
    <row r="25" spans="1:10" s="173" customForma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thickBot="1">
      <c r="A27" s="38" t="s">
        <v>608</v>
      </c>
      <c r="B27" s="204"/>
      <c r="C27" s="212"/>
      <c r="E27" s="219" t="s">
        <v>704</v>
      </c>
      <c r="G27" s="204" t="s">
        <v>398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385</v>
      </c>
      <c r="B29" s="2" t="s">
        <v>609</v>
      </c>
      <c r="C29" s="57"/>
      <c r="D29" s="2" t="s">
        <v>401</v>
      </c>
      <c r="E29" s="3"/>
      <c r="F29" s="2495" t="s">
        <v>342</v>
      </c>
      <c r="G29" s="2497" t="s">
        <v>343</v>
      </c>
      <c r="H29" s="2498"/>
      <c r="I29" s="2498"/>
      <c r="J29" s="2499"/>
    </row>
    <row r="30" spans="1:10" s="28" customFormat="1" ht="105.75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96"/>
      <c r="G30" s="15" t="s">
        <v>930</v>
      </c>
      <c r="H30" s="15" t="s">
        <v>931</v>
      </c>
      <c r="I30" s="15" t="s">
        <v>932</v>
      </c>
      <c r="J30" s="15" t="s">
        <v>933</v>
      </c>
    </row>
    <row r="31" spans="1:10" s="222" customFormat="1" ht="11.25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249</v>
      </c>
      <c r="C32" s="69" t="s">
        <v>338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767</v>
      </c>
      <c r="C33" s="69" t="s">
        <v>338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768</v>
      </c>
      <c r="C34" s="74" t="s">
        <v>338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643</v>
      </c>
      <c r="C35" s="394" t="s">
        <v>769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255</v>
      </c>
      <c r="C36" s="81" t="s">
        <v>770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771</v>
      </c>
      <c r="C37" s="81" t="s">
        <v>772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377</v>
      </c>
      <c r="C38" s="81" t="s">
        <v>378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591</v>
      </c>
      <c r="C39" s="81" t="s">
        <v>367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981</v>
      </c>
      <c r="C40" s="83" t="s">
        <v>368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610</v>
      </c>
      <c r="C41" s="86" t="s">
        <v>19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359</v>
      </c>
      <c r="C44" s="83" t="s">
        <v>360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361</v>
      </c>
      <c r="C45" s="81" t="s">
        <v>362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734</v>
      </c>
      <c r="C46" s="83" t="s">
        <v>363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735</v>
      </c>
      <c r="C47" s="81" t="s">
        <v>364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365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366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731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732</v>
      </c>
      <c r="C51" s="74" t="s">
        <v>338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733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465</v>
      </c>
      <c r="C53" s="83" t="s">
        <v>978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136</v>
      </c>
      <c r="C54" s="100" t="s">
        <v>979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338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137</v>
      </c>
      <c r="C56" s="99" t="s">
        <v>345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138</v>
      </c>
      <c r="C57" s="83" t="s">
        <v>346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139</v>
      </c>
      <c r="C58" s="83" t="s">
        <v>347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533</v>
      </c>
      <c r="C59" s="83" t="s">
        <v>348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534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174</v>
      </c>
      <c r="C61" s="81" t="s">
        <v>349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175</v>
      </c>
      <c r="C62" s="83" t="s">
        <v>350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176</v>
      </c>
      <c r="C63" s="100" t="s">
        <v>351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198</v>
      </c>
      <c r="C64" s="74" t="s">
        <v>338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177</v>
      </c>
      <c r="C65" s="86" t="s">
        <v>199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878</v>
      </c>
      <c r="C66" s="74" t="s">
        <v>338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178</v>
      </c>
      <c r="C67" s="99" t="s">
        <v>879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669</v>
      </c>
      <c r="C68" s="100" t="s">
        <v>988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989</v>
      </c>
      <c r="C69" s="74" t="s">
        <v>338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941</v>
      </c>
      <c r="C70" s="77" t="s">
        <v>990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942</v>
      </c>
      <c r="C71" s="83" t="s">
        <v>991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369</v>
      </c>
      <c r="C72" s="83" t="s">
        <v>370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943</v>
      </c>
      <c r="C73" s="81" t="s">
        <v>371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901</v>
      </c>
      <c r="C74" s="83" t="s">
        <v>372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214</v>
      </c>
      <c r="C75" s="81" t="s">
        <v>373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458</v>
      </c>
      <c r="C77" s="86" t="s">
        <v>375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274</v>
      </c>
      <c r="C78" s="74" t="s">
        <v>338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459</v>
      </c>
      <c r="C79" s="99" t="s">
        <v>275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460</v>
      </c>
      <c r="C80" s="83" t="s">
        <v>276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461</v>
      </c>
      <c r="C81" s="83" t="s">
        <v>277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462</v>
      </c>
      <c r="C82" s="109" t="s">
        <v>278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279</v>
      </c>
      <c r="C83" s="111" t="s">
        <v>338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565</v>
      </c>
      <c r="C84" s="77" t="s">
        <v>280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566</v>
      </c>
      <c r="C85" s="83" t="s">
        <v>281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567</v>
      </c>
      <c r="C86" s="86" t="s">
        <v>282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283</v>
      </c>
      <c r="C87" s="74" t="s">
        <v>338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284</v>
      </c>
      <c r="C88" s="99" t="s">
        <v>960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418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694</v>
      </c>
      <c r="C92" s="74" t="s">
        <v>338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649</v>
      </c>
      <c r="C93" s="74" t="s">
        <v>338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250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607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495</v>
      </c>
      <c r="C96" s="230" t="s">
        <v>338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518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723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724</v>
      </c>
      <c r="C99" s="236" t="s">
        <v>338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725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95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479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480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481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482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953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954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955</v>
      </c>
      <c r="C108" s="230" t="s">
        <v>338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195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196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197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338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338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379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671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1080</v>
      </c>
      <c r="C119" s="123" t="s">
        <v>338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1081</v>
      </c>
      <c r="C120" s="83" t="s">
        <v>122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123</v>
      </c>
      <c r="C121" s="83" t="s">
        <v>23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24</v>
      </c>
      <c r="C122" s="83" t="s">
        <v>25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794</v>
      </c>
      <c r="C123" s="83" t="s">
        <v>795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796</v>
      </c>
      <c r="C124" s="83" t="s">
        <v>797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488</v>
      </c>
      <c r="C125" s="83" t="s">
        <v>489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490</v>
      </c>
      <c r="C126" s="83" t="s">
        <v>491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832</v>
      </c>
      <c r="C127" s="83" t="s">
        <v>833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834</v>
      </c>
      <c r="C128" s="83" t="s">
        <v>835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338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763</v>
      </c>
      <c r="C130" s="86" t="s">
        <v>764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836</v>
      </c>
      <c r="C131" s="74" t="s">
        <v>338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200</v>
      </c>
      <c r="C132" s="74" t="s">
        <v>338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456</v>
      </c>
      <c r="C133" s="99" t="s">
        <v>457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331</v>
      </c>
      <c r="C134" s="131" t="s">
        <v>332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974</v>
      </c>
      <c r="C135" s="111" t="s">
        <v>338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1058</v>
      </c>
      <c r="C136" s="99" t="s">
        <v>975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1059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976</v>
      </c>
      <c r="C138" s="83" t="s">
        <v>977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116</v>
      </c>
      <c r="C139" s="83" t="s">
        <v>117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118</v>
      </c>
      <c r="C140" s="111" t="s">
        <v>338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119</v>
      </c>
      <c r="C141" s="83" t="s">
        <v>1044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1045</v>
      </c>
      <c r="C142" s="111" t="s">
        <v>338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1060</v>
      </c>
      <c r="C143" s="83" t="s">
        <v>1046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424</v>
      </c>
      <c r="C144" s="83" t="s">
        <v>425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535</v>
      </c>
      <c r="C145" s="111" t="s">
        <v>338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211</v>
      </c>
      <c r="C146" s="83" t="s">
        <v>212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213</v>
      </c>
      <c r="C147" s="111" t="s">
        <v>338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564</v>
      </c>
      <c r="C149" s="111" t="s">
        <v>338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680</v>
      </c>
      <c r="C150" s="86" t="s">
        <v>244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247</v>
      </c>
      <c r="B151" s="143" t="s">
        <v>618</v>
      </c>
      <c r="C151" s="144" t="s">
        <v>338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620</v>
      </c>
      <c r="B152" s="150" t="s">
        <v>621</v>
      </c>
      <c r="C152" s="74" t="s">
        <v>338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622</v>
      </c>
      <c r="B153" s="134" t="s">
        <v>944</v>
      </c>
      <c r="C153" s="241" t="s">
        <v>945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946</v>
      </c>
      <c r="B154" s="134" t="s">
        <v>922</v>
      </c>
      <c r="C154" s="241" t="s">
        <v>923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924</v>
      </c>
      <c r="B155" s="134" t="s">
        <v>925</v>
      </c>
      <c r="C155" s="241" t="s">
        <v>926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927</v>
      </c>
      <c r="B156" s="134" t="s">
        <v>1054</v>
      </c>
      <c r="C156" s="241" t="s">
        <v>1055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127</v>
      </c>
      <c r="B157" s="135" t="s">
        <v>128</v>
      </c>
      <c r="C157" s="241" t="s">
        <v>129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130</v>
      </c>
      <c r="B158" s="134" t="s">
        <v>913</v>
      </c>
      <c r="C158" s="241" t="s">
        <v>857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858</v>
      </c>
      <c r="B159" s="134" t="s">
        <v>859</v>
      </c>
      <c r="C159" s="241" t="s">
        <v>860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765</v>
      </c>
      <c r="B160" s="243" t="s">
        <v>626</v>
      </c>
      <c r="C160" s="244" t="s">
        <v>627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766</v>
      </c>
      <c r="B161" s="245" t="s">
        <v>1020</v>
      </c>
      <c r="C161" s="228" t="s">
        <v>1021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1022</v>
      </c>
      <c r="B162" s="245" t="s">
        <v>1023</v>
      </c>
      <c r="C162" s="228" t="s">
        <v>1024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628</v>
      </c>
      <c r="B163" s="246" t="s">
        <v>629</v>
      </c>
      <c r="C163" s="247" t="s">
        <v>338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630</v>
      </c>
      <c r="B164" s="135" t="s">
        <v>631</v>
      </c>
      <c r="C164" s="241" t="s">
        <v>632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633</v>
      </c>
      <c r="B165" s="135" t="s">
        <v>634</v>
      </c>
      <c r="C165" s="241" t="s">
        <v>635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636</v>
      </c>
      <c r="B166" s="134" t="s">
        <v>293</v>
      </c>
      <c r="C166" s="241" t="s">
        <v>294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295</v>
      </c>
      <c r="B167" s="134" t="s">
        <v>296</v>
      </c>
      <c r="C167" s="241" t="s">
        <v>297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298</v>
      </c>
      <c r="B168" s="132" t="s">
        <v>299</v>
      </c>
      <c r="C168" s="123" t="s">
        <v>338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300</v>
      </c>
      <c r="B169" s="135" t="s">
        <v>1061</v>
      </c>
      <c r="C169" s="241" t="s">
        <v>301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302</v>
      </c>
      <c r="B170" s="155" t="s">
        <v>1025</v>
      </c>
      <c r="C170" s="123" t="s">
        <v>338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304</v>
      </c>
      <c r="B171" s="135" t="s">
        <v>1062</v>
      </c>
      <c r="C171" s="241" t="s">
        <v>305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306</v>
      </c>
      <c r="B172" s="135" t="s">
        <v>1063</v>
      </c>
      <c r="C172" s="241" t="s">
        <v>307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308</v>
      </c>
      <c r="B173" s="134" t="s">
        <v>309</v>
      </c>
      <c r="C173" s="241" t="s">
        <v>310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1026</v>
      </c>
      <c r="C174" s="244" t="s">
        <v>1089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1027</v>
      </c>
      <c r="C175" s="248" t="s">
        <v>338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486" t="s">
        <v>1228</v>
      </c>
      <c r="B177" s="2486"/>
      <c r="C177" s="2486"/>
      <c r="D177" s="2486"/>
      <c r="E177" s="2486"/>
      <c r="F177" s="2486"/>
      <c r="G177" s="2486"/>
      <c r="H177" s="2486"/>
      <c r="I177" s="2486"/>
      <c r="J177" s="2486"/>
    </row>
    <row r="178" spans="1:10">
      <c r="A178" s="2484" t="s">
        <v>1070</v>
      </c>
      <c r="B178" s="2484"/>
      <c r="C178" s="2484"/>
      <c r="D178" s="2484"/>
      <c r="E178" s="2484"/>
      <c r="F178" s="2484"/>
      <c r="G178" s="2484"/>
      <c r="H178" s="2484"/>
      <c r="I178" s="2484"/>
      <c r="J178" s="2484"/>
    </row>
    <row r="179" spans="1:10" ht="14.25">
      <c r="A179" s="2486" t="s">
        <v>1153</v>
      </c>
      <c r="B179" s="2486"/>
      <c r="C179" s="2486"/>
      <c r="D179" s="2486"/>
      <c r="E179" s="2486"/>
      <c r="F179" s="2486"/>
      <c r="G179" s="2486"/>
      <c r="H179" s="2486"/>
      <c r="I179" s="2486"/>
      <c r="J179" s="2486"/>
    </row>
    <row r="180" spans="1:10">
      <c r="A180" s="2487" t="s">
        <v>950</v>
      </c>
      <c r="B180" s="2487"/>
      <c r="C180" s="2487"/>
      <c r="D180" s="2487"/>
      <c r="E180" s="2487"/>
      <c r="F180" s="2487"/>
      <c r="G180" s="2487"/>
      <c r="H180" s="2487"/>
      <c r="I180" s="2487"/>
      <c r="J180" s="2487"/>
    </row>
    <row r="181" spans="1:10" ht="14.25">
      <c r="A181" s="2539" t="s">
        <v>1082</v>
      </c>
      <c r="B181" s="2539"/>
      <c r="C181" s="2539"/>
      <c r="D181" s="2539"/>
      <c r="E181" s="2539"/>
      <c r="F181" s="2539"/>
      <c r="G181" s="2539"/>
      <c r="H181" s="2539"/>
      <c r="I181" s="2539"/>
      <c r="J181" s="2539"/>
    </row>
    <row r="182" spans="1:10">
      <c r="A182" s="2486" t="s">
        <v>951</v>
      </c>
      <c r="B182" s="2486"/>
      <c r="C182" s="2486"/>
      <c r="D182" s="2486"/>
      <c r="E182" s="2486"/>
      <c r="F182" s="2486"/>
      <c r="G182" s="2486"/>
      <c r="H182" s="2486"/>
      <c r="I182" s="2486"/>
      <c r="J182" s="2486"/>
    </row>
    <row r="183" spans="1:10">
      <c r="A183" s="2486" t="s">
        <v>448</v>
      </c>
      <c r="B183" s="2486"/>
      <c r="C183" s="2486"/>
      <c r="D183" s="2486"/>
      <c r="E183" s="2486"/>
      <c r="F183" s="2486"/>
      <c r="G183" s="2486"/>
      <c r="H183" s="2486"/>
      <c r="I183" s="2486"/>
      <c r="J183" s="2486"/>
    </row>
    <row r="184" spans="1:10" ht="14.25">
      <c r="A184" s="2538" t="s">
        <v>1074</v>
      </c>
      <c r="B184" s="2538"/>
      <c r="C184" s="2538"/>
      <c r="D184" s="2538"/>
      <c r="E184" s="2538"/>
      <c r="F184" s="2538"/>
      <c r="G184" s="2538"/>
      <c r="H184" s="2538"/>
      <c r="I184" s="2538"/>
      <c r="J184" s="2538"/>
    </row>
    <row r="185" spans="1:10">
      <c r="A185" s="2482"/>
      <c r="B185" s="2482"/>
      <c r="C185" s="2482"/>
      <c r="D185" s="2482"/>
      <c r="E185" s="2482"/>
      <c r="F185" s="2482"/>
      <c r="G185" s="2482"/>
      <c r="H185" s="2482"/>
      <c r="I185" s="2482"/>
      <c r="J185" s="2482"/>
    </row>
    <row r="186" spans="1:10">
      <c r="A186" s="2490"/>
      <c r="B186" s="2490"/>
      <c r="C186" s="2490"/>
      <c r="D186" s="2490"/>
      <c r="E186" s="2490"/>
      <c r="F186" s="2490"/>
      <c r="G186" s="2490"/>
      <c r="H186" s="2490"/>
      <c r="I186" s="2490"/>
      <c r="J186" s="2490"/>
    </row>
    <row r="187" spans="1:10">
      <c r="A187" s="2490"/>
      <c r="B187" s="2490"/>
      <c r="C187" s="2490"/>
      <c r="D187" s="2490"/>
      <c r="E187" s="2490"/>
      <c r="F187" s="2490"/>
      <c r="G187" s="2490"/>
      <c r="H187" s="2490"/>
      <c r="I187" s="2490"/>
      <c r="J187" s="2490"/>
    </row>
    <row r="188" spans="1:10">
      <c r="A188" s="2490"/>
      <c r="B188" s="2490"/>
      <c r="C188" s="2490"/>
      <c r="D188" s="2490"/>
      <c r="E188" s="2490"/>
      <c r="F188" s="2490"/>
      <c r="G188" s="2490"/>
      <c r="H188" s="2490"/>
      <c r="I188" s="2490"/>
      <c r="J188" s="2490"/>
    </row>
    <row r="189" spans="1:10">
      <c r="A189" s="2490"/>
      <c r="B189" s="2490"/>
      <c r="C189" s="2490"/>
      <c r="D189" s="2490"/>
      <c r="E189" s="2490"/>
      <c r="F189" s="2490"/>
      <c r="G189" s="2490"/>
      <c r="H189" s="2490"/>
      <c r="I189" s="2490"/>
      <c r="J189" s="249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90"/>
      <c r="B191" s="2490"/>
      <c r="C191" s="2490"/>
      <c r="D191" s="2490"/>
      <c r="E191" s="2490"/>
      <c r="F191" s="2490"/>
      <c r="G191" s="2490"/>
      <c r="H191" s="2490"/>
      <c r="I191" s="2490"/>
      <c r="J191" s="2490"/>
    </row>
    <row r="192" spans="1:10">
      <c r="A192" s="2491"/>
      <c r="B192" s="2491"/>
      <c r="C192" s="2491"/>
      <c r="D192" s="2491"/>
      <c r="E192" s="2491"/>
      <c r="F192" s="2491"/>
      <c r="G192" s="2491"/>
      <c r="H192" s="2491"/>
      <c r="I192" s="2491"/>
      <c r="J192" s="2491"/>
    </row>
    <row r="193" spans="1:10">
      <c r="A193" s="2490"/>
      <c r="B193" s="2490"/>
      <c r="C193" s="2490"/>
      <c r="D193" s="2490"/>
      <c r="E193" s="2490"/>
      <c r="F193" s="2490"/>
      <c r="G193" s="2490"/>
      <c r="H193" s="2490"/>
      <c r="I193" s="2490"/>
      <c r="J193" s="2490"/>
    </row>
    <row r="194" spans="1:10">
      <c r="A194" s="2490"/>
      <c r="B194" s="2490"/>
      <c r="C194" s="2490"/>
      <c r="D194" s="2490"/>
      <c r="E194" s="2490"/>
      <c r="F194" s="2490"/>
      <c r="G194" s="2490"/>
      <c r="H194" s="2490"/>
      <c r="I194" s="2490"/>
      <c r="J194" s="249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90"/>
      <c r="B196" s="2490"/>
      <c r="C196" s="2490"/>
      <c r="D196" s="2490"/>
      <c r="E196" s="2490"/>
      <c r="F196" s="2490"/>
      <c r="G196" s="2490"/>
      <c r="H196" s="2490"/>
      <c r="I196" s="2490"/>
      <c r="J196" s="249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90"/>
      <c r="B198" s="2490"/>
      <c r="C198" s="2490"/>
      <c r="D198" s="2490"/>
      <c r="E198" s="2490"/>
      <c r="F198" s="2490"/>
      <c r="G198" s="2490"/>
      <c r="H198" s="2490"/>
      <c r="I198" s="2490"/>
      <c r="J198" s="249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90"/>
      <c r="B200" s="2490"/>
      <c r="C200" s="2490"/>
      <c r="D200" s="2490"/>
      <c r="E200" s="2490"/>
      <c r="F200" s="2490"/>
      <c r="G200" s="2490"/>
      <c r="H200" s="2490"/>
      <c r="I200" s="2490"/>
      <c r="J200" s="249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90" t="s">
        <v>49</v>
      </c>
      <c r="B202" s="2490"/>
      <c r="C202" s="2490"/>
      <c r="D202" s="2490"/>
      <c r="E202" s="2490"/>
      <c r="F202" s="2490"/>
      <c r="G202" s="2490"/>
      <c r="H202" s="2490"/>
      <c r="I202" s="2490"/>
      <c r="J202" s="2490"/>
    </row>
    <row r="203" spans="1:10">
      <c r="A203" s="2488" t="s">
        <v>336</v>
      </c>
      <c r="B203" s="2488"/>
      <c r="C203" s="2488"/>
      <c r="D203" s="2488"/>
      <c r="E203" s="2488"/>
      <c r="F203" s="2488"/>
      <c r="G203" s="2488"/>
      <c r="H203" s="2488"/>
      <c r="I203" s="2488"/>
      <c r="J203" s="2488"/>
    </row>
    <row r="204" spans="1:10">
      <c r="A204" s="2489" t="s">
        <v>189</v>
      </c>
      <c r="B204" s="2489"/>
      <c r="C204" s="2489"/>
      <c r="D204" s="2489"/>
      <c r="E204" s="2489"/>
      <c r="F204" s="2489"/>
      <c r="G204" s="2489"/>
      <c r="H204" s="2489"/>
      <c r="I204" s="2489"/>
      <c r="J204" s="2489"/>
    </row>
    <row r="205" spans="1:10">
      <c r="A205" s="2489" t="s">
        <v>190</v>
      </c>
      <c r="B205" s="2489"/>
      <c r="C205" s="2489"/>
      <c r="D205" s="2489"/>
      <c r="E205" s="2489"/>
      <c r="F205" s="2489"/>
      <c r="G205" s="2489"/>
      <c r="H205" s="2489"/>
      <c r="I205" s="2489"/>
      <c r="J205" s="2489"/>
    </row>
    <row r="206" spans="1:10">
      <c r="A206" s="256" t="s">
        <v>890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89" t="s">
        <v>644</v>
      </c>
      <c r="B207" s="2489"/>
      <c r="C207" s="2489"/>
      <c r="D207" s="2489"/>
      <c r="E207" s="2489"/>
      <c r="F207" s="2489"/>
      <c r="G207" s="2489"/>
      <c r="H207" s="2489"/>
      <c r="I207" s="2489"/>
      <c r="J207" s="2489"/>
    </row>
    <row r="208" spans="1:10">
      <c r="A208" s="2486" t="s">
        <v>645</v>
      </c>
      <c r="B208" s="2486"/>
      <c r="C208" s="2486"/>
      <c r="D208" s="2486"/>
      <c r="E208" s="2486"/>
      <c r="F208" s="2486"/>
      <c r="G208" s="2486"/>
      <c r="H208" s="2486"/>
      <c r="I208" s="2486"/>
      <c r="J208" s="2486"/>
    </row>
    <row r="209" spans="1:10">
      <c r="A209" s="2484" t="s">
        <v>1070</v>
      </c>
      <c r="B209" s="2484"/>
      <c r="C209" s="2484"/>
      <c r="D209" s="2484"/>
      <c r="E209" s="2484"/>
      <c r="F209" s="2484"/>
      <c r="G209" s="2484"/>
      <c r="H209" s="2484"/>
      <c r="I209" s="2484"/>
      <c r="J209" s="2484"/>
    </row>
    <row r="210" spans="1:10" ht="14.25">
      <c r="A210" s="2484" t="s">
        <v>1072</v>
      </c>
      <c r="B210" s="2484"/>
      <c r="C210" s="2484"/>
      <c r="D210" s="2484"/>
      <c r="E210" s="2484"/>
      <c r="F210" s="2484"/>
      <c r="G210" s="2484"/>
      <c r="H210" s="2484"/>
      <c r="I210" s="2484"/>
      <c r="J210" s="2484"/>
    </row>
    <row r="211" spans="1:10">
      <c r="A211" s="2487" t="s">
        <v>950</v>
      </c>
      <c r="B211" s="2487"/>
      <c r="C211" s="2487"/>
      <c r="D211" s="2487"/>
      <c r="E211" s="2487"/>
      <c r="F211" s="2487"/>
      <c r="G211" s="2487"/>
      <c r="H211" s="2487"/>
      <c r="I211" s="2487"/>
      <c r="J211" s="2487"/>
    </row>
    <row r="212" spans="1:10" ht="14.25">
      <c r="A212" s="2483" t="s">
        <v>291</v>
      </c>
      <c r="B212" s="2483"/>
      <c r="C212" s="2483"/>
      <c r="D212" s="2483"/>
      <c r="E212" s="2483"/>
      <c r="F212" s="2483"/>
      <c r="G212" s="2483"/>
      <c r="H212" s="2483"/>
      <c r="I212" s="2483"/>
      <c r="J212" s="2483"/>
    </row>
    <row r="213" spans="1:10">
      <c r="A213" s="2484" t="s">
        <v>951</v>
      </c>
      <c r="B213" s="2484"/>
      <c r="C213" s="2484"/>
      <c r="D213" s="2484"/>
      <c r="E213" s="2484"/>
      <c r="F213" s="2484"/>
      <c r="G213" s="2484"/>
      <c r="H213" s="2484"/>
      <c r="I213" s="2484"/>
      <c r="J213" s="2484"/>
    </row>
    <row r="214" spans="1:10">
      <c r="A214" s="2484" t="s">
        <v>952</v>
      </c>
      <c r="B214" s="2484"/>
      <c r="C214" s="2484"/>
      <c r="D214" s="2484"/>
      <c r="E214" s="2484"/>
      <c r="F214" s="2484"/>
      <c r="G214" s="2484"/>
      <c r="H214" s="2484"/>
      <c r="I214" s="2484"/>
      <c r="J214" s="2484"/>
    </row>
    <row r="215" spans="1:10" ht="14.25">
      <c r="A215" s="2485" t="s">
        <v>1074</v>
      </c>
      <c r="B215" s="2485"/>
      <c r="C215" s="2485"/>
      <c r="D215" s="2485"/>
      <c r="E215" s="2485"/>
      <c r="F215" s="2485"/>
      <c r="G215" s="2485"/>
      <c r="H215" s="2485"/>
      <c r="I215" s="2485"/>
      <c r="J215" s="2485"/>
    </row>
    <row r="216" spans="1:10">
      <c r="A216" s="2482"/>
      <c r="B216" s="2482"/>
      <c r="C216" s="2482"/>
      <c r="D216" s="2482"/>
      <c r="E216" s="2482"/>
      <c r="F216" s="2482"/>
      <c r="G216" s="2482"/>
      <c r="H216" s="2482"/>
      <c r="I216" s="2482"/>
      <c r="J216" s="2482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889</v>
      </c>
    </row>
    <row r="2" spans="1:10">
      <c r="F2" s="173"/>
      <c r="G2" s="173"/>
      <c r="H2" s="173"/>
      <c r="I2" s="173"/>
    </row>
    <row r="3" spans="1:10">
      <c r="H3" s="174" t="s">
        <v>848</v>
      </c>
    </row>
    <row r="4" spans="1:10">
      <c r="G4" s="173" t="s">
        <v>982</v>
      </c>
    </row>
    <row r="5" spans="1:10">
      <c r="H5" s="23" t="s">
        <v>162</v>
      </c>
    </row>
    <row r="6" spans="1:10" ht="15">
      <c r="B6" s="175" t="s">
        <v>31</v>
      </c>
      <c r="C6" s="176"/>
      <c r="D6" s="175"/>
      <c r="E6" s="175"/>
      <c r="F6" s="16"/>
      <c r="G6" s="177" t="s">
        <v>971</v>
      </c>
      <c r="H6" s="170"/>
    </row>
    <row r="7" spans="1:10">
      <c r="B7" s="163"/>
      <c r="C7" s="178"/>
    </row>
    <row r="8" spans="1:10">
      <c r="A8" s="28" t="s">
        <v>1560</v>
      </c>
      <c r="F8" s="179"/>
      <c r="G8" s="179"/>
    </row>
    <row r="9" spans="1:10" s="28" customFormat="1" ht="10.5">
      <c r="A9" s="2482" t="s">
        <v>1073</v>
      </c>
      <c r="B9" s="2482"/>
      <c r="C9" s="2482"/>
      <c r="D9" s="2482"/>
      <c r="E9" s="2482"/>
    </row>
    <row r="10" spans="1:10">
      <c r="A10" s="28" t="s">
        <v>451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452</v>
      </c>
      <c r="B12" s="177" t="s">
        <v>1099</v>
      </c>
      <c r="C12" s="178"/>
      <c r="D12" s="177"/>
      <c r="E12" s="177"/>
      <c r="F12" s="177"/>
      <c r="G12" s="170"/>
      <c r="H12" s="187" t="s">
        <v>193</v>
      </c>
    </row>
    <row r="13" spans="1:10" ht="21.75">
      <c r="A13" s="188" t="s">
        <v>587</v>
      </c>
      <c r="B13" s="188"/>
      <c r="C13" s="184"/>
      <c r="D13" s="188"/>
      <c r="E13" s="188"/>
      <c r="F13" s="188"/>
      <c r="G13" s="189"/>
    </row>
    <row r="14" spans="1:10">
      <c r="A14" s="2531" t="s">
        <v>1559</v>
      </c>
      <c r="B14" s="2532"/>
      <c r="F14" s="179"/>
      <c r="G14" s="179"/>
    </row>
    <row r="15" spans="1:10" ht="18">
      <c r="A15" s="192"/>
      <c r="B15" s="2493" t="s">
        <v>588</v>
      </c>
      <c r="C15" s="2493"/>
      <c r="D15" s="2493"/>
      <c r="E15" s="2493"/>
      <c r="F15" s="193"/>
      <c r="G15" s="193"/>
      <c r="H15" s="193"/>
      <c r="I15" s="193"/>
      <c r="J15" s="193"/>
    </row>
    <row r="16" spans="1:10" ht="14.25">
      <c r="A16" s="163"/>
      <c r="B16" s="2494" t="s">
        <v>243</v>
      </c>
      <c r="C16" s="2494"/>
      <c r="D16" s="2494"/>
      <c r="E16" s="2494"/>
      <c r="F16" s="2494"/>
      <c r="G16" s="194"/>
      <c r="H16" s="194"/>
      <c r="I16" s="194"/>
      <c r="J16" s="194"/>
    </row>
    <row r="17" spans="1:10" s="28" customFormat="1" ht="14.25">
      <c r="A17" s="189"/>
      <c r="B17" s="2557" t="s">
        <v>1227</v>
      </c>
      <c r="C17" s="2557"/>
      <c r="D17" s="2557"/>
      <c r="E17" s="2557"/>
      <c r="F17" s="2557"/>
      <c r="G17" s="190"/>
      <c r="H17" s="190"/>
      <c r="I17" s="624"/>
      <c r="J17" s="624"/>
    </row>
    <row r="18" spans="1:10" s="28" customFormat="1" ht="14.25">
      <c r="A18" s="189"/>
      <c r="B18" s="2557"/>
      <c r="C18" s="2557"/>
      <c r="D18" s="2557"/>
      <c r="E18" s="2557"/>
      <c r="F18" s="2557"/>
      <c r="G18" s="190"/>
      <c r="H18" s="190"/>
      <c r="I18" s="624"/>
      <c r="J18" s="624"/>
    </row>
    <row r="19" spans="1:10" s="201" customFormat="1" thickBot="1">
      <c r="A19" s="38" t="s">
        <v>1599</v>
      </c>
      <c r="B19" s="198"/>
      <c r="C19" s="199"/>
      <c r="D19" s="200"/>
      <c r="E19" s="200"/>
      <c r="G19" s="202" t="s">
        <v>617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313</v>
      </c>
      <c r="H20" s="205" t="s">
        <v>949</v>
      </c>
      <c r="I20" s="206">
        <v>1</v>
      </c>
      <c r="J20" s="207">
        <v>3</v>
      </c>
    </row>
    <row r="21" spans="1:10" s="204" customFormat="1" thickBot="1">
      <c r="A21" s="38" t="s">
        <v>600</v>
      </c>
      <c r="C21" s="199"/>
      <c r="G21" s="204" t="s">
        <v>1145</v>
      </c>
    </row>
    <row r="22" spans="1:10" s="204" customFormat="1" thickBot="1">
      <c r="A22" s="38" t="s">
        <v>531</v>
      </c>
      <c r="C22" s="208"/>
      <c r="D22" s="209"/>
      <c r="G22" s="204" t="s">
        <v>532</v>
      </c>
    </row>
    <row r="23" spans="1:10" s="173" customFormat="1" thickBot="1">
      <c r="A23" s="38" t="s">
        <v>693</v>
      </c>
      <c r="B23" s="204"/>
      <c r="C23" s="199"/>
      <c r="G23" s="204" t="s">
        <v>902</v>
      </c>
      <c r="I23" s="210"/>
    </row>
    <row r="24" spans="1:10" s="173" customFormat="1" ht="12">
      <c r="A24" s="38" t="s">
        <v>287</v>
      </c>
      <c r="B24" s="211"/>
      <c r="C24" s="212"/>
      <c r="F24" s="213"/>
      <c r="G24" s="204" t="s">
        <v>904</v>
      </c>
    </row>
    <row r="25" spans="1:10" s="173" customForma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thickBot="1">
      <c r="A27" s="38" t="s">
        <v>608</v>
      </c>
      <c r="B27" s="204"/>
      <c r="C27" s="212"/>
      <c r="E27" s="219" t="s">
        <v>704</v>
      </c>
      <c r="G27" s="204" t="s">
        <v>398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385</v>
      </c>
      <c r="B29" s="2" t="s">
        <v>609</v>
      </c>
      <c r="C29" s="57"/>
      <c r="D29" s="2" t="s">
        <v>401</v>
      </c>
      <c r="E29" s="3"/>
      <c r="F29" s="2495" t="s">
        <v>342</v>
      </c>
      <c r="G29" s="2497" t="s">
        <v>343</v>
      </c>
      <c r="H29" s="2498"/>
      <c r="I29" s="2498"/>
      <c r="J29" s="2499"/>
    </row>
    <row r="30" spans="1:10" s="28" customFormat="1" ht="105.75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96"/>
      <c r="G30" s="15" t="s">
        <v>930</v>
      </c>
      <c r="H30" s="15" t="s">
        <v>931</v>
      </c>
      <c r="I30" s="15" t="s">
        <v>932</v>
      </c>
      <c r="J30" s="15" t="s">
        <v>933</v>
      </c>
    </row>
    <row r="31" spans="1:10" s="222" customFormat="1" ht="11.25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249</v>
      </c>
      <c r="C32" s="69" t="s">
        <v>338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767</v>
      </c>
      <c r="C33" s="69" t="s">
        <v>338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768</v>
      </c>
      <c r="C34" s="74" t="s">
        <v>338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643</v>
      </c>
      <c r="C35" s="394" t="s">
        <v>769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255</v>
      </c>
      <c r="C36" s="81" t="s">
        <v>770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771</v>
      </c>
      <c r="C37" s="81" t="s">
        <v>772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377</v>
      </c>
      <c r="C38" s="81" t="s">
        <v>378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591</v>
      </c>
      <c r="C39" s="81" t="s">
        <v>367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981</v>
      </c>
      <c r="C40" s="83" t="s">
        <v>368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610</v>
      </c>
      <c r="C41" s="86" t="s">
        <v>19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359</v>
      </c>
      <c r="C44" s="83" t="s">
        <v>360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361</v>
      </c>
      <c r="C45" s="81" t="s">
        <v>362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734</v>
      </c>
      <c r="C46" s="83" t="s">
        <v>363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735</v>
      </c>
      <c r="C47" s="81" t="s">
        <v>364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365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366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731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732</v>
      </c>
      <c r="C51" s="74" t="s">
        <v>338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733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465</v>
      </c>
      <c r="C53" s="83" t="s">
        <v>978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136</v>
      </c>
      <c r="C54" s="100" t="s">
        <v>979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338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137</v>
      </c>
      <c r="C56" s="99" t="s">
        <v>345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138</v>
      </c>
      <c r="C57" s="83" t="s">
        <v>346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139</v>
      </c>
      <c r="C58" s="83" t="s">
        <v>347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533</v>
      </c>
      <c r="C59" s="83" t="s">
        <v>348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534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174</v>
      </c>
      <c r="C61" s="81" t="s">
        <v>349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175</v>
      </c>
      <c r="C62" s="83" t="s">
        <v>350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176</v>
      </c>
      <c r="C63" s="100" t="s">
        <v>351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198</v>
      </c>
      <c r="C64" s="74" t="s">
        <v>338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177</v>
      </c>
      <c r="C65" s="86" t="s">
        <v>199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878</v>
      </c>
      <c r="C66" s="74" t="s">
        <v>338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178</v>
      </c>
      <c r="C67" s="99" t="s">
        <v>879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669</v>
      </c>
      <c r="C68" s="100" t="s">
        <v>988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989</v>
      </c>
      <c r="C69" s="74" t="s">
        <v>338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941</v>
      </c>
      <c r="C70" s="77" t="s">
        <v>990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942</v>
      </c>
      <c r="C71" s="83" t="s">
        <v>991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369</v>
      </c>
      <c r="C72" s="83" t="s">
        <v>370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943</v>
      </c>
      <c r="C73" s="81" t="s">
        <v>371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901</v>
      </c>
      <c r="C74" s="83" t="s">
        <v>372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214</v>
      </c>
      <c r="C75" s="81" t="s">
        <v>373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458</v>
      </c>
      <c r="C77" s="86" t="s">
        <v>375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274</v>
      </c>
      <c r="C78" s="74" t="s">
        <v>338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459</v>
      </c>
      <c r="C79" s="99" t="s">
        <v>275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460</v>
      </c>
      <c r="C80" s="83" t="s">
        <v>276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461</v>
      </c>
      <c r="C81" s="83" t="s">
        <v>277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462</v>
      </c>
      <c r="C82" s="109" t="s">
        <v>278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279</v>
      </c>
      <c r="C83" s="111" t="s">
        <v>338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565</v>
      </c>
      <c r="C84" s="77" t="s">
        <v>280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566</v>
      </c>
      <c r="C85" s="83" t="s">
        <v>281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567</v>
      </c>
      <c r="C86" s="86" t="s">
        <v>282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283</v>
      </c>
      <c r="C87" s="74" t="s">
        <v>338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284</v>
      </c>
      <c r="C88" s="99" t="s">
        <v>960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418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694</v>
      </c>
      <c r="C92" s="74" t="s">
        <v>338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649</v>
      </c>
      <c r="C93" s="74" t="s">
        <v>338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250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607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495</v>
      </c>
      <c r="C96" s="230" t="s">
        <v>338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518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723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724</v>
      </c>
      <c r="C99" s="236" t="s">
        <v>338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725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95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479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480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481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482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953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954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955</v>
      </c>
      <c r="C108" s="230" t="s">
        <v>338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195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196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197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338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338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379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671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1080</v>
      </c>
      <c r="C119" s="123" t="s">
        <v>338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1081</v>
      </c>
      <c r="C120" s="83" t="s">
        <v>122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123</v>
      </c>
      <c r="C121" s="83" t="s">
        <v>23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24</v>
      </c>
      <c r="C122" s="83" t="s">
        <v>25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794</v>
      </c>
      <c r="C123" s="83" t="s">
        <v>795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796</v>
      </c>
      <c r="C124" s="83" t="s">
        <v>797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488</v>
      </c>
      <c r="C125" s="83" t="s">
        <v>489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490</v>
      </c>
      <c r="C126" s="83" t="s">
        <v>491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832</v>
      </c>
      <c r="C127" s="83" t="s">
        <v>833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834</v>
      </c>
      <c r="C128" s="83" t="s">
        <v>835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338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763</v>
      </c>
      <c r="C130" s="86" t="s">
        <v>764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836</v>
      </c>
      <c r="C131" s="74" t="s">
        <v>338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200</v>
      </c>
      <c r="C132" s="74" t="s">
        <v>338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456</v>
      </c>
      <c r="C133" s="99" t="s">
        <v>457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331</v>
      </c>
      <c r="C134" s="131" t="s">
        <v>332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974</v>
      </c>
      <c r="C135" s="111" t="s">
        <v>338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1058</v>
      </c>
      <c r="C136" s="99" t="s">
        <v>975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1059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976</v>
      </c>
      <c r="C138" s="83" t="s">
        <v>977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116</v>
      </c>
      <c r="C139" s="83" t="s">
        <v>117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118</v>
      </c>
      <c r="C140" s="111" t="s">
        <v>338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119</v>
      </c>
      <c r="C141" s="83" t="s">
        <v>1044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1045</v>
      </c>
      <c r="C142" s="111" t="s">
        <v>338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1060</v>
      </c>
      <c r="C143" s="83" t="s">
        <v>1046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424</v>
      </c>
      <c r="C144" s="83" t="s">
        <v>425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535</v>
      </c>
      <c r="C145" s="111" t="s">
        <v>338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211</v>
      </c>
      <c r="C146" s="83" t="s">
        <v>212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213</v>
      </c>
      <c r="C147" s="111" t="s">
        <v>338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564</v>
      </c>
      <c r="C149" s="111" t="s">
        <v>338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680</v>
      </c>
      <c r="C150" s="86" t="s">
        <v>244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247</v>
      </c>
      <c r="B151" s="143" t="s">
        <v>618</v>
      </c>
      <c r="C151" s="144" t="s">
        <v>338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620</v>
      </c>
      <c r="B152" s="150" t="s">
        <v>621</v>
      </c>
      <c r="C152" s="74" t="s">
        <v>338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622</v>
      </c>
      <c r="B153" s="134" t="s">
        <v>944</v>
      </c>
      <c r="C153" s="241" t="s">
        <v>945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946</v>
      </c>
      <c r="B154" s="134" t="s">
        <v>922</v>
      </c>
      <c r="C154" s="241" t="s">
        <v>923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924</v>
      </c>
      <c r="B155" s="134" t="s">
        <v>925</v>
      </c>
      <c r="C155" s="241" t="s">
        <v>926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927</v>
      </c>
      <c r="B156" s="134" t="s">
        <v>1054</v>
      </c>
      <c r="C156" s="241" t="s">
        <v>1055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127</v>
      </c>
      <c r="B157" s="135" t="s">
        <v>128</v>
      </c>
      <c r="C157" s="241" t="s">
        <v>129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130</v>
      </c>
      <c r="B158" s="134" t="s">
        <v>913</v>
      </c>
      <c r="C158" s="241" t="s">
        <v>857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858</v>
      </c>
      <c r="B159" s="134" t="s">
        <v>859</v>
      </c>
      <c r="C159" s="241" t="s">
        <v>860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765</v>
      </c>
      <c r="B160" s="243" t="s">
        <v>626</v>
      </c>
      <c r="C160" s="244" t="s">
        <v>627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766</v>
      </c>
      <c r="B161" s="245" t="s">
        <v>1020</v>
      </c>
      <c r="C161" s="228" t="s">
        <v>1021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1022</v>
      </c>
      <c r="B162" s="245" t="s">
        <v>1023</v>
      </c>
      <c r="C162" s="228" t="s">
        <v>1024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628</v>
      </c>
      <c r="B163" s="246" t="s">
        <v>629</v>
      </c>
      <c r="C163" s="247" t="s">
        <v>338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630</v>
      </c>
      <c r="B164" s="135" t="s">
        <v>631</v>
      </c>
      <c r="C164" s="241" t="s">
        <v>632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633</v>
      </c>
      <c r="B165" s="135" t="s">
        <v>634</v>
      </c>
      <c r="C165" s="241" t="s">
        <v>635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636</v>
      </c>
      <c r="B166" s="134" t="s">
        <v>293</v>
      </c>
      <c r="C166" s="241" t="s">
        <v>294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295</v>
      </c>
      <c r="B167" s="134" t="s">
        <v>296</v>
      </c>
      <c r="C167" s="241" t="s">
        <v>297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298</v>
      </c>
      <c r="B168" s="132" t="s">
        <v>299</v>
      </c>
      <c r="C168" s="123" t="s">
        <v>338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300</v>
      </c>
      <c r="B169" s="135" t="s">
        <v>1061</v>
      </c>
      <c r="C169" s="241" t="s">
        <v>301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302</v>
      </c>
      <c r="B170" s="155" t="s">
        <v>1025</v>
      </c>
      <c r="C170" s="123" t="s">
        <v>338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304</v>
      </c>
      <c r="B171" s="135" t="s">
        <v>1062</v>
      </c>
      <c r="C171" s="241" t="s">
        <v>305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306</v>
      </c>
      <c r="B172" s="135" t="s">
        <v>1063</v>
      </c>
      <c r="C172" s="241" t="s">
        <v>307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308</v>
      </c>
      <c r="B173" s="134" t="s">
        <v>309</v>
      </c>
      <c r="C173" s="241" t="s">
        <v>310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1026</v>
      </c>
      <c r="C174" s="244" t="s">
        <v>1089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1027</v>
      </c>
      <c r="C175" s="248" t="s">
        <v>338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486" t="s">
        <v>1228</v>
      </c>
      <c r="B177" s="2486"/>
      <c r="C177" s="2486"/>
      <c r="D177" s="2486"/>
      <c r="E177" s="2486"/>
      <c r="F177" s="2486"/>
      <c r="G177" s="2486"/>
      <c r="H177" s="2486"/>
      <c r="I177" s="2486"/>
      <c r="J177" s="2486"/>
    </row>
    <row r="178" spans="1:10">
      <c r="A178" s="2484" t="s">
        <v>1070</v>
      </c>
      <c r="B178" s="2484"/>
      <c r="C178" s="2484"/>
      <c r="D178" s="2484"/>
      <c r="E178" s="2484"/>
      <c r="F178" s="2484"/>
      <c r="G178" s="2484"/>
      <c r="H178" s="2484"/>
      <c r="I178" s="2484"/>
      <c r="J178" s="2484"/>
    </row>
    <row r="179" spans="1:10" ht="14.25">
      <c r="A179" s="2486" t="s">
        <v>1153</v>
      </c>
      <c r="B179" s="2486"/>
      <c r="C179" s="2486"/>
      <c r="D179" s="2486"/>
      <c r="E179" s="2486"/>
      <c r="F179" s="2486"/>
      <c r="G179" s="2486"/>
      <c r="H179" s="2486"/>
      <c r="I179" s="2486"/>
      <c r="J179" s="2486"/>
    </row>
    <row r="180" spans="1:10">
      <c r="A180" s="2487" t="s">
        <v>950</v>
      </c>
      <c r="B180" s="2487"/>
      <c r="C180" s="2487"/>
      <c r="D180" s="2487"/>
      <c r="E180" s="2487"/>
      <c r="F180" s="2487"/>
      <c r="G180" s="2487"/>
      <c r="H180" s="2487"/>
      <c r="I180" s="2487"/>
      <c r="J180" s="2487"/>
    </row>
    <row r="181" spans="1:10" ht="14.25">
      <c r="A181" s="2539" t="s">
        <v>1082</v>
      </c>
      <c r="B181" s="2539"/>
      <c r="C181" s="2539"/>
      <c r="D181" s="2539"/>
      <c r="E181" s="2539"/>
      <c r="F181" s="2539"/>
      <c r="G181" s="2539"/>
      <c r="H181" s="2539"/>
      <c r="I181" s="2539"/>
      <c r="J181" s="2539"/>
    </row>
    <row r="182" spans="1:10">
      <c r="A182" s="2486" t="s">
        <v>951</v>
      </c>
      <c r="B182" s="2486"/>
      <c r="C182" s="2486"/>
      <c r="D182" s="2486"/>
      <c r="E182" s="2486"/>
      <c r="F182" s="2486"/>
      <c r="G182" s="2486"/>
      <c r="H182" s="2486"/>
      <c r="I182" s="2486"/>
      <c r="J182" s="2486"/>
    </row>
    <row r="183" spans="1:10">
      <c r="A183" s="2486" t="s">
        <v>448</v>
      </c>
      <c r="B183" s="2486"/>
      <c r="C183" s="2486"/>
      <c r="D183" s="2486"/>
      <c r="E183" s="2486"/>
      <c r="F183" s="2486"/>
      <c r="G183" s="2486"/>
      <c r="H183" s="2486"/>
      <c r="I183" s="2486"/>
      <c r="J183" s="2486"/>
    </row>
    <row r="184" spans="1:10" ht="14.25">
      <c r="A184" s="2538" t="s">
        <v>1074</v>
      </c>
      <c r="B184" s="2538"/>
      <c r="C184" s="2538"/>
      <c r="D184" s="2538"/>
      <c r="E184" s="2538"/>
      <c r="F184" s="2538"/>
      <c r="G184" s="2538"/>
      <c r="H184" s="2538"/>
      <c r="I184" s="2538"/>
      <c r="J184" s="2538"/>
    </row>
    <row r="185" spans="1:10">
      <c r="A185" s="2482"/>
      <c r="B185" s="2482"/>
      <c r="C185" s="2482"/>
      <c r="D185" s="2482"/>
      <c r="E185" s="2482"/>
      <c r="F185" s="2482"/>
      <c r="G185" s="2482"/>
      <c r="H185" s="2482"/>
      <c r="I185" s="2482"/>
      <c r="J185" s="2482"/>
    </row>
    <row r="186" spans="1:10">
      <c r="A186" s="2490"/>
      <c r="B186" s="2490"/>
      <c r="C186" s="2490"/>
      <c r="D186" s="2490"/>
      <c r="E186" s="2490"/>
      <c r="F186" s="2490"/>
      <c r="G186" s="2490"/>
      <c r="H186" s="2490"/>
      <c r="I186" s="2490"/>
      <c r="J186" s="2490"/>
    </row>
    <row r="187" spans="1:10">
      <c r="A187" s="2490"/>
      <c r="B187" s="2490"/>
      <c r="C187" s="2490"/>
      <c r="D187" s="2490"/>
      <c r="E187" s="2490"/>
      <c r="F187" s="2490"/>
      <c r="G187" s="2490"/>
      <c r="H187" s="2490"/>
      <c r="I187" s="2490"/>
      <c r="J187" s="2490"/>
    </row>
    <row r="188" spans="1:10">
      <c r="A188" s="2490"/>
      <c r="B188" s="2490"/>
      <c r="C188" s="2490"/>
      <c r="D188" s="2490"/>
      <c r="E188" s="2490"/>
      <c r="F188" s="2490"/>
      <c r="G188" s="2490"/>
      <c r="H188" s="2490"/>
      <c r="I188" s="2490"/>
      <c r="J188" s="2490"/>
    </row>
    <row r="189" spans="1:10">
      <c r="A189" s="2490"/>
      <c r="B189" s="2490"/>
      <c r="C189" s="2490"/>
      <c r="D189" s="2490"/>
      <c r="E189" s="2490"/>
      <c r="F189" s="2490"/>
      <c r="G189" s="2490"/>
      <c r="H189" s="2490"/>
      <c r="I189" s="2490"/>
      <c r="J189" s="249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90"/>
      <c r="B191" s="2490"/>
      <c r="C191" s="2490"/>
      <c r="D191" s="2490"/>
      <c r="E191" s="2490"/>
      <c r="F191" s="2490"/>
      <c r="G191" s="2490"/>
      <c r="H191" s="2490"/>
      <c r="I191" s="2490"/>
      <c r="J191" s="2490"/>
    </row>
    <row r="192" spans="1:10">
      <c r="A192" s="2491"/>
      <c r="B192" s="2491"/>
      <c r="C192" s="2491"/>
      <c r="D192" s="2491"/>
      <c r="E192" s="2491"/>
      <c r="F192" s="2491"/>
      <c r="G192" s="2491"/>
      <c r="H192" s="2491"/>
      <c r="I192" s="2491"/>
      <c r="J192" s="2491"/>
    </row>
    <row r="193" spans="1:10">
      <c r="A193" s="2490"/>
      <c r="B193" s="2490"/>
      <c r="C193" s="2490"/>
      <c r="D193" s="2490"/>
      <c r="E193" s="2490"/>
      <c r="F193" s="2490"/>
      <c r="G193" s="2490"/>
      <c r="H193" s="2490"/>
      <c r="I193" s="2490"/>
      <c r="J193" s="2490"/>
    </row>
    <row r="194" spans="1:10">
      <c r="A194" s="2490"/>
      <c r="B194" s="2490"/>
      <c r="C194" s="2490"/>
      <c r="D194" s="2490"/>
      <c r="E194" s="2490"/>
      <c r="F194" s="2490"/>
      <c r="G194" s="2490"/>
      <c r="H194" s="2490"/>
      <c r="I194" s="2490"/>
      <c r="J194" s="249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90"/>
      <c r="B196" s="2490"/>
      <c r="C196" s="2490"/>
      <c r="D196" s="2490"/>
      <c r="E196" s="2490"/>
      <c r="F196" s="2490"/>
      <c r="G196" s="2490"/>
      <c r="H196" s="2490"/>
      <c r="I196" s="2490"/>
      <c r="J196" s="249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90"/>
      <c r="B198" s="2490"/>
      <c r="C198" s="2490"/>
      <c r="D198" s="2490"/>
      <c r="E198" s="2490"/>
      <c r="F198" s="2490"/>
      <c r="G198" s="2490"/>
      <c r="H198" s="2490"/>
      <c r="I198" s="2490"/>
      <c r="J198" s="249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90"/>
      <c r="B200" s="2490"/>
      <c r="C200" s="2490"/>
      <c r="D200" s="2490"/>
      <c r="E200" s="2490"/>
      <c r="F200" s="2490"/>
      <c r="G200" s="2490"/>
      <c r="H200" s="2490"/>
      <c r="I200" s="2490"/>
      <c r="J200" s="249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90" t="s">
        <v>49</v>
      </c>
      <c r="B202" s="2490"/>
      <c r="C202" s="2490"/>
      <c r="D202" s="2490"/>
      <c r="E202" s="2490"/>
      <c r="F202" s="2490"/>
      <c r="G202" s="2490"/>
      <c r="H202" s="2490"/>
      <c r="I202" s="2490"/>
      <c r="J202" s="2490"/>
    </row>
    <row r="203" spans="1:10">
      <c r="A203" s="2488" t="s">
        <v>336</v>
      </c>
      <c r="B203" s="2488"/>
      <c r="C203" s="2488"/>
      <c r="D203" s="2488"/>
      <c r="E203" s="2488"/>
      <c r="F203" s="2488"/>
      <c r="G203" s="2488"/>
      <c r="H203" s="2488"/>
      <c r="I203" s="2488"/>
      <c r="J203" s="2488"/>
    </row>
    <row r="204" spans="1:10">
      <c r="A204" s="2489" t="s">
        <v>189</v>
      </c>
      <c r="B204" s="2489"/>
      <c r="C204" s="2489"/>
      <c r="D204" s="2489"/>
      <c r="E204" s="2489"/>
      <c r="F204" s="2489"/>
      <c r="G204" s="2489"/>
      <c r="H204" s="2489"/>
      <c r="I204" s="2489"/>
      <c r="J204" s="2489"/>
    </row>
    <row r="205" spans="1:10">
      <c r="A205" s="2489" t="s">
        <v>190</v>
      </c>
      <c r="B205" s="2489"/>
      <c r="C205" s="2489"/>
      <c r="D205" s="2489"/>
      <c r="E205" s="2489"/>
      <c r="F205" s="2489"/>
      <c r="G205" s="2489"/>
      <c r="H205" s="2489"/>
      <c r="I205" s="2489"/>
      <c r="J205" s="2489"/>
    </row>
    <row r="206" spans="1:10">
      <c r="A206" s="256" t="s">
        <v>890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89" t="s">
        <v>644</v>
      </c>
      <c r="B207" s="2489"/>
      <c r="C207" s="2489"/>
      <c r="D207" s="2489"/>
      <c r="E207" s="2489"/>
      <c r="F207" s="2489"/>
      <c r="G207" s="2489"/>
      <c r="H207" s="2489"/>
      <c r="I207" s="2489"/>
      <c r="J207" s="2489"/>
    </row>
    <row r="208" spans="1:10">
      <c r="A208" s="2486" t="s">
        <v>645</v>
      </c>
      <c r="B208" s="2486"/>
      <c r="C208" s="2486"/>
      <c r="D208" s="2486"/>
      <c r="E208" s="2486"/>
      <c r="F208" s="2486"/>
      <c r="G208" s="2486"/>
      <c r="H208" s="2486"/>
      <c r="I208" s="2486"/>
      <c r="J208" s="2486"/>
    </row>
    <row r="209" spans="1:10">
      <c r="A209" s="2484" t="s">
        <v>1070</v>
      </c>
      <c r="B209" s="2484"/>
      <c r="C209" s="2484"/>
      <c r="D209" s="2484"/>
      <c r="E209" s="2484"/>
      <c r="F209" s="2484"/>
      <c r="G209" s="2484"/>
      <c r="H209" s="2484"/>
      <c r="I209" s="2484"/>
      <c r="J209" s="2484"/>
    </row>
    <row r="210" spans="1:10" ht="14.25">
      <c r="A210" s="2484" t="s">
        <v>1072</v>
      </c>
      <c r="B210" s="2484"/>
      <c r="C210" s="2484"/>
      <c r="D210" s="2484"/>
      <c r="E210" s="2484"/>
      <c r="F210" s="2484"/>
      <c r="G210" s="2484"/>
      <c r="H210" s="2484"/>
      <c r="I210" s="2484"/>
      <c r="J210" s="2484"/>
    </row>
    <row r="211" spans="1:10">
      <c r="A211" s="2487" t="s">
        <v>950</v>
      </c>
      <c r="B211" s="2487"/>
      <c r="C211" s="2487"/>
      <c r="D211" s="2487"/>
      <c r="E211" s="2487"/>
      <c r="F211" s="2487"/>
      <c r="G211" s="2487"/>
      <c r="H211" s="2487"/>
      <c r="I211" s="2487"/>
      <c r="J211" s="2487"/>
    </row>
    <row r="212" spans="1:10" ht="14.25">
      <c r="A212" s="2483" t="s">
        <v>291</v>
      </c>
      <c r="B212" s="2483"/>
      <c r="C212" s="2483"/>
      <c r="D212" s="2483"/>
      <c r="E212" s="2483"/>
      <c r="F212" s="2483"/>
      <c r="G212" s="2483"/>
      <c r="H212" s="2483"/>
      <c r="I212" s="2483"/>
      <c r="J212" s="2483"/>
    </row>
    <row r="213" spans="1:10">
      <c r="A213" s="2484" t="s">
        <v>951</v>
      </c>
      <c r="B213" s="2484"/>
      <c r="C213" s="2484"/>
      <c r="D213" s="2484"/>
      <c r="E213" s="2484"/>
      <c r="F213" s="2484"/>
      <c r="G213" s="2484"/>
      <c r="H213" s="2484"/>
      <c r="I213" s="2484"/>
      <c r="J213" s="2484"/>
    </row>
    <row r="214" spans="1:10">
      <c r="A214" s="2484" t="s">
        <v>952</v>
      </c>
      <c r="B214" s="2484"/>
      <c r="C214" s="2484"/>
      <c r="D214" s="2484"/>
      <c r="E214" s="2484"/>
      <c r="F214" s="2484"/>
      <c r="G214" s="2484"/>
      <c r="H214" s="2484"/>
      <c r="I214" s="2484"/>
      <c r="J214" s="2484"/>
    </row>
    <row r="215" spans="1:10" ht="14.25">
      <c r="A215" s="2485" t="s">
        <v>1074</v>
      </c>
      <c r="B215" s="2485"/>
      <c r="C215" s="2485"/>
      <c r="D215" s="2485"/>
      <c r="E215" s="2485"/>
      <c r="F215" s="2485"/>
      <c r="G215" s="2485"/>
      <c r="H215" s="2485"/>
      <c r="I215" s="2485"/>
      <c r="J215" s="2485"/>
    </row>
    <row r="216" spans="1:10">
      <c r="A216" s="2482"/>
      <c r="B216" s="2482"/>
      <c r="C216" s="2482"/>
      <c r="D216" s="2482"/>
      <c r="E216" s="2482"/>
      <c r="F216" s="2482"/>
      <c r="G216" s="2482"/>
      <c r="H216" s="2482"/>
      <c r="I216" s="2482"/>
      <c r="J216" s="2482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889</v>
      </c>
    </row>
    <row r="2" spans="1:10">
      <c r="F2" s="173"/>
      <c r="G2" s="173"/>
      <c r="H2" s="173"/>
      <c r="I2" s="173"/>
    </row>
    <row r="3" spans="1:10">
      <c r="H3" s="174" t="s">
        <v>848</v>
      </c>
    </row>
    <row r="4" spans="1:10">
      <c r="G4" s="173" t="s">
        <v>982</v>
      </c>
    </row>
    <row r="5" spans="1:10">
      <c r="H5" s="23" t="s">
        <v>162</v>
      </c>
    </row>
    <row r="6" spans="1:10" ht="15">
      <c r="B6" s="175" t="s">
        <v>31</v>
      </c>
      <c r="C6" s="176"/>
      <c r="D6" s="175"/>
      <c r="E6" s="175"/>
      <c r="F6" s="16"/>
      <c r="G6" s="177" t="s">
        <v>971</v>
      </c>
      <c r="H6" s="170"/>
    </row>
    <row r="7" spans="1:10">
      <c r="B7" s="163"/>
      <c r="C7" s="178"/>
    </row>
    <row r="8" spans="1:10">
      <c r="A8" s="28" t="s">
        <v>1560</v>
      </c>
      <c r="F8" s="179"/>
      <c r="G8" s="179"/>
    </row>
    <row r="9" spans="1:10" s="28" customFormat="1" ht="10.5">
      <c r="A9" s="2482" t="s">
        <v>1073</v>
      </c>
      <c r="B9" s="2482"/>
      <c r="C9" s="2482"/>
      <c r="D9" s="2482"/>
      <c r="E9" s="2482"/>
    </row>
    <row r="10" spans="1:10">
      <c r="A10" s="28" t="s">
        <v>451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452</v>
      </c>
      <c r="B12" s="177" t="s">
        <v>1099</v>
      </c>
      <c r="C12" s="178"/>
      <c r="D12" s="177"/>
      <c r="E12" s="177"/>
      <c r="F12" s="177"/>
      <c r="G12" s="170"/>
      <c r="H12" s="187" t="s">
        <v>193</v>
      </c>
    </row>
    <row r="13" spans="1:10" ht="21.75">
      <c r="A13" s="188" t="s">
        <v>587</v>
      </c>
      <c r="B13" s="188"/>
      <c r="C13" s="184"/>
      <c r="D13" s="188"/>
      <c r="E13" s="188"/>
      <c r="F13" s="188"/>
      <c r="G13" s="189"/>
    </row>
    <row r="14" spans="1:10">
      <c r="A14" s="2531" t="s">
        <v>1559</v>
      </c>
      <c r="B14" s="2532"/>
      <c r="F14" s="179"/>
      <c r="G14" s="179"/>
    </row>
    <row r="15" spans="1:10" ht="18">
      <c r="A15" s="192"/>
      <c r="B15" s="2493" t="s">
        <v>588</v>
      </c>
      <c r="C15" s="2493"/>
      <c r="D15" s="2493"/>
      <c r="E15" s="2493"/>
      <c r="F15" s="193"/>
      <c r="G15" s="193"/>
      <c r="H15" s="193"/>
      <c r="I15" s="193"/>
      <c r="J15" s="193"/>
    </row>
    <row r="16" spans="1:10" ht="14.25">
      <c r="A16" s="163"/>
      <c r="B16" s="2494" t="s">
        <v>243</v>
      </c>
      <c r="C16" s="2494"/>
      <c r="D16" s="2494"/>
      <c r="E16" s="2494"/>
      <c r="F16" s="2494"/>
      <c r="G16" s="194"/>
      <c r="H16" s="194"/>
      <c r="I16" s="194"/>
      <c r="J16" s="194"/>
    </row>
    <row r="17" spans="1:10" s="28" customFormat="1" ht="14.25">
      <c r="A17" s="189"/>
      <c r="B17" s="2557" t="s">
        <v>1227</v>
      </c>
      <c r="C17" s="2557"/>
      <c r="D17" s="2557"/>
      <c r="E17" s="2557"/>
      <c r="F17" s="2557"/>
      <c r="G17" s="190"/>
      <c r="H17" s="190"/>
      <c r="I17" s="624"/>
      <c r="J17" s="624"/>
    </row>
    <row r="18" spans="1:10" s="28" customFormat="1" ht="14.25">
      <c r="A18" s="189"/>
      <c r="B18" s="2557"/>
      <c r="C18" s="2557"/>
      <c r="D18" s="2557"/>
      <c r="E18" s="2557"/>
      <c r="F18" s="2557"/>
      <c r="G18" s="190"/>
      <c r="H18" s="190"/>
      <c r="I18" s="624"/>
      <c r="J18" s="624"/>
    </row>
    <row r="19" spans="1:10" s="201" customFormat="1" thickBot="1">
      <c r="A19" s="38" t="s">
        <v>1599</v>
      </c>
      <c r="B19" s="198"/>
      <c r="C19" s="199"/>
      <c r="D19" s="200"/>
      <c r="E19" s="200"/>
      <c r="G19" s="202" t="s">
        <v>617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313</v>
      </c>
      <c r="H20" s="205" t="s">
        <v>949</v>
      </c>
      <c r="I20" s="206">
        <v>1</v>
      </c>
      <c r="J20" s="207">
        <v>3</v>
      </c>
    </row>
    <row r="21" spans="1:10" s="204" customFormat="1" thickBot="1">
      <c r="A21" s="38" t="s">
        <v>600</v>
      </c>
      <c r="C21" s="199"/>
      <c r="G21" s="204" t="s">
        <v>1145</v>
      </c>
    </row>
    <row r="22" spans="1:10" s="204" customFormat="1" thickBot="1">
      <c r="A22" s="38" t="s">
        <v>531</v>
      </c>
      <c r="C22" s="208"/>
      <c r="D22" s="209"/>
      <c r="G22" s="204" t="s">
        <v>532</v>
      </c>
    </row>
    <row r="23" spans="1:10" s="173" customFormat="1" thickBot="1">
      <c r="A23" s="38" t="s">
        <v>693</v>
      </c>
      <c r="B23" s="204"/>
      <c r="C23" s="199"/>
      <c r="G23" s="204" t="s">
        <v>902</v>
      </c>
      <c r="I23" s="210"/>
    </row>
    <row r="24" spans="1:10" s="173" customFormat="1" ht="12">
      <c r="A24" s="38" t="s">
        <v>287</v>
      </c>
      <c r="B24" s="211"/>
      <c r="C24" s="212"/>
      <c r="F24" s="213"/>
      <c r="G24" s="204" t="s">
        <v>904</v>
      </c>
    </row>
    <row r="25" spans="1:10" s="173" customForma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thickBot="1">
      <c r="A27" s="38" t="s">
        <v>608</v>
      </c>
      <c r="B27" s="204"/>
      <c r="C27" s="212"/>
      <c r="E27" s="219" t="s">
        <v>704</v>
      </c>
      <c r="G27" s="204" t="s">
        <v>398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385</v>
      </c>
      <c r="B29" s="2" t="s">
        <v>609</v>
      </c>
      <c r="C29" s="57"/>
      <c r="D29" s="2" t="s">
        <v>401</v>
      </c>
      <c r="E29" s="3"/>
      <c r="F29" s="2495" t="s">
        <v>342</v>
      </c>
      <c r="G29" s="2497" t="s">
        <v>343</v>
      </c>
      <c r="H29" s="2498"/>
      <c r="I29" s="2498"/>
      <c r="J29" s="2499"/>
    </row>
    <row r="30" spans="1:10" s="28" customFormat="1" ht="105.75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96"/>
      <c r="G30" s="15" t="s">
        <v>930</v>
      </c>
      <c r="H30" s="15" t="s">
        <v>931</v>
      </c>
      <c r="I30" s="15" t="s">
        <v>932</v>
      </c>
      <c r="J30" s="15" t="s">
        <v>933</v>
      </c>
    </row>
    <row r="31" spans="1:10" s="222" customFormat="1" ht="11.25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249</v>
      </c>
      <c r="C32" s="69" t="s">
        <v>338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767</v>
      </c>
      <c r="C33" s="69" t="s">
        <v>338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768</v>
      </c>
      <c r="C34" s="74" t="s">
        <v>338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643</v>
      </c>
      <c r="C35" s="394" t="s">
        <v>769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255</v>
      </c>
      <c r="C36" s="81" t="s">
        <v>770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771</v>
      </c>
      <c r="C37" s="81" t="s">
        <v>772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377</v>
      </c>
      <c r="C38" s="81" t="s">
        <v>378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591</v>
      </c>
      <c r="C39" s="81" t="s">
        <v>367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981</v>
      </c>
      <c r="C40" s="83" t="s">
        <v>368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610</v>
      </c>
      <c r="C41" s="86" t="s">
        <v>19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359</v>
      </c>
      <c r="C44" s="83" t="s">
        <v>360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361</v>
      </c>
      <c r="C45" s="81" t="s">
        <v>362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734</v>
      </c>
      <c r="C46" s="83" t="s">
        <v>363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735</v>
      </c>
      <c r="C47" s="81" t="s">
        <v>364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365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366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731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732</v>
      </c>
      <c r="C51" s="74" t="s">
        <v>338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733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465</v>
      </c>
      <c r="C53" s="83" t="s">
        <v>978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136</v>
      </c>
      <c r="C54" s="100" t="s">
        <v>979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338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137</v>
      </c>
      <c r="C56" s="99" t="s">
        <v>345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138</v>
      </c>
      <c r="C57" s="83" t="s">
        <v>346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139</v>
      </c>
      <c r="C58" s="83" t="s">
        <v>347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533</v>
      </c>
      <c r="C59" s="83" t="s">
        <v>348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534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174</v>
      </c>
      <c r="C61" s="81" t="s">
        <v>349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175</v>
      </c>
      <c r="C62" s="83" t="s">
        <v>350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176</v>
      </c>
      <c r="C63" s="100" t="s">
        <v>351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198</v>
      </c>
      <c r="C64" s="74" t="s">
        <v>338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177</v>
      </c>
      <c r="C65" s="86" t="s">
        <v>199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878</v>
      </c>
      <c r="C66" s="74" t="s">
        <v>338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178</v>
      </c>
      <c r="C67" s="99" t="s">
        <v>879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669</v>
      </c>
      <c r="C68" s="100" t="s">
        <v>988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989</v>
      </c>
      <c r="C69" s="74" t="s">
        <v>338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941</v>
      </c>
      <c r="C70" s="77" t="s">
        <v>990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942</v>
      </c>
      <c r="C71" s="83" t="s">
        <v>991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369</v>
      </c>
      <c r="C72" s="83" t="s">
        <v>370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943</v>
      </c>
      <c r="C73" s="81" t="s">
        <v>371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901</v>
      </c>
      <c r="C74" s="83" t="s">
        <v>372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214</v>
      </c>
      <c r="C75" s="81" t="s">
        <v>373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458</v>
      </c>
      <c r="C77" s="86" t="s">
        <v>375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274</v>
      </c>
      <c r="C78" s="74" t="s">
        <v>338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459</v>
      </c>
      <c r="C79" s="99" t="s">
        <v>275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460</v>
      </c>
      <c r="C80" s="83" t="s">
        <v>276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461</v>
      </c>
      <c r="C81" s="83" t="s">
        <v>277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462</v>
      </c>
      <c r="C82" s="109" t="s">
        <v>278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279</v>
      </c>
      <c r="C83" s="111" t="s">
        <v>338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565</v>
      </c>
      <c r="C84" s="77" t="s">
        <v>280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566</v>
      </c>
      <c r="C85" s="83" t="s">
        <v>281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567</v>
      </c>
      <c r="C86" s="86" t="s">
        <v>282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283</v>
      </c>
      <c r="C87" s="74" t="s">
        <v>338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284</v>
      </c>
      <c r="C88" s="99" t="s">
        <v>960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418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694</v>
      </c>
      <c r="C92" s="74" t="s">
        <v>338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649</v>
      </c>
      <c r="C93" s="74" t="s">
        <v>338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250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607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495</v>
      </c>
      <c r="C96" s="230" t="s">
        <v>338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518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723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724</v>
      </c>
      <c r="C99" s="236" t="s">
        <v>338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725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95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479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480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481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482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953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954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955</v>
      </c>
      <c r="C108" s="230" t="s">
        <v>338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195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196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197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338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338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379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671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1080</v>
      </c>
      <c r="C119" s="123" t="s">
        <v>338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1081</v>
      </c>
      <c r="C120" s="83" t="s">
        <v>122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123</v>
      </c>
      <c r="C121" s="83" t="s">
        <v>23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24</v>
      </c>
      <c r="C122" s="83" t="s">
        <v>25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794</v>
      </c>
      <c r="C123" s="83" t="s">
        <v>795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796</v>
      </c>
      <c r="C124" s="83" t="s">
        <v>797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488</v>
      </c>
      <c r="C125" s="83" t="s">
        <v>489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490</v>
      </c>
      <c r="C126" s="83" t="s">
        <v>491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832</v>
      </c>
      <c r="C127" s="83" t="s">
        <v>833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834</v>
      </c>
      <c r="C128" s="83" t="s">
        <v>835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338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763</v>
      </c>
      <c r="C130" s="86" t="s">
        <v>764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836</v>
      </c>
      <c r="C131" s="74" t="s">
        <v>338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200</v>
      </c>
      <c r="C132" s="74" t="s">
        <v>338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456</v>
      </c>
      <c r="C133" s="99" t="s">
        <v>457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331</v>
      </c>
      <c r="C134" s="131" t="s">
        <v>332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974</v>
      </c>
      <c r="C135" s="111" t="s">
        <v>338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1058</v>
      </c>
      <c r="C136" s="99" t="s">
        <v>975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1059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976</v>
      </c>
      <c r="C138" s="83" t="s">
        <v>977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116</v>
      </c>
      <c r="C139" s="83" t="s">
        <v>117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118</v>
      </c>
      <c r="C140" s="111" t="s">
        <v>338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119</v>
      </c>
      <c r="C141" s="83" t="s">
        <v>1044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1045</v>
      </c>
      <c r="C142" s="111" t="s">
        <v>338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1060</v>
      </c>
      <c r="C143" s="83" t="s">
        <v>1046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424</v>
      </c>
      <c r="C144" s="83" t="s">
        <v>425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535</v>
      </c>
      <c r="C145" s="111" t="s">
        <v>338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211</v>
      </c>
      <c r="C146" s="83" t="s">
        <v>212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213</v>
      </c>
      <c r="C147" s="111" t="s">
        <v>338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564</v>
      </c>
      <c r="C149" s="111" t="s">
        <v>338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680</v>
      </c>
      <c r="C150" s="86" t="s">
        <v>244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247</v>
      </c>
      <c r="B151" s="143" t="s">
        <v>618</v>
      </c>
      <c r="C151" s="144" t="s">
        <v>338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620</v>
      </c>
      <c r="B152" s="150" t="s">
        <v>621</v>
      </c>
      <c r="C152" s="74" t="s">
        <v>338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622</v>
      </c>
      <c r="B153" s="134" t="s">
        <v>944</v>
      </c>
      <c r="C153" s="241" t="s">
        <v>945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946</v>
      </c>
      <c r="B154" s="134" t="s">
        <v>922</v>
      </c>
      <c r="C154" s="241" t="s">
        <v>923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924</v>
      </c>
      <c r="B155" s="134" t="s">
        <v>925</v>
      </c>
      <c r="C155" s="241" t="s">
        <v>926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927</v>
      </c>
      <c r="B156" s="134" t="s">
        <v>1054</v>
      </c>
      <c r="C156" s="241" t="s">
        <v>1055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127</v>
      </c>
      <c r="B157" s="135" t="s">
        <v>128</v>
      </c>
      <c r="C157" s="241" t="s">
        <v>129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130</v>
      </c>
      <c r="B158" s="134" t="s">
        <v>913</v>
      </c>
      <c r="C158" s="241" t="s">
        <v>857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858</v>
      </c>
      <c r="B159" s="134" t="s">
        <v>859</v>
      </c>
      <c r="C159" s="241" t="s">
        <v>860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765</v>
      </c>
      <c r="B160" s="243" t="s">
        <v>626</v>
      </c>
      <c r="C160" s="244" t="s">
        <v>627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766</v>
      </c>
      <c r="B161" s="245" t="s">
        <v>1020</v>
      </c>
      <c r="C161" s="228" t="s">
        <v>1021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1022</v>
      </c>
      <c r="B162" s="245" t="s">
        <v>1023</v>
      </c>
      <c r="C162" s="228" t="s">
        <v>1024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628</v>
      </c>
      <c r="B163" s="246" t="s">
        <v>629</v>
      </c>
      <c r="C163" s="247" t="s">
        <v>338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630</v>
      </c>
      <c r="B164" s="135" t="s">
        <v>631</v>
      </c>
      <c r="C164" s="241" t="s">
        <v>632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633</v>
      </c>
      <c r="B165" s="135" t="s">
        <v>634</v>
      </c>
      <c r="C165" s="241" t="s">
        <v>635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636</v>
      </c>
      <c r="B166" s="134" t="s">
        <v>293</v>
      </c>
      <c r="C166" s="241" t="s">
        <v>294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295</v>
      </c>
      <c r="B167" s="134" t="s">
        <v>296</v>
      </c>
      <c r="C167" s="241" t="s">
        <v>297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298</v>
      </c>
      <c r="B168" s="132" t="s">
        <v>299</v>
      </c>
      <c r="C168" s="123" t="s">
        <v>338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300</v>
      </c>
      <c r="B169" s="135" t="s">
        <v>1061</v>
      </c>
      <c r="C169" s="241" t="s">
        <v>301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302</v>
      </c>
      <c r="B170" s="155" t="s">
        <v>1025</v>
      </c>
      <c r="C170" s="123" t="s">
        <v>338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304</v>
      </c>
      <c r="B171" s="135" t="s">
        <v>1062</v>
      </c>
      <c r="C171" s="241" t="s">
        <v>305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306</v>
      </c>
      <c r="B172" s="135" t="s">
        <v>1063</v>
      </c>
      <c r="C172" s="241" t="s">
        <v>307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308</v>
      </c>
      <c r="B173" s="134" t="s">
        <v>309</v>
      </c>
      <c r="C173" s="241" t="s">
        <v>310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1026</v>
      </c>
      <c r="C174" s="244" t="s">
        <v>1089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1027</v>
      </c>
      <c r="C175" s="248" t="s">
        <v>338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486" t="s">
        <v>1228</v>
      </c>
      <c r="B177" s="2486"/>
      <c r="C177" s="2486"/>
      <c r="D177" s="2486"/>
      <c r="E177" s="2486"/>
      <c r="F177" s="2486"/>
      <c r="G177" s="2486"/>
      <c r="H177" s="2486"/>
      <c r="I177" s="2486"/>
      <c r="J177" s="2486"/>
    </row>
    <row r="178" spans="1:10">
      <c r="A178" s="2484" t="s">
        <v>1070</v>
      </c>
      <c r="B178" s="2484"/>
      <c r="C178" s="2484"/>
      <c r="D178" s="2484"/>
      <c r="E178" s="2484"/>
      <c r="F178" s="2484"/>
      <c r="G178" s="2484"/>
      <c r="H178" s="2484"/>
      <c r="I178" s="2484"/>
      <c r="J178" s="2484"/>
    </row>
    <row r="179" spans="1:10" ht="14.25">
      <c r="A179" s="2486" t="s">
        <v>1153</v>
      </c>
      <c r="B179" s="2486"/>
      <c r="C179" s="2486"/>
      <c r="D179" s="2486"/>
      <c r="E179" s="2486"/>
      <c r="F179" s="2486"/>
      <c r="G179" s="2486"/>
      <c r="H179" s="2486"/>
      <c r="I179" s="2486"/>
      <c r="J179" s="2486"/>
    </row>
    <row r="180" spans="1:10">
      <c r="A180" s="2487" t="s">
        <v>950</v>
      </c>
      <c r="B180" s="2487"/>
      <c r="C180" s="2487"/>
      <c r="D180" s="2487"/>
      <c r="E180" s="2487"/>
      <c r="F180" s="2487"/>
      <c r="G180" s="2487"/>
      <c r="H180" s="2487"/>
      <c r="I180" s="2487"/>
      <c r="J180" s="2487"/>
    </row>
    <row r="181" spans="1:10" ht="14.25">
      <c r="A181" s="2539" t="s">
        <v>1082</v>
      </c>
      <c r="B181" s="2539"/>
      <c r="C181" s="2539"/>
      <c r="D181" s="2539"/>
      <c r="E181" s="2539"/>
      <c r="F181" s="2539"/>
      <c r="G181" s="2539"/>
      <c r="H181" s="2539"/>
      <c r="I181" s="2539"/>
      <c r="J181" s="2539"/>
    </row>
    <row r="182" spans="1:10">
      <c r="A182" s="2486" t="s">
        <v>951</v>
      </c>
      <c r="B182" s="2486"/>
      <c r="C182" s="2486"/>
      <c r="D182" s="2486"/>
      <c r="E182" s="2486"/>
      <c r="F182" s="2486"/>
      <c r="G182" s="2486"/>
      <c r="H182" s="2486"/>
      <c r="I182" s="2486"/>
      <c r="J182" s="2486"/>
    </row>
    <row r="183" spans="1:10">
      <c r="A183" s="2486" t="s">
        <v>448</v>
      </c>
      <c r="B183" s="2486"/>
      <c r="C183" s="2486"/>
      <c r="D183" s="2486"/>
      <c r="E183" s="2486"/>
      <c r="F183" s="2486"/>
      <c r="G183" s="2486"/>
      <c r="H183" s="2486"/>
      <c r="I183" s="2486"/>
      <c r="J183" s="2486"/>
    </row>
    <row r="184" spans="1:10" ht="14.25">
      <c r="A184" s="2538" t="s">
        <v>1074</v>
      </c>
      <c r="B184" s="2538"/>
      <c r="C184" s="2538"/>
      <c r="D184" s="2538"/>
      <c r="E184" s="2538"/>
      <c r="F184" s="2538"/>
      <c r="G184" s="2538"/>
      <c r="H184" s="2538"/>
      <c r="I184" s="2538"/>
      <c r="J184" s="2538"/>
    </row>
    <row r="185" spans="1:10">
      <c r="A185" s="2482"/>
      <c r="B185" s="2482"/>
      <c r="C185" s="2482"/>
      <c r="D185" s="2482"/>
      <c r="E185" s="2482"/>
      <c r="F185" s="2482"/>
      <c r="G185" s="2482"/>
      <c r="H185" s="2482"/>
      <c r="I185" s="2482"/>
      <c r="J185" s="2482"/>
    </row>
    <row r="186" spans="1:10">
      <c r="A186" s="2490"/>
      <c r="B186" s="2490"/>
      <c r="C186" s="2490"/>
      <c r="D186" s="2490"/>
      <c r="E186" s="2490"/>
      <c r="F186" s="2490"/>
      <c r="G186" s="2490"/>
      <c r="H186" s="2490"/>
      <c r="I186" s="2490"/>
      <c r="J186" s="2490"/>
    </row>
    <row r="187" spans="1:10">
      <c r="A187" s="2490"/>
      <c r="B187" s="2490"/>
      <c r="C187" s="2490"/>
      <c r="D187" s="2490"/>
      <c r="E187" s="2490"/>
      <c r="F187" s="2490"/>
      <c r="G187" s="2490"/>
      <c r="H187" s="2490"/>
      <c r="I187" s="2490"/>
      <c r="J187" s="2490"/>
    </row>
    <row r="188" spans="1:10">
      <c r="A188" s="2490"/>
      <c r="B188" s="2490"/>
      <c r="C188" s="2490"/>
      <c r="D188" s="2490"/>
      <c r="E188" s="2490"/>
      <c r="F188" s="2490"/>
      <c r="G188" s="2490"/>
      <c r="H188" s="2490"/>
      <c r="I188" s="2490"/>
      <c r="J188" s="2490"/>
    </row>
    <row r="189" spans="1:10">
      <c r="A189" s="2490"/>
      <c r="B189" s="2490"/>
      <c r="C189" s="2490"/>
      <c r="D189" s="2490"/>
      <c r="E189" s="2490"/>
      <c r="F189" s="2490"/>
      <c r="G189" s="2490"/>
      <c r="H189" s="2490"/>
      <c r="I189" s="2490"/>
      <c r="J189" s="249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90"/>
      <c r="B191" s="2490"/>
      <c r="C191" s="2490"/>
      <c r="D191" s="2490"/>
      <c r="E191" s="2490"/>
      <c r="F191" s="2490"/>
      <c r="G191" s="2490"/>
      <c r="H191" s="2490"/>
      <c r="I191" s="2490"/>
      <c r="J191" s="2490"/>
    </row>
    <row r="192" spans="1:10">
      <c r="A192" s="2491"/>
      <c r="B192" s="2491"/>
      <c r="C192" s="2491"/>
      <c r="D192" s="2491"/>
      <c r="E192" s="2491"/>
      <c r="F192" s="2491"/>
      <c r="G192" s="2491"/>
      <c r="H192" s="2491"/>
      <c r="I192" s="2491"/>
      <c r="J192" s="2491"/>
    </row>
    <row r="193" spans="1:10">
      <c r="A193" s="2490"/>
      <c r="B193" s="2490"/>
      <c r="C193" s="2490"/>
      <c r="D193" s="2490"/>
      <c r="E193" s="2490"/>
      <c r="F193" s="2490"/>
      <c r="G193" s="2490"/>
      <c r="H193" s="2490"/>
      <c r="I193" s="2490"/>
      <c r="J193" s="2490"/>
    </row>
    <row r="194" spans="1:10">
      <c r="A194" s="2490"/>
      <c r="B194" s="2490"/>
      <c r="C194" s="2490"/>
      <c r="D194" s="2490"/>
      <c r="E194" s="2490"/>
      <c r="F194" s="2490"/>
      <c r="G194" s="2490"/>
      <c r="H194" s="2490"/>
      <c r="I194" s="2490"/>
      <c r="J194" s="249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90"/>
      <c r="B196" s="2490"/>
      <c r="C196" s="2490"/>
      <c r="D196" s="2490"/>
      <c r="E196" s="2490"/>
      <c r="F196" s="2490"/>
      <c r="G196" s="2490"/>
      <c r="H196" s="2490"/>
      <c r="I196" s="2490"/>
      <c r="J196" s="249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90"/>
      <c r="B198" s="2490"/>
      <c r="C198" s="2490"/>
      <c r="D198" s="2490"/>
      <c r="E198" s="2490"/>
      <c r="F198" s="2490"/>
      <c r="G198" s="2490"/>
      <c r="H198" s="2490"/>
      <c r="I198" s="2490"/>
      <c r="J198" s="249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90"/>
      <c r="B200" s="2490"/>
      <c r="C200" s="2490"/>
      <c r="D200" s="2490"/>
      <c r="E200" s="2490"/>
      <c r="F200" s="2490"/>
      <c r="G200" s="2490"/>
      <c r="H200" s="2490"/>
      <c r="I200" s="2490"/>
      <c r="J200" s="249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90" t="s">
        <v>49</v>
      </c>
      <c r="B202" s="2490"/>
      <c r="C202" s="2490"/>
      <c r="D202" s="2490"/>
      <c r="E202" s="2490"/>
      <c r="F202" s="2490"/>
      <c r="G202" s="2490"/>
      <c r="H202" s="2490"/>
      <c r="I202" s="2490"/>
      <c r="J202" s="2490"/>
    </row>
    <row r="203" spans="1:10">
      <c r="A203" s="2488" t="s">
        <v>336</v>
      </c>
      <c r="B203" s="2488"/>
      <c r="C203" s="2488"/>
      <c r="D203" s="2488"/>
      <c r="E203" s="2488"/>
      <c r="F203" s="2488"/>
      <c r="G203" s="2488"/>
      <c r="H203" s="2488"/>
      <c r="I203" s="2488"/>
      <c r="J203" s="2488"/>
    </row>
    <row r="204" spans="1:10">
      <c r="A204" s="2489" t="s">
        <v>189</v>
      </c>
      <c r="B204" s="2489"/>
      <c r="C204" s="2489"/>
      <c r="D204" s="2489"/>
      <c r="E204" s="2489"/>
      <c r="F204" s="2489"/>
      <c r="G204" s="2489"/>
      <c r="H204" s="2489"/>
      <c r="I204" s="2489"/>
      <c r="J204" s="2489"/>
    </row>
    <row r="205" spans="1:10">
      <c r="A205" s="2489" t="s">
        <v>190</v>
      </c>
      <c r="B205" s="2489"/>
      <c r="C205" s="2489"/>
      <c r="D205" s="2489"/>
      <c r="E205" s="2489"/>
      <c r="F205" s="2489"/>
      <c r="G205" s="2489"/>
      <c r="H205" s="2489"/>
      <c r="I205" s="2489"/>
      <c r="J205" s="2489"/>
    </row>
    <row r="206" spans="1:10">
      <c r="A206" s="256" t="s">
        <v>890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89" t="s">
        <v>644</v>
      </c>
      <c r="B207" s="2489"/>
      <c r="C207" s="2489"/>
      <c r="D207" s="2489"/>
      <c r="E207" s="2489"/>
      <c r="F207" s="2489"/>
      <c r="G207" s="2489"/>
      <c r="H207" s="2489"/>
      <c r="I207" s="2489"/>
      <c r="J207" s="2489"/>
    </row>
    <row r="208" spans="1:10">
      <c r="A208" s="2486" t="s">
        <v>645</v>
      </c>
      <c r="B208" s="2486"/>
      <c r="C208" s="2486"/>
      <c r="D208" s="2486"/>
      <c r="E208" s="2486"/>
      <c r="F208" s="2486"/>
      <c r="G208" s="2486"/>
      <c r="H208" s="2486"/>
      <c r="I208" s="2486"/>
      <c r="J208" s="2486"/>
    </row>
    <row r="209" spans="1:10">
      <c r="A209" s="2484" t="s">
        <v>1070</v>
      </c>
      <c r="B209" s="2484"/>
      <c r="C209" s="2484"/>
      <c r="D209" s="2484"/>
      <c r="E209" s="2484"/>
      <c r="F209" s="2484"/>
      <c r="G209" s="2484"/>
      <c r="H209" s="2484"/>
      <c r="I209" s="2484"/>
      <c r="J209" s="2484"/>
    </row>
    <row r="210" spans="1:10" ht="14.25">
      <c r="A210" s="2484" t="s">
        <v>1072</v>
      </c>
      <c r="B210" s="2484"/>
      <c r="C210" s="2484"/>
      <c r="D210" s="2484"/>
      <c r="E210" s="2484"/>
      <c r="F210" s="2484"/>
      <c r="G210" s="2484"/>
      <c r="H210" s="2484"/>
      <c r="I210" s="2484"/>
      <c r="J210" s="2484"/>
    </row>
    <row r="211" spans="1:10">
      <c r="A211" s="2487" t="s">
        <v>950</v>
      </c>
      <c r="B211" s="2487"/>
      <c r="C211" s="2487"/>
      <c r="D211" s="2487"/>
      <c r="E211" s="2487"/>
      <c r="F211" s="2487"/>
      <c r="G211" s="2487"/>
      <c r="H211" s="2487"/>
      <c r="I211" s="2487"/>
      <c r="J211" s="2487"/>
    </row>
    <row r="212" spans="1:10" ht="14.25">
      <c r="A212" s="2483" t="s">
        <v>291</v>
      </c>
      <c r="B212" s="2483"/>
      <c r="C212" s="2483"/>
      <c r="D212" s="2483"/>
      <c r="E212" s="2483"/>
      <c r="F212" s="2483"/>
      <c r="G212" s="2483"/>
      <c r="H212" s="2483"/>
      <c r="I212" s="2483"/>
      <c r="J212" s="2483"/>
    </row>
    <row r="213" spans="1:10">
      <c r="A213" s="2484" t="s">
        <v>951</v>
      </c>
      <c r="B213" s="2484"/>
      <c r="C213" s="2484"/>
      <c r="D213" s="2484"/>
      <c r="E213" s="2484"/>
      <c r="F213" s="2484"/>
      <c r="G213" s="2484"/>
      <c r="H213" s="2484"/>
      <c r="I213" s="2484"/>
      <c r="J213" s="2484"/>
    </row>
    <row r="214" spans="1:10">
      <c r="A214" s="2484" t="s">
        <v>952</v>
      </c>
      <c r="B214" s="2484"/>
      <c r="C214" s="2484"/>
      <c r="D214" s="2484"/>
      <c r="E214" s="2484"/>
      <c r="F214" s="2484"/>
      <c r="G214" s="2484"/>
      <c r="H214" s="2484"/>
      <c r="I214" s="2484"/>
      <c r="J214" s="2484"/>
    </row>
    <row r="215" spans="1:10" ht="14.25">
      <c r="A215" s="2485" t="s">
        <v>1074</v>
      </c>
      <c r="B215" s="2485"/>
      <c r="C215" s="2485"/>
      <c r="D215" s="2485"/>
      <c r="E215" s="2485"/>
      <c r="F215" s="2485"/>
      <c r="G215" s="2485"/>
      <c r="H215" s="2485"/>
      <c r="I215" s="2485"/>
      <c r="J215" s="2485"/>
    </row>
    <row r="216" spans="1:10">
      <c r="A216" s="2482"/>
      <c r="B216" s="2482"/>
      <c r="C216" s="2482"/>
      <c r="D216" s="2482"/>
      <c r="E216" s="2482"/>
      <c r="F216" s="2482"/>
      <c r="G216" s="2482"/>
      <c r="H216" s="2482"/>
      <c r="I216" s="2482"/>
      <c r="J216" s="2482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J216"/>
  <sheetViews>
    <sheetView topLeftCell="A45" workbookViewId="0">
      <selection activeCell="K30" sqref="K3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889</v>
      </c>
    </row>
    <row r="2" spans="1:10">
      <c r="F2" s="173"/>
      <c r="G2" s="173"/>
      <c r="H2" s="173"/>
      <c r="I2" s="173"/>
    </row>
    <row r="3" spans="1:10">
      <c r="H3" s="174" t="s">
        <v>848</v>
      </c>
    </row>
    <row r="4" spans="1:10">
      <c r="G4" s="173" t="s">
        <v>982</v>
      </c>
    </row>
    <row r="5" spans="1:10">
      <c r="H5" s="23" t="s">
        <v>162</v>
      </c>
    </row>
    <row r="6" spans="1:10" ht="15">
      <c r="B6" s="175" t="s">
        <v>31</v>
      </c>
      <c r="C6" s="176"/>
      <c r="D6" s="175"/>
      <c r="E6" s="175"/>
      <c r="F6" s="16"/>
      <c r="G6" s="177" t="s">
        <v>971</v>
      </c>
      <c r="H6" s="170"/>
    </row>
    <row r="7" spans="1:10">
      <c r="B7" s="163"/>
      <c r="C7" s="178"/>
    </row>
    <row r="8" spans="1:10">
      <c r="A8" s="28" t="s">
        <v>1560</v>
      </c>
      <c r="F8" s="179"/>
      <c r="G8" s="179"/>
    </row>
    <row r="9" spans="1:10" s="28" customFormat="1" ht="10.5">
      <c r="A9" s="2482" t="s">
        <v>1073</v>
      </c>
      <c r="B9" s="2482"/>
      <c r="C9" s="2482"/>
      <c r="D9" s="2482"/>
      <c r="E9" s="2482"/>
    </row>
    <row r="10" spans="1:10">
      <c r="A10" s="28" t="s">
        <v>451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452</v>
      </c>
      <c r="B12" s="177" t="s">
        <v>1099</v>
      </c>
      <c r="C12" s="178"/>
      <c r="D12" s="177"/>
      <c r="E12" s="177"/>
      <c r="F12" s="177"/>
      <c r="G12" s="170"/>
      <c r="H12" s="187" t="s">
        <v>193</v>
      </c>
    </row>
    <row r="13" spans="1:10" ht="21.75">
      <c r="A13" s="188" t="s">
        <v>587</v>
      </c>
      <c r="B13" s="188"/>
      <c r="C13" s="184"/>
      <c r="D13" s="188"/>
      <c r="E13" s="188"/>
      <c r="F13" s="188"/>
      <c r="G13" s="189"/>
    </row>
    <row r="14" spans="1:10">
      <c r="A14" s="2531" t="s">
        <v>1559</v>
      </c>
      <c r="B14" s="2532"/>
      <c r="F14" s="179"/>
      <c r="G14" s="179"/>
    </row>
    <row r="15" spans="1:10" ht="18">
      <c r="A15" s="192"/>
      <c r="B15" s="2493" t="s">
        <v>588</v>
      </c>
      <c r="C15" s="2493"/>
      <c r="D15" s="2493"/>
      <c r="E15" s="2493"/>
      <c r="F15" s="193"/>
      <c r="G15" s="193"/>
      <c r="H15" s="193"/>
      <c r="I15" s="193"/>
      <c r="J15" s="193"/>
    </row>
    <row r="16" spans="1:10" ht="14.25">
      <c r="A16" s="163"/>
      <c r="B16" s="2494" t="s">
        <v>243</v>
      </c>
      <c r="C16" s="2494"/>
      <c r="D16" s="2494"/>
      <c r="E16" s="2494"/>
      <c r="F16" s="2494"/>
      <c r="G16" s="194"/>
      <c r="H16" s="194"/>
      <c r="I16" s="194"/>
      <c r="J16" s="194"/>
    </row>
    <row r="17" spans="1:10" s="28" customFormat="1" ht="14.25">
      <c r="A17" s="189"/>
      <c r="B17" s="2557" t="s">
        <v>1227</v>
      </c>
      <c r="C17" s="2557"/>
      <c r="D17" s="2557"/>
      <c r="E17" s="2557"/>
      <c r="F17" s="2557"/>
      <c r="G17" s="190"/>
      <c r="H17" s="190"/>
      <c r="I17" s="624"/>
      <c r="J17" s="624"/>
    </row>
    <row r="18" spans="1:10" s="28" customFormat="1" ht="14.25">
      <c r="A18" s="189"/>
      <c r="B18" s="2557"/>
      <c r="C18" s="2557"/>
      <c r="D18" s="2557"/>
      <c r="E18" s="2557"/>
      <c r="F18" s="2557"/>
      <c r="G18" s="190"/>
      <c r="H18" s="190"/>
      <c r="I18" s="624"/>
      <c r="J18" s="624"/>
    </row>
    <row r="19" spans="1:10" s="201" customFormat="1" thickBot="1">
      <c r="A19" s="38" t="s">
        <v>1599</v>
      </c>
      <c r="B19" s="198"/>
      <c r="C19" s="199"/>
      <c r="D19" s="200"/>
      <c r="E19" s="200"/>
      <c r="G19" s="202" t="s">
        <v>617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313</v>
      </c>
      <c r="H20" s="205" t="s">
        <v>949</v>
      </c>
      <c r="I20" s="206">
        <v>1</v>
      </c>
      <c r="J20" s="207">
        <v>3</v>
      </c>
    </row>
    <row r="21" spans="1:10" s="204" customFormat="1" thickBot="1">
      <c r="A21" s="38" t="s">
        <v>600</v>
      </c>
      <c r="C21" s="199"/>
      <c r="G21" s="204" t="s">
        <v>1145</v>
      </c>
    </row>
    <row r="22" spans="1:10" s="204" customFormat="1" thickBot="1">
      <c r="A22" s="38" t="s">
        <v>531</v>
      </c>
      <c r="C22" s="208"/>
      <c r="D22" s="209"/>
      <c r="G22" s="204" t="s">
        <v>532</v>
      </c>
    </row>
    <row r="23" spans="1:10" s="173" customFormat="1" thickBot="1">
      <c r="A23" s="38" t="s">
        <v>693</v>
      </c>
      <c r="B23" s="204"/>
      <c r="C23" s="199"/>
      <c r="G23" s="204" t="s">
        <v>902</v>
      </c>
      <c r="I23" s="210"/>
    </row>
    <row r="24" spans="1:10" s="173" customFormat="1" ht="12">
      <c r="A24" s="38" t="s">
        <v>287</v>
      </c>
      <c r="B24" s="211"/>
      <c r="C24" s="212"/>
      <c r="F24" s="213"/>
      <c r="G24" s="204" t="s">
        <v>904</v>
      </c>
    </row>
    <row r="25" spans="1:10" s="173" customForma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thickBot="1">
      <c r="A27" s="38" t="s">
        <v>608</v>
      </c>
      <c r="B27" s="204"/>
      <c r="C27" s="212"/>
      <c r="E27" s="219" t="s">
        <v>704</v>
      </c>
      <c r="G27" s="204" t="s">
        <v>398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385</v>
      </c>
      <c r="B29" s="2" t="s">
        <v>609</v>
      </c>
      <c r="C29" s="57"/>
      <c r="D29" s="2" t="s">
        <v>401</v>
      </c>
      <c r="E29" s="3"/>
      <c r="F29" s="2495" t="s">
        <v>342</v>
      </c>
      <c r="G29" s="2497" t="s">
        <v>343</v>
      </c>
      <c r="H29" s="2498"/>
      <c r="I29" s="2498"/>
      <c r="J29" s="2499"/>
    </row>
    <row r="30" spans="1:10" s="28" customFormat="1" ht="105.75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96"/>
      <c r="G30" s="15" t="s">
        <v>930</v>
      </c>
      <c r="H30" s="15" t="s">
        <v>931</v>
      </c>
      <c r="I30" s="15" t="s">
        <v>932</v>
      </c>
      <c r="J30" s="15" t="s">
        <v>933</v>
      </c>
    </row>
    <row r="31" spans="1:10" s="222" customFormat="1" ht="11.25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249</v>
      </c>
      <c r="C32" s="69" t="s">
        <v>338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767</v>
      </c>
      <c r="C33" s="69" t="s">
        <v>338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768</v>
      </c>
      <c r="C34" s="74" t="s">
        <v>338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643</v>
      </c>
      <c r="C35" s="394" t="s">
        <v>769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255</v>
      </c>
      <c r="C36" s="81" t="s">
        <v>770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771</v>
      </c>
      <c r="C37" s="81" t="s">
        <v>772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377</v>
      </c>
      <c r="C38" s="81" t="s">
        <v>378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591</v>
      </c>
      <c r="C39" s="81" t="s">
        <v>367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981</v>
      </c>
      <c r="C40" s="83" t="s">
        <v>368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610</v>
      </c>
      <c r="C41" s="86" t="s">
        <v>19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359</v>
      </c>
      <c r="C44" s="83" t="s">
        <v>360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361</v>
      </c>
      <c r="C45" s="81" t="s">
        <v>362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734</v>
      </c>
      <c r="C46" s="83" t="s">
        <v>363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735</v>
      </c>
      <c r="C47" s="81" t="s">
        <v>364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365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366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731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732</v>
      </c>
      <c r="C51" s="74" t="s">
        <v>338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733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465</v>
      </c>
      <c r="C53" s="83" t="s">
        <v>978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136</v>
      </c>
      <c r="C54" s="100" t="s">
        <v>979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338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137</v>
      </c>
      <c r="C56" s="99" t="s">
        <v>345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138</v>
      </c>
      <c r="C57" s="83" t="s">
        <v>346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139</v>
      </c>
      <c r="C58" s="83" t="s">
        <v>347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533</v>
      </c>
      <c r="C59" s="83" t="s">
        <v>348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534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174</v>
      </c>
      <c r="C61" s="81" t="s">
        <v>349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175</v>
      </c>
      <c r="C62" s="83" t="s">
        <v>350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176</v>
      </c>
      <c r="C63" s="100" t="s">
        <v>351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198</v>
      </c>
      <c r="C64" s="74" t="s">
        <v>338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177</v>
      </c>
      <c r="C65" s="86" t="s">
        <v>199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878</v>
      </c>
      <c r="C66" s="74" t="s">
        <v>338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178</v>
      </c>
      <c r="C67" s="99" t="s">
        <v>879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669</v>
      </c>
      <c r="C68" s="100" t="s">
        <v>988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989</v>
      </c>
      <c r="C69" s="74" t="s">
        <v>338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941</v>
      </c>
      <c r="C70" s="77" t="s">
        <v>990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942</v>
      </c>
      <c r="C71" s="83" t="s">
        <v>991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369</v>
      </c>
      <c r="C72" s="83" t="s">
        <v>370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943</v>
      </c>
      <c r="C73" s="81" t="s">
        <v>371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901</v>
      </c>
      <c r="C74" s="83" t="s">
        <v>372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214</v>
      </c>
      <c r="C75" s="81" t="s">
        <v>373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458</v>
      </c>
      <c r="C77" s="86" t="s">
        <v>375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274</v>
      </c>
      <c r="C78" s="74" t="s">
        <v>338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459</v>
      </c>
      <c r="C79" s="99" t="s">
        <v>275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460</v>
      </c>
      <c r="C80" s="83" t="s">
        <v>276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461</v>
      </c>
      <c r="C81" s="83" t="s">
        <v>277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462</v>
      </c>
      <c r="C82" s="109" t="s">
        <v>278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279</v>
      </c>
      <c r="C83" s="111" t="s">
        <v>338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565</v>
      </c>
      <c r="C84" s="77" t="s">
        <v>280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566</v>
      </c>
      <c r="C85" s="83" t="s">
        <v>281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567</v>
      </c>
      <c r="C86" s="86" t="s">
        <v>282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283</v>
      </c>
      <c r="C87" s="74" t="s">
        <v>338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284</v>
      </c>
      <c r="C88" s="99" t="s">
        <v>960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418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694</v>
      </c>
      <c r="C92" s="74" t="s">
        <v>338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649</v>
      </c>
      <c r="C93" s="74" t="s">
        <v>338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250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607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495</v>
      </c>
      <c r="C96" s="230" t="s">
        <v>338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518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723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724</v>
      </c>
      <c r="C99" s="236" t="s">
        <v>338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725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95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479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480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481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482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953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954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955</v>
      </c>
      <c r="C108" s="230" t="s">
        <v>338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195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196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197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338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338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379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671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1080</v>
      </c>
      <c r="C119" s="123" t="s">
        <v>338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1081</v>
      </c>
      <c r="C120" s="83" t="s">
        <v>122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123</v>
      </c>
      <c r="C121" s="83" t="s">
        <v>23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24</v>
      </c>
      <c r="C122" s="83" t="s">
        <v>25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794</v>
      </c>
      <c r="C123" s="83" t="s">
        <v>795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796</v>
      </c>
      <c r="C124" s="83" t="s">
        <v>797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488</v>
      </c>
      <c r="C125" s="83" t="s">
        <v>489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490</v>
      </c>
      <c r="C126" s="83" t="s">
        <v>491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832</v>
      </c>
      <c r="C127" s="83" t="s">
        <v>833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834</v>
      </c>
      <c r="C128" s="83" t="s">
        <v>835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338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763</v>
      </c>
      <c r="C130" s="86" t="s">
        <v>764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836</v>
      </c>
      <c r="C131" s="74" t="s">
        <v>338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200</v>
      </c>
      <c r="C132" s="74" t="s">
        <v>338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456</v>
      </c>
      <c r="C133" s="99" t="s">
        <v>457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331</v>
      </c>
      <c r="C134" s="131" t="s">
        <v>332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974</v>
      </c>
      <c r="C135" s="111" t="s">
        <v>338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1058</v>
      </c>
      <c r="C136" s="99" t="s">
        <v>975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1059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976</v>
      </c>
      <c r="C138" s="83" t="s">
        <v>977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116</v>
      </c>
      <c r="C139" s="83" t="s">
        <v>117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118</v>
      </c>
      <c r="C140" s="111" t="s">
        <v>338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119</v>
      </c>
      <c r="C141" s="83" t="s">
        <v>1044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1045</v>
      </c>
      <c r="C142" s="111" t="s">
        <v>338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1060</v>
      </c>
      <c r="C143" s="83" t="s">
        <v>1046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424</v>
      </c>
      <c r="C144" s="83" t="s">
        <v>425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535</v>
      </c>
      <c r="C145" s="111" t="s">
        <v>338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211</v>
      </c>
      <c r="C146" s="83" t="s">
        <v>212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213</v>
      </c>
      <c r="C147" s="111" t="s">
        <v>338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564</v>
      </c>
      <c r="C149" s="111" t="s">
        <v>338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680</v>
      </c>
      <c r="C150" s="86" t="s">
        <v>244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247</v>
      </c>
      <c r="B151" s="143" t="s">
        <v>618</v>
      </c>
      <c r="C151" s="144" t="s">
        <v>338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620</v>
      </c>
      <c r="B152" s="150" t="s">
        <v>621</v>
      </c>
      <c r="C152" s="74" t="s">
        <v>338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622</v>
      </c>
      <c r="B153" s="134" t="s">
        <v>944</v>
      </c>
      <c r="C153" s="241" t="s">
        <v>945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946</v>
      </c>
      <c r="B154" s="134" t="s">
        <v>922</v>
      </c>
      <c r="C154" s="241" t="s">
        <v>923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924</v>
      </c>
      <c r="B155" s="134" t="s">
        <v>925</v>
      </c>
      <c r="C155" s="241" t="s">
        <v>926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927</v>
      </c>
      <c r="B156" s="134" t="s">
        <v>1054</v>
      </c>
      <c r="C156" s="241" t="s">
        <v>1055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127</v>
      </c>
      <c r="B157" s="135" t="s">
        <v>128</v>
      </c>
      <c r="C157" s="241" t="s">
        <v>129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130</v>
      </c>
      <c r="B158" s="134" t="s">
        <v>913</v>
      </c>
      <c r="C158" s="241" t="s">
        <v>857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858</v>
      </c>
      <c r="B159" s="134" t="s">
        <v>859</v>
      </c>
      <c r="C159" s="241" t="s">
        <v>860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765</v>
      </c>
      <c r="B160" s="243" t="s">
        <v>626</v>
      </c>
      <c r="C160" s="244" t="s">
        <v>627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766</v>
      </c>
      <c r="B161" s="245" t="s">
        <v>1020</v>
      </c>
      <c r="C161" s="228" t="s">
        <v>1021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1022</v>
      </c>
      <c r="B162" s="245" t="s">
        <v>1023</v>
      </c>
      <c r="C162" s="228" t="s">
        <v>1024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628</v>
      </c>
      <c r="B163" s="246" t="s">
        <v>629</v>
      </c>
      <c r="C163" s="247" t="s">
        <v>338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630</v>
      </c>
      <c r="B164" s="135" t="s">
        <v>631</v>
      </c>
      <c r="C164" s="241" t="s">
        <v>632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633</v>
      </c>
      <c r="B165" s="135" t="s">
        <v>634</v>
      </c>
      <c r="C165" s="241" t="s">
        <v>635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636</v>
      </c>
      <c r="B166" s="134" t="s">
        <v>293</v>
      </c>
      <c r="C166" s="241" t="s">
        <v>294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295</v>
      </c>
      <c r="B167" s="134" t="s">
        <v>296</v>
      </c>
      <c r="C167" s="241" t="s">
        <v>297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298</v>
      </c>
      <c r="B168" s="132" t="s">
        <v>299</v>
      </c>
      <c r="C168" s="123" t="s">
        <v>338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300</v>
      </c>
      <c r="B169" s="135" t="s">
        <v>1061</v>
      </c>
      <c r="C169" s="241" t="s">
        <v>301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302</v>
      </c>
      <c r="B170" s="155" t="s">
        <v>1025</v>
      </c>
      <c r="C170" s="123" t="s">
        <v>338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304</v>
      </c>
      <c r="B171" s="135" t="s">
        <v>1062</v>
      </c>
      <c r="C171" s="241" t="s">
        <v>305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306</v>
      </c>
      <c r="B172" s="135" t="s">
        <v>1063</v>
      </c>
      <c r="C172" s="241" t="s">
        <v>307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308</v>
      </c>
      <c r="B173" s="134" t="s">
        <v>309</v>
      </c>
      <c r="C173" s="241" t="s">
        <v>310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1026</v>
      </c>
      <c r="C174" s="244" t="s">
        <v>1089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1027</v>
      </c>
      <c r="C175" s="248" t="s">
        <v>338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486" t="s">
        <v>1228</v>
      </c>
      <c r="B177" s="2486"/>
      <c r="C177" s="2486"/>
      <c r="D177" s="2486"/>
      <c r="E177" s="2486"/>
      <c r="F177" s="2486"/>
      <c r="G177" s="2486"/>
      <c r="H177" s="2486"/>
      <c r="I177" s="2486"/>
      <c r="J177" s="2486"/>
    </row>
    <row r="178" spans="1:10">
      <c r="A178" s="2484" t="s">
        <v>1070</v>
      </c>
      <c r="B178" s="2484"/>
      <c r="C178" s="2484"/>
      <c r="D178" s="2484"/>
      <c r="E178" s="2484"/>
      <c r="F178" s="2484"/>
      <c r="G178" s="2484"/>
      <c r="H178" s="2484"/>
      <c r="I178" s="2484"/>
      <c r="J178" s="2484"/>
    </row>
    <row r="179" spans="1:10" ht="14.25">
      <c r="A179" s="2486" t="s">
        <v>1153</v>
      </c>
      <c r="B179" s="2486"/>
      <c r="C179" s="2486"/>
      <c r="D179" s="2486"/>
      <c r="E179" s="2486"/>
      <c r="F179" s="2486"/>
      <c r="G179" s="2486"/>
      <c r="H179" s="2486"/>
      <c r="I179" s="2486"/>
      <c r="J179" s="2486"/>
    </row>
    <row r="180" spans="1:10">
      <c r="A180" s="2487" t="s">
        <v>950</v>
      </c>
      <c r="B180" s="2487"/>
      <c r="C180" s="2487"/>
      <c r="D180" s="2487"/>
      <c r="E180" s="2487"/>
      <c r="F180" s="2487"/>
      <c r="G180" s="2487"/>
      <c r="H180" s="2487"/>
      <c r="I180" s="2487"/>
      <c r="J180" s="2487"/>
    </row>
    <row r="181" spans="1:10" ht="14.25">
      <c r="A181" s="2539" t="s">
        <v>1082</v>
      </c>
      <c r="B181" s="2539"/>
      <c r="C181" s="2539"/>
      <c r="D181" s="2539"/>
      <c r="E181" s="2539"/>
      <c r="F181" s="2539"/>
      <c r="G181" s="2539"/>
      <c r="H181" s="2539"/>
      <c r="I181" s="2539"/>
      <c r="J181" s="2539"/>
    </row>
    <row r="182" spans="1:10">
      <c r="A182" s="2486" t="s">
        <v>951</v>
      </c>
      <c r="B182" s="2486"/>
      <c r="C182" s="2486"/>
      <c r="D182" s="2486"/>
      <c r="E182" s="2486"/>
      <c r="F182" s="2486"/>
      <c r="G182" s="2486"/>
      <c r="H182" s="2486"/>
      <c r="I182" s="2486"/>
      <c r="J182" s="2486"/>
    </row>
    <row r="183" spans="1:10">
      <c r="A183" s="2486" t="s">
        <v>448</v>
      </c>
      <c r="B183" s="2486"/>
      <c r="C183" s="2486"/>
      <c r="D183" s="2486"/>
      <c r="E183" s="2486"/>
      <c r="F183" s="2486"/>
      <c r="G183" s="2486"/>
      <c r="H183" s="2486"/>
      <c r="I183" s="2486"/>
      <c r="J183" s="2486"/>
    </row>
    <row r="184" spans="1:10" ht="14.25">
      <c r="A184" s="2538" t="s">
        <v>1074</v>
      </c>
      <c r="B184" s="2538"/>
      <c r="C184" s="2538"/>
      <c r="D184" s="2538"/>
      <c r="E184" s="2538"/>
      <c r="F184" s="2538"/>
      <c r="G184" s="2538"/>
      <c r="H184" s="2538"/>
      <c r="I184" s="2538"/>
      <c r="J184" s="2538"/>
    </row>
    <row r="185" spans="1:10">
      <c r="A185" s="2482"/>
      <c r="B185" s="2482"/>
      <c r="C185" s="2482"/>
      <c r="D185" s="2482"/>
      <c r="E185" s="2482"/>
      <c r="F185" s="2482"/>
      <c r="G185" s="2482"/>
      <c r="H185" s="2482"/>
      <c r="I185" s="2482"/>
      <c r="J185" s="2482"/>
    </row>
    <row r="186" spans="1:10">
      <c r="A186" s="2490"/>
      <c r="B186" s="2490"/>
      <c r="C186" s="2490"/>
      <c r="D186" s="2490"/>
      <c r="E186" s="2490"/>
      <c r="F186" s="2490"/>
      <c r="G186" s="2490"/>
      <c r="H186" s="2490"/>
      <c r="I186" s="2490"/>
      <c r="J186" s="2490"/>
    </row>
    <row r="187" spans="1:10">
      <c r="A187" s="2490"/>
      <c r="B187" s="2490"/>
      <c r="C187" s="2490"/>
      <c r="D187" s="2490"/>
      <c r="E187" s="2490"/>
      <c r="F187" s="2490"/>
      <c r="G187" s="2490"/>
      <c r="H187" s="2490"/>
      <c r="I187" s="2490"/>
      <c r="J187" s="2490"/>
    </row>
    <row r="188" spans="1:10">
      <c r="A188" s="2490"/>
      <c r="B188" s="2490"/>
      <c r="C188" s="2490"/>
      <c r="D188" s="2490"/>
      <c r="E188" s="2490"/>
      <c r="F188" s="2490"/>
      <c r="G188" s="2490"/>
      <c r="H188" s="2490"/>
      <c r="I188" s="2490"/>
      <c r="J188" s="2490"/>
    </row>
    <row r="189" spans="1:10">
      <c r="A189" s="2490"/>
      <c r="B189" s="2490"/>
      <c r="C189" s="2490"/>
      <c r="D189" s="2490"/>
      <c r="E189" s="2490"/>
      <c r="F189" s="2490"/>
      <c r="G189" s="2490"/>
      <c r="H189" s="2490"/>
      <c r="I189" s="2490"/>
      <c r="J189" s="249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90"/>
      <c r="B191" s="2490"/>
      <c r="C191" s="2490"/>
      <c r="D191" s="2490"/>
      <c r="E191" s="2490"/>
      <c r="F191" s="2490"/>
      <c r="G191" s="2490"/>
      <c r="H191" s="2490"/>
      <c r="I191" s="2490"/>
      <c r="J191" s="2490"/>
    </row>
    <row r="192" spans="1:10">
      <c r="A192" s="2491"/>
      <c r="B192" s="2491"/>
      <c r="C192" s="2491"/>
      <c r="D192" s="2491"/>
      <c r="E192" s="2491"/>
      <c r="F192" s="2491"/>
      <c r="G192" s="2491"/>
      <c r="H192" s="2491"/>
      <c r="I192" s="2491"/>
      <c r="J192" s="2491"/>
    </row>
    <row r="193" spans="1:10">
      <c r="A193" s="2490"/>
      <c r="B193" s="2490"/>
      <c r="C193" s="2490"/>
      <c r="D193" s="2490"/>
      <c r="E193" s="2490"/>
      <c r="F193" s="2490"/>
      <c r="G193" s="2490"/>
      <c r="H193" s="2490"/>
      <c r="I193" s="2490"/>
      <c r="J193" s="2490"/>
    </row>
    <row r="194" spans="1:10">
      <c r="A194" s="2490"/>
      <c r="B194" s="2490"/>
      <c r="C194" s="2490"/>
      <c r="D194" s="2490"/>
      <c r="E194" s="2490"/>
      <c r="F194" s="2490"/>
      <c r="G194" s="2490"/>
      <c r="H194" s="2490"/>
      <c r="I194" s="2490"/>
      <c r="J194" s="249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90"/>
      <c r="B196" s="2490"/>
      <c r="C196" s="2490"/>
      <c r="D196" s="2490"/>
      <c r="E196" s="2490"/>
      <c r="F196" s="2490"/>
      <c r="G196" s="2490"/>
      <c r="H196" s="2490"/>
      <c r="I196" s="2490"/>
      <c r="J196" s="249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90"/>
      <c r="B198" s="2490"/>
      <c r="C198" s="2490"/>
      <c r="D198" s="2490"/>
      <c r="E198" s="2490"/>
      <c r="F198" s="2490"/>
      <c r="G198" s="2490"/>
      <c r="H198" s="2490"/>
      <c r="I198" s="2490"/>
      <c r="J198" s="249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90"/>
      <c r="B200" s="2490"/>
      <c r="C200" s="2490"/>
      <c r="D200" s="2490"/>
      <c r="E200" s="2490"/>
      <c r="F200" s="2490"/>
      <c r="G200" s="2490"/>
      <c r="H200" s="2490"/>
      <c r="I200" s="2490"/>
      <c r="J200" s="249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90" t="s">
        <v>49</v>
      </c>
      <c r="B202" s="2490"/>
      <c r="C202" s="2490"/>
      <c r="D202" s="2490"/>
      <c r="E202" s="2490"/>
      <c r="F202" s="2490"/>
      <c r="G202" s="2490"/>
      <c r="H202" s="2490"/>
      <c r="I202" s="2490"/>
      <c r="J202" s="2490"/>
    </row>
    <row r="203" spans="1:10">
      <c r="A203" s="2488" t="s">
        <v>336</v>
      </c>
      <c r="B203" s="2488"/>
      <c r="C203" s="2488"/>
      <c r="D203" s="2488"/>
      <c r="E203" s="2488"/>
      <c r="F203" s="2488"/>
      <c r="G203" s="2488"/>
      <c r="H203" s="2488"/>
      <c r="I203" s="2488"/>
      <c r="J203" s="2488"/>
    </row>
    <row r="204" spans="1:10">
      <c r="A204" s="2489" t="s">
        <v>189</v>
      </c>
      <c r="B204" s="2489"/>
      <c r="C204" s="2489"/>
      <c r="D204" s="2489"/>
      <c r="E204" s="2489"/>
      <c r="F204" s="2489"/>
      <c r="G204" s="2489"/>
      <c r="H204" s="2489"/>
      <c r="I204" s="2489"/>
      <c r="J204" s="2489"/>
    </row>
    <row r="205" spans="1:10">
      <c r="A205" s="2489" t="s">
        <v>190</v>
      </c>
      <c r="B205" s="2489"/>
      <c r="C205" s="2489"/>
      <c r="D205" s="2489"/>
      <c r="E205" s="2489"/>
      <c r="F205" s="2489"/>
      <c r="G205" s="2489"/>
      <c r="H205" s="2489"/>
      <c r="I205" s="2489"/>
      <c r="J205" s="2489"/>
    </row>
    <row r="206" spans="1:10">
      <c r="A206" s="256" t="s">
        <v>890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89" t="s">
        <v>644</v>
      </c>
      <c r="B207" s="2489"/>
      <c r="C207" s="2489"/>
      <c r="D207" s="2489"/>
      <c r="E207" s="2489"/>
      <c r="F207" s="2489"/>
      <c r="G207" s="2489"/>
      <c r="H207" s="2489"/>
      <c r="I207" s="2489"/>
      <c r="J207" s="2489"/>
    </row>
    <row r="208" spans="1:10">
      <c r="A208" s="2486" t="s">
        <v>645</v>
      </c>
      <c r="B208" s="2486"/>
      <c r="C208" s="2486"/>
      <c r="D208" s="2486"/>
      <c r="E208" s="2486"/>
      <c r="F208" s="2486"/>
      <c r="G208" s="2486"/>
      <c r="H208" s="2486"/>
      <c r="I208" s="2486"/>
      <c r="J208" s="2486"/>
    </row>
    <row r="209" spans="1:10">
      <c r="A209" s="2484" t="s">
        <v>1070</v>
      </c>
      <c r="B209" s="2484"/>
      <c r="C209" s="2484"/>
      <c r="D209" s="2484"/>
      <c r="E209" s="2484"/>
      <c r="F209" s="2484"/>
      <c r="G209" s="2484"/>
      <c r="H209" s="2484"/>
      <c r="I209" s="2484"/>
      <c r="J209" s="2484"/>
    </row>
    <row r="210" spans="1:10" ht="14.25">
      <c r="A210" s="2484" t="s">
        <v>1072</v>
      </c>
      <c r="B210" s="2484"/>
      <c r="C210" s="2484"/>
      <c r="D210" s="2484"/>
      <c r="E210" s="2484"/>
      <c r="F210" s="2484"/>
      <c r="G210" s="2484"/>
      <c r="H210" s="2484"/>
      <c r="I210" s="2484"/>
      <c r="J210" s="2484"/>
    </row>
    <row r="211" spans="1:10">
      <c r="A211" s="2487" t="s">
        <v>950</v>
      </c>
      <c r="B211" s="2487"/>
      <c r="C211" s="2487"/>
      <c r="D211" s="2487"/>
      <c r="E211" s="2487"/>
      <c r="F211" s="2487"/>
      <c r="G211" s="2487"/>
      <c r="H211" s="2487"/>
      <c r="I211" s="2487"/>
      <c r="J211" s="2487"/>
    </row>
    <row r="212" spans="1:10" ht="14.25">
      <c r="A212" s="2483" t="s">
        <v>291</v>
      </c>
      <c r="B212" s="2483"/>
      <c r="C212" s="2483"/>
      <c r="D212" s="2483"/>
      <c r="E212" s="2483"/>
      <c r="F212" s="2483"/>
      <c r="G212" s="2483"/>
      <c r="H212" s="2483"/>
      <c r="I212" s="2483"/>
      <c r="J212" s="2483"/>
    </row>
    <row r="213" spans="1:10">
      <c r="A213" s="2484" t="s">
        <v>951</v>
      </c>
      <c r="B213" s="2484"/>
      <c r="C213" s="2484"/>
      <c r="D213" s="2484"/>
      <c r="E213" s="2484"/>
      <c r="F213" s="2484"/>
      <c r="G213" s="2484"/>
      <c r="H213" s="2484"/>
      <c r="I213" s="2484"/>
      <c r="J213" s="2484"/>
    </row>
    <row r="214" spans="1:10">
      <c r="A214" s="2484" t="s">
        <v>952</v>
      </c>
      <c r="B214" s="2484"/>
      <c r="C214" s="2484"/>
      <c r="D214" s="2484"/>
      <c r="E214" s="2484"/>
      <c r="F214" s="2484"/>
      <c r="G214" s="2484"/>
      <c r="H214" s="2484"/>
      <c r="I214" s="2484"/>
      <c r="J214" s="2484"/>
    </row>
    <row r="215" spans="1:10" ht="14.25">
      <c r="A215" s="2485" t="s">
        <v>1074</v>
      </c>
      <c r="B215" s="2485"/>
      <c r="C215" s="2485"/>
      <c r="D215" s="2485"/>
      <c r="E215" s="2485"/>
      <c r="F215" s="2485"/>
      <c r="G215" s="2485"/>
      <c r="H215" s="2485"/>
      <c r="I215" s="2485"/>
      <c r="J215" s="2485"/>
    </row>
    <row r="216" spans="1:10">
      <c r="A216" s="2482"/>
      <c r="B216" s="2482"/>
      <c r="C216" s="2482"/>
      <c r="D216" s="2482"/>
      <c r="E216" s="2482"/>
      <c r="F216" s="2482"/>
      <c r="G216" s="2482"/>
      <c r="H216" s="2482"/>
      <c r="I216" s="2482"/>
      <c r="J216" s="2482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889</v>
      </c>
    </row>
    <row r="2" spans="1:10">
      <c r="F2" s="173"/>
      <c r="G2" s="173"/>
      <c r="H2" s="173"/>
      <c r="I2" s="173"/>
    </row>
    <row r="3" spans="1:10">
      <c r="H3" s="174" t="s">
        <v>848</v>
      </c>
    </row>
    <row r="4" spans="1:10">
      <c r="G4" s="173" t="s">
        <v>982</v>
      </c>
    </row>
    <row r="5" spans="1:10">
      <c r="H5" s="23" t="s">
        <v>162</v>
      </c>
    </row>
    <row r="6" spans="1:10" ht="15">
      <c r="B6" s="175" t="s">
        <v>31</v>
      </c>
      <c r="C6" s="176"/>
      <c r="D6" s="175"/>
      <c r="E6" s="175"/>
      <c r="F6" s="16"/>
      <c r="G6" s="177" t="s">
        <v>971</v>
      </c>
      <c r="H6" s="170"/>
    </row>
    <row r="7" spans="1:10">
      <c r="B7" s="163"/>
      <c r="C7" s="178"/>
    </row>
    <row r="8" spans="1:10">
      <c r="A8" s="28" t="s">
        <v>1560</v>
      </c>
      <c r="F8" s="179"/>
      <c r="G8" s="179"/>
    </row>
    <row r="9" spans="1:10" s="28" customFormat="1" ht="10.5">
      <c r="A9" s="2482" t="s">
        <v>1073</v>
      </c>
      <c r="B9" s="2482"/>
      <c r="C9" s="2482"/>
      <c r="D9" s="2482"/>
      <c r="E9" s="2482"/>
    </row>
    <row r="10" spans="1:10">
      <c r="A10" s="28" t="s">
        <v>451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452</v>
      </c>
      <c r="B12" s="177" t="s">
        <v>1099</v>
      </c>
      <c r="C12" s="178"/>
      <c r="D12" s="177"/>
      <c r="E12" s="177"/>
      <c r="F12" s="177"/>
      <c r="G12" s="170"/>
      <c r="H12" s="187" t="s">
        <v>193</v>
      </c>
    </row>
    <row r="13" spans="1:10" ht="21.75">
      <c r="A13" s="188" t="s">
        <v>587</v>
      </c>
      <c r="B13" s="188"/>
      <c r="C13" s="184"/>
      <c r="D13" s="188"/>
      <c r="E13" s="188"/>
      <c r="F13" s="188"/>
      <c r="G13" s="189"/>
    </row>
    <row r="14" spans="1:10">
      <c r="A14" s="2531" t="s">
        <v>1559</v>
      </c>
      <c r="B14" s="2532"/>
      <c r="F14" s="179"/>
      <c r="G14" s="179"/>
    </row>
    <row r="15" spans="1:10" ht="18">
      <c r="A15" s="192"/>
      <c r="B15" s="2493" t="s">
        <v>588</v>
      </c>
      <c r="C15" s="2493"/>
      <c r="D15" s="2493"/>
      <c r="E15" s="2493"/>
      <c r="F15" s="193"/>
      <c r="G15" s="193"/>
      <c r="H15" s="193"/>
      <c r="I15" s="193"/>
      <c r="J15" s="193"/>
    </row>
    <row r="16" spans="1:10" ht="14.25">
      <c r="A16" s="163"/>
      <c r="B16" s="2494" t="s">
        <v>243</v>
      </c>
      <c r="C16" s="2494"/>
      <c r="D16" s="2494"/>
      <c r="E16" s="2494"/>
      <c r="F16" s="2494"/>
      <c r="G16" s="194"/>
      <c r="H16" s="194"/>
      <c r="I16" s="194"/>
      <c r="J16" s="194"/>
    </row>
    <row r="17" spans="1:10" s="28" customFormat="1" ht="14.25">
      <c r="A17" s="189"/>
      <c r="B17" s="2557" t="s">
        <v>1227</v>
      </c>
      <c r="C17" s="2557"/>
      <c r="D17" s="2557"/>
      <c r="E17" s="2557"/>
      <c r="F17" s="2557"/>
      <c r="G17" s="190"/>
      <c r="H17" s="190"/>
      <c r="I17" s="624"/>
      <c r="J17" s="624"/>
    </row>
    <row r="18" spans="1:10" s="28" customFormat="1" ht="14.25">
      <c r="A18" s="189"/>
      <c r="B18" s="2557"/>
      <c r="C18" s="2557"/>
      <c r="D18" s="2557"/>
      <c r="E18" s="2557"/>
      <c r="F18" s="2557"/>
      <c r="G18" s="190"/>
      <c r="H18" s="190"/>
      <c r="I18" s="624"/>
      <c r="J18" s="624"/>
    </row>
    <row r="19" spans="1:10" s="201" customFormat="1" thickBot="1">
      <c r="A19" s="38" t="s">
        <v>1599</v>
      </c>
      <c r="B19" s="198"/>
      <c r="C19" s="199"/>
      <c r="D19" s="200"/>
      <c r="E19" s="200"/>
      <c r="G19" s="202" t="s">
        <v>617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313</v>
      </c>
      <c r="H20" s="205" t="s">
        <v>949</v>
      </c>
      <c r="I20" s="206">
        <v>1</v>
      </c>
      <c r="J20" s="207">
        <v>3</v>
      </c>
    </row>
    <row r="21" spans="1:10" s="204" customFormat="1" thickBot="1">
      <c r="A21" s="38" t="s">
        <v>600</v>
      </c>
      <c r="C21" s="199"/>
      <c r="G21" s="204" t="s">
        <v>1145</v>
      </c>
    </row>
    <row r="22" spans="1:10" s="204" customFormat="1" thickBot="1">
      <c r="A22" s="38" t="s">
        <v>531</v>
      </c>
      <c r="C22" s="208"/>
      <c r="D22" s="209"/>
      <c r="G22" s="204" t="s">
        <v>532</v>
      </c>
    </row>
    <row r="23" spans="1:10" s="173" customFormat="1" thickBot="1">
      <c r="A23" s="38" t="s">
        <v>693</v>
      </c>
      <c r="B23" s="204"/>
      <c r="C23" s="199"/>
      <c r="G23" s="204" t="s">
        <v>902</v>
      </c>
      <c r="I23" s="210"/>
    </row>
    <row r="24" spans="1:10" s="173" customFormat="1" ht="12">
      <c r="A24" s="38" t="s">
        <v>287</v>
      </c>
      <c r="B24" s="211"/>
      <c r="C24" s="212"/>
      <c r="F24" s="213"/>
      <c r="G24" s="204" t="s">
        <v>904</v>
      </c>
    </row>
    <row r="25" spans="1:10" s="173" customForma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thickBot="1">
      <c r="A27" s="38" t="s">
        <v>608</v>
      </c>
      <c r="B27" s="204"/>
      <c r="C27" s="212"/>
      <c r="E27" s="219" t="s">
        <v>704</v>
      </c>
      <c r="G27" s="204" t="s">
        <v>398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385</v>
      </c>
      <c r="B29" s="2" t="s">
        <v>609</v>
      </c>
      <c r="C29" s="57"/>
      <c r="D29" s="2" t="s">
        <v>401</v>
      </c>
      <c r="E29" s="3"/>
      <c r="F29" s="2495" t="s">
        <v>342</v>
      </c>
      <c r="G29" s="2497" t="s">
        <v>343</v>
      </c>
      <c r="H29" s="2498"/>
      <c r="I29" s="2498"/>
      <c r="J29" s="2499"/>
    </row>
    <row r="30" spans="1:10" s="28" customFormat="1" ht="105.75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96"/>
      <c r="G30" s="15" t="s">
        <v>930</v>
      </c>
      <c r="H30" s="15" t="s">
        <v>931</v>
      </c>
      <c r="I30" s="15" t="s">
        <v>932</v>
      </c>
      <c r="J30" s="15" t="s">
        <v>933</v>
      </c>
    </row>
    <row r="31" spans="1:10" s="222" customFormat="1" ht="11.25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249</v>
      </c>
      <c r="C32" s="69" t="s">
        <v>338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767</v>
      </c>
      <c r="C33" s="69" t="s">
        <v>338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768</v>
      </c>
      <c r="C34" s="74" t="s">
        <v>338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643</v>
      </c>
      <c r="C35" s="394" t="s">
        <v>769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255</v>
      </c>
      <c r="C36" s="81" t="s">
        <v>770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771</v>
      </c>
      <c r="C37" s="81" t="s">
        <v>772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377</v>
      </c>
      <c r="C38" s="81" t="s">
        <v>378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591</v>
      </c>
      <c r="C39" s="81" t="s">
        <v>367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981</v>
      </c>
      <c r="C40" s="83" t="s">
        <v>368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610</v>
      </c>
      <c r="C41" s="86" t="s">
        <v>19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359</v>
      </c>
      <c r="C44" s="83" t="s">
        <v>360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361</v>
      </c>
      <c r="C45" s="81" t="s">
        <v>362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734</v>
      </c>
      <c r="C46" s="83" t="s">
        <v>363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735</v>
      </c>
      <c r="C47" s="81" t="s">
        <v>364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365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366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731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732</v>
      </c>
      <c r="C51" s="74" t="s">
        <v>338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733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465</v>
      </c>
      <c r="C53" s="83" t="s">
        <v>978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136</v>
      </c>
      <c r="C54" s="100" t="s">
        <v>979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338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137</v>
      </c>
      <c r="C56" s="99" t="s">
        <v>345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138</v>
      </c>
      <c r="C57" s="83" t="s">
        <v>346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139</v>
      </c>
      <c r="C58" s="83" t="s">
        <v>347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533</v>
      </c>
      <c r="C59" s="83" t="s">
        <v>348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534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174</v>
      </c>
      <c r="C61" s="81" t="s">
        <v>349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175</v>
      </c>
      <c r="C62" s="83" t="s">
        <v>350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176</v>
      </c>
      <c r="C63" s="100" t="s">
        <v>351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198</v>
      </c>
      <c r="C64" s="74" t="s">
        <v>338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177</v>
      </c>
      <c r="C65" s="86" t="s">
        <v>199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878</v>
      </c>
      <c r="C66" s="74" t="s">
        <v>338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178</v>
      </c>
      <c r="C67" s="99" t="s">
        <v>879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669</v>
      </c>
      <c r="C68" s="100" t="s">
        <v>988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989</v>
      </c>
      <c r="C69" s="74" t="s">
        <v>338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941</v>
      </c>
      <c r="C70" s="77" t="s">
        <v>990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942</v>
      </c>
      <c r="C71" s="83" t="s">
        <v>991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369</v>
      </c>
      <c r="C72" s="83" t="s">
        <v>370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943</v>
      </c>
      <c r="C73" s="81" t="s">
        <v>371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901</v>
      </c>
      <c r="C74" s="83" t="s">
        <v>372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214</v>
      </c>
      <c r="C75" s="81" t="s">
        <v>373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458</v>
      </c>
      <c r="C77" s="86" t="s">
        <v>375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274</v>
      </c>
      <c r="C78" s="74" t="s">
        <v>338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459</v>
      </c>
      <c r="C79" s="99" t="s">
        <v>275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460</v>
      </c>
      <c r="C80" s="83" t="s">
        <v>276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461</v>
      </c>
      <c r="C81" s="83" t="s">
        <v>277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462</v>
      </c>
      <c r="C82" s="109" t="s">
        <v>278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279</v>
      </c>
      <c r="C83" s="111" t="s">
        <v>338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565</v>
      </c>
      <c r="C84" s="77" t="s">
        <v>280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566</v>
      </c>
      <c r="C85" s="83" t="s">
        <v>281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567</v>
      </c>
      <c r="C86" s="86" t="s">
        <v>282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283</v>
      </c>
      <c r="C87" s="74" t="s">
        <v>338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284</v>
      </c>
      <c r="C88" s="99" t="s">
        <v>960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418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694</v>
      </c>
      <c r="C92" s="74" t="s">
        <v>338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649</v>
      </c>
      <c r="C93" s="74" t="s">
        <v>338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250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607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495</v>
      </c>
      <c r="C96" s="230" t="s">
        <v>338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518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723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724</v>
      </c>
      <c r="C99" s="236" t="s">
        <v>338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725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95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479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480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481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482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953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954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955</v>
      </c>
      <c r="C108" s="230" t="s">
        <v>338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195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196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197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338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338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379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671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1080</v>
      </c>
      <c r="C119" s="123" t="s">
        <v>338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1081</v>
      </c>
      <c r="C120" s="83" t="s">
        <v>122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123</v>
      </c>
      <c r="C121" s="83" t="s">
        <v>23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24</v>
      </c>
      <c r="C122" s="83" t="s">
        <v>25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794</v>
      </c>
      <c r="C123" s="83" t="s">
        <v>795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796</v>
      </c>
      <c r="C124" s="83" t="s">
        <v>797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488</v>
      </c>
      <c r="C125" s="83" t="s">
        <v>489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490</v>
      </c>
      <c r="C126" s="83" t="s">
        <v>491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832</v>
      </c>
      <c r="C127" s="83" t="s">
        <v>833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834</v>
      </c>
      <c r="C128" s="83" t="s">
        <v>835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338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763</v>
      </c>
      <c r="C130" s="86" t="s">
        <v>764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836</v>
      </c>
      <c r="C131" s="74" t="s">
        <v>338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200</v>
      </c>
      <c r="C132" s="74" t="s">
        <v>338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456</v>
      </c>
      <c r="C133" s="99" t="s">
        <v>457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331</v>
      </c>
      <c r="C134" s="131" t="s">
        <v>332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974</v>
      </c>
      <c r="C135" s="111" t="s">
        <v>338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1058</v>
      </c>
      <c r="C136" s="99" t="s">
        <v>975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1059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976</v>
      </c>
      <c r="C138" s="83" t="s">
        <v>977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116</v>
      </c>
      <c r="C139" s="83" t="s">
        <v>117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118</v>
      </c>
      <c r="C140" s="111" t="s">
        <v>338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119</v>
      </c>
      <c r="C141" s="83" t="s">
        <v>1044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1045</v>
      </c>
      <c r="C142" s="111" t="s">
        <v>338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1060</v>
      </c>
      <c r="C143" s="83" t="s">
        <v>1046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424</v>
      </c>
      <c r="C144" s="83" t="s">
        <v>425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535</v>
      </c>
      <c r="C145" s="111" t="s">
        <v>338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211</v>
      </c>
      <c r="C146" s="83" t="s">
        <v>212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213</v>
      </c>
      <c r="C147" s="111" t="s">
        <v>338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564</v>
      </c>
      <c r="C149" s="111" t="s">
        <v>338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680</v>
      </c>
      <c r="C150" s="86" t="s">
        <v>244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247</v>
      </c>
      <c r="B151" s="143" t="s">
        <v>618</v>
      </c>
      <c r="C151" s="144" t="s">
        <v>338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620</v>
      </c>
      <c r="B152" s="150" t="s">
        <v>621</v>
      </c>
      <c r="C152" s="74" t="s">
        <v>338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622</v>
      </c>
      <c r="B153" s="134" t="s">
        <v>944</v>
      </c>
      <c r="C153" s="241" t="s">
        <v>945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946</v>
      </c>
      <c r="B154" s="134" t="s">
        <v>922</v>
      </c>
      <c r="C154" s="241" t="s">
        <v>923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924</v>
      </c>
      <c r="B155" s="134" t="s">
        <v>925</v>
      </c>
      <c r="C155" s="241" t="s">
        <v>926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927</v>
      </c>
      <c r="B156" s="134" t="s">
        <v>1054</v>
      </c>
      <c r="C156" s="241" t="s">
        <v>1055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127</v>
      </c>
      <c r="B157" s="135" t="s">
        <v>128</v>
      </c>
      <c r="C157" s="241" t="s">
        <v>129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130</v>
      </c>
      <c r="B158" s="134" t="s">
        <v>913</v>
      </c>
      <c r="C158" s="241" t="s">
        <v>857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858</v>
      </c>
      <c r="B159" s="134" t="s">
        <v>859</v>
      </c>
      <c r="C159" s="241" t="s">
        <v>860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765</v>
      </c>
      <c r="B160" s="243" t="s">
        <v>626</v>
      </c>
      <c r="C160" s="244" t="s">
        <v>627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766</v>
      </c>
      <c r="B161" s="245" t="s">
        <v>1020</v>
      </c>
      <c r="C161" s="228" t="s">
        <v>1021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1022</v>
      </c>
      <c r="B162" s="245" t="s">
        <v>1023</v>
      </c>
      <c r="C162" s="228" t="s">
        <v>1024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628</v>
      </c>
      <c r="B163" s="246" t="s">
        <v>629</v>
      </c>
      <c r="C163" s="247" t="s">
        <v>338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630</v>
      </c>
      <c r="B164" s="135" t="s">
        <v>631</v>
      </c>
      <c r="C164" s="241" t="s">
        <v>632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633</v>
      </c>
      <c r="B165" s="135" t="s">
        <v>634</v>
      </c>
      <c r="C165" s="241" t="s">
        <v>635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636</v>
      </c>
      <c r="B166" s="134" t="s">
        <v>293</v>
      </c>
      <c r="C166" s="241" t="s">
        <v>294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295</v>
      </c>
      <c r="B167" s="134" t="s">
        <v>296</v>
      </c>
      <c r="C167" s="241" t="s">
        <v>297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298</v>
      </c>
      <c r="B168" s="132" t="s">
        <v>299</v>
      </c>
      <c r="C168" s="123" t="s">
        <v>338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300</v>
      </c>
      <c r="B169" s="135" t="s">
        <v>1061</v>
      </c>
      <c r="C169" s="241" t="s">
        <v>301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302</v>
      </c>
      <c r="B170" s="155" t="s">
        <v>1025</v>
      </c>
      <c r="C170" s="123" t="s">
        <v>338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304</v>
      </c>
      <c r="B171" s="135" t="s">
        <v>1062</v>
      </c>
      <c r="C171" s="241" t="s">
        <v>305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306</v>
      </c>
      <c r="B172" s="135" t="s">
        <v>1063</v>
      </c>
      <c r="C172" s="241" t="s">
        <v>307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308</v>
      </c>
      <c r="B173" s="134" t="s">
        <v>309</v>
      </c>
      <c r="C173" s="241" t="s">
        <v>310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1026</v>
      </c>
      <c r="C174" s="244" t="s">
        <v>1089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1027</v>
      </c>
      <c r="C175" s="248" t="s">
        <v>338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486" t="s">
        <v>1228</v>
      </c>
      <c r="B177" s="2486"/>
      <c r="C177" s="2486"/>
      <c r="D177" s="2486"/>
      <c r="E177" s="2486"/>
      <c r="F177" s="2486"/>
      <c r="G177" s="2486"/>
      <c r="H177" s="2486"/>
      <c r="I177" s="2486"/>
      <c r="J177" s="2486"/>
    </row>
    <row r="178" spans="1:10">
      <c r="A178" s="2484" t="s">
        <v>1070</v>
      </c>
      <c r="B178" s="2484"/>
      <c r="C178" s="2484"/>
      <c r="D178" s="2484"/>
      <c r="E178" s="2484"/>
      <c r="F178" s="2484"/>
      <c r="G178" s="2484"/>
      <c r="H178" s="2484"/>
      <c r="I178" s="2484"/>
      <c r="J178" s="2484"/>
    </row>
    <row r="179" spans="1:10" ht="14.25">
      <c r="A179" s="2486" t="s">
        <v>1153</v>
      </c>
      <c r="B179" s="2486"/>
      <c r="C179" s="2486"/>
      <c r="D179" s="2486"/>
      <c r="E179" s="2486"/>
      <c r="F179" s="2486"/>
      <c r="G179" s="2486"/>
      <c r="H179" s="2486"/>
      <c r="I179" s="2486"/>
      <c r="J179" s="2486"/>
    </row>
    <row r="180" spans="1:10">
      <c r="A180" s="2487" t="s">
        <v>950</v>
      </c>
      <c r="B180" s="2487"/>
      <c r="C180" s="2487"/>
      <c r="D180" s="2487"/>
      <c r="E180" s="2487"/>
      <c r="F180" s="2487"/>
      <c r="G180" s="2487"/>
      <c r="H180" s="2487"/>
      <c r="I180" s="2487"/>
      <c r="J180" s="2487"/>
    </row>
    <row r="181" spans="1:10" ht="14.25">
      <c r="A181" s="2539" t="s">
        <v>1082</v>
      </c>
      <c r="B181" s="2539"/>
      <c r="C181" s="2539"/>
      <c r="D181" s="2539"/>
      <c r="E181" s="2539"/>
      <c r="F181" s="2539"/>
      <c r="G181" s="2539"/>
      <c r="H181" s="2539"/>
      <c r="I181" s="2539"/>
      <c r="J181" s="2539"/>
    </row>
    <row r="182" spans="1:10">
      <c r="A182" s="2486" t="s">
        <v>951</v>
      </c>
      <c r="B182" s="2486"/>
      <c r="C182" s="2486"/>
      <c r="D182" s="2486"/>
      <c r="E182" s="2486"/>
      <c r="F182" s="2486"/>
      <c r="G182" s="2486"/>
      <c r="H182" s="2486"/>
      <c r="I182" s="2486"/>
      <c r="J182" s="2486"/>
    </row>
    <row r="183" spans="1:10">
      <c r="A183" s="2486" t="s">
        <v>448</v>
      </c>
      <c r="B183" s="2486"/>
      <c r="C183" s="2486"/>
      <c r="D183" s="2486"/>
      <c r="E183" s="2486"/>
      <c r="F183" s="2486"/>
      <c r="G183" s="2486"/>
      <c r="H183" s="2486"/>
      <c r="I183" s="2486"/>
      <c r="J183" s="2486"/>
    </row>
    <row r="184" spans="1:10" ht="14.25">
      <c r="A184" s="2538" t="s">
        <v>1074</v>
      </c>
      <c r="B184" s="2538"/>
      <c r="C184" s="2538"/>
      <c r="D184" s="2538"/>
      <c r="E184" s="2538"/>
      <c r="F184" s="2538"/>
      <c r="G184" s="2538"/>
      <c r="H184" s="2538"/>
      <c r="I184" s="2538"/>
      <c r="J184" s="2538"/>
    </row>
    <row r="185" spans="1:10">
      <c r="A185" s="2482"/>
      <c r="B185" s="2482"/>
      <c r="C185" s="2482"/>
      <c r="D185" s="2482"/>
      <c r="E185" s="2482"/>
      <c r="F185" s="2482"/>
      <c r="G185" s="2482"/>
      <c r="H185" s="2482"/>
      <c r="I185" s="2482"/>
      <c r="J185" s="2482"/>
    </row>
    <row r="186" spans="1:10">
      <c r="A186" s="2490"/>
      <c r="B186" s="2490"/>
      <c r="C186" s="2490"/>
      <c r="D186" s="2490"/>
      <c r="E186" s="2490"/>
      <c r="F186" s="2490"/>
      <c r="G186" s="2490"/>
      <c r="H186" s="2490"/>
      <c r="I186" s="2490"/>
      <c r="J186" s="2490"/>
    </row>
    <row r="187" spans="1:10">
      <c r="A187" s="2490"/>
      <c r="B187" s="2490"/>
      <c r="C187" s="2490"/>
      <c r="D187" s="2490"/>
      <c r="E187" s="2490"/>
      <c r="F187" s="2490"/>
      <c r="G187" s="2490"/>
      <c r="H187" s="2490"/>
      <c r="I187" s="2490"/>
      <c r="J187" s="2490"/>
    </row>
    <row r="188" spans="1:10">
      <c r="A188" s="2490"/>
      <c r="B188" s="2490"/>
      <c r="C188" s="2490"/>
      <c r="D188" s="2490"/>
      <c r="E188" s="2490"/>
      <c r="F188" s="2490"/>
      <c r="G188" s="2490"/>
      <c r="H188" s="2490"/>
      <c r="I188" s="2490"/>
      <c r="J188" s="2490"/>
    </row>
    <row r="189" spans="1:10">
      <c r="A189" s="2490"/>
      <c r="B189" s="2490"/>
      <c r="C189" s="2490"/>
      <c r="D189" s="2490"/>
      <c r="E189" s="2490"/>
      <c r="F189" s="2490"/>
      <c r="G189" s="2490"/>
      <c r="H189" s="2490"/>
      <c r="I189" s="2490"/>
      <c r="J189" s="249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90"/>
      <c r="B191" s="2490"/>
      <c r="C191" s="2490"/>
      <c r="D191" s="2490"/>
      <c r="E191" s="2490"/>
      <c r="F191" s="2490"/>
      <c r="G191" s="2490"/>
      <c r="H191" s="2490"/>
      <c r="I191" s="2490"/>
      <c r="J191" s="2490"/>
    </row>
    <row r="192" spans="1:10">
      <c r="A192" s="2491"/>
      <c r="B192" s="2491"/>
      <c r="C192" s="2491"/>
      <c r="D192" s="2491"/>
      <c r="E192" s="2491"/>
      <c r="F192" s="2491"/>
      <c r="G192" s="2491"/>
      <c r="H192" s="2491"/>
      <c r="I192" s="2491"/>
      <c r="J192" s="2491"/>
    </row>
    <row r="193" spans="1:10">
      <c r="A193" s="2490"/>
      <c r="B193" s="2490"/>
      <c r="C193" s="2490"/>
      <c r="D193" s="2490"/>
      <c r="E193" s="2490"/>
      <c r="F193" s="2490"/>
      <c r="G193" s="2490"/>
      <c r="H193" s="2490"/>
      <c r="I193" s="2490"/>
      <c r="J193" s="2490"/>
    </row>
    <row r="194" spans="1:10">
      <c r="A194" s="2490"/>
      <c r="B194" s="2490"/>
      <c r="C194" s="2490"/>
      <c r="D194" s="2490"/>
      <c r="E194" s="2490"/>
      <c r="F194" s="2490"/>
      <c r="G194" s="2490"/>
      <c r="H194" s="2490"/>
      <c r="I194" s="2490"/>
      <c r="J194" s="249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90"/>
      <c r="B196" s="2490"/>
      <c r="C196" s="2490"/>
      <c r="D196" s="2490"/>
      <c r="E196" s="2490"/>
      <c r="F196" s="2490"/>
      <c r="G196" s="2490"/>
      <c r="H196" s="2490"/>
      <c r="I196" s="2490"/>
      <c r="J196" s="249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90"/>
      <c r="B198" s="2490"/>
      <c r="C198" s="2490"/>
      <c r="D198" s="2490"/>
      <c r="E198" s="2490"/>
      <c r="F198" s="2490"/>
      <c r="G198" s="2490"/>
      <c r="H198" s="2490"/>
      <c r="I198" s="2490"/>
      <c r="J198" s="249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90"/>
      <c r="B200" s="2490"/>
      <c r="C200" s="2490"/>
      <c r="D200" s="2490"/>
      <c r="E200" s="2490"/>
      <c r="F200" s="2490"/>
      <c r="G200" s="2490"/>
      <c r="H200" s="2490"/>
      <c r="I200" s="2490"/>
      <c r="J200" s="249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90" t="s">
        <v>49</v>
      </c>
      <c r="B202" s="2490"/>
      <c r="C202" s="2490"/>
      <c r="D202" s="2490"/>
      <c r="E202" s="2490"/>
      <c r="F202" s="2490"/>
      <c r="G202" s="2490"/>
      <c r="H202" s="2490"/>
      <c r="I202" s="2490"/>
      <c r="J202" s="2490"/>
    </row>
    <row r="203" spans="1:10">
      <c r="A203" s="2488" t="s">
        <v>336</v>
      </c>
      <c r="B203" s="2488"/>
      <c r="C203" s="2488"/>
      <c r="D203" s="2488"/>
      <c r="E203" s="2488"/>
      <c r="F203" s="2488"/>
      <c r="G203" s="2488"/>
      <c r="H203" s="2488"/>
      <c r="I203" s="2488"/>
      <c r="J203" s="2488"/>
    </row>
    <row r="204" spans="1:10">
      <c r="A204" s="2489" t="s">
        <v>189</v>
      </c>
      <c r="B204" s="2489"/>
      <c r="C204" s="2489"/>
      <c r="D204" s="2489"/>
      <c r="E204" s="2489"/>
      <c r="F204" s="2489"/>
      <c r="G204" s="2489"/>
      <c r="H204" s="2489"/>
      <c r="I204" s="2489"/>
      <c r="J204" s="2489"/>
    </row>
    <row r="205" spans="1:10">
      <c r="A205" s="2489" t="s">
        <v>190</v>
      </c>
      <c r="B205" s="2489"/>
      <c r="C205" s="2489"/>
      <c r="D205" s="2489"/>
      <c r="E205" s="2489"/>
      <c r="F205" s="2489"/>
      <c r="G205" s="2489"/>
      <c r="H205" s="2489"/>
      <c r="I205" s="2489"/>
      <c r="J205" s="2489"/>
    </row>
    <row r="206" spans="1:10">
      <c r="A206" s="256" t="s">
        <v>890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89" t="s">
        <v>644</v>
      </c>
      <c r="B207" s="2489"/>
      <c r="C207" s="2489"/>
      <c r="D207" s="2489"/>
      <c r="E207" s="2489"/>
      <c r="F207" s="2489"/>
      <c r="G207" s="2489"/>
      <c r="H207" s="2489"/>
      <c r="I207" s="2489"/>
      <c r="J207" s="2489"/>
    </row>
    <row r="208" spans="1:10">
      <c r="A208" s="2486" t="s">
        <v>645</v>
      </c>
      <c r="B208" s="2486"/>
      <c r="C208" s="2486"/>
      <c r="D208" s="2486"/>
      <c r="E208" s="2486"/>
      <c r="F208" s="2486"/>
      <c r="G208" s="2486"/>
      <c r="H208" s="2486"/>
      <c r="I208" s="2486"/>
      <c r="J208" s="2486"/>
    </row>
    <row r="209" spans="1:10">
      <c r="A209" s="2484" t="s">
        <v>1070</v>
      </c>
      <c r="B209" s="2484"/>
      <c r="C209" s="2484"/>
      <c r="D209" s="2484"/>
      <c r="E209" s="2484"/>
      <c r="F209" s="2484"/>
      <c r="G209" s="2484"/>
      <c r="H209" s="2484"/>
      <c r="I209" s="2484"/>
      <c r="J209" s="2484"/>
    </row>
    <row r="210" spans="1:10" ht="14.25">
      <c r="A210" s="2484" t="s">
        <v>1072</v>
      </c>
      <c r="B210" s="2484"/>
      <c r="C210" s="2484"/>
      <c r="D210" s="2484"/>
      <c r="E210" s="2484"/>
      <c r="F210" s="2484"/>
      <c r="G210" s="2484"/>
      <c r="H210" s="2484"/>
      <c r="I210" s="2484"/>
      <c r="J210" s="2484"/>
    </row>
    <row r="211" spans="1:10">
      <c r="A211" s="2487" t="s">
        <v>950</v>
      </c>
      <c r="B211" s="2487"/>
      <c r="C211" s="2487"/>
      <c r="D211" s="2487"/>
      <c r="E211" s="2487"/>
      <c r="F211" s="2487"/>
      <c r="G211" s="2487"/>
      <c r="H211" s="2487"/>
      <c r="I211" s="2487"/>
      <c r="J211" s="2487"/>
    </row>
    <row r="212" spans="1:10" ht="14.25">
      <c r="A212" s="2483" t="s">
        <v>291</v>
      </c>
      <c r="B212" s="2483"/>
      <c r="C212" s="2483"/>
      <c r="D212" s="2483"/>
      <c r="E212" s="2483"/>
      <c r="F212" s="2483"/>
      <c r="G212" s="2483"/>
      <c r="H212" s="2483"/>
      <c r="I212" s="2483"/>
      <c r="J212" s="2483"/>
    </row>
    <row r="213" spans="1:10">
      <c r="A213" s="2484" t="s">
        <v>951</v>
      </c>
      <c r="B213" s="2484"/>
      <c r="C213" s="2484"/>
      <c r="D213" s="2484"/>
      <c r="E213" s="2484"/>
      <c r="F213" s="2484"/>
      <c r="G213" s="2484"/>
      <c r="H213" s="2484"/>
      <c r="I213" s="2484"/>
      <c r="J213" s="2484"/>
    </row>
    <row r="214" spans="1:10">
      <c r="A214" s="2484" t="s">
        <v>952</v>
      </c>
      <c r="B214" s="2484"/>
      <c r="C214" s="2484"/>
      <c r="D214" s="2484"/>
      <c r="E214" s="2484"/>
      <c r="F214" s="2484"/>
      <c r="G214" s="2484"/>
      <c r="H214" s="2484"/>
      <c r="I214" s="2484"/>
      <c r="J214" s="2484"/>
    </row>
    <row r="215" spans="1:10" ht="14.25">
      <c r="A215" s="2485" t="s">
        <v>1074</v>
      </c>
      <c r="B215" s="2485"/>
      <c r="C215" s="2485"/>
      <c r="D215" s="2485"/>
      <c r="E215" s="2485"/>
      <c r="F215" s="2485"/>
      <c r="G215" s="2485"/>
      <c r="H215" s="2485"/>
      <c r="I215" s="2485"/>
      <c r="J215" s="2485"/>
    </row>
    <row r="216" spans="1:10">
      <c r="A216" s="2482"/>
      <c r="B216" s="2482"/>
      <c r="C216" s="2482"/>
      <c r="D216" s="2482"/>
      <c r="E216" s="2482"/>
      <c r="F216" s="2482"/>
      <c r="G216" s="2482"/>
      <c r="H216" s="2482"/>
      <c r="I216" s="2482"/>
      <c r="J216" s="2482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J216"/>
  <sheetViews>
    <sheetView topLeftCell="A10" workbookViewId="0">
      <selection activeCell="B11" sqref="A11:J44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889</v>
      </c>
    </row>
    <row r="2" spans="1:10">
      <c r="F2" s="173"/>
      <c r="G2" s="173"/>
      <c r="H2" s="173"/>
      <c r="I2" s="173"/>
    </row>
    <row r="3" spans="1:10">
      <c r="H3" s="174" t="s">
        <v>848</v>
      </c>
    </row>
    <row r="4" spans="1:10">
      <c r="G4" s="173" t="s">
        <v>982</v>
      </c>
    </row>
    <row r="5" spans="1:10">
      <c r="H5" s="23" t="s">
        <v>162</v>
      </c>
    </row>
    <row r="6" spans="1:10" ht="15">
      <c r="B6" s="175" t="s">
        <v>31</v>
      </c>
      <c r="C6" s="176"/>
      <c r="D6" s="175"/>
      <c r="E6" s="175"/>
      <c r="F6" s="16"/>
      <c r="G6" s="177" t="s">
        <v>971</v>
      </c>
      <c r="H6" s="170"/>
    </row>
    <row r="7" spans="1:10">
      <c r="B7" s="163"/>
      <c r="C7" s="178"/>
    </row>
    <row r="8" spans="1:10">
      <c r="A8" s="28" t="s">
        <v>1560</v>
      </c>
      <c r="F8" s="179"/>
      <c r="G8" s="179"/>
    </row>
    <row r="9" spans="1:10" s="28" customFormat="1" ht="10.5">
      <c r="A9" s="2482" t="s">
        <v>1073</v>
      </c>
      <c r="B9" s="2482"/>
      <c r="C9" s="2482"/>
      <c r="D9" s="2482"/>
      <c r="E9" s="2482"/>
    </row>
    <row r="10" spans="1:10">
      <c r="A10" s="28" t="s">
        <v>451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452</v>
      </c>
      <c r="B12" s="177" t="s">
        <v>1099</v>
      </c>
      <c r="C12" s="178"/>
      <c r="D12" s="177"/>
      <c r="E12" s="177"/>
      <c r="F12" s="177"/>
      <c r="G12" s="170"/>
      <c r="H12" s="187" t="s">
        <v>193</v>
      </c>
    </row>
    <row r="13" spans="1:10" ht="21.75">
      <c r="A13" s="188" t="s">
        <v>587</v>
      </c>
      <c r="B13" s="188"/>
      <c r="C13" s="184"/>
      <c r="D13" s="188"/>
      <c r="E13" s="188"/>
      <c r="F13" s="188"/>
      <c r="G13" s="189"/>
    </row>
    <row r="14" spans="1:10">
      <c r="A14" s="2531" t="s">
        <v>1559</v>
      </c>
      <c r="B14" s="2532"/>
      <c r="F14" s="179"/>
      <c r="G14" s="179"/>
    </row>
    <row r="15" spans="1:10" ht="18">
      <c r="A15" s="192"/>
      <c r="B15" s="2493" t="s">
        <v>588</v>
      </c>
      <c r="C15" s="2493"/>
      <c r="D15" s="2493"/>
      <c r="E15" s="2493"/>
      <c r="F15" s="193"/>
      <c r="G15" s="193"/>
      <c r="H15" s="193"/>
      <c r="I15" s="193"/>
      <c r="J15" s="193"/>
    </row>
    <row r="16" spans="1:10" ht="14.25">
      <c r="A16" s="163"/>
      <c r="B16" s="2494" t="s">
        <v>243</v>
      </c>
      <c r="C16" s="2494"/>
      <c r="D16" s="2494"/>
      <c r="E16" s="2494"/>
      <c r="F16" s="2494"/>
      <c r="G16" s="194"/>
      <c r="H16" s="194"/>
      <c r="I16" s="194"/>
      <c r="J16" s="194"/>
    </row>
    <row r="17" spans="1:10" s="28" customFormat="1" ht="14.25">
      <c r="A17" s="189"/>
      <c r="B17" s="2557" t="s">
        <v>1227</v>
      </c>
      <c r="C17" s="2557"/>
      <c r="D17" s="2557"/>
      <c r="E17" s="2557"/>
      <c r="F17" s="2557"/>
      <c r="G17" s="190"/>
      <c r="H17" s="190"/>
      <c r="I17" s="624"/>
      <c r="J17" s="624"/>
    </row>
    <row r="18" spans="1:10" s="28" customFormat="1" ht="14.25">
      <c r="A18" s="189"/>
      <c r="B18" s="2557"/>
      <c r="C18" s="2557"/>
      <c r="D18" s="2557"/>
      <c r="E18" s="2557"/>
      <c r="F18" s="2557"/>
      <c r="G18" s="190"/>
      <c r="H18" s="190"/>
      <c r="I18" s="624"/>
      <c r="J18" s="624"/>
    </row>
    <row r="19" spans="1:10" s="201" customFormat="1" thickBot="1">
      <c r="A19" s="38" t="s">
        <v>1599</v>
      </c>
      <c r="B19" s="198"/>
      <c r="C19" s="199"/>
      <c r="D19" s="200"/>
      <c r="E19" s="200"/>
      <c r="G19" s="202" t="s">
        <v>617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313</v>
      </c>
      <c r="H20" s="205" t="s">
        <v>949</v>
      </c>
      <c r="I20" s="206">
        <v>1</v>
      </c>
      <c r="J20" s="207">
        <v>3</v>
      </c>
    </row>
    <row r="21" spans="1:10" s="204" customFormat="1" thickBot="1">
      <c r="A21" s="38" t="s">
        <v>600</v>
      </c>
      <c r="C21" s="199"/>
      <c r="G21" s="204" t="s">
        <v>1145</v>
      </c>
    </row>
    <row r="22" spans="1:10" s="204" customFormat="1" thickBot="1">
      <c r="A22" s="38" t="s">
        <v>531</v>
      </c>
      <c r="C22" s="208"/>
      <c r="D22" s="209"/>
      <c r="G22" s="204" t="s">
        <v>532</v>
      </c>
    </row>
    <row r="23" spans="1:10" s="173" customFormat="1" thickBot="1">
      <c r="A23" s="38" t="s">
        <v>693</v>
      </c>
      <c r="B23" s="204"/>
      <c r="C23" s="199"/>
      <c r="G23" s="204" t="s">
        <v>902</v>
      </c>
      <c r="I23" s="210"/>
    </row>
    <row r="24" spans="1:10" s="173" customFormat="1" ht="12">
      <c r="A24" s="38" t="s">
        <v>287</v>
      </c>
      <c r="B24" s="211"/>
      <c r="C24" s="212"/>
      <c r="F24" s="213"/>
      <c r="G24" s="204" t="s">
        <v>904</v>
      </c>
    </row>
    <row r="25" spans="1:10" s="173" customFormat="1" thickBot="1">
      <c r="A25" s="40" t="s">
        <v>286</v>
      </c>
      <c r="B25" s="202"/>
      <c r="C25" s="212"/>
      <c r="D25" s="214"/>
      <c r="E25" s="214"/>
      <c r="G25" s="204" t="s">
        <v>218</v>
      </c>
      <c r="I25" s="213"/>
    </row>
    <row r="26" spans="1:10" s="213" customFormat="1" thickBot="1">
      <c r="A26" s="38" t="s">
        <v>110</v>
      </c>
      <c r="B26" s="204"/>
      <c r="C26" s="212"/>
      <c r="D26" s="215"/>
      <c r="E26" s="173"/>
      <c r="G26" s="213" t="s">
        <v>186</v>
      </c>
      <c r="H26" s="216"/>
      <c r="I26" s="217"/>
      <c r="J26" s="218"/>
    </row>
    <row r="27" spans="1:10" s="213" customFormat="1" thickBot="1">
      <c r="A27" s="38" t="s">
        <v>608</v>
      </c>
      <c r="B27" s="204"/>
      <c r="C27" s="212"/>
      <c r="E27" s="219" t="s">
        <v>704</v>
      </c>
      <c r="G27" s="204" t="s">
        <v>398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385</v>
      </c>
      <c r="B29" s="2" t="s">
        <v>609</v>
      </c>
      <c r="C29" s="57"/>
      <c r="D29" s="2" t="s">
        <v>401</v>
      </c>
      <c r="E29" s="3"/>
      <c r="F29" s="2495" t="s">
        <v>342</v>
      </c>
      <c r="G29" s="2497" t="s">
        <v>343</v>
      </c>
      <c r="H29" s="2498"/>
      <c r="I29" s="2498"/>
      <c r="J29" s="2499"/>
    </row>
    <row r="30" spans="1:10" s="28" customFormat="1" ht="105.75" thickBot="1">
      <c r="A30" s="58"/>
      <c r="B30" s="4" t="s">
        <v>329</v>
      </c>
      <c r="C30" s="59" t="s">
        <v>641</v>
      </c>
      <c r="D30" s="15" t="s">
        <v>761</v>
      </c>
      <c r="E30" s="60" t="s">
        <v>929</v>
      </c>
      <c r="F30" s="2496"/>
      <c r="G30" s="15" t="s">
        <v>930</v>
      </c>
      <c r="H30" s="15" t="s">
        <v>931</v>
      </c>
      <c r="I30" s="15" t="s">
        <v>932</v>
      </c>
      <c r="J30" s="15" t="s">
        <v>933</v>
      </c>
    </row>
    <row r="31" spans="1:10" s="222" customFormat="1" ht="11.25" thickBot="1">
      <c r="A31" s="61" t="s">
        <v>934</v>
      </c>
      <c r="B31" s="62" t="s">
        <v>935</v>
      </c>
      <c r="C31" s="63" t="s">
        <v>936</v>
      </c>
      <c r="D31" s="64" t="s">
        <v>703</v>
      </c>
      <c r="E31" s="64" t="s">
        <v>704</v>
      </c>
      <c r="F31" s="64" t="s">
        <v>642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249</v>
      </c>
      <c r="C32" s="69" t="s">
        <v>338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767</v>
      </c>
      <c r="C33" s="69" t="s">
        <v>338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768</v>
      </c>
      <c r="C34" s="74" t="s">
        <v>338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643</v>
      </c>
      <c r="C35" s="394" t="s">
        <v>769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255</v>
      </c>
      <c r="C36" s="81" t="s">
        <v>770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771</v>
      </c>
      <c r="C37" s="81" t="s">
        <v>772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377</v>
      </c>
      <c r="C38" s="81" t="s">
        <v>378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591</v>
      </c>
      <c r="C39" s="81" t="s">
        <v>367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981</v>
      </c>
      <c r="C40" s="83" t="s">
        <v>368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610</v>
      </c>
      <c r="C41" s="86" t="s">
        <v>19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20</v>
      </c>
      <c r="C42" s="69" t="s">
        <v>338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21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359</v>
      </c>
      <c r="C44" s="83" t="s">
        <v>360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361</v>
      </c>
      <c r="C45" s="81" t="s">
        <v>362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734</v>
      </c>
      <c r="C46" s="83" t="s">
        <v>363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735</v>
      </c>
      <c r="C47" s="81" t="s">
        <v>364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365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366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731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732</v>
      </c>
      <c r="C51" s="74" t="s">
        <v>338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733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465</v>
      </c>
      <c r="C53" s="83" t="s">
        <v>978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136</v>
      </c>
      <c r="C54" s="100" t="s">
        <v>979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338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137</v>
      </c>
      <c r="C56" s="99" t="s">
        <v>345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138</v>
      </c>
      <c r="C57" s="83" t="s">
        <v>346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139</v>
      </c>
      <c r="C58" s="83" t="s">
        <v>347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533</v>
      </c>
      <c r="C59" s="83" t="s">
        <v>348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534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174</v>
      </c>
      <c r="C61" s="81" t="s">
        <v>349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175</v>
      </c>
      <c r="C62" s="83" t="s">
        <v>350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176</v>
      </c>
      <c r="C63" s="100" t="s">
        <v>351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198</v>
      </c>
      <c r="C64" s="74" t="s">
        <v>338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177</v>
      </c>
      <c r="C65" s="86" t="s">
        <v>199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878</v>
      </c>
      <c r="C66" s="74" t="s">
        <v>338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178</v>
      </c>
      <c r="C67" s="99" t="s">
        <v>879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669</v>
      </c>
      <c r="C68" s="100" t="s">
        <v>988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989</v>
      </c>
      <c r="C69" s="74" t="s">
        <v>338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941</v>
      </c>
      <c r="C70" s="77" t="s">
        <v>990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942</v>
      </c>
      <c r="C71" s="83" t="s">
        <v>991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369</v>
      </c>
      <c r="C72" s="83" t="s">
        <v>370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943</v>
      </c>
      <c r="C73" s="81" t="s">
        <v>371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901</v>
      </c>
      <c r="C74" s="83" t="s">
        <v>372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214</v>
      </c>
      <c r="C75" s="81" t="s">
        <v>373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215</v>
      </c>
      <c r="C76" s="83" t="s">
        <v>374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458</v>
      </c>
      <c r="C77" s="86" t="s">
        <v>375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274</v>
      </c>
      <c r="C78" s="74" t="s">
        <v>338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459</v>
      </c>
      <c r="C79" s="99" t="s">
        <v>275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460</v>
      </c>
      <c r="C80" s="83" t="s">
        <v>276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461</v>
      </c>
      <c r="C81" s="83" t="s">
        <v>277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462</v>
      </c>
      <c r="C82" s="109" t="s">
        <v>278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279</v>
      </c>
      <c r="C83" s="111" t="s">
        <v>338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565</v>
      </c>
      <c r="C84" s="77" t="s">
        <v>280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566</v>
      </c>
      <c r="C85" s="83" t="s">
        <v>281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567</v>
      </c>
      <c r="C86" s="86" t="s">
        <v>282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283</v>
      </c>
      <c r="C87" s="74" t="s">
        <v>338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284</v>
      </c>
      <c r="C88" s="99" t="s">
        <v>960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418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694</v>
      </c>
      <c r="C92" s="74" t="s">
        <v>338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649</v>
      </c>
      <c r="C93" s="74" t="s">
        <v>338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250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607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495</v>
      </c>
      <c r="C96" s="230" t="s">
        <v>338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518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723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724</v>
      </c>
      <c r="C99" s="236" t="s">
        <v>338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725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95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479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480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481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482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953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954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955</v>
      </c>
      <c r="C108" s="230" t="s">
        <v>338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195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196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197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338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338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379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671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1080</v>
      </c>
      <c r="C119" s="123" t="s">
        <v>338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1081</v>
      </c>
      <c r="C120" s="83" t="s">
        <v>122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123</v>
      </c>
      <c r="C121" s="83" t="s">
        <v>23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24</v>
      </c>
      <c r="C122" s="83" t="s">
        <v>25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794</v>
      </c>
      <c r="C123" s="83" t="s">
        <v>795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796</v>
      </c>
      <c r="C124" s="83" t="s">
        <v>797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488</v>
      </c>
      <c r="C125" s="83" t="s">
        <v>489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490</v>
      </c>
      <c r="C126" s="83" t="s">
        <v>491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832</v>
      </c>
      <c r="C127" s="83" t="s">
        <v>833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834</v>
      </c>
      <c r="C128" s="83" t="s">
        <v>835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338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763</v>
      </c>
      <c r="C130" s="86" t="s">
        <v>764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836</v>
      </c>
      <c r="C131" s="74" t="s">
        <v>338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200</v>
      </c>
      <c r="C132" s="74" t="s">
        <v>338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456</v>
      </c>
      <c r="C133" s="99" t="s">
        <v>457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331</v>
      </c>
      <c r="C134" s="131" t="s">
        <v>332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974</v>
      </c>
      <c r="C135" s="111" t="s">
        <v>338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1058</v>
      </c>
      <c r="C136" s="99" t="s">
        <v>975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1059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976</v>
      </c>
      <c r="C138" s="83" t="s">
        <v>977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116</v>
      </c>
      <c r="C139" s="83" t="s">
        <v>117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118</v>
      </c>
      <c r="C140" s="111" t="s">
        <v>338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119</v>
      </c>
      <c r="C141" s="83" t="s">
        <v>1044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1045</v>
      </c>
      <c r="C142" s="111" t="s">
        <v>338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1060</v>
      </c>
      <c r="C143" s="83" t="s">
        <v>1046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424</v>
      </c>
      <c r="C144" s="83" t="s">
        <v>425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535</v>
      </c>
      <c r="C145" s="111" t="s">
        <v>338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211</v>
      </c>
      <c r="C146" s="83" t="s">
        <v>212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213</v>
      </c>
      <c r="C147" s="111" t="s">
        <v>338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564</v>
      </c>
      <c r="C149" s="111" t="s">
        <v>338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680</v>
      </c>
      <c r="C150" s="86" t="s">
        <v>244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247</v>
      </c>
      <c r="B151" s="143" t="s">
        <v>618</v>
      </c>
      <c r="C151" s="144" t="s">
        <v>338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620</v>
      </c>
      <c r="B152" s="150" t="s">
        <v>621</v>
      </c>
      <c r="C152" s="74" t="s">
        <v>338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622</v>
      </c>
      <c r="B153" s="134" t="s">
        <v>944</v>
      </c>
      <c r="C153" s="241" t="s">
        <v>945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946</v>
      </c>
      <c r="B154" s="134" t="s">
        <v>922</v>
      </c>
      <c r="C154" s="241" t="s">
        <v>923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924</v>
      </c>
      <c r="B155" s="134" t="s">
        <v>925</v>
      </c>
      <c r="C155" s="241" t="s">
        <v>926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927</v>
      </c>
      <c r="B156" s="134" t="s">
        <v>1054</v>
      </c>
      <c r="C156" s="241" t="s">
        <v>1055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127</v>
      </c>
      <c r="B157" s="135" t="s">
        <v>128</v>
      </c>
      <c r="C157" s="241" t="s">
        <v>129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130</v>
      </c>
      <c r="B158" s="134" t="s">
        <v>913</v>
      </c>
      <c r="C158" s="241" t="s">
        <v>857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858</v>
      </c>
      <c r="B159" s="134" t="s">
        <v>859</v>
      </c>
      <c r="C159" s="241" t="s">
        <v>860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765</v>
      </c>
      <c r="B160" s="243" t="s">
        <v>626</v>
      </c>
      <c r="C160" s="244" t="s">
        <v>627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766</v>
      </c>
      <c r="B161" s="245" t="s">
        <v>1020</v>
      </c>
      <c r="C161" s="228" t="s">
        <v>1021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1022</v>
      </c>
      <c r="B162" s="245" t="s">
        <v>1023</v>
      </c>
      <c r="C162" s="228" t="s">
        <v>1024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628</v>
      </c>
      <c r="B163" s="246" t="s">
        <v>629</v>
      </c>
      <c r="C163" s="247" t="s">
        <v>338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630</v>
      </c>
      <c r="B164" s="135" t="s">
        <v>631</v>
      </c>
      <c r="C164" s="241" t="s">
        <v>632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633</v>
      </c>
      <c r="B165" s="135" t="s">
        <v>634</v>
      </c>
      <c r="C165" s="241" t="s">
        <v>635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636</v>
      </c>
      <c r="B166" s="134" t="s">
        <v>293</v>
      </c>
      <c r="C166" s="241" t="s">
        <v>294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295</v>
      </c>
      <c r="B167" s="134" t="s">
        <v>296</v>
      </c>
      <c r="C167" s="241" t="s">
        <v>297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298</v>
      </c>
      <c r="B168" s="132" t="s">
        <v>299</v>
      </c>
      <c r="C168" s="123" t="s">
        <v>338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300</v>
      </c>
      <c r="B169" s="135" t="s">
        <v>1061</v>
      </c>
      <c r="C169" s="241" t="s">
        <v>301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302</v>
      </c>
      <c r="B170" s="155" t="s">
        <v>1025</v>
      </c>
      <c r="C170" s="123" t="s">
        <v>338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304</v>
      </c>
      <c r="B171" s="135" t="s">
        <v>1062</v>
      </c>
      <c r="C171" s="241" t="s">
        <v>305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306</v>
      </c>
      <c r="B172" s="135" t="s">
        <v>1063</v>
      </c>
      <c r="C172" s="241" t="s">
        <v>307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308</v>
      </c>
      <c r="B173" s="134" t="s">
        <v>309</v>
      </c>
      <c r="C173" s="241" t="s">
        <v>310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1026</v>
      </c>
      <c r="C174" s="244" t="s">
        <v>1089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1027</v>
      </c>
      <c r="C175" s="248" t="s">
        <v>338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486" t="s">
        <v>1228</v>
      </c>
      <c r="B177" s="2486"/>
      <c r="C177" s="2486"/>
      <c r="D177" s="2486"/>
      <c r="E177" s="2486"/>
      <c r="F177" s="2486"/>
      <c r="G177" s="2486"/>
      <c r="H177" s="2486"/>
      <c r="I177" s="2486"/>
      <c r="J177" s="2486"/>
    </row>
    <row r="178" spans="1:10">
      <c r="A178" s="2484" t="s">
        <v>1070</v>
      </c>
      <c r="B178" s="2484"/>
      <c r="C178" s="2484"/>
      <c r="D178" s="2484"/>
      <c r="E178" s="2484"/>
      <c r="F178" s="2484"/>
      <c r="G178" s="2484"/>
      <c r="H178" s="2484"/>
      <c r="I178" s="2484"/>
      <c r="J178" s="2484"/>
    </row>
    <row r="179" spans="1:10" ht="14.25">
      <c r="A179" s="2486" t="s">
        <v>1153</v>
      </c>
      <c r="B179" s="2486"/>
      <c r="C179" s="2486"/>
      <c r="D179" s="2486"/>
      <c r="E179" s="2486"/>
      <c r="F179" s="2486"/>
      <c r="G179" s="2486"/>
      <c r="H179" s="2486"/>
      <c r="I179" s="2486"/>
      <c r="J179" s="2486"/>
    </row>
    <row r="180" spans="1:10">
      <c r="A180" s="2487" t="s">
        <v>950</v>
      </c>
      <c r="B180" s="2487"/>
      <c r="C180" s="2487"/>
      <c r="D180" s="2487"/>
      <c r="E180" s="2487"/>
      <c r="F180" s="2487"/>
      <c r="G180" s="2487"/>
      <c r="H180" s="2487"/>
      <c r="I180" s="2487"/>
      <c r="J180" s="2487"/>
    </row>
    <row r="181" spans="1:10" ht="14.25">
      <c r="A181" s="2539" t="s">
        <v>1082</v>
      </c>
      <c r="B181" s="2539"/>
      <c r="C181" s="2539"/>
      <c r="D181" s="2539"/>
      <c r="E181" s="2539"/>
      <c r="F181" s="2539"/>
      <c r="G181" s="2539"/>
      <c r="H181" s="2539"/>
      <c r="I181" s="2539"/>
      <c r="J181" s="2539"/>
    </row>
    <row r="182" spans="1:10">
      <c r="A182" s="2486" t="s">
        <v>951</v>
      </c>
      <c r="B182" s="2486"/>
      <c r="C182" s="2486"/>
      <c r="D182" s="2486"/>
      <c r="E182" s="2486"/>
      <c r="F182" s="2486"/>
      <c r="G182" s="2486"/>
      <c r="H182" s="2486"/>
      <c r="I182" s="2486"/>
      <c r="J182" s="2486"/>
    </row>
    <row r="183" spans="1:10">
      <c r="A183" s="2486" t="s">
        <v>448</v>
      </c>
      <c r="B183" s="2486"/>
      <c r="C183" s="2486"/>
      <c r="D183" s="2486"/>
      <c r="E183" s="2486"/>
      <c r="F183" s="2486"/>
      <c r="G183" s="2486"/>
      <c r="H183" s="2486"/>
      <c r="I183" s="2486"/>
      <c r="J183" s="2486"/>
    </row>
    <row r="184" spans="1:10" ht="14.25">
      <c r="A184" s="2538" t="s">
        <v>1074</v>
      </c>
      <c r="B184" s="2538"/>
      <c r="C184" s="2538"/>
      <c r="D184" s="2538"/>
      <c r="E184" s="2538"/>
      <c r="F184" s="2538"/>
      <c r="G184" s="2538"/>
      <c r="H184" s="2538"/>
      <c r="I184" s="2538"/>
      <c r="J184" s="2538"/>
    </row>
    <row r="185" spans="1:10">
      <c r="A185" s="2482"/>
      <c r="B185" s="2482"/>
      <c r="C185" s="2482"/>
      <c r="D185" s="2482"/>
      <c r="E185" s="2482"/>
      <c r="F185" s="2482"/>
      <c r="G185" s="2482"/>
      <c r="H185" s="2482"/>
      <c r="I185" s="2482"/>
      <c r="J185" s="2482"/>
    </row>
    <row r="186" spans="1:10">
      <c r="A186" s="2490"/>
      <c r="B186" s="2490"/>
      <c r="C186" s="2490"/>
      <c r="D186" s="2490"/>
      <c r="E186" s="2490"/>
      <c r="F186" s="2490"/>
      <c r="G186" s="2490"/>
      <c r="H186" s="2490"/>
      <c r="I186" s="2490"/>
      <c r="J186" s="2490"/>
    </row>
    <row r="187" spans="1:10">
      <c r="A187" s="2490"/>
      <c r="B187" s="2490"/>
      <c r="C187" s="2490"/>
      <c r="D187" s="2490"/>
      <c r="E187" s="2490"/>
      <c r="F187" s="2490"/>
      <c r="G187" s="2490"/>
      <c r="H187" s="2490"/>
      <c r="I187" s="2490"/>
      <c r="J187" s="2490"/>
    </row>
    <row r="188" spans="1:10">
      <c r="A188" s="2490"/>
      <c r="B188" s="2490"/>
      <c r="C188" s="2490"/>
      <c r="D188" s="2490"/>
      <c r="E188" s="2490"/>
      <c r="F188" s="2490"/>
      <c r="G188" s="2490"/>
      <c r="H188" s="2490"/>
      <c r="I188" s="2490"/>
      <c r="J188" s="2490"/>
    </row>
    <row r="189" spans="1:10">
      <c r="A189" s="2490"/>
      <c r="B189" s="2490"/>
      <c r="C189" s="2490"/>
      <c r="D189" s="2490"/>
      <c r="E189" s="2490"/>
      <c r="F189" s="2490"/>
      <c r="G189" s="2490"/>
      <c r="H189" s="2490"/>
      <c r="I189" s="2490"/>
      <c r="J189" s="249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490"/>
      <c r="B191" s="2490"/>
      <c r="C191" s="2490"/>
      <c r="D191" s="2490"/>
      <c r="E191" s="2490"/>
      <c r="F191" s="2490"/>
      <c r="G191" s="2490"/>
      <c r="H191" s="2490"/>
      <c r="I191" s="2490"/>
      <c r="J191" s="2490"/>
    </row>
    <row r="192" spans="1:10">
      <c r="A192" s="2491"/>
      <c r="B192" s="2491"/>
      <c r="C192" s="2491"/>
      <c r="D192" s="2491"/>
      <c r="E192" s="2491"/>
      <c r="F192" s="2491"/>
      <c r="G192" s="2491"/>
      <c r="H192" s="2491"/>
      <c r="I192" s="2491"/>
      <c r="J192" s="2491"/>
    </row>
    <row r="193" spans="1:10">
      <c r="A193" s="2490"/>
      <c r="B193" s="2490"/>
      <c r="C193" s="2490"/>
      <c r="D193" s="2490"/>
      <c r="E193" s="2490"/>
      <c r="F193" s="2490"/>
      <c r="G193" s="2490"/>
      <c r="H193" s="2490"/>
      <c r="I193" s="2490"/>
      <c r="J193" s="2490"/>
    </row>
    <row r="194" spans="1:10">
      <c r="A194" s="2490"/>
      <c r="B194" s="2490"/>
      <c r="C194" s="2490"/>
      <c r="D194" s="2490"/>
      <c r="E194" s="2490"/>
      <c r="F194" s="2490"/>
      <c r="G194" s="2490"/>
      <c r="H194" s="2490"/>
      <c r="I194" s="2490"/>
      <c r="J194" s="249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490"/>
      <c r="B196" s="2490"/>
      <c r="C196" s="2490"/>
      <c r="D196" s="2490"/>
      <c r="E196" s="2490"/>
      <c r="F196" s="2490"/>
      <c r="G196" s="2490"/>
      <c r="H196" s="2490"/>
      <c r="I196" s="2490"/>
      <c r="J196" s="249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490"/>
      <c r="B198" s="2490"/>
      <c r="C198" s="2490"/>
      <c r="D198" s="2490"/>
      <c r="E198" s="2490"/>
      <c r="F198" s="2490"/>
      <c r="G198" s="2490"/>
      <c r="H198" s="2490"/>
      <c r="I198" s="2490"/>
      <c r="J198" s="249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490"/>
      <c r="B200" s="2490"/>
      <c r="C200" s="2490"/>
      <c r="D200" s="2490"/>
      <c r="E200" s="2490"/>
      <c r="F200" s="2490"/>
      <c r="G200" s="2490"/>
      <c r="H200" s="2490"/>
      <c r="I200" s="2490"/>
      <c r="J200" s="249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490" t="s">
        <v>49</v>
      </c>
      <c r="B202" s="2490"/>
      <c r="C202" s="2490"/>
      <c r="D202" s="2490"/>
      <c r="E202" s="2490"/>
      <c r="F202" s="2490"/>
      <c r="G202" s="2490"/>
      <c r="H202" s="2490"/>
      <c r="I202" s="2490"/>
      <c r="J202" s="2490"/>
    </row>
    <row r="203" spans="1:10">
      <c r="A203" s="2488" t="s">
        <v>336</v>
      </c>
      <c r="B203" s="2488"/>
      <c r="C203" s="2488"/>
      <c r="D203" s="2488"/>
      <c r="E203" s="2488"/>
      <c r="F203" s="2488"/>
      <c r="G203" s="2488"/>
      <c r="H203" s="2488"/>
      <c r="I203" s="2488"/>
      <c r="J203" s="2488"/>
    </row>
    <row r="204" spans="1:10">
      <c r="A204" s="2489" t="s">
        <v>189</v>
      </c>
      <c r="B204" s="2489"/>
      <c r="C204" s="2489"/>
      <c r="D204" s="2489"/>
      <c r="E204" s="2489"/>
      <c r="F204" s="2489"/>
      <c r="G204" s="2489"/>
      <c r="H204" s="2489"/>
      <c r="I204" s="2489"/>
      <c r="J204" s="2489"/>
    </row>
    <row r="205" spans="1:10">
      <c r="A205" s="2489" t="s">
        <v>190</v>
      </c>
      <c r="B205" s="2489"/>
      <c r="C205" s="2489"/>
      <c r="D205" s="2489"/>
      <c r="E205" s="2489"/>
      <c r="F205" s="2489"/>
      <c r="G205" s="2489"/>
      <c r="H205" s="2489"/>
      <c r="I205" s="2489"/>
      <c r="J205" s="2489"/>
    </row>
    <row r="206" spans="1:10">
      <c r="A206" s="256" t="s">
        <v>890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489" t="s">
        <v>644</v>
      </c>
      <c r="B207" s="2489"/>
      <c r="C207" s="2489"/>
      <c r="D207" s="2489"/>
      <c r="E207" s="2489"/>
      <c r="F207" s="2489"/>
      <c r="G207" s="2489"/>
      <c r="H207" s="2489"/>
      <c r="I207" s="2489"/>
      <c r="J207" s="2489"/>
    </row>
    <row r="208" spans="1:10">
      <c r="A208" s="2486" t="s">
        <v>645</v>
      </c>
      <c r="B208" s="2486"/>
      <c r="C208" s="2486"/>
      <c r="D208" s="2486"/>
      <c r="E208" s="2486"/>
      <c r="F208" s="2486"/>
      <c r="G208" s="2486"/>
      <c r="H208" s="2486"/>
      <c r="I208" s="2486"/>
      <c r="J208" s="2486"/>
    </row>
    <row r="209" spans="1:10">
      <c r="A209" s="2484" t="s">
        <v>1070</v>
      </c>
      <c r="B209" s="2484"/>
      <c r="C209" s="2484"/>
      <c r="D209" s="2484"/>
      <c r="E209" s="2484"/>
      <c r="F209" s="2484"/>
      <c r="G209" s="2484"/>
      <c r="H209" s="2484"/>
      <c r="I209" s="2484"/>
      <c r="J209" s="2484"/>
    </row>
    <row r="210" spans="1:10" ht="14.25">
      <c r="A210" s="2484" t="s">
        <v>1072</v>
      </c>
      <c r="B210" s="2484"/>
      <c r="C210" s="2484"/>
      <c r="D210" s="2484"/>
      <c r="E210" s="2484"/>
      <c r="F210" s="2484"/>
      <c r="G210" s="2484"/>
      <c r="H210" s="2484"/>
      <c r="I210" s="2484"/>
      <c r="J210" s="2484"/>
    </row>
    <row r="211" spans="1:10">
      <c r="A211" s="2487" t="s">
        <v>950</v>
      </c>
      <c r="B211" s="2487"/>
      <c r="C211" s="2487"/>
      <c r="D211" s="2487"/>
      <c r="E211" s="2487"/>
      <c r="F211" s="2487"/>
      <c r="G211" s="2487"/>
      <c r="H211" s="2487"/>
      <c r="I211" s="2487"/>
      <c r="J211" s="2487"/>
    </row>
    <row r="212" spans="1:10" ht="14.25">
      <c r="A212" s="2483" t="s">
        <v>291</v>
      </c>
      <c r="B212" s="2483"/>
      <c r="C212" s="2483"/>
      <c r="D212" s="2483"/>
      <c r="E212" s="2483"/>
      <c r="F212" s="2483"/>
      <c r="G212" s="2483"/>
      <c r="H212" s="2483"/>
      <c r="I212" s="2483"/>
      <c r="J212" s="2483"/>
    </row>
    <row r="213" spans="1:10">
      <c r="A213" s="2484" t="s">
        <v>951</v>
      </c>
      <c r="B213" s="2484"/>
      <c r="C213" s="2484"/>
      <c r="D213" s="2484"/>
      <c r="E213" s="2484"/>
      <c r="F213" s="2484"/>
      <c r="G213" s="2484"/>
      <c r="H213" s="2484"/>
      <c r="I213" s="2484"/>
      <c r="J213" s="2484"/>
    </row>
    <row r="214" spans="1:10">
      <c r="A214" s="2484" t="s">
        <v>952</v>
      </c>
      <c r="B214" s="2484"/>
      <c r="C214" s="2484"/>
      <c r="D214" s="2484"/>
      <c r="E214" s="2484"/>
      <c r="F214" s="2484"/>
      <c r="G214" s="2484"/>
      <c r="H214" s="2484"/>
      <c r="I214" s="2484"/>
      <c r="J214" s="2484"/>
    </row>
    <row r="215" spans="1:10" ht="14.25">
      <c r="A215" s="2485" t="s">
        <v>1074</v>
      </c>
      <c r="B215" s="2485"/>
      <c r="C215" s="2485"/>
      <c r="D215" s="2485"/>
      <c r="E215" s="2485"/>
      <c r="F215" s="2485"/>
      <c r="G215" s="2485"/>
      <c r="H215" s="2485"/>
      <c r="I215" s="2485"/>
      <c r="J215" s="2485"/>
    </row>
    <row r="216" spans="1:10">
      <c r="A216" s="2482"/>
      <c r="B216" s="2482"/>
      <c r="C216" s="2482"/>
      <c r="D216" s="2482"/>
      <c r="E216" s="2482"/>
      <c r="F216" s="2482"/>
      <c r="G216" s="2482"/>
      <c r="H216" s="2482"/>
      <c r="I216" s="2482"/>
      <c r="J216" s="2482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721"/>
  <sheetViews>
    <sheetView tabSelected="1" topLeftCell="A2" workbookViewId="0">
      <selection activeCell="I10" sqref="I10"/>
    </sheetView>
  </sheetViews>
  <sheetFormatPr defaultRowHeight="12.75"/>
  <cols>
    <col min="1" max="1" width="5.85546875" style="2126" customWidth="1"/>
    <col min="2" max="2" width="42.28515625" style="2126" customWidth="1"/>
    <col min="3" max="3" width="8.140625" style="2129" customWidth="1"/>
    <col min="4" max="4" width="13.7109375" style="2126" customWidth="1"/>
    <col min="5" max="5" width="12.28515625" style="2126" customWidth="1"/>
    <col min="6" max="6" width="13.42578125" style="2126" customWidth="1"/>
    <col min="7" max="16384" width="9.140625" style="2126"/>
  </cols>
  <sheetData>
    <row r="1" spans="1:10" s="2128" customFormat="1" ht="22.5" hidden="1" customHeight="1">
      <c r="A1" s="2414" t="s">
        <v>866</v>
      </c>
      <c r="B1" s="2414"/>
      <c r="C1" s="2414"/>
      <c r="D1" s="2414"/>
      <c r="E1" s="2414"/>
      <c r="F1" s="2414"/>
    </row>
    <row r="2" spans="1:10" s="2128" customFormat="1" ht="22.5" customHeight="1">
      <c r="A2" s="2127"/>
      <c r="B2" s="2127"/>
      <c r="C2" s="2412" t="s">
        <v>2305</v>
      </c>
      <c r="D2" s="2412"/>
      <c r="E2" s="2412"/>
      <c r="F2" s="2412"/>
    </row>
    <row r="3" spans="1:10" s="2128" customFormat="1" ht="22.5" customHeight="1">
      <c r="A3" s="2127"/>
      <c r="B3" s="2127"/>
      <c r="C3" s="2412" t="s">
        <v>2303</v>
      </c>
      <c r="D3" s="2412"/>
      <c r="E3" s="2412"/>
      <c r="F3" s="2412"/>
    </row>
    <row r="4" spans="1:10" s="2128" customFormat="1" ht="22.5" customHeight="1">
      <c r="A4" s="2127"/>
      <c r="B4" s="2127"/>
      <c r="C4" s="2412" t="s">
        <v>2334</v>
      </c>
      <c r="D4" s="2412"/>
      <c r="E4" s="2412"/>
      <c r="F4" s="2412"/>
    </row>
    <row r="5" spans="1:10" s="2128" customFormat="1" ht="22.5" customHeight="1">
      <c r="A5" s="2127"/>
      <c r="B5" s="2127"/>
      <c r="C5" s="2414"/>
      <c r="D5" s="2414"/>
      <c r="E5" s="2414"/>
      <c r="F5" s="2414"/>
    </row>
    <row r="6" spans="1:10" ht="53.25" customHeight="1" thickBot="1">
      <c r="A6" s="2415" t="s">
        <v>2304</v>
      </c>
      <c r="B6" s="2415"/>
      <c r="C6" s="2415"/>
      <c r="D6" s="2415"/>
      <c r="E6" s="2415"/>
      <c r="F6" s="2415"/>
    </row>
    <row r="7" spans="1:10" ht="15.75" hidden="1">
      <c r="A7" s="2125" t="s">
        <v>1683</v>
      </c>
      <c r="B7" s="2125"/>
      <c r="C7" s="2125"/>
    </row>
    <row r="8" spans="1:10" ht="13.5" hidden="1" thickBot="1">
      <c r="E8" s="2413" t="s">
        <v>865</v>
      </c>
      <c r="F8" s="2413"/>
    </row>
    <row r="9" spans="1:10" ht="25.5" customHeight="1" thickBot="1">
      <c r="A9" s="2416" t="s">
        <v>867</v>
      </c>
      <c r="B9" s="2130" t="s">
        <v>386</v>
      </c>
      <c r="C9" s="2131"/>
      <c r="D9" s="2420" t="s">
        <v>868</v>
      </c>
      <c r="E9" s="2418" t="s">
        <v>252</v>
      </c>
      <c r="F9" s="2419"/>
    </row>
    <row r="10" spans="1:10" ht="27" customHeight="1" thickBot="1">
      <c r="A10" s="2417"/>
      <c r="B10" s="2132" t="s">
        <v>329</v>
      </c>
      <c r="C10" s="2133" t="s">
        <v>641</v>
      </c>
      <c r="D10" s="2421"/>
      <c r="E10" s="2134" t="s">
        <v>140</v>
      </c>
      <c r="F10" s="2134" t="s">
        <v>141</v>
      </c>
    </row>
    <row r="11" spans="1:10" ht="12.75" customHeight="1" thickBot="1">
      <c r="A11" s="2135">
        <v>1</v>
      </c>
      <c r="B11" s="2135">
        <v>2</v>
      </c>
      <c r="C11" s="2135" t="s">
        <v>642</v>
      </c>
      <c r="D11" s="2135">
        <v>4</v>
      </c>
      <c r="E11" s="2135">
        <v>5</v>
      </c>
      <c r="F11" s="2135">
        <v>6</v>
      </c>
    </row>
    <row r="12" spans="1:10" ht="26.25" customHeight="1" thickBot="1">
      <c r="A12" s="2136">
        <v>4000</v>
      </c>
      <c r="B12" s="2137" t="s">
        <v>1684</v>
      </c>
      <c r="C12" s="2138"/>
      <c r="D12" s="2139">
        <f>D18+D29+D72+D97+D131+D146+D175+D210</f>
        <v>5230303.5471999999</v>
      </c>
      <c r="E12" s="2140">
        <f>E14</f>
        <v>2010425</v>
      </c>
      <c r="F12" s="2139">
        <f>F175+F210</f>
        <v>3219878.5471999999</v>
      </c>
      <c r="H12" s="2141"/>
      <c r="I12" s="2142"/>
      <c r="J12" s="2142"/>
    </row>
    <row r="13" spans="1:10" ht="12" customHeight="1" thickBot="1">
      <c r="A13" s="2136"/>
      <c r="B13" s="2143" t="s">
        <v>853</v>
      </c>
      <c r="C13" s="2138"/>
      <c r="D13" s="2144"/>
      <c r="E13" s="2145"/>
      <c r="F13" s="2146"/>
      <c r="H13" s="2141"/>
      <c r="I13" s="2141"/>
      <c r="J13" s="2141"/>
    </row>
    <row r="14" spans="1:10" ht="36" customHeight="1" thickBot="1">
      <c r="A14" s="2136">
        <v>4050</v>
      </c>
      <c r="B14" s="2147" t="s">
        <v>1685</v>
      </c>
      <c r="C14" s="2148" t="s">
        <v>338</v>
      </c>
      <c r="D14" s="2149">
        <f>E14</f>
        <v>2010425</v>
      </c>
      <c r="E14" s="2150">
        <f>E16+E29+E72+E87+E97+E131+E146+E161</f>
        <v>2010425</v>
      </c>
      <c r="F14" s="2145">
        <v>0</v>
      </c>
      <c r="H14" s="2141"/>
      <c r="I14" s="2141"/>
      <c r="J14" s="2141"/>
    </row>
    <row r="15" spans="1:10" ht="9.75" customHeight="1" thickBot="1">
      <c r="A15" s="2136"/>
      <c r="B15" s="2143" t="s">
        <v>853</v>
      </c>
      <c r="C15" s="2138"/>
      <c r="D15" s="2149"/>
      <c r="E15" s="2150"/>
      <c r="F15" s="2146"/>
    </row>
    <row r="16" spans="1:10" ht="25.5" customHeight="1" thickBot="1">
      <c r="A16" s="2136">
        <v>4100</v>
      </c>
      <c r="B16" s="2151" t="s">
        <v>1686</v>
      </c>
      <c r="C16" s="2152" t="s">
        <v>338</v>
      </c>
      <c r="D16" s="2149">
        <f>E16+F16</f>
        <v>416999</v>
      </c>
      <c r="E16" s="2150">
        <f>E18+E26</f>
        <v>416999</v>
      </c>
      <c r="F16" s="2145">
        <v>0</v>
      </c>
    </row>
    <row r="17" spans="1:6" ht="13.5" thickBot="1">
      <c r="A17" s="2136"/>
      <c r="B17" s="2143" t="s">
        <v>853</v>
      </c>
      <c r="C17" s="2138"/>
      <c r="D17" s="2149"/>
      <c r="E17" s="2150"/>
      <c r="F17" s="2146"/>
    </row>
    <row r="18" spans="1:6" ht="24.75" thickBot="1">
      <c r="A18" s="2153">
        <v>4110</v>
      </c>
      <c r="B18" s="2154" t="s">
        <v>1687</v>
      </c>
      <c r="C18" s="2155" t="s">
        <v>338</v>
      </c>
      <c r="D18" s="2156">
        <f>E18</f>
        <v>416999</v>
      </c>
      <c r="E18" s="2157">
        <f>E20+E21</f>
        <v>416999</v>
      </c>
      <c r="F18" s="2158" t="s">
        <v>984</v>
      </c>
    </row>
    <row r="19" spans="1:6" ht="9.75" customHeight="1" thickBot="1">
      <c r="A19" s="2153"/>
      <c r="B19" s="2143" t="s">
        <v>637</v>
      </c>
      <c r="C19" s="2155"/>
      <c r="D19" s="2156"/>
      <c r="E19" s="2157"/>
      <c r="F19" s="2158"/>
    </row>
    <row r="20" spans="1:6" ht="18.75" customHeight="1">
      <c r="A20" s="2159">
        <v>4111</v>
      </c>
      <c r="B20" s="2160" t="s">
        <v>643</v>
      </c>
      <c r="C20" s="2161" t="s">
        <v>103</v>
      </c>
      <c r="D20" s="2156">
        <f>E20</f>
        <v>381999</v>
      </c>
      <c r="E20" s="2162">
        <f>aparat!F35+qts!F35+'  mshakujti tun'!F34+mankap!F35+gradaran!F35+artadproc!F35+'sporti dproc'!F35+'arvesti dproc'!F35+zags!F35+anasnabyz!F35+'10.5.1'!F35+'10-4-1'!F35+'mch kentron'!F35</f>
        <v>381999</v>
      </c>
      <c r="F20" s="2163" t="s">
        <v>984</v>
      </c>
    </row>
    <row r="21" spans="1:6" ht="27.75" customHeight="1" thickBot="1">
      <c r="A21" s="2159">
        <v>4112</v>
      </c>
      <c r="B21" s="2160" t="s">
        <v>255</v>
      </c>
      <c r="C21" s="2164" t="s">
        <v>104</v>
      </c>
      <c r="D21" s="2156">
        <f>E21</f>
        <v>35000</v>
      </c>
      <c r="E21" s="2162">
        <f>aparat!F36+qts!F36</f>
        <v>35000</v>
      </c>
      <c r="F21" s="2163" t="s">
        <v>984</v>
      </c>
    </row>
    <row r="22" spans="1:6" ht="12" hidden="1" customHeight="1" thickBot="1">
      <c r="A22" s="2159">
        <v>4114</v>
      </c>
      <c r="B22" s="2160" t="s">
        <v>591</v>
      </c>
      <c r="C22" s="2164" t="s">
        <v>102</v>
      </c>
      <c r="D22" s="2156">
        <v>0</v>
      </c>
      <c r="E22" s="2162">
        <v>0</v>
      </c>
      <c r="F22" s="2163" t="s">
        <v>984</v>
      </c>
    </row>
    <row r="23" spans="1:6" ht="24.75" hidden="1" thickBot="1">
      <c r="A23" s="2159">
        <v>4120</v>
      </c>
      <c r="B23" s="2165" t="s">
        <v>1688</v>
      </c>
      <c r="C23" s="2166" t="s">
        <v>338</v>
      </c>
      <c r="D23" s="2156">
        <v>0</v>
      </c>
      <c r="E23" s="2162">
        <v>0</v>
      </c>
      <c r="F23" s="2163" t="s">
        <v>984</v>
      </c>
    </row>
    <row r="24" spans="1:6" ht="13.5" hidden="1" thickBot="1">
      <c r="A24" s="2153"/>
      <c r="B24" s="2143" t="s">
        <v>637</v>
      </c>
      <c r="C24" s="2155"/>
      <c r="D24" s="2156"/>
      <c r="E24" s="2162">
        <v>0</v>
      </c>
      <c r="F24" s="2158"/>
    </row>
    <row r="25" spans="1:6" ht="13.5" hidden="1" customHeight="1" thickBot="1">
      <c r="A25" s="2159">
        <v>4121</v>
      </c>
      <c r="B25" s="2160" t="s">
        <v>981</v>
      </c>
      <c r="C25" s="2164"/>
      <c r="D25" s="2156">
        <v>0</v>
      </c>
      <c r="E25" s="2162">
        <v>0</v>
      </c>
      <c r="F25" s="2163" t="s">
        <v>984</v>
      </c>
    </row>
    <row r="26" spans="1:6" ht="13.5" hidden="1" customHeight="1" thickBot="1">
      <c r="A26" s="2159">
        <v>4130</v>
      </c>
      <c r="B26" s="2165" t="s">
        <v>1689</v>
      </c>
      <c r="C26" s="2166" t="s">
        <v>338</v>
      </c>
      <c r="D26" s="2156">
        <f>E26</f>
        <v>0</v>
      </c>
      <c r="E26" s="2162">
        <f>E28</f>
        <v>0</v>
      </c>
      <c r="F26" s="2163">
        <v>0</v>
      </c>
    </row>
    <row r="27" spans="1:6" ht="0.75" hidden="1" customHeight="1" thickBot="1">
      <c r="A27" s="2153"/>
      <c r="B27" s="2143" t="s">
        <v>637</v>
      </c>
      <c r="C27" s="2155"/>
      <c r="D27" s="2156"/>
      <c r="E27" s="2157"/>
      <c r="F27" s="2158"/>
    </row>
    <row r="28" spans="1:6" ht="13.5" hidden="1" customHeight="1" thickBot="1">
      <c r="A28" s="2167">
        <v>4131</v>
      </c>
      <c r="B28" s="2168" t="s">
        <v>105</v>
      </c>
      <c r="C28" s="2169" t="s">
        <v>407</v>
      </c>
      <c r="D28" s="2170">
        <f>E28</f>
        <v>0</v>
      </c>
      <c r="E28" s="2162">
        <f>aparat!F41+zags!F41+anasnabyz!F41+gradaran!F41+mankap!F41+artadproc!F41+'sporti dproc'!F41+'arvesti dproc'!F41+qts!F41+'  mshakujti tun'!F40+'10.5.1'!F41</f>
        <v>0</v>
      </c>
      <c r="F28" s="2171"/>
    </row>
    <row r="29" spans="1:6" ht="36" customHeight="1" thickBot="1">
      <c r="A29" s="2136">
        <v>4200</v>
      </c>
      <c r="B29" s="2172" t="s">
        <v>1690</v>
      </c>
      <c r="C29" s="2152" t="s">
        <v>338</v>
      </c>
      <c r="D29" s="2156">
        <f>E29</f>
        <v>467675</v>
      </c>
      <c r="E29" s="2157">
        <f>E31+E40+E45+E55+E58+E62</f>
        <v>467675</v>
      </c>
      <c r="F29" s="2173" t="s">
        <v>984</v>
      </c>
    </row>
    <row r="30" spans="1:6" ht="13.5" thickBot="1">
      <c r="A30" s="2136"/>
      <c r="B30" s="2143" t="s">
        <v>853</v>
      </c>
      <c r="C30" s="2138"/>
      <c r="D30" s="2144">
        <v>0</v>
      </c>
      <c r="E30" s="2145"/>
      <c r="F30" s="2146"/>
    </row>
    <row r="31" spans="1:6" ht="25.5" customHeight="1" thickBot="1">
      <c r="A31" s="2153">
        <v>4210</v>
      </c>
      <c r="B31" s="2174" t="s">
        <v>1691</v>
      </c>
      <c r="C31" s="2155" t="s">
        <v>338</v>
      </c>
      <c r="D31" s="2175">
        <f>E31</f>
        <v>226200</v>
      </c>
      <c r="E31" s="2176">
        <f>SUM(E34:E39)</f>
        <v>226200</v>
      </c>
      <c r="F31" s="2177" t="s">
        <v>984</v>
      </c>
    </row>
    <row r="32" spans="1:6" ht="13.5" thickBot="1">
      <c r="A32" s="2153"/>
      <c r="B32" s="2143" t="s">
        <v>637</v>
      </c>
      <c r="C32" s="2155"/>
      <c r="D32" s="2178"/>
      <c r="E32" s="2179"/>
      <c r="F32" s="2158"/>
    </row>
    <row r="33" spans="1:10" ht="24">
      <c r="A33" s="2159">
        <v>4211</v>
      </c>
      <c r="B33" s="2160" t="s">
        <v>408</v>
      </c>
      <c r="C33" s="2164" t="s">
        <v>409</v>
      </c>
      <c r="D33" s="2178">
        <v>0</v>
      </c>
      <c r="E33" s="2180">
        <v>0</v>
      </c>
      <c r="F33" s="2163" t="s">
        <v>984</v>
      </c>
      <c r="H33" s="2181"/>
      <c r="I33" s="2181"/>
    </row>
    <row r="34" spans="1:10">
      <c r="A34" s="2159">
        <v>4212</v>
      </c>
      <c r="B34" s="2165" t="s">
        <v>1692</v>
      </c>
      <c r="C34" s="2164" t="s">
        <v>410</v>
      </c>
      <c r="D34" s="2178">
        <f>E34</f>
        <v>85000</v>
      </c>
      <c r="E34" s="2180">
        <f>aparat!F45+zags!F45+qts!F45+'qts partq'!F45+gradaran!F45+'  mshakujti tun'!F44+mankap!F45+'sporti dproc'!F45+'arvesti dproc'!F45+artadproc!F45</f>
        <v>85000</v>
      </c>
      <c r="F34" s="2163" t="s">
        <v>984</v>
      </c>
      <c r="H34" s="2181"/>
      <c r="I34" s="2181"/>
    </row>
    <row r="35" spans="1:10">
      <c r="A35" s="2159">
        <v>4213</v>
      </c>
      <c r="B35" s="2160" t="s">
        <v>734</v>
      </c>
      <c r="C35" s="2164" t="s">
        <v>411</v>
      </c>
      <c r="D35" s="2178">
        <f>E35</f>
        <v>132500</v>
      </c>
      <c r="E35" s="2180">
        <f>aparat!F46+'arandzin axbahan.'!F46+'qts partq'!F46+'  mshakujti tun'!F45+mankap!F46+'sporti dproc'!F46+'arvesti dproc'!F46+Sheet3!F46+gradaran!F46+qts!F46   +artadproc!F46</f>
        <v>132500</v>
      </c>
      <c r="F35" s="2163" t="s">
        <v>984</v>
      </c>
      <c r="H35" s="2181"/>
      <c r="I35" s="2181"/>
    </row>
    <row r="36" spans="1:10">
      <c r="A36" s="2159">
        <v>4214</v>
      </c>
      <c r="B36" s="2160" t="s">
        <v>735</v>
      </c>
      <c r="C36" s="2164" t="s">
        <v>412</v>
      </c>
      <c r="D36" s="2178">
        <f>E36</f>
        <v>8000</v>
      </c>
      <c r="E36" s="2180">
        <f>aparat!F47+zags!F47+'arvesti dproc'!F47+gradaran!F47+'mch kentron'!F47</f>
        <v>8000</v>
      </c>
      <c r="F36" s="2163" t="s">
        <v>984</v>
      </c>
      <c r="H36" s="2181"/>
      <c r="I36" s="2181"/>
    </row>
    <row r="37" spans="1:10">
      <c r="A37" s="2159">
        <v>4215</v>
      </c>
      <c r="B37" s="2160" t="s">
        <v>65</v>
      </c>
      <c r="C37" s="2164" t="s">
        <v>413</v>
      </c>
      <c r="D37" s="2178">
        <f>E37</f>
        <v>700</v>
      </c>
      <c r="E37" s="2180">
        <f>aparat!F48+qts!F48</f>
        <v>700</v>
      </c>
      <c r="F37" s="2163" t="s">
        <v>984</v>
      </c>
      <c r="H37" s="2181"/>
      <c r="I37" s="1732"/>
    </row>
    <row r="38" spans="1:10" ht="14.25" customHeight="1">
      <c r="A38" s="2159">
        <v>4216</v>
      </c>
      <c r="B38" s="2160" t="s">
        <v>66</v>
      </c>
      <c r="C38" s="2164" t="s">
        <v>414</v>
      </c>
      <c r="D38" s="2178">
        <f>E38</f>
        <v>0</v>
      </c>
      <c r="E38" s="2180">
        <f>'  mshakujti tun'!F48+qts!F49+'ajl mchak'!F49</f>
        <v>0</v>
      </c>
      <c r="F38" s="2163" t="s">
        <v>984</v>
      </c>
      <c r="H38" s="2181"/>
      <c r="I38" s="1732"/>
    </row>
    <row r="39" spans="1:10" ht="13.5" thickBot="1">
      <c r="A39" s="2167">
        <v>4217</v>
      </c>
      <c r="B39" s="2182" t="s">
        <v>67</v>
      </c>
      <c r="C39" s="2183" t="s">
        <v>415</v>
      </c>
      <c r="D39" s="2184">
        <v>0</v>
      </c>
      <c r="E39" s="2180">
        <v>0</v>
      </c>
      <c r="F39" s="2171" t="s">
        <v>984</v>
      </c>
      <c r="H39" s="2181"/>
      <c r="I39" s="1732"/>
    </row>
    <row r="40" spans="1:10" ht="23.25" customHeight="1" thickBot="1">
      <c r="A40" s="2153">
        <v>4220</v>
      </c>
      <c r="B40" s="2174" t="s">
        <v>1693</v>
      </c>
      <c r="C40" s="2155" t="s">
        <v>338</v>
      </c>
      <c r="D40" s="2175">
        <f>E40</f>
        <v>4000</v>
      </c>
      <c r="E40" s="2180">
        <f>E42+E43</f>
        <v>4000</v>
      </c>
      <c r="F40" s="2177" t="s">
        <v>984</v>
      </c>
      <c r="H40" s="2181"/>
      <c r="I40" s="2181"/>
    </row>
    <row r="41" spans="1:10" ht="13.5" thickBot="1">
      <c r="A41" s="2153"/>
      <c r="B41" s="2143" t="s">
        <v>637</v>
      </c>
      <c r="C41" s="2155"/>
      <c r="D41" s="2178"/>
      <c r="E41" s="2180"/>
      <c r="F41" s="2158"/>
      <c r="J41" s="2126">
        <f>SUM(H41:I41)</f>
        <v>0</v>
      </c>
    </row>
    <row r="42" spans="1:10">
      <c r="A42" s="2159">
        <v>4221</v>
      </c>
      <c r="B42" s="2160" t="s">
        <v>68</v>
      </c>
      <c r="C42" s="2185">
        <v>4221</v>
      </c>
      <c r="D42" s="2186">
        <f>E42</f>
        <v>2000</v>
      </c>
      <c r="E42" s="2180">
        <f>aparat!F52+zags!F52+gradaran!F52+'arandzin sport'!F52+'ajl mchak'!F52+mankap!F52+'arandzin dproc'!F52+qts!F52+'sporti dproc'!F52</f>
        <v>2000</v>
      </c>
      <c r="F42" s="2163" t="s">
        <v>984</v>
      </c>
    </row>
    <row r="43" spans="1:10" ht="24">
      <c r="A43" s="2159">
        <v>4222</v>
      </c>
      <c r="B43" s="2160" t="s">
        <v>465</v>
      </c>
      <c r="C43" s="2164" t="s">
        <v>382</v>
      </c>
      <c r="D43" s="2186">
        <f>E43</f>
        <v>2000</v>
      </c>
      <c r="E43" s="2180">
        <f>aparat!F53</f>
        <v>2000</v>
      </c>
      <c r="F43" s="2163" t="s">
        <v>984</v>
      </c>
    </row>
    <row r="44" spans="1:10" ht="13.5" thickBot="1">
      <c r="A44" s="2167">
        <v>4223</v>
      </c>
      <c r="B44" s="2182" t="s">
        <v>136</v>
      </c>
      <c r="C44" s="2183" t="s">
        <v>220</v>
      </c>
      <c r="D44" s="2184"/>
      <c r="E44" s="2180"/>
      <c r="F44" s="2171" t="s">
        <v>984</v>
      </c>
    </row>
    <row r="45" spans="1:10" ht="30.75" customHeight="1">
      <c r="A45" s="2153">
        <v>4230</v>
      </c>
      <c r="B45" s="2174" t="s">
        <v>1694</v>
      </c>
      <c r="C45" s="2155" t="s">
        <v>338</v>
      </c>
      <c r="D45" s="2187">
        <f>E45</f>
        <v>73300</v>
      </c>
      <c r="E45" s="2188">
        <f>E47+E48+E49+E50+E51+E52+E53+E54</f>
        <v>73300</v>
      </c>
      <c r="F45" s="2177" t="s">
        <v>984</v>
      </c>
    </row>
    <row r="46" spans="1:10" ht="13.5" hidden="1" thickBot="1">
      <c r="A46" s="2153"/>
      <c r="B46" s="2143" t="s">
        <v>637</v>
      </c>
      <c r="C46" s="2155"/>
      <c r="D46" s="2156"/>
      <c r="E46" s="2157"/>
      <c r="F46" s="2158"/>
    </row>
    <row r="47" spans="1:10">
      <c r="A47" s="2159">
        <v>4231</v>
      </c>
      <c r="B47" s="2160" t="s">
        <v>137</v>
      </c>
      <c r="C47" s="2164" t="s">
        <v>221</v>
      </c>
      <c r="D47" s="2189">
        <v>0</v>
      </c>
      <c r="E47" s="2162">
        <v>0</v>
      </c>
      <c r="F47" s="2163" t="s">
        <v>984</v>
      </c>
    </row>
    <row r="48" spans="1:10">
      <c r="A48" s="2159">
        <v>4232</v>
      </c>
      <c r="B48" s="2160" t="s">
        <v>138</v>
      </c>
      <c r="C48" s="2164" t="s">
        <v>222</v>
      </c>
      <c r="D48" s="2189">
        <f>E48</f>
        <v>4000</v>
      </c>
      <c r="E48" s="2162">
        <f>aparat!F57</f>
        <v>4000</v>
      </c>
      <c r="F48" s="2163" t="s">
        <v>984</v>
      </c>
    </row>
    <row r="49" spans="1:6" ht="12" customHeight="1">
      <c r="A49" s="2159">
        <v>4233</v>
      </c>
      <c r="B49" s="2160" t="s">
        <v>139</v>
      </c>
      <c r="C49" s="2164" t="s">
        <v>223</v>
      </c>
      <c r="D49" s="2189">
        <f>E49</f>
        <v>300</v>
      </c>
      <c r="E49" s="2162">
        <f>aparat!F58</f>
        <v>300</v>
      </c>
      <c r="F49" s="2163" t="s">
        <v>984</v>
      </c>
    </row>
    <row r="50" spans="1:6">
      <c r="A50" s="2159">
        <v>4234</v>
      </c>
      <c r="B50" s="2160" t="s">
        <v>533</v>
      </c>
      <c r="C50" s="2164" t="s">
        <v>224</v>
      </c>
      <c r="D50" s="2189">
        <f>E50</f>
        <v>1500</v>
      </c>
      <c r="E50" s="2162">
        <f>aparat!F59</f>
        <v>1500</v>
      </c>
      <c r="F50" s="2163" t="s">
        <v>984</v>
      </c>
    </row>
    <row r="51" spans="1:6">
      <c r="A51" s="2159">
        <v>4235</v>
      </c>
      <c r="B51" s="2190" t="s">
        <v>534</v>
      </c>
      <c r="C51" s="2191">
        <v>4235</v>
      </c>
      <c r="D51" s="2189">
        <f>E51</f>
        <v>0</v>
      </c>
      <c r="E51" s="2162">
        <f>'1.6.1'!F61</f>
        <v>0</v>
      </c>
      <c r="F51" s="2163" t="s">
        <v>984</v>
      </c>
    </row>
    <row r="52" spans="1:6" ht="11.25" customHeight="1">
      <c r="A52" s="2159">
        <v>4236</v>
      </c>
      <c r="B52" s="2160" t="s">
        <v>174</v>
      </c>
      <c r="C52" s="2164" t="s">
        <v>225</v>
      </c>
      <c r="D52" s="2189">
        <v>0</v>
      </c>
      <c r="E52" s="2162">
        <v>0</v>
      </c>
      <c r="F52" s="2163" t="s">
        <v>984</v>
      </c>
    </row>
    <row r="53" spans="1:6">
      <c r="A53" s="2159">
        <v>4237</v>
      </c>
      <c r="B53" s="2160" t="s">
        <v>175</v>
      </c>
      <c r="C53" s="2164" t="s">
        <v>226</v>
      </c>
      <c r="D53" s="2189">
        <f>E53</f>
        <v>2000</v>
      </c>
      <c r="E53" s="2162">
        <f>aparat!F62</f>
        <v>2000</v>
      </c>
      <c r="F53" s="2163" t="s">
        <v>984</v>
      </c>
    </row>
    <row r="54" spans="1:6" ht="13.5" thickBot="1">
      <c r="A54" s="2167">
        <v>4238</v>
      </c>
      <c r="B54" s="2182" t="s">
        <v>176</v>
      </c>
      <c r="C54" s="2183" t="s">
        <v>227</v>
      </c>
      <c r="D54" s="2170">
        <f>E54</f>
        <v>65500</v>
      </c>
      <c r="E54" s="2162">
        <f>aparat!F63+qts!F63+'ajl mchak'!F63+mankap!F63+'sporti dproc'!F63+rhamat!F63+kino!F63+Shner!F65 +zags!F63+Sheet3!F63+gradaran!F63+'  mshakujti tun'!F62+artadproc!F63+'arvesti dproc'!F63+'10.5.1'!F63+'1.6.1'!F64+'arandzin dproc'!F63+poxoc.lusav.!F62</f>
        <v>65500</v>
      </c>
      <c r="F54" s="2171" t="s">
        <v>984</v>
      </c>
    </row>
    <row r="55" spans="1:6" ht="24.75" thickBot="1">
      <c r="A55" s="2153">
        <v>4240</v>
      </c>
      <c r="B55" s="2174" t="s">
        <v>1695</v>
      </c>
      <c r="C55" s="2155" t="s">
        <v>338</v>
      </c>
      <c r="D55" s="2156">
        <f>D57</f>
        <v>41000</v>
      </c>
      <c r="E55" s="2157">
        <f>E57</f>
        <v>41000</v>
      </c>
      <c r="F55" s="2158" t="s">
        <v>984</v>
      </c>
    </row>
    <row r="56" spans="1:6" ht="13.5" thickBot="1">
      <c r="A56" s="2153"/>
      <c r="B56" s="2143" t="s">
        <v>637</v>
      </c>
      <c r="C56" s="2155"/>
      <c r="D56" s="2156"/>
      <c r="E56" s="2157"/>
      <c r="F56" s="2158"/>
    </row>
    <row r="57" spans="1:6" ht="13.5" thickBot="1">
      <c r="A57" s="2167">
        <v>4241</v>
      </c>
      <c r="B57" s="2160" t="s">
        <v>177</v>
      </c>
      <c r="C57" s="2183" t="s">
        <v>228</v>
      </c>
      <c r="D57" s="2170">
        <f>E57</f>
        <v>41000</v>
      </c>
      <c r="E57" s="2192">
        <f>'arandzin aroxg'!F65+'  mshakujti tun'!F64+mankap!F65+'arvesti dproc'!F65+'1.5.1'!F65+'sporti dproc'!F65+aparat!F65+'arandzin sport'!F65</f>
        <v>41000</v>
      </c>
      <c r="F57" s="2171" t="s">
        <v>984</v>
      </c>
    </row>
    <row r="58" spans="1:6" ht="22.5" customHeight="1" thickBot="1">
      <c r="A58" s="2153">
        <v>4250</v>
      </c>
      <c r="B58" s="2174" t="s">
        <v>1696</v>
      </c>
      <c r="C58" s="2155" t="s">
        <v>338</v>
      </c>
      <c r="D58" s="2187">
        <f>E58</f>
        <v>50975</v>
      </c>
      <c r="E58" s="2188">
        <f>E60+E61</f>
        <v>50975</v>
      </c>
      <c r="F58" s="2177" t="s">
        <v>984</v>
      </c>
    </row>
    <row r="59" spans="1:6" ht="13.5" thickBot="1">
      <c r="A59" s="2153"/>
      <c r="B59" s="2143" t="s">
        <v>637</v>
      </c>
      <c r="C59" s="2155"/>
      <c r="D59" s="2156"/>
      <c r="E59" s="2157"/>
      <c r="F59" s="2158"/>
    </row>
    <row r="60" spans="1:6" ht="24">
      <c r="A60" s="2159">
        <v>4251</v>
      </c>
      <c r="B60" s="2160" t="s">
        <v>178</v>
      </c>
      <c r="C60" s="2164" t="s">
        <v>229</v>
      </c>
      <c r="D60" s="2189">
        <f>E60</f>
        <v>44475</v>
      </c>
      <c r="E60" s="2162">
        <f>+gradaran!F67+'arandzin chanaparh'!F68+Shner!F69+qts!F67+rhamat!F67+kext.grer!F67+'  mshakujti tun'!F66+bnak.chin!F67+poxoc.lusav.!F66+'arandzin aih'!F67</f>
        <v>44475</v>
      </c>
      <c r="F60" s="2163" t="s">
        <v>984</v>
      </c>
    </row>
    <row r="61" spans="1:6" ht="30" customHeight="1" thickBot="1">
      <c r="A61" s="2167">
        <v>4252</v>
      </c>
      <c r="B61" s="2182" t="s">
        <v>669</v>
      </c>
      <c r="C61" s="2183" t="s">
        <v>230</v>
      </c>
      <c r="D61" s="2170">
        <f>E61</f>
        <v>6500</v>
      </c>
      <c r="E61" s="2162">
        <f>aparat!F68+qts!F68+mankap!F68+zags!F68+'sporti dproc'!F68+'  mshakujti tun'!F67</f>
        <v>6500</v>
      </c>
      <c r="F61" s="2171" t="s">
        <v>984</v>
      </c>
    </row>
    <row r="62" spans="1:6" ht="27.75" customHeight="1" thickBot="1">
      <c r="A62" s="2153">
        <v>4260</v>
      </c>
      <c r="B62" s="2174" t="s">
        <v>1697</v>
      </c>
      <c r="C62" s="2155" t="s">
        <v>338</v>
      </c>
      <c r="D62" s="2187">
        <f>E62</f>
        <v>72200</v>
      </c>
      <c r="E62" s="2188">
        <f>E64+E67+E69+E70+E71</f>
        <v>72200</v>
      </c>
      <c r="F62" s="2177" t="s">
        <v>984</v>
      </c>
    </row>
    <row r="63" spans="1:6" ht="13.5" thickBot="1">
      <c r="A63" s="2153"/>
      <c r="B63" s="2143" t="s">
        <v>637</v>
      </c>
      <c r="C63" s="2155"/>
      <c r="D63" s="2156"/>
      <c r="E63" s="2157"/>
      <c r="F63" s="2158"/>
    </row>
    <row r="64" spans="1:6">
      <c r="A64" s="2159">
        <v>4261</v>
      </c>
      <c r="B64" s="2160" t="s">
        <v>941</v>
      </c>
      <c r="C64" s="2164" t="s">
        <v>231</v>
      </c>
      <c r="D64" s="2189">
        <f>E64</f>
        <v>2700</v>
      </c>
      <c r="E64" s="2162">
        <f>aparat!F70+zags!F70+'qts partq'!F70+qts!F70+'  mshakujti tun'!F69+mankap!F70+'mankap partq'!F70+'sporti dproc'!F70+'arvesti dproc'!F70+'ajl mchak'!F70+              gradaran!F70+'arandzin sport'!F70+artadproc!F70</f>
        <v>2700</v>
      </c>
      <c r="F64" s="2163" t="s">
        <v>984</v>
      </c>
    </row>
    <row r="65" spans="1:6">
      <c r="A65" s="2159">
        <v>4262</v>
      </c>
      <c r="B65" s="2160" t="s">
        <v>942</v>
      </c>
      <c r="C65" s="2164" t="s">
        <v>232</v>
      </c>
      <c r="D65" s="2189">
        <v>0</v>
      </c>
      <c r="E65" s="2162">
        <v>0</v>
      </c>
      <c r="F65" s="2163" t="s">
        <v>984</v>
      </c>
    </row>
    <row r="66" spans="1:6" ht="24">
      <c r="A66" s="2159">
        <v>4263</v>
      </c>
      <c r="B66" s="2160" t="s">
        <v>1016</v>
      </c>
      <c r="C66" s="2164" t="s">
        <v>233</v>
      </c>
      <c r="D66" s="2189">
        <v>0</v>
      </c>
      <c r="E66" s="2162">
        <v>0</v>
      </c>
      <c r="F66" s="2163" t="s">
        <v>984</v>
      </c>
    </row>
    <row r="67" spans="1:6">
      <c r="A67" s="2159">
        <v>4264</v>
      </c>
      <c r="B67" s="2160" t="s">
        <v>943</v>
      </c>
      <c r="C67" s="2164" t="s">
        <v>234</v>
      </c>
      <c r="D67" s="2189">
        <f>E67</f>
        <v>13000</v>
      </c>
      <c r="E67" s="2162">
        <f>aparat!F73+qts!F73+'qts partq'!F73+'arandzin dproc'!F98+'ajl mchak'!F73+barz.krt!F98+'10.5.1'!F73</f>
        <v>13000</v>
      </c>
      <c r="F67" s="2163" t="s">
        <v>984</v>
      </c>
    </row>
    <row r="68" spans="1:6" ht="24">
      <c r="A68" s="2159">
        <v>4265</v>
      </c>
      <c r="B68" s="2193" t="s">
        <v>901</v>
      </c>
      <c r="C68" s="2164" t="s">
        <v>235</v>
      </c>
      <c r="D68" s="2189">
        <v>0</v>
      </c>
      <c r="E68" s="2162">
        <v>0</v>
      </c>
      <c r="F68" s="2163" t="s">
        <v>984</v>
      </c>
    </row>
    <row r="69" spans="1:6">
      <c r="A69" s="2159">
        <v>4266</v>
      </c>
      <c r="B69" s="2160" t="s">
        <v>214</v>
      </c>
      <c r="C69" s="2164" t="s">
        <v>236</v>
      </c>
      <c r="D69" s="2189">
        <f>E69</f>
        <v>0</v>
      </c>
      <c r="E69" s="2162">
        <f>mankap!F75+'sporti dproc'!F75</f>
        <v>0</v>
      </c>
      <c r="F69" s="2163" t="s">
        <v>984</v>
      </c>
    </row>
    <row r="70" spans="1:6">
      <c r="A70" s="2159">
        <v>4267</v>
      </c>
      <c r="B70" s="2160" t="s">
        <v>215</v>
      </c>
      <c r="C70" s="2164" t="s">
        <v>862</v>
      </c>
      <c r="D70" s="2189">
        <f>E70</f>
        <v>7500</v>
      </c>
      <c r="E70" s="2162">
        <f>aparat!F76+qts!F76+'qts partq'!F76+'  mshakujti tun'!F75+mankap!F76+'mankap partq'!F76+'sporti dproc'!F76+'arvesti dproc'!F76+gradaran!F76+artadproc!F76+'ajl mchak'!F76+zags!F76+'10.5.1'!F76+'1.6.1'!F77+'arandzin soc'!F76</f>
        <v>7500</v>
      </c>
      <c r="F70" s="2163" t="s">
        <v>984</v>
      </c>
    </row>
    <row r="71" spans="1:6" ht="13.5" thickBot="1">
      <c r="A71" s="2167">
        <v>4268</v>
      </c>
      <c r="B71" s="2182" t="s">
        <v>458</v>
      </c>
      <c r="C71" s="2183" t="s">
        <v>545</v>
      </c>
      <c r="D71" s="2170">
        <f>E71</f>
        <v>49000</v>
      </c>
      <c r="E71" s="2162">
        <f>aparat!F77+rhamat!F77+qts!F77+'qts partq'!F77+gradaran!F77+'  mshakujti tun'!F76+'ajl mchak'!F77+mankap!F77+'mankap partq'!F77+artadproc!F77+'sporti dproc'!F77+'arvesti dproc'!F77+zags!F77+'10.5.1'!F77+Sheet3!F77+Shner!F79+poxoc.lusav.!F76+'arandzin aih'!F77+'arandzin soc'!F77+bnak.chin!F77</f>
        <v>49000</v>
      </c>
      <c r="F71" s="2171" t="s">
        <v>984</v>
      </c>
    </row>
    <row r="72" spans="1:6" ht="11.25" customHeight="1" thickBot="1">
      <c r="A72" s="2136">
        <v>4300</v>
      </c>
      <c r="B72" s="2194" t="s">
        <v>2306</v>
      </c>
      <c r="C72" s="2152" t="s">
        <v>338</v>
      </c>
      <c r="D72" s="2156">
        <v>0</v>
      </c>
      <c r="E72" s="2157">
        <v>0</v>
      </c>
      <c r="F72" s="2195" t="s">
        <v>984</v>
      </c>
    </row>
    <row r="73" spans="1:6" ht="3" hidden="1" customHeight="1" thickBot="1">
      <c r="A73" s="2136"/>
      <c r="B73" s="2143" t="s">
        <v>853</v>
      </c>
      <c r="C73" s="2138"/>
      <c r="D73" s="2149"/>
      <c r="E73" s="2150"/>
      <c r="F73" s="2146"/>
    </row>
    <row r="74" spans="1:6" ht="13.5" hidden="1" thickBot="1">
      <c r="A74" s="2153">
        <v>4310</v>
      </c>
      <c r="B74" s="2174" t="s">
        <v>2307</v>
      </c>
      <c r="C74" s="2155" t="s">
        <v>338</v>
      </c>
      <c r="D74" s="2187">
        <v>0</v>
      </c>
      <c r="E74" s="2188">
        <v>0</v>
      </c>
      <c r="F74" s="2177"/>
    </row>
    <row r="75" spans="1:6" ht="13.5" hidden="1" thickBot="1">
      <c r="A75" s="2153"/>
      <c r="B75" s="2143" t="s">
        <v>637</v>
      </c>
      <c r="C75" s="2155"/>
      <c r="D75" s="2156"/>
      <c r="E75" s="2157"/>
      <c r="F75" s="2158"/>
    </row>
    <row r="76" spans="1:6" ht="13.5" hidden="1" thickBot="1">
      <c r="A76" s="2159">
        <v>4311</v>
      </c>
      <c r="B76" s="2160" t="s">
        <v>459</v>
      </c>
      <c r="C76" s="2164" t="s">
        <v>546</v>
      </c>
      <c r="D76" s="2189">
        <v>0</v>
      </c>
      <c r="E76" s="2162">
        <v>0</v>
      </c>
      <c r="F76" s="2163" t="s">
        <v>984</v>
      </c>
    </row>
    <row r="77" spans="1:6" ht="13.5" hidden="1" thickBot="1">
      <c r="A77" s="2159">
        <v>4312</v>
      </c>
      <c r="B77" s="2160" t="s">
        <v>460</v>
      </c>
      <c r="C77" s="2164" t="s">
        <v>547</v>
      </c>
      <c r="D77" s="2189">
        <v>0</v>
      </c>
      <c r="E77" s="2162">
        <v>0</v>
      </c>
      <c r="F77" s="2163" t="s">
        <v>984</v>
      </c>
    </row>
    <row r="78" spans="1:6" ht="23.25" hidden="1" thickBot="1">
      <c r="A78" s="2159">
        <v>4320</v>
      </c>
      <c r="B78" s="2165" t="s">
        <v>2308</v>
      </c>
      <c r="C78" s="2166" t="s">
        <v>338</v>
      </c>
      <c r="D78" s="2189">
        <v>0</v>
      </c>
      <c r="E78" s="2157">
        <v>0</v>
      </c>
      <c r="F78" s="2163"/>
    </row>
    <row r="79" spans="1:6" ht="13.5" hidden="1" thickBot="1">
      <c r="A79" s="2153"/>
      <c r="B79" s="2143" t="s">
        <v>637</v>
      </c>
      <c r="C79" s="2155"/>
      <c r="D79" s="2189"/>
      <c r="E79" s="2157"/>
      <c r="F79" s="2158"/>
    </row>
    <row r="80" spans="1:6" ht="12.75" hidden="1" customHeight="1" thickBot="1">
      <c r="A80" s="2159">
        <v>4321</v>
      </c>
      <c r="B80" s="2160" t="s">
        <v>461</v>
      </c>
      <c r="C80" s="2164" t="s">
        <v>548</v>
      </c>
      <c r="D80" s="2189">
        <v>0</v>
      </c>
      <c r="E80" s="2162">
        <v>0</v>
      </c>
      <c r="F80" s="2163" t="s">
        <v>984</v>
      </c>
    </row>
    <row r="81" spans="1:6" ht="12.75" hidden="1" customHeight="1" thickBot="1">
      <c r="A81" s="2167">
        <v>4322</v>
      </c>
      <c r="B81" s="2182" t="s">
        <v>462</v>
      </c>
      <c r="C81" s="2183" t="s">
        <v>549</v>
      </c>
      <c r="D81" s="2170">
        <v>0</v>
      </c>
      <c r="E81" s="2162">
        <v>0</v>
      </c>
      <c r="F81" s="2171" t="s">
        <v>984</v>
      </c>
    </row>
    <row r="82" spans="1:6" ht="24.75" hidden="1" thickBot="1">
      <c r="A82" s="2153">
        <v>4330</v>
      </c>
      <c r="B82" s="2174" t="s">
        <v>2309</v>
      </c>
      <c r="C82" s="2155" t="s">
        <v>338</v>
      </c>
      <c r="D82" s="2156">
        <v>0</v>
      </c>
      <c r="E82" s="2157">
        <v>0</v>
      </c>
      <c r="F82" s="2158" t="s">
        <v>984</v>
      </c>
    </row>
    <row r="83" spans="1:6" ht="13.5" hidden="1" thickBot="1">
      <c r="A83" s="2153"/>
      <c r="B83" s="2143" t="s">
        <v>637</v>
      </c>
      <c r="C83" s="2155"/>
      <c r="D83" s="2156"/>
      <c r="E83" s="2157"/>
      <c r="F83" s="2158"/>
    </row>
    <row r="84" spans="1:6" ht="24.75" hidden="1" thickBot="1">
      <c r="A84" s="2159">
        <v>4331</v>
      </c>
      <c r="B84" s="2160" t="s">
        <v>565</v>
      </c>
      <c r="C84" s="2164" t="s">
        <v>550</v>
      </c>
      <c r="D84" s="2189">
        <v>0</v>
      </c>
      <c r="E84" s="2162">
        <v>0</v>
      </c>
      <c r="F84" s="2163" t="s">
        <v>984</v>
      </c>
    </row>
    <row r="85" spans="1:6" ht="13.5" hidden="1" thickBot="1">
      <c r="A85" s="2159">
        <v>4332</v>
      </c>
      <c r="B85" s="2160" t="s">
        <v>566</v>
      </c>
      <c r="C85" s="2164" t="s">
        <v>551</v>
      </c>
      <c r="D85" s="2189">
        <v>0</v>
      </c>
      <c r="E85" s="2162">
        <v>0</v>
      </c>
      <c r="F85" s="2163" t="s">
        <v>984</v>
      </c>
    </row>
    <row r="86" spans="1:6" ht="13.5" hidden="1" thickBot="1">
      <c r="A86" s="2167">
        <v>4333</v>
      </c>
      <c r="B86" s="2182" t="s">
        <v>567</v>
      </c>
      <c r="C86" s="2183" t="s">
        <v>552</v>
      </c>
      <c r="D86" s="2170">
        <v>0</v>
      </c>
      <c r="E86" s="2162">
        <v>0</v>
      </c>
      <c r="F86" s="2171" t="s">
        <v>984</v>
      </c>
    </row>
    <row r="87" spans="1:6" ht="13.5" hidden="1" thickBot="1">
      <c r="A87" s="2136">
        <v>4400</v>
      </c>
      <c r="B87" s="2172" t="s">
        <v>2310</v>
      </c>
      <c r="C87" s="2152" t="s">
        <v>338</v>
      </c>
      <c r="D87" s="2149">
        <v>0</v>
      </c>
      <c r="E87" s="2162">
        <v>0</v>
      </c>
      <c r="F87" s="2173" t="s">
        <v>984</v>
      </c>
    </row>
    <row r="88" spans="1:6" ht="13.5" hidden="1" thickBot="1">
      <c r="A88" s="2136"/>
      <c r="B88" s="2143" t="s">
        <v>853</v>
      </c>
      <c r="C88" s="2138"/>
      <c r="D88" s="2149"/>
      <c r="E88" s="2150"/>
      <c r="F88" s="2146"/>
    </row>
    <row r="89" spans="1:6" ht="23.25" hidden="1" customHeight="1" thickBot="1">
      <c r="A89" s="2153">
        <v>4410</v>
      </c>
      <c r="B89" s="2174" t="s">
        <v>2311</v>
      </c>
      <c r="C89" s="2155" t="s">
        <v>338</v>
      </c>
      <c r="D89" s="2156">
        <v>0</v>
      </c>
      <c r="E89" s="2157">
        <v>0</v>
      </c>
      <c r="F89" s="2158"/>
    </row>
    <row r="90" spans="1:6" ht="13.5" hidden="1" thickBot="1">
      <c r="A90" s="2153"/>
      <c r="B90" s="2143" t="s">
        <v>637</v>
      </c>
      <c r="C90" s="2155"/>
      <c r="D90" s="2156"/>
      <c r="E90" s="2157"/>
      <c r="F90" s="2158"/>
    </row>
    <row r="91" spans="1:6" ht="23.25" hidden="1" customHeight="1" thickBot="1">
      <c r="A91" s="2159">
        <v>4411</v>
      </c>
      <c r="B91" s="2160" t="s">
        <v>568</v>
      </c>
      <c r="C91" s="2164" t="s">
        <v>553</v>
      </c>
      <c r="D91" s="2189">
        <v>0</v>
      </c>
      <c r="E91" s="2162">
        <v>0</v>
      </c>
      <c r="F91" s="2163" t="s">
        <v>984</v>
      </c>
    </row>
    <row r="92" spans="1:6" ht="24.75" hidden="1" thickBot="1">
      <c r="A92" s="2159">
        <v>4412</v>
      </c>
      <c r="B92" s="2160" t="s">
        <v>928</v>
      </c>
      <c r="C92" s="2164" t="s">
        <v>554</v>
      </c>
      <c r="D92" s="2189">
        <v>0</v>
      </c>
      <c r="E92" s="2162">
        <v>0</v>
      </c>
      <c r="F92" s="2163" t="s">
        <v>984</v>
      </c>
    </row>
    <row r="93" spans="1:6" ht="35.25" hidden="1" thickBot="1">
      <c r="A93" s="2159">
        <v>4420</v>
      </c>
      <c r="B93" s="2165" t="s">
        <v>2312</v>
      </c>
      <c r="C93" s="2166" t="s">
        <v>338</v>
      </c>
      <c r="D93" s="2189">
        <v>0</v>
      </c>
      <c r="E93" s="2162">
        <v>0</v>
      </c>
      <c r="F93" s="2163"/>
    </row>
    <row r="94" spans="1:6" ht="12.75" customHeight="1" thickBot="1">
      <c r="A94" s="2153"/>
      <c r="B94" s="2143" t="s">
        <v>637</v>
      </c>
      <c r="C94" s="2155"/>
      <c r="D94" s="2156"/>
      <c r="E94" s="2157"/>
      <c r="F94" s="2158"/>
    </row>
    <row r="95" spans="1:6" ht="24" hidden="1">
      <c r="A95" s="2159">
        <v>4421</v>
      </c>
      <c r="B95" s="2160" t="s">
        <v>492</v>
      </c>
      <c r="C95" s="2164" t="s">
        <v>555</v>
      </c>
      <c r="D95" s="2189">
        <v>0</v>
      </c>
      <c r="E95" s="2162">
        <v>0</v>
      </c>
      <c r="F95" s="2163" t="s">
        <v>984</v>
      </c>
    </row>
    <row r="96" spans="1:6" ht="24.75" hidden="1" thickBot="1">
      <c r="A96" s="2167">
        <v>4422</v>
      </c>
      <c r="B96" s="2182" t="s">
        <v>1056</v>
      </c>
      <c r="C96" s="2183" t="s">
        <v>556</v>
      </c>
      <c r="D96" s="2170">
        <v>0</v>
      </c>
      <c r="E96" s="2162">
        <v>0</v>
      </c>
      <c r="F96" s="2171" t="s">
        <v>984</v>
      </c>
    </row>
    <row r="97" spans="1:6" ht="21.75" customHeight="1" thickBot="1">
      <c r="A97" s="2196">
        <v>4500</v>
      </c>
      <c r="B97" s="2197" t="s">
        <v>2313</v>
      </c>
      <c r="C97" s="2198" t="s">
        <v>338</v>
      </c>
      <c r="D97" s="2199">
        <f>E97</f>
        <v>720901</v>
      </c>
      <c r="E97" s="2200">
        <f>E107+E119+E106</f>
        <v>720901</v>
      </c>
      <c r="F97" s="2195" t="s">
        <v>984</v>
      </c>
    </row>
    <row r="98" spans="1:6" ht="13.5" hidden="1" thickBot="1">
      <c r="A98" s="2136"/>
      <c r="B98" s="2143" t="s">
        <v>853</v>
      </c>
      <c r="C98" s="2138"/>
      <c r="D98" s="2149"/>
      <c r="E98" s="2150"/>
      <c r="F98" s="2146"/>
    </row>
    <row r="99" spans="1:6" ht="24" hidden="1">
      <c r="A99" s="2153">
        <v>4510</v>
      </c>
      <c r="B99" s="2201" t="s">
        <v>2314</v>
      </c>
      <c r="C99" s="2155" t="s">
        <v>338</v>
      </c>
      <c r="D99" s="2156">
        <f>E99</f>
        <v>0</v>
      </c>
      <c r="E99" s="2157">
        <f>E106</f>
        <v>0</v>
      </c>
      <c r="F99" s="2158"/>
    </row>
    <row r="100" spans="1:6" ht="12" hidden="1" customHeight="1" thickBot="1">
      <c r="A100" s="2153"/>
      <c r="B100" s="2143" t="s">
        <v>637</v>
      </c>
      <c r="C100" s="2155"/>
      <c r="D100" s="2156"/>
      <c r="E100" s="2157"/>
      <c r="F100" s="2158"/>
    </row>
    <row r="101" spans="1:6" ht="24" hidden="1">
      <c r="A101" s="2159">
        <v>4511</v>
      </c>
      <c r="B101" s="2160" t="s">
        <v>773</v>
      </c>
      <c r="C101" s="2164" t="s">
        <v>557</v>
      </c>
      <c r="D101" s="2189">
        <v>0</v>
      </c>
      <c r="E101" s="2162">
        <v>0</v>
      </c>
      <c r="F101" s="2163" t="s">
        <v>984</v>
      </c>
    </row>
    <row r="102" spans="1:6" ht="24.75" hidden="1" thickBot="1">
      <c r="A102" s="2167">
        <v>4512</v>
      </c>
      <c r="B102" s="2182" t="s">
        <v>1057</v>
      </c>
      <c r="C102" s="2183" t="s">
        <v>558</v>
      </c>
      <c r="D102" s="2170">
        <v>0</v>
      </c>
      <c r="E102" s="2162">
        <v>0</v>
      </c>
      <c r="F102" s="2171" t="s">
        <v>984</v>
      </c>
    </row>
    <row r="103" spans="1:6" ht="34.5" hidden="1">
      <c r="A103" s="2153">
        <v>4520</v>
      </c>
      <c r="B103" s="2201" t="s">
        <v>2315</v>
      </c>
      <c r="C103" s="2155" t="s">
        <v>338</v>
      </c>
      <c r="D103" s="2156">
        <v>0</v>
      </c>
      <c r="E103" s="2157">
        <v>0</v>
      </c>
      <c r="F103" s="2158"/>
    </row>
    <row r="104" spans="1:6" ht="13.5" hidden="1" thickBot="1">
      <c r="A104" s="2153"/>
      <c r="B104" s="2143" t="s">
        <v>637</v>
      </c>
      <c r="C104" s="2155"/>
      <c r="D104" s="2156"/>
      <c r="E104" s="2157"/>
      <c r="F104" s="2158"/>
    </row>
    <row r="105" spans="1:6" ht="24" hidden="1">
      <c r="A105" s="2159">
        <v>4521</v>
      </c>
      <c r="B105" s="2160" t="s">
        <v>793</v>
      </c>
      <c r="C105" s="2164" t="s">
        <v>559</v>
      </c>
      <c r="D105" s="2189">
        <v>0</v>
      </c>
      <c r="E105" s="2162">
        <v>0</v>
      </c>
      <c r="F105" s="2163" t="s">
        <v>984</v>
      </c>
    </row>
    <row r="106" spans="1:6" ht="24" hidden="1">
      <c r="A106" s="2159">
        <v>4522</v>
      </c>
      <c r="B106" s="2160" t="s">
        <v>701</v>
      </c>
      <c r="C106" s="2164" t="s">
        <v>560</v>
      </c>
      <c r="D106" s="2189">
        <f>E106</f>
        <v>0</v>
      </c>
      <c r="E106" s="2162">
        <f>'1.6.1'!F99</f>
        <v>0</v>
      </c>
      <c r="F106" s="2163" t="s">
        <v>984</v>
      </c>
    </row>
    <row r="107" spans="1:6" ht="35.25" thickBot="1">
      <c r="A107" s="2159">
        <v>4530</v>
      </c>
      <c r="B107" s="2202" t="s">
        <v>2316</v>
      </c>
      <c r="C107" s="2166" t="s">
        <v>338</v>
      </c>
      <c r="D107" s="2189">
        <f>E107</f>
        <v>623800</v>
      </c>
      <c r="E107" s="2162">
        <f>E109+E110+E111</f>
        <v>623800</v>
      </c>
      <c r="F107" s="2163" t="s">
        <v>985</v>
      </c>
    </row>
    <row r="108" spans="1:6" ht="13.5" thickBot="1">
      <c r="A108" s="2153"/>
      <c r="B108" s="2143" t="s">
        <v>637</v>
      </c>
      <c r="C108" s="2155"/>
      <c r="D108" s="2189"/>
      <c r="E108" s="2157"/>
      <c r="F108" s="2158"/>
    </row>
    <row r="109" spans="1:6" ht="40.5" customHeight="1" thickBot="1">
      <c r="A109" s="2159">
        <v>4531</v>
      </c>
      <c r="B109" s="2190" t="s">
        <v>760</v>
      </c>
      <c r="C109" s="2161" t="s">
        <v>85</v>
      </c>
      <c r="D109" s="2189">
        <f>E109</f>
        <v>623300</v>
      </c>
      <c r="E109" s="2162">
        <f>'arvesti dproc'!F105+mankap!F105+'mch kentron'!F105+rhamat!F102+qts!F105+'sporti dproc'!F105+komynal!F105+gradaran!F105</f>
        <v>623300</v>
      </c>
      <c r="F109" s="2163" t="s">
        <v>985</v>
      </c>
    </row>
    <row r="110" spans="1:6" ht="5.25" hidden="1" customHeight="1" thickBot="1">
      <c r="A110" s="2159">
        <v>4532</v>
      </c>
      <c r="B110" s="2190" t="s">
        <v>78</v>
      </c>
      <c r="C110" s="2164" t="s">
        <v>86</v>
      </c>
      <c r="D110" s="2189">
        <v>0</v>
      </c>
      <c r="E110" s="2162">
        <v>0</v>
      </c>
      <c r="F110" s="2163" t="s">
        <v>985</v>
      </c>
    </row>
    <row r="111" spans="1:6" ht="24.75" hidden="1" thickBot="1">
      <c r="A111" s="2203">
        <v>4533</v>
      </c>
      <c r="B111" s="2204" t="s">
        <v>1085</v>
      </c>
      <c r="C111" s="2205" t="s">
        <v>87</v>
      </c>
      <c r="D111" s="2189">
        <f>E111</f>
        <v>500</v>
      </c>
      <c r="E111" s="2162">
        <f>'1.6.1'!F108+Sheet3!F107+qts!F107+gradaran!F107</f>
        <v>500</v>
      </c>
      <c r="F111" s="2163" t="s">
        <v>985</v>
      </c>
    </row>
    <row r="112" spans="1:6" ht="13.5" hidden="1" thickBot="1">
      <c r="A112" s="2203"/>
      <c r="B112" s="2190" t="s">
        <v>853</v>
      </c>
      <c r="C112" s="2164"/>
      <c r="D112" s="2206"/>
      <c r="E112" s="2207"/>
      <c r="F112" s="2163"/>
    </row>
    <row r="113" spans="1:6" ht="24.75" hidden="1" thickBot="1">
      <c r="A113" s="2203">
        <v>4534</v>
      </c>
      <c r="B113" s="2190" t="s">
        <v>13</v>
      </c>
      <c r="C113" s="2164"/>
      <c r="D113" s="2189">
        <v>0</v>
      </c>
      <c r="E113" s="2157">
        <v>0</v>
      </c>
      <c r="F113" s="2163" t="s">
        <v>985</v>
      </c>
    </row>
    <row r="114" spans="1:6" ht="13.5" hidden="1" thickBot="1">
      <c r="A114" s="2203"/>
      <c r="B114" s="2190" t="s">
        <v>1053</v>
      </c>
      <c r="C114" s="2164"/>
      <c r="D114" s="2189"/>
      <c r="E114" s="2162"/>
      <c r="F114" s="2163" t="s">
        <v>985</v>
      </c>
    </row>
    <row r="115" spans="1:6" ht="24.75" hidden="1" thickBot="1">
      <c r="A115" s="2208">
        <v>4535</v>
      </c>
      <c r="B115" s="2209" t="s">
        <v>1052</v>
      </c>
      <c r="C115" s="2164"/>
      <c r="D115" s="2189">
        <v>0</v>
      </c>
      <c r="E115" s="2162"/>
      <c r="F115" s="2163" t="s">
        <v>985</v>
      </c>
    </row>
    <row r="116" spans="1:6" ht="13.5" hidden="1" thickBot="1">
      <c r="A116" s="2159">
        <v>4536</v>
      </c>
      <c r="B116" s="2190" t="s">
        <v>842</v>
      </c>
      <c r="C116" s="2164"/>
      <c r="D116" s="2189">
        <v>0</v>
      </c>
      <c r="E116" s="2162">
        <v>0</v>
      </c>
      <c r="F116" s="2163" t="s">
        <v>985</v>
      </c>
    </row>
    <row r="117" spans="1:6" ht="13.5" hidden="1" thickBot="1">
      <c r="A117" s="2159">
        <v>4537</v>
      </c>
      <c r="B117" s="2190" t="s">
        <v>843</v>
      </c>
      <c r="C117" s="2164"/>
      <c r="D117" s="2189">
        <v>0</v>
      </c>
      <c r="E117" s="2162">
        <v>0</v>
      </c>
      <c r="F117" s="2163" t="s">
        <v>985</v>
      </c>
    </row>
    <row r="118" spans="1:6" ht="13.5" hidden="1" thickBot="1">
      <c r="A118" s="2203">
        <v>4538</v>
      </c>
      <c r="B118" s="2210" t="s">
        <v>845</v>
      </c>
      <c r="C118" s="2205"/>
      <c r="D118" s="2211">
        <v>0</v>
      </c>
      <c r="E118" s="2162">
        <v>0</v>
      </c>
      <c r="F118" s="2212" t="s">
        <v>985</v>
      </c>
    </row>
    <row r="119" spans="1:6" ht="35.25" thickBot="1">
      <c r="A119" s="2136">
        <v>4540</v>
      </c>
      <c r="B119" s="2213" t="s">
        <v>2317</v>
      </c>
      <c r="C119" s="2152" t="s">
        <v>338</v>
      </c>
      <c r="D119" s="2149">
        <f>E119</f>
        <v>97101</v>
      </c>
      <c r="E119" s="2150">
        <f>E121+E123+E122</f>
        <v>97101</v>
      </c>
      <c r="F119" s="2173" t="str">
        <f>F123</f>
        <v>X</v>
      </c>
    </row>
    <row r="120" spans="1:6">
      <c r="A120" s="2153"/>
      <c r="B120" s="2214" t="s">
        <v>637</v>
      </c>
      <c r="C120" s="2155"/>
      <c r="D120" s="2156"/>
      <c r="E120" s="2157"/>
      <c r="F120" s="2158" t="s">
        <v>985</v>
      </c>
    </row>
    <row r="121" spans="1:6">
      <c r="A121" s="2159">
        <v>4541</v>
      </c>
      <c r="B121" s="2215" t="s">
        <v>196</v>
      </c>
      <c r="C121" s="2164" t="s">
        <v>1716</v>
      </c>
      <c r="D121" s="2189">
        <f>E121</f>
        <v>0</v>
      </c>
      <c r="E121" s="2162">
        <f>rhamat!F107</f>
        <v>0</v>
      </c>
      <c r="F121" s="2163" t="s">
        <v>985</v>
      </c>
    </row>
    <row r="122" spans="1:6" ht="29.25" customHeight="1">
      <c r="A122" s="2159">
        <v>4542</v>
      </c>
      <c r="B122" s="2216" t="s">
        <v>63</v>
      </c>
      <c r="C122" s="2217">
        <v>4655</v>
      </c>
      <c r="D122" s="2189">
        <f>E122</f>
        <v>0</v>
      </c>
      <c r="E122" s="2162">
        <f>poxoc.lusav.!F97</f>
        <v>0</v>
      </c>
      <c r="F122" s="2163" t="s">
        <v>985</v>
      </c>
    </row>
    <row r="123" spans="1:6" ht="24.75" thickBot="1">
      <c r="A123" s="2167">
        <v>4543</v>
      </c>
      <c r="B123" s="2218" t="s">
        <v>1086</v>
      </c>
      <c r="C123" s="2183" t="s">
        <v>966</v>
      </c>
      <c r="D123" s="2170">
        <f>E123</f>
        <v>97101</v>
      </c>
      <c r="E123" s="2192">
        <f>bnak.chin!F114+'1.5.1'!F114+'1.6.1'!F115+'arandzin sport'!F99+aparat!F114+kext.grer!F114</f>
        <v>97101</v>
      </c>
      <c r="F123" s="2171" t="s">
        <v>985</v>
      </c>
    </row>
    <row r="124" spans="1:6" ht="13.5" thickBot="1">
      <c r="A124" s="2203"/>
      <c r="B124" s="2190" t="s">
        <v>853</v>
      </c>
      <c r="C124" s="2164"/>
      <c r="D124" s="2189"/>
      <c r="E124" s="2162"/>
      <c r="F124" s="2163"/>
    </row>
    <row r="125" spans="1:6" ht="5.25" hidden="1" customHeight="1" thickBot="1">
      <c r="A125" s="2203">
        <v>4544</v>
      </c>
      <c r="B125" s="2190" t="s">
        <v>464</v>
      </c>
      <c r="C125" s="2164"/>
      <c r="D125" s="2189">
        <v>0</v>
      </c>
      <c r="E125" s="2162"/>
      <c r="F125" s="2163" t="s">
        <v>985</v>
      </c>
    </row>
    <row r="126" spans="1:6" ht="13.5" hidden="1" thickBot="1">
      <c r="A126" s="2203"/>
      <c r="B126" s="2190" t="s">
        <v>1053</v>
      </c>
      <c r="C126" s="2164"/>
      <c r="D126" s="2189">
        <v>0</v>
      </c>
      <c r="E126" s="2162"/>
      <c r="F126" s="2163" t="s">
        <v>985</v>
      </c>
    </row>
    <row r="127" spans="1:6" ht="24.75" hidden="1" thickBot="1">
      <c r="A127" s="2208">
        <v>4545</v>
      </c>
      <c r="B127" s="2209" t="s">
        <v>1052</v>
      </c>
      <c r="C127" s="2164"/>
      <c r="D127" s="2189">
        <v>0</v>
      </c>
      <c r="E127" s="2162"/>
      <c r="F127" s="2163" t="s">
        <v>985</v>
      </c>
    </row>
    <row r="128" spans="1:6" ht="13.5" hidden="1" thickBot="1">
      <c r="A128" s="2159">
        <v>4546</v>
      </c>
      <c r="B128" s="2219" t="s">
        <v>844</v>
      </c>
      <c r="C128" s="2164"/>
      <c r="D128" s="2189">
        <v>0</v>
      </c>
      <c r="E128" s="2162"/>
      <c r="F128" s="2163" t="s">
        <v>985</v>
      </c>
    </row>
    <row r="129" spans="1:6" ht="13.5" hidden="1" thickBot="1">
      <c r="A129" s="2159">
        <v>4547</v>
      </c>
      <c r="B129" s="2190" t="s">
        <v>843</v>
      </c>
      <c r="C129" s="2164"/>
      <c r="D129" s="2189">
        <v>0</v>
      </c>
      <c r="E129" s="2162"/>
      <c r="F129" s="2163" t="s">
        <v>985</v>
      </c>
    </row>
    <row r="130" spans="1:6" ht="13.5" hidden="1" thickBot="1">
      <c r="A130" s="2203">
        <v>4548</v>
      </c>
      <c r="B130" s="2210" t="s">
        <v>845</v>
      </c>
      <c r="C130" s="2205"/>
      <c r="D130" s="2211">
        <v>0</v>
      </c>
      <c r="E130" s="2220"/>
      <c r="F130" s="2212" t="s">
        <v>985</v>
      </c>
    </row>
    <row r="131" spans="1:6" ht="24" customHeight="1" thickBot="1">
      <c r="A131" s="2136">
        <v>4600</v>
      </c>
      <c r="B131" s="2213" t="s">
        <v>2318</v>
      </c>
      <c r="C131" s="2152" t="s">
        <v>338</v>
      </c>
      <c r="D131" s="2149">
        <f>E131</f>
        <v>800</v>
      </c>
      <c r="E131" s="2150">
        <f>E137</f>
        <v>800</v>
      </c>
      <c r="F131" s="2173" t="s">
        <v>984</v>
      </c>
    </row>
    <row r="132" spans="1:6" ht="13.5" hidden="1" thickBot="1">
      <c r="A132" s="2221"/>
      <c r="B132" s="2222" t="s">
        <v>853</v>
      </c>
      <c r="C132" s="2138"/>
      <c r="D132" s="2144"/>
      <c r="E132" s="2145"/>
      <c r="F132" s="2146"/>
    </row>
    <row r="133" spans="1:6" ht="13.5" hidden="1" customHeight="1" thickBot="1">
      <c r="A133" s="2223">
        <v>4610</v>
      </c>
      <c r="B133" s="2224" t="s">
        <v>706</v>
      </c>
      <c r="C133" s="2225"/>
      <c r="D133" s="2175">
        <v>0</v>
      </c>
      <c r="E133" s="2176">
        <v>0</v>
      </c>
      <c r="F133" s="2177" t="s">
        <v>985</v>
      </c>
    </row>
    <row r="134" spans="1:6" ht="12.75" hidden="1" customHeight="1" thickBot="1">
      <c r="A134" s="2226"/>
      <c r="B134" s="2227" t="s">
        <v>853</v>
      </c>
      <c r="C134" s="2228"/>
      <c r="D134" s="2186"/>
      <c r="E134" s="2180"/>
      <c r="F134" s="2163"/>
    </row>
    <row r="135" spans="1:6" ht="21.75" hidden="1" customHeight="1" thickBot="1">
      <c r="A135" s="2226">
        <v>4610</v>
      </c>
      <c r="B135" s="2229" t="s">
        <v>184</v>
      </c>
      <c r="C135" s="2230" t="s">
        <v>183</v>
      </c>
      <c r="D135" s="2178">
        <v>0</v>
      </c>
      <c r="E135" s="2180">
        <v>0</v>
      </c>
      <c r="F135" s="2163" t="s">
        <v>984</v>
      </c>
    </row>
    <row r="136" spans="1:6" ht="26.25" hidden="1" thickBot="1">
      <c r="A136" s="2226">
        <v>4620</v>
      </c>
      <c r="B136" s="2231" t="s">
        <v>429</v>
      </c>
      <c r="C136" s="2230" t="s">
        <v>707</v>
      </c>
      <c r="D136" s="2178">
        <v>0</v>
      </c>
      <c r="E136" s="2180">
        <v>0</v>
      </c>
      <c r="F136" s="2163" t="s">
        <v>984</v>
      </c>
    </row>
    <row r="137" spans="1:6" ht="19.5" customHeight="1" thickBot="1">
      <c r="A137" s="2226">
        <v>4630</v>
      </c>
      <c r="B137" s="2232" t="s">
        <v>2319</v>
      </c>
      <c r="C137" s="2233" t="s">
        <v>338</v>
      </c>
      <c r="D137" s="2178">
        <f>E137</f>
        <v>800</v>
      </c>
      <c r="E137" s="2179">
        <f>E139+E142+E140</f>
        <v>800</v>
      </c>
      <c r="F137" s="2163" t="s">
        <v>984</v>
      </c>
    </row>
    <row r="138" spans="1:6" ht="13.5" thickBot="1">
      <c r="A138" s="2226"/>
      <c r="B138" s="2234" t="s">
        <v>637</v>
      </c>
      <c r="C138" s="2233"/>
      <c r="D138" s="2178"/>
      <c r="E138" s="2179"/>
      <c r="F138" s="2163"/>
    </row>
    <row r="139" spans="1:6">
      <c r="A139" s="2223">
        <v>4631</v>
      </c>
      <c r="B139" s="2235" t="s">
        <v>272</v>
      </c>
      <c r="C139" s="2236" t="s">
        <v>967</v>
      </c>
      <c r="D139" s="2178">
        <f>E139</f>
        <v>500</v>
      </c>
      <c r="E139" s="2180">
        <f>'soc haraz.korcrac'!F32</f>
        <v>500</v>
      </c>
      <c r="F139" s="2163" t="s">
        <v>984</v>
      </c>
    </row>
    <row r="140" spans="1:6" ht="21" customHeight="1">
      <c r="A140" s="2223">
        <v>4632</v>
      </c>
      <c r="B140" s="2235" t="s">
        <v>674</v>
      </c>
      <c r="C140" s="2236" t="s">
        <v>968</v>
      </c>
      <c r="D140" s="2178">
        <f>E140</f>
        <v>300</v>
      </c>
      <c r="E140" s="2180">
        <f>'arandzin sport'!F111</f>
        <v>300</v>
      </c>
      <c r="F140" s="2163" t="s">
        <v>984</v>
      </c>
    </row>
    <row r="141" spans="1:6" ht="12" customHeight="1">
      <c r="A141" s="2223">
        <v>4633</v>
      </c>
      <c r="B141" s="2235" t="s">
        <v>14</v>
      </c>
      <c r="C141" s="2236" t="s">
        <v>969</v>
      </c>
      <c r="D141" s="2178">
        <v>0</v>
      </c>
      <c r="E141" s="2180">
        <v>0</v>
      </c>
      <c r="F141" s="2163" t="s">
        <v>984</v>
      </c>
    </row>
    <row r="142" spans="1:6" ht="11.25" customHeight="1">
      <c r="A142" s="2223">
        <v>4634</v>
      </c>
      <c r="B142" s="2235" t="s">
        <v>15</v>
      </c>
      <c r="C142" s="2236" t="s">
        <v>970</v>
      </c>
      <c r="D142" s="2178">
        <f>E142</f>
        <v>0</v>
      </c>
      <c r="E142" s="2180">
        <f>'arandzin dproc'!F99+'arandzin aroxg'!F112+barz.krt!F99+'arandzin soc'!F112+' gux'!F113</f>
        <v>0</v>
      </c>
      <c r="F142" s="2163" t="s">
        <v>984</v>
      </c>
    </row>
    <row r="143" spans="1:6" ht="13.5" thickBot="1">
      <c r="A143" s="2223">
        <v>4640</v>
      </c>
      <c r="B143" s="2237" t="s">
        <v>2320</v>
      </c>
      <c r="C143" s="2238" t="s">
        <v>338</v>
      </c>
      <c r="D143" s="2178">
        <v>0</v>
      </c>
      <c r="E143" s="2180">
        <v>0</v>
      </c>
      <c r="F143" s="2163" t="s">
        <v>984</v>
      </c>
    </row>
    <row r="144" spans="1:6" ht="0.75" customHeight="1" thickBot="1">
      <c r="A144" s="2226"/>
      <c r="B144" s="2234" t="s">
        <v>637</v>
      </c>
      <c r="C144" s="2233"/>
      <c r="D144" s="2239"/>
      <c r="E144" s="2240"/>
      <c r="F144" s="2158"/>
    </row>
    <row r="145" spans="1:6" ht="13.5" hidden="1" thickBot="1">
      <c r="A145" s="2241">
        <v>4641</v>
      </c>
      <c r="B145" s="2242" t="s">
        <v>650</v>
      </c>
      <c r="C145" s="2243" t="s">
        <v>651</v>
      </c>
      <c r="D145" s="2244">
        <v>0</v>
      </c>
      <c r="E145" s="2245"/>
      <c r="F145" s="2171" t="s">
        <v>984</v>
      </c>
    </row>
    <row r="146" spans="1:6" ht="33" customHeight="1" thickBot="1">
      <c r="A146" s="2136">
        <v>4700</v>
      </c>
      <c r="B146" s="2194" t="s">
        <v>1698</v>
      </c>
      <c r="C146" s="2152" t="s">
        <v>338</v>
      </c>
      <c r="D146" s="2246">
        <f>D151+D152+D171+D158+D167</f>
        <v>404050</v>
      </c>
      <c r="E146" s="2247">
        <f>E148+E152+E171+E158+E167</f>
        <v>404050</v>
      </c>
      <c r="F146" s="2173">
        <v>0</v>
      </c>
    </row>
    <row r="147" spans="1:6" ht="13.5" thickBot="1">
      <c r="A147" s="2136"/>
      <c r="B147" s="2143" t="s">
        <v>853</v>
      </c>
      <c r="C147" s="2138"/>
      <c r="D147" s="2246"/>
      <c r="E147" s="2247"/>
      <c r="F147" s="2248"/>
    </row>
    <row r="148" spans="1:6" ht="23.25" customHeight="1">
      <c r="A148" s="2153">
        <v>4710</v>
      </c>
      <c r="B148" s="2174" t="s">
        <v>1699</v>
      </c>
      <c r="C148" s="2155" t="s">
        <v>338</v>
      </c>
      <c r="D148" s="2178">
        <f>E148</f>
        <v>800</v>
      </c>
      <c r="E148" s="2179">
        <f>E151</f>
        <v>800</v>
      </c>
      <c r="F148" s="2158" t="s">
        <v>984</v>
      </c>
    </row>
    <row r="149" spans="1:6" ht="13.5" hidden="1" thickBot="1">
      <c r="A149" s="2153"/>
      <c r="B149" s="2143" t="s">
        <v>637</v>
      </c>
      <c r="C149" s="2155"/>
      <c r="D149" s="2178"/>
      <c r="E149" s="2179"/>
      <c r="F149" s="2158"/>
    </row>
    <row r="150" spans="1:6" ht="36" hidden="1" customHeight="1">
      <c r="A150" s="2159">
        <v>4711</v>
      </c>
      <c r="B150" s="2160" t="s">
        <v>185</v>
      </c>
      <c r="C150" s="2164" t="s">
        <v>652</v>
      </c>
      <c r="D150" s="2186">
        <v>0</v>
      </c>
      <c r="E150" s="2180">
        <v>0</v>
      </c>
      <c r="F150" s="2163" t="s">
        <v>984</v>
      </c>
    </row>
    <row r="151" spans="1:6" ht="21.75" customHeight="1" thickBot="1">
      <c r="A151" s="2167">
        <v>4712</v>
      </c>
      <c r="B151" s="2182" t="s">
        <v>870</v>
      </c>
      <c r="C151" s="2183" t="s">
        <v>653</v>
      </c>
      <c r="D151" s="2249">
        <f>E151</f>
        <v>800</v>
      </c>
      <c r="E151" s="2180">
        <f>'arandzin aih'!F116+'ajl mchak'!F134+'1.6.1'!F135+aparat!F134+'arandzin dproc'!F117</f>
        <v>800</v>
      </c>
      <c r="F151" s="2212" t="s">
        <v>984</v>
      </c>
    </row>
    <row r="152" spans="1:6" ht="24" customHeight="1" thickBot="1">
      <c r="A152" s="2153">
        <v>4720</v>
      </c>
      <c r="B152" s="2174" t="s">
        <v>2321</v>
      </c>
      <c r="C152" s="2155" t="s">
        <v>705</v>
      </c>
      <c r="D152" s="2175">
        <f>E152</f>
        <v>8250</v>
      </c>
      <c r="E152" s="2176">
        <f>E156+E155</f>
        <v>8250</v>
      </c>
      <c r="F152" s="2177" t="s">
        <v>984</v>
      </c>
    </row>
    <row r="153" spans="1:6" ht="13.5" thickBot="1">
      <c r="A153" s="2153"/>
      <c r="B153" s="2143" t="s">
        <v>637</v>
      </c>
      <c r="C153" s="2155"/>
      <c r="D153" s="2178"/>
      <c r="E153" s="2179"/>
      <c r="F153" s="2158"/>
    </row>
    <row r="154" spans="1:6" ht="12" hidden="1" customHeight="1">
      <c r="A154" s="2159">
        <v>4721</v>
      </c>
      <c r="B154" s="2160" t="s">
        <v>1058</v>
      </c>
      <c r="C154" s="2164" t="s">
        <v>871</v>
      </c>
      <c r="D154" s="2186">
        <v>0</v>
      </c>
      <c r="E154" s="2180">
        <v>0</v>
      </c>
      <c r="F154" s="2163" t="s">
        <v>984</v>
      </c>
    </row>
    <row r="155" spans="1:6" ht="12" hidden="1" customHeight="1">
      <c r="A155" s="2159">
        <v>4722</v>
      </c>
      <c r="B155" s="2160" t="s">
        <v>1059</v>
      </c>
      <c r="C155" s="2191">
        <v>4822</v>
      </c>
      <c r="D155" s="2186">
        <f>E155</f>
        <v>0</v>
      </c>
      <c r="E155" s="2180">
        <f>aparat!F137+qts!F137</f>
        <v>0</v>
      </c>
      <c r="F155" s="2163" t="s">
        <v>984</v>
      </c>
    </row>
    <row r="156" spans="1:6" ht="21.75" customHeight="1">
      <c r="A156" s="2159">
        <v>4723</v>
      </c>
      <c r="B156" s="2160" t="s">
        <v>874</v>
      </c>
      <c r="C156" s="2164" t="s">
        <v>872</v>
      </c>
      <c r="D156" s="2186">
        <f>E156</f>
        <v>8250</v>
      </c>
      <c r="E156" s="2180">
        <f>aparat!F138+qts!F138+mankap!F138+'1.5.1'!F138+'arandzin sport'!F121+Shner!F123+'  mshakujti tun'!F137</f>
        <v>8250</v>
      </c>
      <c r="F156" s="2163" t="s">
        <v>984</v>
      </c>
    </row>
    <row r="157" spans="1:6" ht="24.75" thickBot="1">
      <c r="A157" s="2167">
        <v>4724</v>
      </c>
      <c r="B157" s="2182" t="s">
        <v>839</v>
      </c>
      <c r="C157" s="2183" t="s">
        <v>873</v>
      </c>
      <c r="D157" s="2184">
        <v>0</v>
      </c>
      <c r="E157" s="2180">
        <v>0</v>
      </c>
      <c r="F157" s="2171" t="s">
        <v>984</v>
      </c>
    </row>
    <row r="158" spans="1:6" ht="24.75" thickBot="1">
      <c r="A158" s="2153">
        <v>4730</v>
      </c>
      <c r="B158" s="2174" t="s">
        <v>2322</v>
      </c>
      <c r="C158" s="2155" t="s">
        <v>338</v>
      </c>
      <c r="D158" s="2178">
        <f>E158</f>
        <v>0</v>
      </c>
      <c r="E158" s="2179">
        <f>E160</f>
        <v>0</v>
      </c>
      <c r="F158" s="2158" t="s">
        <v>984</v>
      </c>
    </row>
    <row r="159" spans="1:6" ht="13.5" thickBot="1">
      <c r="A159" s="2153"/>
      <c r="B159" s="2143" t="s">
        <v>637</v>
      </c>
      <c r="C159" s="2155"/>
      <c r="D159" s="2178"/>
      <c r="E159" s="2179"/>
      <c r="F159" s="2158"/>
    </row>
    <row r="160" spans="1:6" ht="24">
      <c r="A160" s="2159">
        <v>4731</v>
      </c>
      <c r="B160" s="2160" t="s">
        <v>119</v>
      </c>
      <c r="C160" s="2164" t="s">
        <v>714</v>
      </c>
      <c r="D160" s="2186">
        <f>E160</f>
        <v>0</v>
      </c>
      <c r="E160" s="2180">
        <f>'subv pox iusav'!F123+poxoc.lusav.!F122+aparat!F141</f>
        <v>0</v>
      </c>
      <c r="F160" s="2163" t="s">
        <v>984</v>
      </c>
    </row>
    <row r="161" spans="1:6" ht="47.25" thickBot="1">
      <c r="A161" s="2159">
        <v>4740</v>
      </c>
      <c r="B161" s="2165" t="s">
        <v>2323</v>
      </c>
      <c r="C161" s="2166" t="s">
        <v>338</v>
      </c>
      <c r="D161" s="2186">
        <f>E161</f>
        <v>0</v>
      </c>
      <c r="E161" s="2180">
        <f>E163</f>
        <v>0</v>
      </c>
      <c r="F161" s="2163" t="s">
        <v>984</v>
      </c>
    </row>
    <row r="162" spans="1:6" ht="13.5" thickBot="1">
      <c r="A162" s="2153"/>
      <c r="B162" s="2143" t="s">
        <v>637</v>
      </c>
      <c r="C162" s="2155"/>
      <c r="D162" s="2178"/>
      <c r="E162" s="2179"/>
      <c r="F162" s="2158"/>
    </row>
    <row r="163" spans="1:6" ht="24">
      <c r="A163" s="2159">
        <v>4741</v>
      </c>
      <c r="B163" s="2160" t="s">
        <v>1060</v>
      </c>
      <c r="C163" s="2164" t="s">
        <v>124</v>
      </c>
      <c r="D163" s="2186">
        <f>E163</f>
        <v>0</v>
      </c>
      <c r="E163" s="2180">
        <f>'arandzin aih'!F125</f>
        <v>0</v>
      </c>
      <c r="F163" s="2163" t="s">
        <v>984</v>
      </c>
    </row>
    <row r="164" spans="1:6" ht="24.75" thickBot="1">
      <c r="A164" s="2167">
        <v>4742</v>
      </c>
      <c r="B164" s="2182" t="s">
        <v>855</v>
      </c>
      <c r="C164" s="2183" t="s">
        <v>125</v>
      </c>
      <c r="D164" s="2184">
        <v>0</v>
      </c>
      <c r="E164" s="2250"/>
      <c r="F164" s="2171" t="s">
        <v>984</v>
      </c>
    </row>
    <row r="165" spans="1:6" ht="48.75" thickBot="1">
      <c r="A165" s="2153">
        <v>4750</v>
      </c>
      <c r="B165" s="2174" t="s">
        <v>2324</v>
      </c>
      <c r="C165" s="2155" t="s">
        <v>338</v>
      </c>
      <c r="D165" s="2178">
        <v>0</v>
      </c>
      <c r="E165" s="2179">
        <v>0</v>
      </c>
      <c r="F165" s="2158" t="s">
        <v>984</v>
      </c>
    </row>
    <row r="166" spans="1:6" ht="13.5" thickBot="1">
      <c r="A166" s="2153"/>
      <c r="B166" s="2143" t="s">
        <v>637</v>
      </c>
      <c r="C166" s="2155"/>
      <c r="D166" s="2178"/>
      <c r="E166" s="2179"/>
      <c r="F166" s="2158"/>
    </row>
    <row r="167" spans="1:6" ht="36.75" thickBot="1">
      <c r="A167" s="2167">
        <v>4751</v>
      </c>
      <c r="B167" s="2182" t="s">
        <v>387</v>
      </c>
      <c r="C167" s="2183" t="s">
        <v>388</v>
      </c>
      <c r="D167" s="2170">
        <f>E167</f>
        <v>0</v>
      </c>
      <c r="E167" s="2192">
        <f>aparat!F146</f>
        <v>0</v>
      </c>
      <c r="F167" s="2171" t="s">
        <v>984</v>
      </c>
    </row>
    <row r="168" spans="1:6" ht="17.25" customHeight="1" thickBot="1">
      <c r="A168" s="2153">
        <v>4760</v>
      </c>
      <c r="B168" s="2174" t="s">
        <v>2325</v>
      </c>
      <c r="C168" s="2155" t="s">
        <v>338</v>
      </c>
      <c r="D168" s="2178">
        <v>0</v>
      </c>
      <c r="E168" s="2179">
        <v>0</v>
      </c>
      <c r="F168" s="2158" t="s">
        <v>984</v>
      </c>
    </row>
    <row r="169" spans="1:6" ht="13.5" thickBot="1">
      <c r="A169" s="2153"/>
      <c r="B169" s="2143" t="s">
        <v>637</v>
      </c>
      <c r="C169" s="2155"/>
      <c r="D169" s="2178"/>
      <c r="E169" s="2179"/>
      <c r="F169" s="2158"/>
    </row>
    <row r="170" spans="1:6" ht="16.5" customHeight="1">
      <c r="A170" s="2159">
        <v>4761</v>
      </c>
      <c r="B170" s="2160" t="s">
        <v>390</v>
      </c>
      <c r="C170" s="2164" t="s">
        <v>389</v>
      </c>
      <c r="D170" s="2178">
        <v>0</v>
      </c>
      <c r="E170" s="2180"/>
      <c r="F170" s="2163" t="s">
        <v>984</v>
      </c>
    </row>
    <row r="171" spans="1:6" ht="18" customHeight="1" thickBot="1">
      <c r="A171" s="2159">
        <v>4770</v>
      </c>
      <c r="B171" s="2165" t="s">
        <v>2326</v>
      </c>
      <c r="C171" s="2166" t="s">
        <v>338</v>
      </c>
      <c r="D171" s="2178">
        <f>D173</f>
        <v>395000</v>
      </c>
      <c r="E171" s="2180">
        <f>E173</f>
        <v>395000</v>
      </c>
      <c r="F171" s="2163">
        <v>0</v>
      </c>
    </row>
    <row r="172" spans="1:6" ht="13.5" thickBot="1">
      <c r="A172" s="2153"/>
      <c r="B172" s="2143" t="s">
        <v>637</v>
      </c>
      <c r="C172" s="2155"/>
      <c r="D172" s="2239"/>
      <c r="E172" s="2240"/>
      <c r="F172" s="2158"/>
    </row>
    <row r="173" spans="1:6" ht="16.5" customHeight="1" thickBot="1">
      <c r="A173" s="2159">
        <v>4771</v>
      </c>
      <c r="B173" s="2160" t="s">
        <v>395</v>
      </c>
      <c r="C173" s="2164" t="s">
        <v>391</v>
      </c>
      <c r="D173" s="2178">
        <v>395000</v>
      </c>
      <c r="E173" s="2180">
        <v>395000</v>
      </c>
      <c r="F173" s="2163"/>
    </row>
    <row r="174" spans="1:6" ht="25.5" hidden="1" customHeight="1" thickBot="1">
      <c r="A174" s="2196">
        <v>4772</v>
      </c>
      <c r="B174" s="2251" t="s">
        <v>484</v>
      </c>
      <c r="C174" s="2155" t="s">
        <v>338</v>
      </c>
      <c r="D174" s="2252">
        <v>0</v>
      </c>
      <c r="E174" s="2253">
        <v>0</v>
      </c>
      <c r="F174" s="2195"/>
    </row>
    <row r="175" spans="1:6" s="2128" customFormat="1" ht="32.25" customHeight="1" thickBot="1">
      <c r="A175" s="2136">
        <v>5000</v>
      </c>
      <c r="B175" s="2254" t="s">
        <v>2327</v>
      </c>
      <c r="C175" s="2152" t="s">
        <v>338</v>
      </c>
      <c r="D175" s="2139">
        <f>F175</f>
        <v>3239878.5471999999</v>
      </c>
      <c r="E175" s="2255" t="s">
        <v>984</v>
      </c>
      <c r="F175" s="2256">
        <f>F177+F195</f>
        <v>3239878.5471999999</v>
      </c>
    </row>
    <row r="176" spans="1:6" ht="13.5" thickBot="1">
      <c r="A176" s="2136"/>
      <c r="B176" s="2143" t="s">
        <v>853</v>
      </c>
      <c r="C176" s="2138"/>
      <c r="D176" s="2139"/>
      <c r="E176" s="2257"/>
      <c r="F176" s="2258"/>
    </row>
    <row r="177" spans="1:6" ht="21" customHeight="1" thickBot="1">
      <c r="A177" s="2153">
        <v>5100</v>
      </c>
      <c r="B177" s="2259" t="s">
        <v>2328</v>
      </c>
      <c r="C177" s="2155" t="s">
        <v>338</v>
      </c>
      <c r="D177" s="2139">
        <f>F177</f>
        <v>3239878.5471999999</v>
      </c>
      <c r="E177" s="2260" t="s">
        <v>984</v>
      </c>
      <c r="F177" s="2261">
        <f>F179+F184+F189</f>
        <v>3239878.5471999999</v>
      </c>
    </row>
    <row r="178" spans="1:6">
      <c r="A178" s="2262"/>
      <c r="B178" s="2214" t="s">
        <v>853</v>
      </c>
      <c r="C178" s="2263"/>
      <c r="D178" s="2264"/>
      <c r="E178" s="2265"/>
      <c r="F178" s="2266"/>
    </row>
    <row r="179" spans="1:6" ht="24">
      <c r="A179" s="2153">
        <v>5110</v>
      </c>
      <c r="B179" s="2174" t="s">
        <v>2329</v>
      </c>
      <c r="C179" s="2155" t="s">
        <v>338</v>
      </c>
      <c r="D179" s="2267">
        <f>F179</f>
        <v>3112006.5471999999</v>
      </c>
      <c r="E179" s="2260"/>
      <c r="F179" s="2261">
        <f>F181+F182+F183</f>
        <v>3112006.5471999999</v>
      </c>
    </row>
    <row r="180" spans="1:6">
      <c r="A180" s="2153"/>
      <c r="B180" s="2268" t="s">
        <v>637</v>
      </c>
      <c r="C180" s="2155"/>
      <c r="D180" s="2267"/>
      <c r="E180" s="2269"/>
      <c r="F180" s="2270"/>
    </row>
    <row r="181" spans="1:6">
      <c r="A181" s="2159">
        <v>5111</v>
      </c>
      <c r="B181" s="2259" t="s">
        <v>917</v>
      </c>
      <c r="C181" s="2271" t="s">
        <v>392</v>
      </c>
      <c r="D181" s="2267">
        <f>F181</f>
        <v>0</v>
      </c>
      <c r="E181" s="2272" t="s">
        <v>984</v>
      </c>
      <c r="F181" s="2273">
        <v>0</v>
      </c>
    </row>
    <row r="182" spans="1:6" ht="15" customHeight="1">
      <c r="A182" s="2159">
        <v>5112</v>
      </c>
      <c r="B182" s="2160" t="s">
        <v>273</v>
      </c>
      <c r="C182" s="2271" t="s">
        <v>393</v>
      </c>
      <c r="D182" s="2267">
        <f>F182</f>
        <v>1927646.5471999999</v>
      </c>
      <c r="E182" s="2272" t="s">
        <v>984</v>
      </c>
      <c r="F182" s="2273">
        <v>1927646.5471999999</v>
      </c>
    </row>
    <row r="183" spans="1:6" ht="15.75" customHeight="1">
      <c r="A183" s="2159">
        <v>5113</v>
      </c>
      <c r="B183" s="2160" t="s">
        <v>598</v>
      </c>
      <c r="C183" s="2271" t="s">
        <v>394</v>
      </c>
      <c r="D183" s="2267">
        <f>F183</f>
        <v>1184360</v>
      </c>
      <c r="E183" s="2272" t="s">
        <v>984</v>
      </c>
      <c r="F183" s="2273">
        <f>'arandzin chanaparh'!F141+'arandzin sport'!F141+Shner!F143+qts!F155+bnak.chin!F155+mankap!F155+aparat!F155+poxoc.lusav.!F139+rhamat!F143+'arvesti dproc'!F155+'subv bnak'!F155+'subv chanap'!F141+'subv aparat'!F141+'subven sher'!F142+'ajl mchak'!F155+'subv msh ken'!F155+'mch kentron'!F155+'1.6.1'!F156+'sybv 1,6,1'!F156</f>
        <v>1184360</v>
      </c>
    </row>
    <row r="184" spans="1:6" ht="13.5" customHeight="1">
      <c r="A184" s="2159">
        <v>5120</v>
      </c>
      <c r="B184" s="2165" t="s">
        <v>2330</v>
      </c>
      <c r="C184" s="2166" t="s">
        <v>338</v>
      </c>
      <c r="D184" s="2267">
        <f>F184</f>
        <v>91872</v>
      </c>
      <c r="E184" s="2272"/>
      <c r="F184" s="2273">
        <f>F186+F187+F188</f>
        <v>91872</v>
      </c>
    </row>
    <row r="185" spans="1:6">
      <c r="A185" s="2153"/>
      <c r="B185" s="2274" t="s">
        <v>637</v>
      </c>
      <c r="C185" s="2155"/>
      <c r="D185" s="2267"/>
      <c r="E185" s="2269"/>
      <c r="F185" s="2270"/>
    </row>
    <row r="186" spans="1:6">
      <c r="A186" s="2159">
        <v>5121</v>
      </c>
      <c r="B186" s="2160" t="s">
        <v>10</v>
      </c>
      <c r="C186" s="2271" t="s">
        <v>998</v>
      </c>
      <c r="D186" s="2267">
        <f>F186</f>
        <v>70852</v>
      </c>
      <c r="E186" s="2272" t="s">
        <v>984</v>
      </c>
      <c r="F186" s="2273">
        <f>Sheet3!F156+aparat!F156+qts!F156+' gux'!F142+'subv gux'!F142</f>
        <v>70852</v>
      </c>
    </row>
    <row r="187" spans="1:6">
      <c r="A187" s="2159">
        <v>5122</v>
      </c>
      <c r="B187" s="2160" t="s">
        <v>11</v>
      </c>
      <c r="C187" s="2271" t="s">
        <v>999</v>
      </c>
      <c r="D187" s="2267">
        <f>F187</f>
        <v>20020</v>
      </c>
      <c r="E187" s="2272" t="s">
        <v>984</v>
      </c>
      <c r="F187" s="2273">
        <v>20020</v>
      </c>
    </row>
    <row r="188" spans="1:6" ht="12.75" customHeight="1">
      <c r="A188" s="2159">
        <v>5123</v>
      </c>
      <c r="B188" s="2160" t="s">
        <v>12</v>
      </c>
      <c r="C188" s="2271" t="s">
        <v>1000</v>
      </c>
      <c r="D188" s="2267">
        <f>F188</f>
        <v>1000</v>
      </c>
      <c r="E188" s="2272" t="s">
        <v>984</v>
      </c>
      <c r="F188" s="2273">
        <f>Sheet3!F158+'ajl mchak'!F158+aparat!F158+mankap!F158+'arandzin aroxg'!F143+qts!F158+'  mshakujti tun'!F157+Shner!F146+'arandzin sport'!F144+rhamat!F146</f>
        <v>1000</v>
      </c>
    </row>
    <row r="189" spans="1:6" ht="12.75" customHeight="1">
      <c r="A189" s="2159">
        <v>5130</v>
      </c>
      <c r="B189" s="2165" t="s">
        <v>2331</v>
      </c>
      <c r="C189" s="2166" t="s">
        <v>338</v>
      </c>
      <c r="D189" s="2267">
        <f>F189</f>
        <v>36000</v>
      </c>
      <c r="E189" s="2272"/>
      <c r="F189" s="2273">
        <f>F194+F191+F192</f>
        <v>36000</v>
      </c>
    </row>
    <row r="190" spans="1:6">
      <c r="A190" s="2153"/>
      <c r="B190" s="2268" t="s">
        <v>637</v>
      </c>
      <c r="C190" s="2155"/>
      <c r="D190" s="2267"/>
      <c r="E190" s="2269"/>
      <c r="F190" s="2270"/>
    </row>
    <row r="191" spans="1:6" ht="12.75" customHeight="1">
      <c r="A191" s="2159">
        <v>5131</v>
      </c>
      <c r="B191" s="2259" t="s">
        <v>1003</v>
      </c>
      <c r="C191" s="2271" t="s">
        <v>1001</v>
      </c>
      <c r="D191" s="2267">
        <f>F191</f>
        <v>9000</v>
      </c>
      <c r="E191" s="2272" t="s">
        <v>984</v>
      </c>
      <c r="F191" s="2273">
        <f>qts!F159+Shner!F147</f>
        <v>9000</v>
      </c>
    </row>
    <row r="192" spans="1:6" ht="11.25" customHeight="1">
      <c r="A192" s="2159">
        <v>5132</v>
      </c>
      <c r="B192" s="2160" t="s">
        <v>959</v>
      </c>
      <c r="C192" s="2271" t="s">
        <v>1002</v>
      </c>
      <c r="D192" s="2267">
        <f>F192</f>
        <v>0</v>
      </c>
      <c r="E192" s="2272" t="s">
        <v>984</v>
      </c>
      <c r="F192" s="2273">
        <f>aparat!F160</f>
        <v>0</v>
      </c>
    </row>
    <row r="193" spans="1:6" ht="11.25" customHeight="1">
      <c r="A193" s="2159">
        <v>5133</v>
      </c>
      <c r="B193" s="2160" t="s">
        <v>762</v>
      </c>
      <c r="C193" s="2271" t="s">
        <v>1009</v>
      </c>
      <c r="D193" s="2267">
        <v>0</v>
      </c>
      <c r="E193" s="2272"/>
      <c r="F193" s="2273">
        <v>0</v>
      </c>
    </row>
    <row r="194" spans="1:6" ht="15.75" customHeight="1">
      <c r="A194" s="2159">
        <v>5134</v>
      </c>
      <c r="B194" s="2160" t="s">
        <v>358</v>
      </c>
      <c r="C194" s="2164" t="s">
        <v>1010</v>
      </c>
      <c r="D194" s="2267">
        <f>F194</f>
        <v>27000</v>
      </c>
      <c r="E194" s="2272"/>
      <c r="F194" s="2273">
        <f>'1.5.1'!F162</f>
        <v>27000</v>
      </c>
    </row>
    <row r="195" spans="1:6" ht="22.5">
      <c r="A195" s="2159">
        <v>5200</v>
      </c>
      <c r="B195" s="2165" t="s">
        <v>2332</v>
      </c>
      <c r="C195" s="2166" t="s">
        <v>338</v>
      </c>
      <c r="D195" s="2275">
        <f>F195</f>
        <v>0</v>
      </c>
      <c r="E195" s="2272" t="s">
        <v>984</v>
      </c>
      <c r="F195" s="2276">
        <f>F198</f>
        <v>0</v>
      </c>
    </row>
    <row r="196" spans="1:6" hidden="1">
      <c r="A196" s="2262"/>
      <c r="B196" s="2214" t="s">
        <v>853</v>
      </c>
      <c r="C196" s="2263"/>
      <c r="D196" s="2264"/>
      <c r="E196" s="2265"/>
      <c r="F196" s="2266"/>
    </row>
    <row r="197" spans="1:6" ht="24" hidden="1">
      <c r="A197" s="2153">
        <v>5211</v>
      </c>
      <c r="B197" s="2259" t="s">
        <v>485</v>
      </c>
      <c r="C197" s="2277" t="s">
        <v>1004</v>
      </c>
      <c r="D197" s="2267">
        <v>0</v>
      </c>
      <c r="E197" s="2260" t="s">
        <v>984</v>
      </c>
      <c r="F197" s="2261"/>
    </row>
    <row r="198" spans="1:6" hidden="1">
      <c r="A198" s="2159">
        <v>5221</v>
      </c>
      <c r="B198" s="2160" t="s">
        <v>486</v>
      </c>
      <c r="C198" s="2271" t="s">
        <v>1005</v>
      </c>
      <c r="D198" s="2267">
        <f>F198</f>
        <v>0</v>
      </c>
      <c r="E198" s="2272" t="s">
        <v>984</v>
      </c>
      <c r="F198" s="2276">
        <f>'10.5.1'!F148</f>
        <v>0</v>
      </c>
    </row>
    <row r="199" spans="1:6" ht="24" hidden="1">
      <c r="A199" s="2159">
        <v>5231</v>
      </c>
      <c r="B199" s="2160" t="s">
        <v>487</v>
      </c>
      <c r="C199" s="2271" t="s">
        <v>1006</v>
      </c>
      <c r="D199" s="2267">
        <v>0</v>
      </c>
      <c r="E199" s="2272" t="s">
        <v>984</v>
      </c>
      <c r="F199" s="2276"/>
    </row>
    <row r="200" spans="1:6" hidden="1">
      <c r="A200" s="2159">
        <v>5241</v>
      </c>
      <c r="B200" s="2160" t="s">
        <v>1008</v>
      </c>
      <c r="C200" s="2271" t="s">
        <v>1007</v>
      </c>
      <c r="D200" s="2267">
        <v>0</v>
      </c>
      <c r="E200" s="2272" t="s">
        <v>984</v>
      </c>
      <c r="F200" s="2276"/>
    </row>
    <row r="201" spans="1:6" hidden="1">
      <c r="A201" s="2159">
        <v>5300</v>
      </c>
      <c r="B201" s="2165" t="s">
        <v>2333</v>
      </c>
      <c r="C201" s="2166" t="s">
        <v>338</v>
      </c>
      <c r="D201" s="2275">
        <v>0</v>
      </c>
      <c r="E201" s="2272" t="s">
        <v>984</v>
      </c>
      <c r="F201" s="2276">
        <v>0</v>
      </c>
    </row>
    <row r="202" spans="1:6" ht="13.5" hidden="1" thickBot="1">
      <c r="A202" s="2136"/>
      <c r="B202" s="2143" t="s">
        <v>853</v>
      </c>
      <c r="C202" s="2138"/>
      <c r="D202" s="2278"/>
      <c r="E202" s="2279"/>
      <c r="F202" s="2280"/>
    </row>
    <row r="203" spans="1:6" hidden="1">
      <c r="A203" s="2159">
        <v>5311</v>
      </c>
      <c r="B203" s="2160" t="s">
        <v>1061</v>
      </c>
      <c r="C203" s="2271" t="s">
        <v>1011</v>
      </c>
      <c r="D203" s="2275">
        <v>0</v>
      </c>
      <c r="E203" s="2272" t="s">
        <v>984</v>
      </c>
      <c r="F203" s="2276"/>
    </row>
    <row r="204" spans="1:6" ht="22.5" customHeight="1" thickBot="1">
      <c r="A204" s="2159">
        <v>5400</v>
      </c>
      <c r="B204" s="2165" t="s">
        <v>1700</v>
      </c>
      <c r="C204" s="2166" t="s">
        <v>338</v>
      </c>
      <c r="D204" s="2275">
        <v>0</v>
      </c>
      <c r="E204" s="2272" t="s">
        <v>984</v>
      </c>
      <c r="F204" s="2276">
        <v>0</v>
      </c>
    </row>
    <row r="205" spans="1:6" ht="0.75" hidden="1" customHeight="1" thickBot="1">
      <c r="A205" s="2136"/>
      <c r="B205" s="2143" t="s">
        <v>853</v>
      </c>
      <c r="C205" s="2138"/>
      <c r="D205" s="2144"/>
      <c r="E205" s="2145"/>
      <c r="F205" s="2146"/>
    </row>
    <row r="206" spans="1:6" s="2287" customFormat="1" ht="13.5" hidden="1" thickBot="1">
      <c r="A206" s="2281">
        <v>5411</v>
      </c>
      <c r="B206" s="2282" t="s">
        <v>1062</v>
      </c>
      <c r="C206" s="2283" t="s">
        <v>1012</v>
      </c>
      <c r="D206" s="2284">
        <v>0</v>
      </c>
      <c r="E206" s="2285" t="s">
        <v>984</v>
      </c>
      <c r="F206" s="2286"/>
    </row>
    <row r="207" spans="1:6" s="2287" customFormat="1" ht="13.5" hidden="1" thickBot="1">
      <c r="A207" s="2281">
        <v>5421</v>
      </c>
      <c r="B207" s="2282" t="s">
        <v>1063</v>
      </c>
      <c r="C207" s="2283" t="s">
        <v>1013</v>
      </c>
      <c r="D207" s="2288">
        <v>0</v>
      </c>
      <c r="E207" s="2289" t="s">
        <v>984</v>
      </c>
      <c r="F207" s="2290"/>
    </row>
    <row r="208" spans="1:6" s="2287" customFormat="1" ht="13.5" hidden="1" thickBot="1">
      <c r="A208" s="2281">
        <v>5431</v>
      </c>
      <c r="B208" s="2282" t="s">
        <v>380</v>
      </c>
      <c r="C208" s="2283" t="s">
        <v>1014</v>
      </c>
      <c r="D208" s="2288">
        <v>0</v>
      </c>
      <c r="E208" s="2289" t="s">
        <v>984</v>
      </c>
      <c r="F208" s="2290"/>
    </row>
    <row r="209" spans="1:6" s="2287" customFormat="1" ht="13.5" hidden="1" thickBot="1">
      <c r="A209" s="2291">
        <v>5441</v>
      </c>
      <c r="B209" s="2292" t="s">
        <v>1019</v>
      </c>
      <c r="C209" s="2293" t="s">
        <v>381</v>
      </c>
      <c r="D209" s="2294">
        <v>0</v>
      </c>
      <c r="E209" s="2295" t="s">
        <v>984</v>
      </c>
      <c r="F209" s="2296"/>
    </row>
    <row r="210" spans="1:6" ht="27" customHeight="1">
      <c r="A210" s="2297" t="s">
        <v>55</v>
      </c>
      <c r="B210" s="2298" t="s">
        <v>1701</v>
      </c>
      <c r="C210" s="2299" t="s">
        <v>338</v>
      </c>
      <c r="D210" s="2187">
        <f>F210</f>
        <v>-20000</v>
      </c>
      <c r="E210" s="2157" t="s">
        <v>337</v>
      </c>
      <c r="F210" s="2300">
        <f>F212+F217+F225+F228</f>
        <v>-20000</v>
      </c>
    </row>
    <row r="211" spans="1:6">
      <c r="A211" s="2297"/>
      <c r="B211" s="2301" t="s">
        <v>252</v>
      </c>
      <c r="C211" s="2299"/>
      <c r="D211" s="2156"/>
      <c r="E211" s="2162"/>
      <c r="F211" s="2302"/>
    </row>
    <row r="212" spans="1:6" ht="24" customHeight="1">
      <c r="A212" s="2303" t="s">
        <v>56</v>
      </c>
      <c r="B212" s="2304" t="s">
        <v>1702</v>
      </c>
      <c r="C212" s="2305" t="s">
        <v>338</v>
      </c>
      <c r="D212" s="2156">
        <f>F212</f>
        <v>-5000</v>
      </c>
      <c r="E212" s="2162" t="s">
        <v>337</v>
      </c>
      <c r="F212" s="2302">
        <f>F214+F215+F216</f>
        <v>-5000</v>
      </c>
    </row>
    <row r="213" spans="1:6" hidden="1">
      <c r="A213" s="2303"/>
      <c r="B213" s="2301" t="s">
        <v>252</v>
      </c>
      <c r="C213" s="2305"/>
      <c r="D213" s="2156"/>
      <c r="E213" s="2162"/>
      <c r="F213" s="2302"/>
    </row>
    <row r="214" spans="1:6" ht="0.75" hidden="1" customHeight="1">
      <c r="A214" s="2303" t="s">
        <v>571</v>
      </c>
      <c r="B214" s="2306" t="s">
        <v>1069</v>
      </c>
      <c r="C214" s="2307" t="s">
        <v>1065</v>
      </c>
      <c r="D214" s="2156">
        <f>F214</f>
        <v>0</v>
      </c>
      <c r="E214" s="2162"/>
      <c r="F214" s="2302">
        <v>0</v>
      </c>
    </row>
    <row r="215" spans="1:6" s="2309" customFormat="1" hidden="1">
      <c r="A215" s="2303" t="s">
        <v>572</v>
      </c>
      <c r="B215" s="2306" t="s">
        <v>1068</v>
      </c>
      <c r="C215" s="2307" t="s">
        <v>1066</v>
      </c>
      <c r="D215" s="2156">
        <f>F215</f>
        <v>0</v>
      </c>
      <c r="E215" s="2308"/>
      <c r="F215" s="2302">
        <v>0</v>
      </c>
    </row>
    <row r="216" spans="1:6" ht="23.25" customHeight="1">
      <c r="A216" s="2310" t="s">
        <v>573</v>
      </c>
      <c r="B216" s="2306" t="s">
        <v>963</v>
      </c>
      <c r="C216" s="2307" t="s">
        <v>1067</v>
      </c>
      <c r="D216" s="2156">
        <f>F216</f>
        <v>-5000</v>
      </c>
      <c r="E216" s="2162" t="s">
        <v>337</v>
      </c>
      <c r="F216" s="2302">
        <f>tnt.harab.!F38</f>
        <v>-5000</v>
      </c>
    </row>
    <row r="217" spans="1:6" ht="0.75" customHeight="1">
      <c r="A217" s="2310" t="s">
        <v>574</v>
      </c>
      <c r="B217" s="2304" t="s">
        <v>1703</v>
      </c>
      <c r="C217" s="2305" t="s">
        <v>338</v>
      </c>
      <c r="D217" s="2156">
        <v>0</v>
      </c>
      <c r="E217" s="2162" t="s">
        <v>337</v>
      </c>
      <c r="F217" s="2302">
        <v>0</v>
      </c>
    </row>
    <row r="218" spans="1:6" hidden="1">
      <c r="A218" s="2310"/>
      <c r="B218" s="2301" t="s">
        <v>252</v>
      </c>
      <c r="C218" s="2305"/>
      <c r="D218" s="2156"/>
      <c r="E218" s="2162"/>
      <c r="F218" s="2302"/>
    </row>
    <row r="219" spans="1:6" ht="25.5" hidden="1" customHeight="1">
      <c r="A219" s="2310" t="s">
        <v>575</v>
      </c>
      <c r="B219" s="2306" t="s">
        <v>683</v>
      </c>
      <c r="C219" s="2311" t="s">
        <v>352</v>
      </c>
      <c r="D219" s="2156">
        <v>0</v>
      </c>
      <c r="E219" s="2162" t="s">
        <v>337</v>
      </c>
      <c r="F219" s="2302">
        <v>0</v>
      </c>
    </row>
    <row r="220" spans="1:6" ht="25.5" hidden="1">
      <c r="A220" s="2310" t="s">
        <v>576</v>
      </c>
      <c r="B220" s="2306" t="s">
        <v>159</v>
      </c>
      <c r="C220" s="2305" t="s">
        <v>338</v>
      </c>
      <c r="D220" s="2156">
        <v>0</v>
      </c>
      <c r="E220" s="2162" t="s">
        <v>337</v>
      </c>
      <c r="F220" s="2302">
        <v>0</v>
      </c>
    </row>
    <row r="221" spans="1:6" hidden="1">
      <c r="A221" s="2310"/>
      <c r="B221" s="2301" t="s">
        <v>637</v>
      </c>
      <c r="C221" s="2305"/>
      <c r="D221" s="2156"/>
      <c r="E221" s="2162"/>
      <c r="F221" s="2302"/>
    </row>
    <row r="222" spans="1:6" ht="25.5" hidden="1">
      <c r="A222" s="2310" t="s">
        <v>577</v>
      </c>
      <c r="B222" s="2301" t="s">
        <v>676</v>
      </c>
      <c r="C222" s="2307" t="s">
        <v>353</v>
      </c>
      <c r="D222" s="2156">
        <v>0</v>
      </c>
      <c r="E222" s="2162"/>
      <c r="F222" s="2302">
        <v>0</v>
      </c>
    </row>
    <row r="223" spans="1:6" ht="25.5" hidden="1">
      <c r="A223" s="2312" t="s">
        <v>905</v>
      </c>
      <c r="B223" s="2301" t="s">
        <v>675</v>
      </c>
      <c r="C223" s="2311" t="s">
        <v>354</v>
      </c>
      <c r="D223" s="2156">
        <v>0</v>
      </c>
      <c r="E223" s="2162" t="s">
        <v>337</v>
      </c>
      <c r="F223" s="2302">
        <v>0</v>
      </c>
    </row>
    <row r="224" spans="1:6" ht="25.5" hidden="1">
      <c r="A224" s="2310" t="s">
        <v>906</v>
      </c>
      <c r="B224" s="2313" t="s">
        <v>730</v>
      </c>
      <c r="C224" s="2311" t="s">
        <v>355</v>
      </c>
      <c r="D224" s="2156">
        <v>0</v>
      </c>
      <c r="E224" s="2162" t="s">
        <v>337</v>
      </c>
      <c r="F224" s="2302">
        <v>0</v>
      </c>
    </row>
    <row r="225" spans="1:6" ht="28.5" hidden="1">
      <c r="A225" s="2310" t="s">
        <v>907</v>
      </c>
      <c r="B225" s="2304" t="s">
        <v>1704</v>
      </c>
      <c r="C225" s="2305" t="s">
        <v>338</v>
      </c>
      <c r="D225" s="2156">
        <v>0</v>
      </c>
      <c r="E225" s="2162" t="s">
        <v>337</v>
      </c>
      <c r="F225" s="2302">
        <v>0</v>
      </c>
    </row>
    <row r="226" spans="1:6" hidden="1">
      <c r="A226" s="2310"/>
      <c r="B226" s="2301" t="s">
        <v>252</v>
      </c>
      <c r="C226" s="2305"/>
      <c r="D226" s="2156"/>
      <c r="E226" s="2162"/>
      <c r="F226" s="2302"/>
    </row>
    <row r="227" spans="1:6" ht="10.5" hidden="1" customHeight="1">
      <c r="A227" s="2312" t="s">
        <v>180</v>
      </c>
      <c r="B227" s="2306" t="s">
        <v>677</v>
      </c>
      <c r="C227" s="2314" t="s">
        <v>356</v>
      </c>
      <c r="D227" s="2156">
        <v>0</v>
      </c>
      <c r="E227" s="2162" t="s">
        <v>337</v>
      </c>
      <c r="F227" s="2302">
        <v>0</v>
      </c>
    </row>
    <row r="228" spans="1:6" ht="26.25" customHeight="1">
      <c r="A228" s="2310" t="s">
        <v>181</v>
      </c>
      <c r="B228" s="2304" t="s">
        <v>1705</v>
      </c>
      <c r="C228" s="2305" t="s">
        <v>338</v>
      </c>
      <c r="D228" s="2156">
        <f>F228</f>
        <v>-15000</v>
      </c>
      <c r="E228" s="2162" t="s">
        <v>337</v>
      </c>
      <c r="F228" s="2302">
        <f>F230</f>
        <v>-15000</v>
      </c>
    </row>
    <row r="229" spans="1:6">
      <c r="A229" s="2310"/>
      <c r="B229" s="2301" t="s">
        <v>252</v>
      </c>
      <c r="C229" s="2305"/>
      <c r="D229" s="2156"/>
      <c r="E229" s="2162"/>
      <c r="F229" s="2302"/>
    </row>
    <row r="230" spans="1:6">
      <c r="A230" s="2310" t="s">
        <v>182</v>
      </c>
      <c r="B230" s="2306" t="s">
        <v>442</v>
      </c>
      <c r="C230" s="2307" t="s">
        <v>717</v>
      </c>
      <c r="D230" s="2156">
        <f>F230</f>
        <v>-15000</v>
      </c>
      <c r="E230" s="2162" t="s">
        <v>337</v>
      </c>
      <c r="F230" s="2302">
        <f>tnt.harab.!F52</f>
        <v>-15000</v>
      </c>
    </row>
    <row r="231" spans="1:6" ht="15.75" customHeight="1">
      <c r="A231" s="2312" t="s">
        <v>891</v>
      </c>
      <c r="B231" s="2306" t="s">
        <v>715</v>
      </c>
      <c r="C231" s="2314" t="s">
        <v>718</v>
      </c>
      <c r="D231" s="2156">
        <v>0</v>
      </c>
      <c r="E231" s="2162" t="s">
        <v>337</v>
      </c>
      <c r="F231" s="2302">
        <v>0</v>
      </c>
    </row>
    <row r="232" spans="1:6" ht="0.75" customHeight="1">
      <c r="A232" s="2310" t="s">
        <v>892</v>
      </c>
      <c r="B232" s="2306" t="s">
        <v>716</v>
      </c>
      <c r="C232" s="2311" t="s">
        <v>719</v>
      </c>
      <c r="D232" s="2239">
        <v>0</v>
      </c>
      <c r="E232" s="2207" t="s">
        <v>337</v>
      </c>
      <c r="F232" s="2315">
        <v>0</v>
      </c>
    </row>
    <row r="233" spans="1:6" ht="25.5" hidden="1" customHeight="1" thickBot="1">
      <c r="A233" s="2316" t="s">
        <v>997</v>
      </c>
      <c r="B233" s="2317" t="s">
        <v>682</v>
      </c>
      <c r="C233" s="2318" t="s">
        <v>948</v>
      </c>
      <c r="D233" s="2244">
        <v>0</v>
      </c>
      <c r="E233" s="2245" t="s">
        <v>337</v>
      </c>
      <c r="F233" s="2319">
        <v>0</v>
      </c>
    </row>
    <row r="234" spans="1:6">
      <c r="A234" s="2320"/>
      <c r="B234" s="2321"/>
      <c r="C234" s="2322"/>
      <c r="F234" s="2323"/>
    </row>
    <row r="235" spans="1:6">
      <c r="A235" s="2320"/>
      <c r="B235" s="2324"/>
      <c r="C235" s="2325"/>
      <c r="F235" s="2323"/>
    </row>
    <row r="236" spans="1:6">
      <c r="A236" s="2320"/>
      <c r="B236" s="2326"/>
      <c r="C236" s="2325"/>
      <c r="F236" s="2323"/>
    </row>
    <row r="237" spans="1:6">
      <c r="A237" s="2320"/>
      <c r="B237" s="2327"/>
      <c r="C237" s="2328"/>
      <c r="F237" s="2323"/>
    </row>
    <row r="238" spans="1:6">
      <c r="A238" s="2320"/>
      <c r="B238" s="2324"/>
      <c r="C238" s="2325"/>
      <c r="F238" s="2323"/>
    </row>
    <row r="239" spans="1:6">
      <c r="A239" s="2320"/>
      <c r="B239" s="2329"/>
      <c r="C239" s="2325"/>
      <c r="F239" s="2323"/>
    </row>
    <row r="240" spans="1:6">
      <c r="A240" s="2320"/>
      <c r="B240" s="2329"/>
      <c r="C240" s="2325"/>
      <c r="F240" s="2323"/>
    </row>
    <row r="241" spans="1:6">
      <c r="A241" s="2320"/>
      <c r="B241" s="2329"/>
      <c r="C241" s="2325"/>
      <c r="F241" s="2323"/>
    </row>
    <row r="242" spans="1:6">
      <c r="A242" s="2320"/>
      <c r="B242" s="2329"/>
      <c r="C242" s="2325"/>
      <c r="F242" s="2323"/>
    </row>
    <row r="243" spans="1:6">
      <c r="A243" s="2320"/>
      <c r="B243" s="2327"/>
      <c r="C243" s="2328"/>
      <c r="F243" s="2323"/>
    </row>
    <row r="244" spans="1:6">
      <c r="A244" s="2320"/>
      <c r="B244" s="2329"/>
      <c r="C244" s="2325"/>
      <c r="F244" s="2323"/>
    </row>
    <row r="245" spans="1:6">
      <c r="A245" s="2320"/>
      <c r="B245" s="2329"/>
      <c r="C245" s="2325"/>
      <c r="F245" s="2323"/>
    </row>
    <row r="246" spans="1:6">
      <c r="A246" s="2320"/>
      <c r="B246" s="2329"/>
      <c r="C246" s="2325"/>
      <c r="F246" s="2323"/>
    </row>
    <row r="247" spans="1:6">
      <c r="A247" s="2320"/>
      <c r="B247" s="2329"/>
      <c r="C247" s="2325"/>
      <c r="F247" s="2323"/>
    </row>
    <row r="248" spans="1:6">
      <c r="A248" s="2320"/>
      <c r="B248" s="2329"/>
      <c r="C248" s="2325"/>
      <c r="F248" s="2323"/>
    </row>
    <row r="249" spans="1:6">
      <c r="A249" s="2320"/>
      <c r="B249" s="2329"/>
      <c r="C249" s="2325"/>
      <c r="F249" s="2323"/>
    </row>
    <row r="250" spans="1:6">
      <c r="A250" s="2320"/>
      <c r="B250" s="2327"/>
      <c r="C250" s="2328"/>
      <c r="F250" s="2323"/>
    </row>
    <row r="251" spans="1:6">
      <c r="A251" s="2320"/>
      <c r="B251" s="2329"/>
      <c r="C251" s="2325"/>
      <c r="F251" s="2323"/>
    </row>
    <row r="252" spans="1:6">
      <c r="A252" s="2320"/>
      <c r="B252" s="2324"/>
      <c r="C252" s="2325"/>
      <c r="F252" s="2323"/>
    </row>
    <row r="253" spans="1:6">
      <c r="A253" s="2320"/>
      <c r="B253" s="2329"/>
      <c r="C253" s="2325"/>
      <c r="F253" s="2323"/>
    </row>
    <row r="254" spans="1:6">
      <c r="A254" s="2320"/>
      <c r="B254" s="2330"/>
      <c r="C254" s="2325"/>
      <c r="F254" s="2323"/>
    </row>
    <row r="255" spans="1:6">
      <c r="A255" s="2320"/>
      <c r="B255" s="2327"/>
      <c r="C255" s="2328"/>
      <c r="F255" s="2323"/>
    </row>
    <row r="256" spans="1:6">
      <c r="A256" s="2320"/>
      <c r="B256" s="2329"/>
      <c r="C256" s="2325"/>
      <c r="F256" s="2323"/>
    </row>
    <row r="257" spans="1:6">
      <c r="A257" s="2320"/>
      <c r="B257" s="2329"/>
      <c r="C257" s="2325"/>
      <c r="F257" s="2323"/>
    </row>
    <row r="258" spans="1:6">
      <c r="A258" s="2320"/>
      <c r="B258" s="2327"/>
      <c r="C258" s="2328"/>
      <c r="F258" s="2323"/>
    </row>
    <row r="259" spans="1:6">
      <c r="A259" s="2320"/>
      <c r="B259" s="2329"/>
      <c r="C259" s="2325"/>
      <c r="F259" s="2323"/>
    </row>
    <row r="260" spans="1:6">
      <c r="A260" s="2320"/>
      <c r="B260" s="2329"/>
      <c r="C260" s="2325"/>
      <c r="F260" s="2323"/>
    </row>
    <row r="261" spans="1:6">
      <c r="A261" s="2320"/>
      <c r="B261" s="2330"/>
      <c r="C261" s="2325"/>
      <c r="F261" s="2323"/>
    </row>
    <row r="262" spans="1:6">
      <c r="A262" s="2320"/>
      <c r="B262" s="2327"/>
      <c r="C262" s="2328"/>
      <c r="F262" s="2323"/>
    </row>
    <row r="263" spans="1:6">
      <c r="A263" s="2320"/>
      <c r="B263" s="2329"/>
      <c r="C263" s="2325"/>
      <c r="F263" s="2323"/>
    </row>
    <row r="264" spans="1:6">
      <c r="A264" s="2320"/>
      <c r="B264" s="2329"/>
      <c r="C264" s="2325"/>
      <c r="F264" s="2323"/>
    </row>
    <row r="265" spans="1:6">
      <c r="A265" s="2320"/>
      <c r="B265" s="2327"/>
      <c r="C265" s="2328"/>
      <c r="F265" s="2323"/>
    </row>
    <row r="266" spans="1:6">
      <c r="A266" s="2320"/>
      <c r="B266" s="2329"/>
      <c r="C266" s="2325"/>
      <c r="F266" s="2323"/>
    </row>
    <row r="267" spans="1:6">
      <c r="A267" s="2320"/>
      <c r="B267" s="2329"/>
      <c r="C267" s="2325"/>
      <c r="F267" s="2323"/>
    </row>
    <row r="268" spans="1:6">
      <c r="A268" s="2320"/>
      <c r="B268" s="2329"/>
      <c r="C268" s="2325"/>
      <c r="F268" s="2323"/>
    </row>
    <row r="269" spans="1:6">
      <c r="A269" s="2320"/>
      <c r="B269" s="2329"/>
      <c r="C269" s="2325"/>
      <c r="F269" s="2323"/>
    </row>
    <row r="270" spans="1:6">
      <c r="A270" s="2320"/>
      <c r="B270" s="2329"/>
      <c r="C270" s="2325"/>
      <c r="F270" s="2323"/>
    </row>
    <row r="271" spans="1:6">
      <c r="A271" s="2320"/>
      <c r="B271" s="2327"/>
      <c r="C271" s="2328"/>
      <c r="F271" s="2323"/>
    </row>
    <row r="272" spans="1:6">
      <c r="A272" s="2320"/>
      <c r="B272" s="2329"/>
      <c r="C272" s="2325"/>
      <c r="F272" s="2323"/>
    </row>
    <row r="273" spans="1:6">
      <c r="A273" s="2320"/>
      <c r="B273" s="2329"/>
      <c r="C273" s="2325"/>
      <c r="F273" s="2323"/>
    </row>
    <row r="274" spans="1:6">
      <c r="A274" s="2320"/>
      <c r="B274" s="2329"/>
      <c r="C274" s="2325"/>
      <c r="F274" s="2323"/>
    </row>
    <row r="275" spans="1:6">
      <c r="A275" s="2320"/>
      <c r="B275" s="2324"/>
      <c r="C275" s="2325"/>
      <c r="F275" s="2323"/>
    </row>
    <row r="276" spans="1:6">
      <c r="A276" s="2320"/>
      <c r="B276" s="2324"/>
      <c r="C276" s="2325"/>
      <c r="F276" s="2323"/>
    </row>
    <row r="277" spans="1:6">
      <c r="A277" s="2320"/>
      <c r="B277" s="2324"/>
      <c r="C277" s="2325"/>
      <c r="F277" s="2323"/>
    </row>
    <row r="278" spans="1:6">
      <c r="A278" s="2320"/>
      <c r="B278" s="2324"/>
      <c r="C278" s="2325"/>
      <c r="F278" s="2323"/>
    </row>
    <row r="279" spans="1:6">
      <c r="A279" s="2320"/>
      <c r="B279" s="2324"/>
      <c r="C279" s="2325"/>
      <c r="F279" s="2323"/>
    </row>
    <row r="280" spans="1:6">
      <c r="A280" s="2320"/>
      <c r="B280" s="2329"/>
      <c r="C280" s="2325"/>
      <c r="F280" s="2323"/>
    </row>
    <row r="281" spans="1:6">
      <c r="A281" s="2320"/>
      <c r="B281" s="2329"/>
      <c r="C281" s="2325"/>
      <c r="F281" s="2323"/>
    </row>
    <row r="282" spans="1:6">
      <c r="A282" s="2320"/>
      <c r="B282" s="2329"/>
      <c r="C282" s="2325"/>
      <c r="F282" s="2323"/>
    </row>
    <row r="283" spans="1:6">
      <c r="A283" s="2320"/>
      <c r="B283" s="2326"/>
      <c r="C283" s="2325"/>
      <c r="F283" s="2323"/>
    </row>
    <row r="284" spans="1:6">
      <c r="A284" s="2320"/>
      <c r="B284" s="2324"/>
      <c r="C284" s="2328"/>
      <c r="F284" s="2323"/>
    </row>
    <row r="285" spans="1:6" ht="65.25" customHeight="1">
      <c r="A285" s="2320"/>
      <c r="B285" s="2329"/>
      <c r="C285" s="2325"/>
      <c r="F285" s="2323"/>
    </row>
    <row r="286" spans="1:6" ht="39.75" customHeight="1">
      <c r="A286" s="2320"/>
      <c r="B286" s="2329"/>
      <c r="C286" s="2325"/>
      <c r="F286" s="2323"/>
    </row>
    <row r="287" spans="1:6">
      <c r="A287" s="2320"/>
      <c r="B287" s="2329"/>
      <c r="C287" s="2325"/>
      <c r="F287" s="2323"/>
    </row>
    <row r="288" spans="1:6">
      <c r="A288" s="2320"/>
      <c r="B288" s="2329"/>
      <c r="C288" s="2325"/>
      <c r="F288" s="2323"/>
    </row>
    <row r="289" spans="1:6">
      <c r="A289" s="2320"/>
      <c r="B289" s="2329"/>
      <c r="C289" s="2325"/>
      <c r="F289" s="2323"/>
    </row>
    <row r="290" spans="1:6">
      <c r="A290" s="2320"/>
      <c r="B290" s="2329"/>
      <c r="C290" s="2325"/>
      <c r="F290" s="2323"/>
    </row>
    <row r="291" spans="1:6">
      <c r="A291" s="2320"/>
      <c r="B291" s="2329"/>
      <c r="C291" s="2325"/>
      <c r="F291" s="2323"/>
    </row>
    <row r="292" spans="1:6">
      <c r="A292" s="2320"/>
      <c r="B292" s="2329"/>
      <c r="C292" s="2325"/>
      <c r="F292" s="2323"/>
    </row>
    <row r="293" spans="1:6">
      <c r="A293" s="2320"/>
      <c r="B293" s="2329"/>
      <c r="C293" s="2325"/>
      <c r="F293" s="2323"/>
    </row>
    <row r="294" spans="1:6">
      <c r="A294" s="2320"/>
      <c r="B294" s="2329"/>
      <c r="C294" s="2325"/>
      <c r="F294" s="2323"/>
    </row>
    <row r="295" spans="1:6">
      <c r="A295" s="2320"/>
      <c r="B295" s="2329"/>
      <c r="C295" s="2325"/>
      <c r="F295" s="2323"/>
    </row>
    <row r="296" spans="1:6">
      <c r="A296" s="2320"/>
      <c r="B296" s="2329"/>
      <c r="C296" s="2325"/>
      <c r="F296" s="2323"/>
    </row>
    <row r="297" spans="1:6">
      <c r="A297" s="2320"/>
      <c r="B297" s="2329"/>
      <c r="C297" s="2325"/>
      <c r="F297" s="2323"/>
    </row>
    <row r="298" spans="1:6">
      <c r="A298" s="2320"/>
      <c r="B298" s="2331"/>
      <c r="C298" s="2325"/>
      <c r="F298" s="2323"/>
    </row>
    <row r="299" spans="1:6">
      <c r="A299" s="2320"/>
      <c r="B299" s="2329"/>
      <c r="C299" s="2325"/>
      <c r="F299" s="2323"/>
    </row>
    <row r="300" spans="1:6">
      <c r="A300" s="2320"/>
      <c r="B300" s="2332"/>
      <c r="C300" s="2325"/>
      <c r="F300" s="2323"/>
    </row>
    <row r="301" spans="1:6">
      <c r="A301" s="2320"/>
      <c r="B301" s="2332"/>
      <c r="C301" s="2325"/>
      <c r="F301" s="2323"/>
    </row>
    <row r="302" spans="1:6">
      <c r="A302" s="2320"/>
      <c r="B302" s="2332"/>
      <c r="C302" s="2333"/>
      <c r="F302" s="2323"/>
    </row>
    <row r="303" spans="1:6">
      <c r="A303" s="2320"/>
      <c r="B303" s="2332"/>
      <c r="C303" s="2333"/>
      <c r="F303" s="2323"/>
    </row>
    <row r="304" spans="1:6">
      <c r="A304" s="2320"/>
      <c r="B304" s="2334"/>
      <c r="C304" s="2333"/>
      <c r="F304" s="2323"/>
    </row>
    <row r="305" spans="1:6">
      <c r="A305" s="2320"/>
      <c r="B305" s="2329"/>
      <c r="C305" s="2325"/>
      <c r="F305" s="2323"/>
    </row>
    <row r="306" spans="1:6">
      <c r="A306" s="2320"/>
      <c r="B306" s="2329"/>
      <c r="C306" s="2325"/>
      <c r="F306" s="2323"/>
    </row>
    <row r="307" spans="1:6">
      <c r="A307" s="2320"/>
      <c r="B307" s="2329"/>
      <c r="C307" s="2325"/>
      <c r="F307" s="2323"/>
    </row>
    <row r="308" spans="1:6">
      <c r="A308" s="2320"/>
      <c r="B308" s="2329"/>
      <c r="C308" s="2325"/>
      <c r="F308" s="2323"/>
    </row>
    <row r="309" spans="1:6">
      <c r="A309" s="2320"/>
      <c r="B309" s="2335"/>
      <c r="C309" s="2325"/>
      <c r="F309" s="2323"/>
    </row>
    <row r="310" spans="1:6">
      <c r="A310" s="2320"/>
      <c r="B310" s="2335"/>
      <c r="C310" s="2336"/>
      <c r="F310" s="2323"/>
    </row>
    <row r="311" spans="1:6">
      <c r="A311" s="2320"/>
      <c r="B311" s="2337"/>
      <c r="C311" s="2336"/>
      <c r="F311" s="2323"/>
    </row>
    <row r="312" spans="1:6">
      <c r="A312" s="2320"/>
      <c r="B312" s="2335"/>
      <c r="C312" s="2336"/>
      <c r="F312" s="2323"/>
    </row>
    <row r="313" spans="1:6">
      <c r="A313" s="2320"/>
      <c r="B313" s="2335"/>
      <c r="C313" s="2336"/>
      <c r="F313" s="2323"/>
    </row>
    <row r="314" spans="1:6">
      <c r="A314" s="2320"/>
      <c r="B314" s="2335"/>
      <c r="C314" s="2336"/>
      <c r="F314" s="2323"/>
    </row>
    <row r="315" spans="1:6">
      <c r="A315" s="2320"/>
      <c r="B315" s="2335"/>
      <c r="C315" s="2336"/>
      <c r="F315" s="2323"/>
    </row>
    <row r="316" spans="1:6">
      <c r="A316" s="2320"/>
      <c r="B316" s="2335"/>
      <c r="C316" s="2336"/>
      <c r="F316" s="2323"/>
    </row>
    <row r="317" spans="1:6">
      <c r="A317" s="2320"/>
      <c r="B317" s="2335"/>
      <c r="C317" s="2336"/>
      <c r="F317" s="2323"/>
    </row>
    <row r="318" spans="1:6">
      <c r="A318" s="2320"/>
      <c r="B318" s="2335"/>
      <c r="C318" s="2336"/>
      <c r="F318" s="2323"/>
    </row>
    <row r="319" spans="1:6">
      <c r="A319" s="2320"/>
      <c r="B319" s="2335"/>
      <c r="C319" s="2336"/>
      <c r="F319" s="2323"/>
    </row>
    <row r="320" spans="1:6">
      <c r="A320" s="2320"/>
      <c r="B320" s="2335"/>
      <c r="C320" s="2336"/>
      <c r="F320" s="2323"/>
    </row>
    <row r="321" spans="1:6">
      <c r="A321" s="2320"/>
      <c r="B321" s="2335"/>
      <c r="C321" s="2336"/>
      <c r="F321" s="2323"/>
    </row>
    <row r="322" spans="1:6">
      <c r="A322" s="2320"/>
      <c r="B322" s="2335"/>
      <c r="C322" s="2336"/>
      <c r="F322" s="2323"/>
    </row>
    <row r="323" spans="1:6">
      <c r="A323" s="2320"/>
      <c r="B323" s="2335"/>
      <c r="C323" s="2336"/>
      <c r="F323" s="2323"/>
    </row>
    <row r="324" spans="1:6">
      <c r="A324" s="2320"/>
      <c r="B324" s="2335"/>
      <c r="C324" s="2336"/>
      <c r="F324" s="2323"/>
    </row>
    <row r="325" spans="1:6">
      <c r="A325" s="2320"/>
      <c r="B325" s="2335"/>
      <c r="C325" s="2336"/>
      <c r="F325" s="2323"/>
    </row>
    <row r="326" spans="1:6">
      <c r="A326" s="2320"/>
      <c r="B326" s="2335"/>
      <c r="C326" s="2336"/>
      <c r="F326" s="2323"/>
    </row>
    <row r="327" spans="1:6">
      <c r="A327" s="2320"/>
      <c r="B327" s="2335"/>
      <c r="C327" s="2336"/>
      <c r="F327" s="2323"/>
    </row>
    <row r="328" spans="1:6">
      <c r="A328" s="2320"/>
      <c r="B328" s="2335"/>
      <c r="C328" s="2336"/>
      <c r="F328" s="2323"/>
    </row>
    <row r="329" spans="1:6">
      <c r="A329" s="2320"/>
      <c r="B329" s="2335"/>
      <c r="C329" s="2336"/>
      <c r="F329" s="2323"/>
    </row>
    <row r="330" spans="1:6">
      <c r="A330" s="2320"/>
      <c r="B330" s="2335"/>
      <c r="C330" s="2336"/>
      <c r="F330" s="2323"/>
    </row>
    <row r="331" spans="1:6">
      <c r="A331" s="2320"/>
      <c r="B331" s="2335"/>
      <c r="C331" s="2336"/>
      <c r="F331" s="2323"/>
    </row>
    <row r="332" spans="1:6">
      <c r="A332" s="2320"/>
      <c r="B332" s="2335"/>
      <c r="C332" s="2336"/>
      <c r="F332" s="2323"/>
    </row>
    <row r="333" spans="1:6">
      <c r="A333" s="2320"/>
      <c r="B333" s="2335"/>
      <c r="C333" s="2336"/>
      <c r="F333" s="2323"/>
    </row>
    <row r="334" spans="1:6">
      <c r="A334" s="2320"/>
      <c r="B334" s="2335"/>
      <c r="C334" s="2336"/>
      <c r="F334" s="2323"/>
    </row>
    <row r="335" spans="1:6">
      <c r="A335" s="2320"/>
      <c r="B335" s="2335"/>
      <c r="C335" s="2336"/>
      <c r="F335" s="2323"/>
    </row>
    <row r="336" spans="1:6">
      <c r="A336" s="2320"/>
      <c r="B336" s="2338"/>
      <c r="C336" s="2339"/>
      <c r="F336" s="2323"/>
    </row>
    <row r="337" spans="1:6">
      <c r="A337" s="2320"/>
      <c r="B337" s="2335"/>
      <c r="C337" s="2336"/>
      <c r="F337" s="2323"/>
    </row>
    <row r="338" spans="1:6">
      <c r="A338" s="2320"/>
      <c r="B338" s="2335"/>
      <c r="C338" s="2336"/>
      <c r="F338" s="2323"/>
    </row>
    <row r="339" spans="1:6">
      <c r="A339" s="2320"/>
      <c r="B339" s="2335"/>
      <c r="C339" s="2336"/>
      <c r="F339" s="2323"/>
    </row>
    <row r="340" spans="1:6">
      <c r="A340" s="2320"/>
      <c r="B340" s="2335"/>
      <c r="C340" s="2336"/>
      <c r="F340" s="2323"/>
    </row>
    <row r="341" spans="1:6">
      <c r="A341" s="2320"/>
      <c r="B341" s="2335"/>
      <c r="C341" s="2336"/>
      <c r="F341" s="2323"/>
    </row>
    <row r="342" spans="1:6">
      <c r="A342" s="2320"/>
      <c r="B342" s="2335"/>
      <c r="C342" s="2336"/>
      <c r="F342" s="2323"/>
    </row>
    <row r="343" spans="1:6">
      <c r="A343" s="2320"/>
      <c r="B343" s="2335"/>
      <c r="C343" s="2336"/>
      <c r="F343" s="2323"/>
    </row>
    <row r="344" spans="1:6">
      <c r="A344" s="2320"/>
      <c r="B344" s="2335"/>
      <c r="C344" s="2336"/>
      <c r="F344" s="2323"/>
    </row>
    <row r="345" spans="1:6">
      <c r="A345" s="2320"/>
      <c r="B345" s="2335"/>
      <c r="C345" s="2336"/>
      <c r="F345" s="2323"/>
    </row>
    <row r="346" spans="1:6">
      <c r="A346" s="2320"/>
      <c r="B346" s="2335"/>
      <c r="C346" s="2336"/>
      <c r="F346" s="2323"/>
    </row>
    <row r="347" spans="1:6">
      <c r="A347" s="2320"/>
      <c r="B347" s="2335"/>
      <c r="C347" s="2336"/>
      <c r="F347" s="2323"/>
    </row>
    <row r="348" spans="1:6">
      <c r="A348" s="2320"/>
      <c r="B348" s="2335"/>
      <c r="C348" s="2336"/>
      <c r="F348" s="2323"/>
    </row>
    <row r="349" spans="1:6">
      <c r="A349" s="2320"/>
      <c r="B349" s="2335"/>
      <c r="C349" s="2336"/>
      <c r="F349" s="2323"/>
    </row>
    <row r="350" spans="1:6">
      <c r="A350" s="2320"/>
      <c r="B350" s="2335"/>
      <c r="C350" s="2336"/>
      <c r="F350" s="2323"/>
    </row>
    <row r="351" spans="1:6">
      <c r="A351" s="2320"/>
      <c r="B351" s="2335"/>
      <c r="C351" s="2336"/>
      <c r="F351" s="2323"/>
    </row>
    <row r="352" spans="1:6">
      <c r="A352" s="2320"/>
      <c r="B352" s="2340"/>
      <c r="C352" s="2325"/>
      <c r="F352" s="2323"/>
    </row>
    <row r="353" spans="1:6">
      <c r="A353" s="2320"/>
      <c r="B353" s="2332"/>
      <c r="C353" s="2333"/>
      <c r="F353" s="2323"/>
    </row>
    <row r="354" spans="1:6">
      <c r="A354" s="2320"/>
      <c r="B354" s="2332"/>
      <c r="C354" s="2341"/>
      <c r="F354" s="2323"/>
    </row>
    <row r="355" spans="1:6">
      <c r="A355" s="2320"/>
      <c r="B355" s="2332"/>
      <c r="C355" s="2341"/>
      <c r="F355" s="2323"/>
    </row>
    <row r="356" spans="1:6">
      <c r="A356" s="2320"/>
      <c r="B356" s="2332"/>
      <c r="C356" s="2341"/>
      <c r="F356" s="2323"/>
    </row>
    <row r="357" spans="1:6">
      <c r="A357" s="2320"/>
      <c r="B357" s="2332"/>
      <c r="C357" s="2341"/>
      <c r="F357" s="2323"/>
    </row>
    <row r="358" spans="1:6">
      <c r="A358" s="2320"/>
      <c r="B358" s="2330"/>
      <c r="C358" s="2341"/>
      <c r="F358" s="2323"/>
    </row>
    <row r="359" spans="1:6">
      <c r="A359" s="2320"/>
      <c r="B359" s="2342"/>
      <c r="C359" s="2343"/>
      <c r="F359" s="2323"/>
    </row>
    <row r="360" spans="1:6">
      <c r="A360" s="2320"/>
      <c r="B360" s="2332"/>
      <c r="C360" s="2341"/>
      <c r="F360" s="2323"/>
    </row>
    <row r="361" spans="1:6">
      <c r="A361" s="2320"/>
      <c r="B361" s="2332"/>
      <c r="C361" s="2341"/>
      <c r="F361" s="2323"/>
    </row>
    <row r="362" spans="1:6">
      <c r="A362" s="2320"/>
      <c r="B362" s="2332"/>
      <c r="C362" s="2341"/>
      <c r="F362" s="2323"/>
    </row>
    <row r="363" spans="1:6">
      <c r="A363" s="2320"/>
      <c r="B363" s="2342"/>
      <c r="C363" s="2343"/>
      <c r="F363" s="2323"/>
    </row>
    <row r="364" spans="1:6">
      <c r="A364" s="2320"/>
      <c r="B364" s="2332"/>
      <c r="C364" s="2341"/>
      <c r="F364" s="2323"/>
    </row>
    <row r="365" spans="1:6">
      <c r="A365" s="2320"/>
      <c r="B365" s="2332"/>
      <c r="C365" s="2341"/>
      <c r="F365" s="2323"/>
    </row>
    <row r="366" spans="1:6">
      <c r="A366" s="2320"/>
      <c r="B366" s="2332"/>
      <c r="C366" s="2341"/>
      <c r="F366" s="2323"/>
    </row>
    <row r="367" spans="1:6">
      <c r="A367" s="2320"/>
      <c r="B367" s="2332"/>
      <c r="C367" s="2341"/>
      <c r="F367" s="2323"/>
    </row>
    <row r="368" spans="1:6">
      <c r="A368" s="2320"/>
      <c r="B368" s="2332"/>
      <c r="C368" s="2341"/>
      <c r="F368" s="2323"/>
    </row>
    <row r="369" spans="1:6">
      <c r="A369" s="2320"/>
      <c r="B369" s="2332"/>
      <c r="C369" s="2341"/>
      <c r="F369" s="2323"/>
    </row>
    <row r="370" spans="1:6">
      <c r="A370" s="2320"/>
      <c r="B370" s="2332"/>
      <c r="C370" s="2341"/>
      <c r="F370" s="2323"/>
    </row>
    <row r="371" spans="1:6">
      <c r="A371" s="2320"/>
      <c r="B371" s="2332"/>
      <c r="C371" s="2341"/>
      <c r="F371" s="2323"/>
    </row>
    <row r="372" spans="1:6">
      <c r="A372" s="2320"/>
      <c r="B372" s="2332"/>
      <c r="C372" s="2341"/>
      <c r="F372" s="2323"/>
    </row>
    <row r="373" spans="1:6">
      <c r="A373" s="2320"/>
      <c r="B373" s="2332"/>
      <c r="C373" s="2341"/>
      <c r="F373" s="2323"/>
    </row>
    <row r="374" spans="1:6">
      <c r="A374" s="2320"/>
      <c r="B374" s="2332"/>
      <c r="C374" s="2341"/>
      <c r="F374" s="2323"/>
    </row>
    <row r="375" spans="1:6">
      <c r="A375" s="2320"/>
      <c r="B375" s="2332"/>
      <c r="C375" s="2341"/>
      <c r="F375" s="2323"/>
    </row>
    <row r="376" spans="1:6">
      <c r="A376" s="2320"/>
      <c r="B376" s="2332"/>
      <c r="C376" s="2341"/>
      <c r="F376" s="2323"/>
    </row>
    <row r="377" spans="1:6">
      <c r="A377" s="2320"/>
      <c r="B377" s="2332"/>
      <c r="C377" s="2341"/>
      <c r="F377" s="2323"/>
    </row>
    <row r="378" spans="1:6">
      <c r="A378" s="2320"/>
      <c r="B378" s="2342"/>
      <c r="C378" s="2343"/>
      <c r="F378" s="2323"/>
    </row>
    <row r="379" spans="1:6">
      <c r="A379" s="2320"/>
      <c r="B379" s="2332"/>
      <c r="C379" s="2341"/>
      <c r="F379" s="2323"/>
    </row>
    <row r="380" spans="1:6">
      <c r="A380" s="2320"/>
      <c r="B380" s="2342"/>
      <c r="C380" s="2339"/>
      <c r="F380" s="2323"/>
    </row>
    <row r="381" spans="1:6">
      <c r="A381" s="2320"/>
      <c r="B381" s="2332"/>
      <c r="C381" s="2341"/>
      <c r="F381" s="2323"/>
    </row>
    <row r="382" spans="1:6">
      <c r="A382" s="2320"/>
      <c r="B382" s="2332"/>
      <c r="C382" s="2341"/>
      <c r="F382" s="2323"/>
    </row>
    <row r="383" spans="1:6">
      <c r="A383" s="2320"/>
      <c r="B383" s="2332"/>
      <c r="C383" s="2341"/>
      <c r="F383" s="2323"/>
    </row>
    <row r="384" spans="1:6">
      <c r="A384" s="2320"/>
      <c r="B384" s="2342"/>
      <c r="C384" s="2339"/>
      <c r="F384" s="2323"/>
    </row>
    <row r="385" spans="1:6">
      <c r="A385" s="2320"/>
      <c r="B385" s="2332"/>
      <c r="C385" s="2341"/>
      <c r="F385" s="2323"/>
    </row>
    <row r="386" spans="1:6">
      <c r="A386" s="2320"/>
      <c r="B386" s="2342"/>
      <c r="C386" s="2343"/>
      <c r="F386" s="2323"/>
    </row>
    <row r="387" spans="1:6">
      <c r="A387" s="2320"/>
      <c r="B387" s="2332"/>
      <c r="C387" s="2341"/>
      <c r="F387" s="2323"/>
    </row>
    <row r="388" spans="1:6">
      <c r="A388" s="2320"/>
      <c r="B388" s="2332"/>
      <c r="C388" s="2341"/>
      <c r="F388" s="2323"/>
    </row>
    <row r="389" spans="1:6">
      <c r="A389" s="2320"/>
      <c r="B389" s="2332"/>
      <c r="C389" s="2341"/>
      <c r="F389" s="2323"/>
    </row>
    <row r="390" spans="1:6">
      <c r="A390" s="2320"/>
      <c r="B390" s="2342"/>
      <c r="C390" s="2343"/>
      <c r="F390" s="2323"/>
    </row>
    <row r="391" spans="1:6">
      <c r="A391" s="2320"/>
      <c r="B391" s="2332"/>
      <c r="C391" s="2341"/>
      <c r="F391" s="2323"/>
    </row>
    <row r="392" spans="1:6">
      <c r="A392" s="2320"/>
      <c r="B392" s="2332"/>
      <c r="C392" s="2341"/>
    </row>
    <row r="393" spans="1:6" ht="14.25">
      <c r="A393" s="2320"/>
      <c r="B393" s="2344"/>
      <c r="C393" s="2341"/>
    </row>
    <row r="394" spans="1:6">
      <c r="A394" s="2320"/>
      <c r="B394" s="2330"/>
      <c r="C394" s="2341"/>
    </row>
    <row r="395" spans="1:6">
      <c r="A395" s="2320"/>
      <c r="B395" s="2342"/>
      <c r="C395" s="2343"/>
      <c r="E395" s="2323"/>
    </row>
    <row r="396" spans="1:6">
      <c r="A396" s="2320"/>
      <c r="B396" s="2330"/>
      <c r="C396" s="2343"/>
      <c r="E396" s="2323"/>
    </row>
    <row r="397" spans="1:6">
      <c r="A397" s="2320"/>
      <c r="B397" s="2332"/>
      <c r="C397" s="2341"/>
      <c r="E397" s="2323"/>
    </row>
    <row r="398" spans="1:6">
      <c r="A398" s="2320"/>
      <c r="B398" s="2332"/>
      <c r="C398" s="2341"/>
      <c r="E398" s="2323"/>
    </row>
    <row r="399" spans="1:6">
      <c r="A399" s="2320"/>
      <c r="B399" s="2332"/>
      <c r="C399" s="2341"/>
      <c r="E399" s="2323"/>
    </row>
    <row r="400" spans="1:6">
      <c r="A400" s="2320"/>
      <c r="B400" s="2332"/>
      <c r="C400" s="2341"/>
      <c r="E400" s="2323"/>
    </row>
    <row r="401" spans="1:5">
      <c r="A401" s="2320"/>
      <c r="B401" s="2332"/>
      <c r="C401" s="2341"/>
      <c r="E401" s="2323"/>
    </row>
    <row r="402" spans="1:5">
      <c r="A402" s="2320"/>
      <c r="B402" s="2332"/>
      <c r="C402" s="2341"/>
      <c r="E402" s="2323"/>
    </row>
    <row r="403" spans="1:5">
      <c r="A403" s="2320"/>
      <c r="B403" s="2332"/>
      <c r="C403" s="2341"/>
      <c r="E403" s="2323"/>
    </row>
    <row r="404" spans="1:5">
      <c r="A404" s="2320"/>
      <c r="B404" s="2332"/>
      <c r="C404" s="2341"/>
      <c r="E404" s="2323"/>
    </row>
    <row r="405" spans="1:5">
      <c r="A405" s="2320"/>
      <c r="B405" s="2332"/>
      <c r="C405" s="2341"/>
      <c r="E405" s="2323"/>
    </row>
    <row r="406" spans="1:5">
      <c r="A406" s="2320"/>
      <c r="B406" s="2332"/>
      <c r="C406" s="2341"/>
      <c r="E406" s="2323"/>
    </row>
    <row r="407" spans="1:5">
      <c r="A407" s="2320"/>
      <c r="B407" s="2332"/>
      <c r="C407" s="2341"/>
      <c r="E407" s="2323"/>
    </row>
    <row r="408" spans="1:5">
      <c r="A408" s="2320"/>
      <c r="B408" s="2332"/>
      <c r="C408" s="2341"/>
      <c r="E408" s="2323"/>
    </row>
    <row r="409" spans="1:5">
      <c r="A409" s="2320"/>
      <c r="B409" s="2332"/>
      <c r="C409" s="2341"/>
      <c r="E409" s="2323"/>
    </row>
    <row r="410" spans="1:5">
      <c r="A410" s="2320"/>
      <c r="B410" s="2332"/>
      <c r="C410" s="2341"/>
      <c r="E410" s="2323"/>
    </row>
    <row r="411" spans="1:5">
      <c r="A411" s="2320"/>
      <c r="B411" s="2332"/>
      <c r="C411" s="2341"/>
      <c r="E411" s="2323"/>
    </row>
    <row r="412" spans="1:5">
      <c r="A412" s="2320"/>
      <c r="B412" s="2332"/>
      <c r="C412" s="2341"/>
      <c r="E412" s="2323"/>
    </row>
    <row r="413" spans="1:5">
      <c r="A413" s="2320"/>
      <c r="B413" s="2330"/>
      <c r="C413" s="2341"/>
      <c r="E413" s="2323"/>
    </row>
    <row r="414" spans="1:5">
      <c r="A414" s="2320"/>
      <c r="B414" s="2332"/>
      <c r="C414" s="2341"/>
      <c r="E414" s="2323"/>
    </row>
    <row r="415" spans="1:5">
      <c r="A415" s="2320"/>
      <c r="B415" s="2332"/>
      <c r="C415" s="2341"/>
      <c r="E415" s="2323"/>
    </row>
    <row r="416" spans="1:5">
      <c r="A416" s="2320"/>
      <c r="B416" s="2332"/>
      <c r="C416" s="2341"/>
      <c r="E416" s="2323"/>
    </row>
    <row r="417" spans="1:5">
      <c r="A417" s="2320"/>
      <c r="B417" s="2332"/>
      <c r="C417" s="2341"/>
      <c r="E417" s="2323"/>
    </row>
    <row r="418" spans="1:5">
      <c r="A418" s="2320"/>
      <c r="B418" s="2332"/>
      <c r="C418" s="2341"/>
      <c r="E418" s="2323"/>
    </row>
    <row r="419" spans="1:5">
      <c r="A419" s="2320"/>
      <c r="B419" s="2332"/>
      <c r="C419" s="2341"/>
      <c r="E419" s="2323"/>
    </row>
    <row r="420" spans="1:5">
      <c r="A420" s="2320"/>
      <c r="B420" s="2332"/>
      <c r="C420" s="2341"/>
      <c r="E420" s="2323"/>
    </row>
    <row r="421" spans="1:5">
      <c r="A421" s="2320"/>
      <c r="B421" s="2332"/>
      <c r="C421" s="2341"/>
      <c r="E421" s="2323"/>
    </row>
    <row r="422" spans="1:5">
      <c r="A422" s="2320"/>
      <c r="B422" s="2332"/>
      <c r="C422" s="2341"/>
      <c r="E422" s="2323"/>
    </row>
    <row r="423" spans="1:5">
      <c r="A423" s="2320"/>
      <c r="B423" s="2332"/>
      <c r="C423" s="2341"/>
      <c r="E423" s="2323"/>
    </row>
    <row r="424" spans="1:5">
      <c r="A424" s="2320"/>
      <c r="B424" s="2332"/>
      <c r="C424" s="2341"/>
      <c r="E424" s="2323"/>
    </row>
    <row r="425" spans="1:5">
      <c r="A425" s="2320"/>
      <c r="B425" s="2332"/>
      <c r="C425" s="2341"/>
      <c r="E425" s="2323"/>
    </row>
    <row r="426" spans="1:5">
      <c r="A426" s="2320"/>
      <c r="B426" s="2332"/>
      <c r="C426" s="2341"/>
      <c r="E426" s="2323"/>
    </row>
    <row r="427" spans="1:5">
      <c r="A427" s="2320"/>
      <c r="B427" s="2332"/>
      <c r="C427" s="2341"/>
      <c r="E427" s="2323"/>
    </row>
    <row r="428" spans="1:5">
      <c r="A428" s="2320"/>
      <c r="B428" s="2332"/>
      <c r="C428" s="2341"/>
      <c r="E428" s="2323"/>
    </row>
    <row r="429" spans="1:5">
      <c r="A429" s="2320"/>
      <c r="B429" s="2332"/>
      <c r="C429" s="2341"/>
      <c r="E429" s="2323"/>
    </row>
    <row r="430" spans="1:5">
      <c r="A430" s="2320"/>
      <c r="B430" s="2332"/>
      <c r="C430" s="2341"/>
      <c r="E430" s="2323"/>
    </row>
    <row r="431" spans="1:5">
      <c r="A431" s="2320"/>
      <c r="B431" s="2332"/>
      <c r="C431" s="2341"/>
      <c r="E431" s="2323"/>
    </row>
    <row r="432" spans="1:5">
      <c r="A432" s="2320"/>
      <c r="B432" s="2332"/>
      <c r="C432" s="2341"/>
      <c r="E432" s="2323"/>
    </row>
    <row r="433" spans="1:5">
      <c r="A433" s="2320"/>
      <c r="B433" s="2332"/>
      <c r="C433" s="2341"/>
      <c r="E433" s="2323"/>
    </row>
    <row r="434" spans="1:5">
      <c r="A434" s="2320"/>
      <c r="B434" s="2332"/>
      <c r="C434" s="2341"/>
      <c r="E434" s="2323"/>
    </row>
    <row r="435" spans="1:5">
      <c r="A435" s="2320"/>
      <c r="B435" s="2332"/>
      <c r="C435" s="2341"/>
      <c r="E435" s="2323"/>
    </row>
    <row r="436" spans="1:5">
      <c r="A436" s="2320"/>
      <c r="B436" s="2332"/>
      <c r="C436" s="2341"/>
      <c r="E436" s="2323"/>
    </row>
    <row r="437" spans="1:5">
      <c r="A437" s="2320"/>
      <c r="B437" s="2332"/>
      <c r="C437" s="2341"/>
      <c r="E437" s="2323"/>
    </row>
    <row r="438" spans="1:5">
      <c r="A438" s="2320"/>
      <c r="B438" s="2332"/>
      <c r="C438" s="2341"/>
      <c r="E438" s="2323"/>
    </row>
    <row r="439" spans="1:5">
      <c r="A439" s="2320"/>
      <c r="B439" s="2332"/>
      <c r="C439" s="2341"/>
      <c r="E439" s="2323"/>
    </row>
    <row r="440" spans="1:5">
      <c r="A440" s="2320"/>
      <c r="B440" s="2345"/>
      <c r="C440" s="2341"/>
      <c r="E440" s="2323"/>
    </row>
    <row r="441" spans="1:5">
      <c r="A441" s="2320"/>
      <c r="B441" s="2332"/>
      <c r="C441" s="2341"/>
      <c r="E441" s="2323"/>
    </row>
    <row r="442" spans="1:5">
      <c r="A442" s="2320"/>
      <c r="B442" s="2332"/>
      <c r="C442" s="2341"/>
      <c r="E442" s="2323"/>
    </row>
    <row r="443" spans="1:5">
      <c r="A443" s="2320"/>
      <c r="B443" s="2332"/>
      <c r="C443" s="2341"/>
      <c r="E443" s="2323"/>
    </row>
    <row r="444" spans="1:5">
      <c r="A444" s="2320"/>
      <c r="B444" s="2332"/>
      <c r="C444" s="2341"/>
      <c r="E444" s="2323"/>
    </row>
    <row r="445" spans="1:5">
      <c r="A445" s="2320"/>
      <c r="B445" s="2332"/>
      <c r="C445" s="2341"/>
      <c r="E445" s="2323"/>
    </row>
    <row r="446" spans="1:5">
      <c r="A446" s="2320"/>
      <c r="B446" s="2332"/>
      <c r="C446" s="2341"/>
      <c r="E446" s="2323"/>
    </row>
    <row r="447" spans="1:5">
      <c r="A447" s="2320"/>
      <c r="B447" s="2332"/>
      <c r="C447" s="2341"/>
      <c r="E447" s="2323"/>
    </row>
    <row r="448" spans="1:5">
      <c r="A448" s="2320"/>
      <c r="B448" s="2332"/>
      <c r="C448" s="2341"/>
      <c r="E448" s="2323"/>
    </row>
    <row r="449" spans="1:5">
      <c r="A449" s="2320"/>
      <c r="B449" s="2332"/>
      <c r="C449" s="2341"/>
      <c r="E449" s="2323"/>
    </row>
    <row r="450" spans="1:5">
      <c r="A450" s="2320"/>
      <c r="B450" s="2332"/>
      <c r="C450" s="2341"/>
      <c r="E450" s="2323"/>
    </row>
    <row r="451" spans="1:5">
      <c r="A451" s="2320"/>
      <c r="B451" s="2332"/>
      <c r="C451" s="2341"/>
      <c r="E451" s="2323"/>
    </row>
    <row r="452" spans="1:5">
      <c r="A452" s="2320"/>
      <c r="B452" s="2332"/>
      <c r="C452" s="2341"/>
      <c r="E452" s="2323"/>
    </row>
    <row r="453" spans="1:5">
      <c r="A453" s="2320"/>
      <c r="B453" s="2332"/>
      <c r="C453" s="2341"/>
      <c r="E453" s="2323"/>
    </row>
    <row r="454" spans="1:5">
      <c r="A454" s="2320"/>
      <c r="B454" s="2332"/>
      <c r="C454" s="2341"/>
      <c r="E454" s="2323"/>
    </row>
    <row r="455" spans="1:5">
      <c r="A455" s="2320"/>
      <c r="B455" s="2332"/>
      <c r="C455" s="2341"/>
      <c r="E455" s="2323"/>
    </row>
    <row r="456" spans="1:5">
      <c r="A456" s="2320"/>
      <c r="B456" s="2332"/>
      <c r="C456" s="2341"/>
      <c r="E456" s="2323"/>
    </row>
    <row r="457" spans="1:5">
      <c r="A457" s="2320"/>
      <c r="B457" s="2332"/>
      <c r="C457" s="2341"/>
      <c r="E457" s="2323"/>
    </row>
    <row r="458" spans="1:5">
      <c r="A458" s="2320"/>
      <c r="B458" s="2332"/>
      <c r="C458" s="2341"/>
      <c r="E458" s="2323"/>
    </row>
    <row r="459" spans="1:5">
      <c r="A459" s="2320"/>
      <c r="B459" s="2332"/>
      <c r="C459" s="2341"/>
      <c r="E459" s="2323"/>
    </row>
    <row r="460" spans="1:5">
      <c r="A460" s="2320"/>
      <c r="B460" s="2332"/>
      <c r="C460" s="2341"/>
      <c r="E460" s="2323"/>
    </row>
    <row r="461" spans="1:5">
      <c r="A461" s="2320"/>
      <c r="B461" s="2332"/>
      <c r="C461" s="2341"/>
      <c r="E461" s="2323"/>
    </row>
    <row r="462" spans="1:5">
      <c r="A462" s="2320"/>
      <c r="B462" s="2332"/>
      <c r="C462" s="2341"/>
      <c r="E462" s="2323"/>
    </row>
    <row r="463" spans="1:5">
      <c r="A463" s="2320"/>
      <c r="B463" s="2332"/>
      <c r="C463" s="2341"/>
      <c r="E463" s="2323"/>
    </row>
    <row r="464" spans="1:5">
      <c r="A464" s="2320"/>
      <c r="B464" s="2332"/>
      <c r="C464" s="2341"/>
      <c r="E464" s="2323"/>
    </row>
    <row r="465" spans="1:5">
      <c r="A465" s="2320"/>
      <c r="B465" s="2332"/>
      <c r="C465" s="2341"/>
      <c r="E465" s="2323"/>
    </row>
    <row r="466" spans="1:5">
      <c r="A466" s="2320"/>
      <c r="B466" s="2332"/>
      <c r="C466" s="2341"/>
      <c r="E466" s="2323"/>
    </row>
    <row r="467" spans="1:5">
      <c r="A467" s="2320"/>
      <c r="B467" s="2346"/>
      <c r="C467" s="2339"/>
      <c r="E467" s="2323"/>
    </row>
    <row r="468" spans="1:5">
      <c r="A468" s="2320"/>
      <c r="B468" s="2330"/>
      <c r="C468" s="2341"/>
      <c r="E468" s="2323"/>
    </row>
    <row r="469" spans="1:5">
      <c r="A469" s="2320"/>
      <c r="B469" s="2332"/>
      <c r="C469" s="2341"/>
      <c r="E469" s="2323"/>
    </row>
    <row r="470" spans="1:5">
      <c r="A470" s="2320"/>
      <c r="B470" s="2332"/>
      <c r="C470" s="2341"/>
      <c r="E470" s="2323"/>
    </row>
    <row r="471" spans="1:5">
      <c r="A471" s="2320"/>
      <c r="B471" s="2332"/>
      <c r="C471" s="2341"/>
      <c r="E471" s="2323"/>
    </row>
    <row r="472" spans="1:5">
      <c r="A472" s="2320"/>
      <c r="B472" s="2332"/>
      <c r="C472" s="2341"/>
      <c r="E472" s="2323"/>
    </row>
    <row r="473" spans="1:5">
      <c r="A473" s="2320"/>
      <c r="B473" s="2332"/>
      <c r="C473" s="2341"/>
      <c r="E473" s="2323"/>
    </row>
    <row r="474" spans="1:5">
      <c r="A474" s="2320"/>
      <c r="B474" s="2332"/>
      <c r="C474" s="2341"/>
      <c r="E474" s="2323"/>
    </row>
    <row r="475" spans="1:5">
      <c r="A475" s="2320"/>
      <c r="B475" s="2332"/>
      <c r="C475" s="2341"/>
      <c r="E475" s="2323"/>
    </row>
    <row r="476" spans="1:5">
      <c r="A476" s="2320"/>
      <c r="B476" s="2332"/>
      <c r="C476" s="2341"/>
      <c r="E476" s="2323"/>
    </row>
    <row r="477" spans="1:5">
      <c r="A477" s="2320"/>
      <c r="B477" s="2332"/>
      <c r="C477" s="2341"/>
      <c r="E477" s="2323"/>
    </row>
    <row r="478" spans="1:5">
      <c r="A478" s="2320"/>
      <c r="B478" s="2332"/>
      <c r="C478" s="2341"/>
      <c r="E478" s="2323"/>
    </row>
    <row r="479" spans="1:5">
      <c r="A479" s="2320"/>
      <c r="B479" s="2332"/>
      <c r="C479" s="2341"/>
      <c r="E479" s="2323"/>
    </row>
    <row r="480" spans="1:5">
      <c r="A480" s="2320"/>
      <c r="B480" s="2332"/>
      <c r="C480" s="2341"/>
      <c r="E480" s="2323"/>
    </row>
    <row r="481" spans="1:5">
      <c r="A481" s="2320"/>
      <c r="B481" s="2332"/>
      <c r="C481" s="2341"/>
      <c r="E481" s="2323"/>
    </row>
    <row r="482" spans="1:5">
      <c r="A482" s="2320"/>
      <c r="B482" s="2332"/>
      <c r="C482" s="2341"/>
      <c r="E482" s="2323"/>
    </row>
    <row r="483" spans="1:5">
      <c r="A483" s="2320"/>
      <c r="B483" s="2332"/>
      <c r="C483" s="2341"/>
      <c r="E483" s="2323"/>
    </row>
    <row r="484" spans="1:5">
      <c r="A484" s="2320"/>
      <c r="B484" s="2330"/>
      <c r="C484" s="2341"/>
      <c r="E484" s="2323"/>
    </row>
    <row r="485" spans="1:5">
      <c r="A485" s="2320"/>
      <c r="B485" s="2332"/>
      <c r="C485" s="2341"/>
      <c r="E485" s="2323"/>
    </row>
    <row r="486" spans="1:5">
      <c r="A486" s="2320"/>
      <c r="B486" s="2332"/>
      <c r="C486" s="2341"/>
      <c r="E486" s="2323"/>
    </row>
    <row r="487" spans="1:5">
      <c r="A487" s="2320"/>
      <c r="B487" s="2332"/>
      <c r="C487" s="2341"/>
      <c r="E487" s="2323"/>
    </row>
    <row r="488" spans="1:5">
      <c r="A488" s="2320"/>
      <c r="B488" s="2332"/>
      <c r="C488" s="2341"/>
      <c r="E488" s="2323"/>
    </row>
    <row r="489" spans="1:5">
      <c r="A489" s="2320"/>
      <c r="B489" s="2330"/>
      <c r="C489" s="2341"/>
      <c r="E489" s="2323"/>
    </row>
    <row r="490" spans="1:5">
      <c r="A490" s="2320"/>
      <c r="B490" s="2332"/>
      <c r="C490" s="2341"/>
      <c r="E490" s="2323"/>
    </row>
    <row r="491" spans="1:5">
      <c r="A491" s="2320"/>
      <c r="B491" s="2332"/>
      <c r="C491" s="2341"/>
      <c r="E491" s="2323"/>
    </row>
    <row r="492" spans="1:5">
      <c r="A492" s="2320"/>
      <c r="B492" s="2332"/>
      <c r="C492" s="2341"/>
      <c r="E492" s="2323"/>
    </row>
    <row r="493" spans="1:5">
      <c r="A493" s="2320"/>
      <c r="B493" s="2332"/>
      <c r="C493" s="2341"/>
      <c r="E493" s="2323"/>
    </row>
    <row r="494" spans="1:5">
      <c r="A494" s="2320"/>
      <c r="B494" s="2332"/>
      <c r="C494" s="2341"/>
      <c r="E494" s="2323"/>
    </row>
    <row r="495" spans="1:5">
      <c r="A495" s="2320"/>
      <c r="B495" s="2332"/>
      <c r="C495" s="2341"/>
      <c r="E495" s="2323"/>
    </row>
    <row r="496" spans="1:5">
      <c r="A496" s="2320"/>
      <c r="B496" s="2332"/>
      <c r="C496" s="2341"/>
      <c r="E496" s="2323"/>
    </row>
    <row r="497" spans="1:5">
      <c r="A497" s="2320"/>
      <c r="B497" s="2332"/>
      <c r="C497" s="2341"/>
      <c r="E497" s="2323"/>
    </row>
    <row r="498" spans="1:5">
      <c r="A498" s="2320"/>
      <c r="B498" s="2332"/>
      <c r="C498" s="2341"/>
      <c r="E498" s="2323"/>
    </row>
    <row r="499" spans="1:5">
      <c r="A499" s="2320"/>
      <c r="B499" s="2332"/>
      <c r="C499" s="2341"/>
      <c r="E499" s="2323"/>
    </row>
    <row r="500" spans="1:5">
      <c r="A500" s="2320"/>
      <c r="B500" s="2332"/>
      <c r="C500" s="2341"/>
      <c r="E500" s="2323"/>
    </row>
    <row r="501" spans="1:5">
      <c r="A501" s="2320"/>
      <c r="B501" s="2332"/>
      <c r="C501" s="2341"/>
      <c r="E501" s="2323"/>
    </row>
    <row r="502" spans="1:5">
      <c r="A502" s="2320"/>
      <c r="B502" s="2332"/>
      <c r="C502" s="2336"/>
      <c r="E502" s="2323"/>
    </row>
    <row r="503" spans="1:5">
      <c r="A503" s="2320"/>
      <c r="B503" s="2332"/>
      <c r="C503" s="2341"/>
      <c r="E503" s="2323"/>
    </row>
    <row r="504" spans="1:5">
      <c r="A504" s="2320"/>
      <c r="B504" s="2332"/>
      <c r="C504" s="2341"/>
      <c r="E504" s="2323"/>
    </row>
    <row r="505" spans="1:5">
      <c r="A505" s="2320"/>
      <c r="B505" s="2332"/>
      <c r="C505" s="2341"/>
      <c r="E505" s="2323"/>
    </row>
    <row r="506" spans="1:5">
      <c r="A506" s="2320"/>
      <c r="B506" s="2332"/>
      <c r="C506" s="2341"/>
      <c r="E506" s="2323"/>
    </row>
    <row r="507" spans="1:5">
      <c r="A507" s="2320"/>
      <c r="B507" s="2332"/>
      <c r="C507" s="2341"/>
      <c r="E507" s="2323"/>
    </row>
    <row r="508" spans="1:5">
      <c r="A508" s="2320"/>
      <c r="B508" s="2330"/>
      <c r="C508" s="2341"/>
      <c r="E508" s="2323"/>
    </row>
    <row r="509" spans="1:5">
      <c r="A509" s="2320"/>
      <c r="B509" s="2332"/>
      <c r="C509" s="2341"/>
      <c r="E509" s="2323"/>
    </row>
    <row r="510" spans="1:5">
      <c r="A510" s="2320"/>
      <c r="B510" s="2332"/>
      <c r="C510" s="2341"/>
      <c r="E510" s="2323"/>
    </row>
    <row r="511" spans="1:5">
      <c r="A511" s="2320"/>
      <c r="B511" s="2332"/>
      <c r="C511" s="2341"/>
      <c r="E511" s="2323"/>
    </row>
    <row r="512" spans="1:5">
      <c r="A512" s="2320"/>
      <c r="B512" s="2332"/>
      <c r="C512" s="2341"/>
      <c r="E512" s="2323"/>
    </row>
    <row r="513" spans="1:5">
      <c r="A513" s="2320"/>
      <c r="B513" s="2332"/>
      <c r="C513" s="2341"/>
      <c r="E513" s="2323"/>
    </row>
    <row r="514" spans="1:5">
      <c r="A514" s="2320"/>
      <c r="B514" s="2332"/>
      <c r="C514" s="2341"/>
      <c r="E514" s="2323"/>
    </row>
    <row r="515" spans="1:5">
      <c r="A515" s="2320"/>
      <c r="B515" s="2332"/>
      <c r="C515" s="2341"/>
      <c r="E515" s="2323"/>
    </row>
    <row r="516" spans="1:5">
      <c r="A516" s="2320"/>
      <c r="B516" s="2342"/>
      <c r="C516" s="2343"/>
      <c r="E516" s="2323"/>
    </row>
    <row r="517" spans="1:5">
      <c r="A517" s="2320"/>
      <c r="B517" s="2330"/>
      <c r="C517" s="2341"/>
      <c r="E517" s="2323"/>
    </row>
    <row r="518" spans="1:5">
      <c r="A518" s="2320"/>
      <c r="B518" s="2332"/>
      <c r="C518" s="2341"/>
      <c r="E518" s="2323"/>
    </row>
    <row r="519" spans="1:5">
      <c r="A519" s="2320"/>
      <c r="B519" s="2332"/>
      <c r="C519" s="2341"/>
      <c r="E519" s="2323"/>
    </row>
    <row r="520" spans="1:5">
      <c r="A520" s="2320"/>
      <c r="B520" s="2332"/>
      <c r="C520" s="2341"/>
      <c r="E520" s="2323"/>
    </row>
    <row r="521" spans="1:5">
      <c r="A521" s="2320"/>
      <c r="B521" s="2332"/>
      <c r="C521" s="2341"/>
      <c r="E521" s="2323"/>
    </row>
    <row r="522" spans="1:5">
      <c r="A522" s="2320"/>
      <c r="B522" s="2332"/>
      <c r="C522" s="2341"/>
      <c r="E522" s="2323"/>
    </row>
    <row r="523" spans="1:5">
      <c r="A523" s="2320"/>
      <c r="B523" s="2332"/>
      <c r="C523" s="2341"/>
      <c r="E523" s="2323"/>
    </row>
    <row r="524" spans="1:5">
      <c r="A524" s="2320"/>
      <c r="B524" s="2332"/>
      <c r="C524" s="2341"/>
      <c r="E524" s="2323"/>
    </row>
    <row r="525" spans="1:5">
      <c r="A525" s="2320"/>
      <c r="B525" s="2332"/>
      <c r="C525" s="2341"/>
      <c r="E525" s="2323"/>
    </row>
    <row r="526" spans="1:5">
      <c r="A526" s="2320"/>
      <c r="B526" s="2332"/>
      <c r="C526" s="2341"/>
      <c r="E526" s="2323"/>
    </row>
    <row r="527" spans="1:5">
      <c r="A527" s="2320"/>
      <c r="B527" s="2332"/>
      <c r="C527" s="2341"/>
      <c r="E527" s="2323"/>
    </row>
    <row r="528" spans="1:5">
      <c r="A528" s="2320"/>
      <c r="B528" s="2332"/>
      <c r="C528" s="2341"/>
      <c r="E528" s="2323"/>
    </row>
    <row r="529" spans="1:5">
      <c r="A529" s="2320"/>
      <c r="B529" s="2330"/>
      <c r="C529" s="2341"/>
      <c r="E529" s="2323"/>
    </row>
    <row r="530" spans="1:5">
      <c r="A530" s="2320"/>
      <c r="B530" s="2332"/>
      <c r="C530" s="2341"/>
      <c r="E530" s="2323"/>
    </row>
    <row r="531" spans="1:5">
      <c r="A531" s="2320"/>
      <c r="B531" s="2332"/>
      <c r="C531" s="2341"/>
      <c r="E531" s="2323"/>
    </row>
    <row r="532" spans="1:5">
      <c r="A532" s="2320"/>
      <c r="B532" s="2332"/>
      <c r="C532" s="2341"/>
      <c r="E532" s="2323"/>
    </row>
    <row r="533" spans="1:5">
      <c r="A533" s="2320"/>
      <c r="B533" s="2332"/>
      <c r="C533" s="2341"/>
      <c r="E533" s="2323"/>
    </row>
    <row r="534" spans="1:5">
      <c r="A534" s="2320"/>
      <c r="B534" s="2332"/>
      <c r="C534" s="2341"/>
      <c r="E534" s="2323"/>
    </row>
    <row r="535" spans="1:5">
      <c r="A535" s="2320"/>
      <c r="B535" s="2332"/>
      <c r="C535" s="2341"/>
      <c r="E535" s="2323"/>
    </row>
    <row r="536" spans="1:5">
      <c r="A536" s="2320"/>
      <c r="B536" s="2332"/>
      <c r="C536" s="2341"/>
      <c r="E536" s="2323"/>
    </row>
    <row r="537" spans="1:5">
      <c r="A537" s="2320"/>
      <c r="B537" s="2332"/>
      <c r="C537" s="2341"/>
      <c r="E537" s="2323"/>
    </row>
    <row r="538" spans="1:5">
      <c r="A538" s="2320"/>
      <c r="B538" s="2332"/>
      <c r="C538" s="2341"/>
      <c r="E538" s="2323"/>
    </row>
    <row r="539" spans="1:5">
      <c r="A539" s="2320"/>
      <c r="B539" s="2332"/>
      <c r="C539" s="2341"/>
      <c r="E539" s="2323"/>
    </row>
    <row r="540" spans="1:5">
      <c r="A540" s="2320"/>
      <c r="B540" s="2332"/>
      <c r="C540" s="2341"/>
      <c r="E540" s="2323"/>
    </row>
    <row r="541" spans="1:5">
      <c r="A541" s="2320"/>
      <c r="B541" s="2332"/>
      <c r="C541" s="2341"/>
      <c r="E541" s="2323"/>
    </row>
    <row r="542" spans="1:5">
      <c r="A542" s="2320"/>
      <c r="B542" s="2332"/>
      <c r="C542" s="2341"/>
      <c r="E542" s="2323"/>
    </row>
    <row r="543" spans="1:5">
      <c r="A543" s="2320"/>
      <c r="B543" s="2332"/>
      <c r="C543" s="2341"/>
      <c r="E543" s="2323"/>
    </row>
    <row r="544" spans="1:5">
      <c r="A544" s="2320"/>
      <c r="B544" s="2332"/>
      <c r="C544" s="2341"/>
      <c r="E544" s="2323"/>
    </row>
    <row r="545" spans="1:5">
      <c r="A545" s="2320"/>
      <c r="B545" s="2332"/>
      <c r="C545" s="2341"/>
      <c r="E545" s="2323"/>
    </row>
    <row r="546" spans="1:5">
      <c r="A546" s="2320"/>
      <c r="B546" s="2330"/>
      <c r="C546" s="2341"/>
      <c r="E546" s="2323"/>
    </row>
    <row r="547" spans="1:5">
      <c r="A547" s="2320"/>
      <c r="B547" s="2342"/>
      <c r="C547" s="2343"/>
      <c r="E547" s="2323"/>
    </row>
    <row r="548" spans="1:5">
      <c r="A548" s="2320"/>
      <c r="B548" s="2332"/>
      <c r="C548" s="2341"/>
      <c r="E548" s="2323"/>
    </row>
    <row r="549" spans="1:5">
      <c r="A549" s="2320"/>
      <c r="B549" s="2342"/>
      <c r="C549" s="2343"/>
      <c r="E549" s="2323"/>
    </row>
    <row r="550" spans="1:5">
      <c r="A550" s="2320"/>
      <c r="B550" s="2332"/>
      <c r="C550" s="2341"/>
      <c r="E550" s="2323"/>
    </row>
    <row r="551" spans="1:5">
      <c r="A551" s="2320"/>
      <c r="B551" s="2342"/>
      <c r="C551" s="2343"/>
      <c r="E551" s="2323"/>
    </row>
    <row r="552" spans="1:5">
      <c r="A552" s="2320"/>
      <c r="B552" s="2332"/>
      <c r="C552" s="2341"/>
      <c r="E552" s="2323"/>
    </row>
    <row r="553" spans="1:5">
      <c r="A553" s="2320"/>
      <c r="B553" s="2342"/>
      <c r="C553" s="2343"/>
      <c r="E553" s="2323"/>
    </row>
    <row r="554" spans="1:5">
      <c r="A554" s="2320"/>
      <c r="B554" s="2332"/>
      <c r="C554" s="2341"/>
      <c r="E554" s="2323"/>
    </row>
    <row r="555" spans="1:5">
      <c r="A555" s="2320"/>
      <c r="B555" s="2332"/>
      <c r="C555" s="2341"/>
      <c r="E555" s="2323"/>
    </row>
    <row r="556" spans="1:5">
      <c r="A556" s="2320"/>
      <c r="B556" s="2332"/>
      <c r="C556" s="2341"/>
      <c r="E556" s="2323"/>
    </row>
    <row r="557" spans="1:5">
      <c r="A557" s="2320"/>
      <c r="B557" s="2332"/>
      <c r="C557" s="2341"/>
      <c r="E557" s="2323"/>
    </row>
    <row r="558" spans="1:5">
      <c r="A558" s="2320"/>
      <c r="B558" s="2332"/>
      <c r="C558" s="2341"/>
      <c r="E558" s="2323"/>
    </row>
    <row r="559" spans="1:5">
      <c r="A559" s="2320"/>
      <c r="B559" s="2332"/>
      <c r="C559" s="2333"/>
      <c r="E559" s="2323"/>
    </row>
    <row r="560" spans="1:5">
      <c r="A560" s="2347"/>
      <c r="B560" s="2324"/>
      <c r="C560" s="2325"/>
      <c r="E560" s="2323"/>
    </row>
    <row r="561" spans="1:5">
      <c r="A561" s="2348"/>
      <c r="B561" s="2342"/>
      <c r="C561" s="2349"/>
      <c r="E561" s="2323"/>
    </row>
    <row r="562" spans="1:5">
      <c r="A562" s="2348"/>
      <c r="B562" s="2332"/>
      <c r="C562" s="2333"/>
      <c r="E562" s="2323"/>
    </row>
    <row r="563" spans="1:5">
      <c r="A563" s="2348"/>
      <c r="B563" s="2330"/>
      <c r="C563" s="2333"/>
      <c r="E563" s="2323"/>
    </row>
    <row r="564" spans="1:5">
      <c r="A564" s="2348"/>
      <c r="B564" s="2342"/>
      <c r="C564" s="2349"/>
      <c r="E564" s="2323"/>
    </row>
    <row r="565" spans="1:5">
      <c r="A565" s="2348"/>
      <c r="B565" s="2332"/>
      <c r="C565" s="2333"/>
      <c r="E565" s="2323"/>
    </row>
    <row r="566" spans="1:5">
      <c r="A566" s="2348"/>
      <c r="B566" s="2332"/>
      <c r="C566" s="2333"/>
      <c r="E566" s="2323"/>
    </row>
    <row r="567" spans="1:5">
      <c r="A567" s="2348"/>
      <c r="B567" s="2332"/>
      <c r="C567" s="2333"/>
      <c r="E567" s="2323"/>
    </row>
    <row r="568" spans="1:5">
      <c r="A568" s="2348"/>
      <c r="B568" s="2342"/>
      <c r="C568" s="2349"/>
      <c r="E568" s="2323"/>
    </row>
    <row r="569" spans="1:5">
      <c r="A569" s="2348"/>
      <c r="B569" s="2332"/>
      <c r="C569" s="2333"/>
      <c r="E569" s="2323"/>
    </row>
    <row r="570" spans="1:5">
      <c r="A570" s="2348"/>
      <c r="B570" s="2332"/>
      <c r="C570" s="2333"/>
      <c r="E570" s="2323"/>
    </row>
    <row r="571" spans="1:5">
      <c r="A571" s="2348"/>
      <c r="B571" s="2342"/>
      <c r="C571" s="2349"/>
      <c r="E571" s="2323"/>
    </row>
    <row r="572" spans="1:5">
      <c r="A572" s="2348"/>
      <c r="B572" s="2332"/>
      <c r="C572" s="2333"/>
      <c r="E572" s="2323"/>
    </row>
    <row r="573" spans="1:5">
      <c r="A573" s="2348"/>
      <c r="B573" s="2342"/>
      <c r="C573" s="2349"/>
      <c r="E573" s="2323"/>
    </row>
    <row r="574" spans="1:5">
      <c r="A574" s="2348"/>
      <c r="B574" s="2332"/>
      <c r="C574" s="2333"/>
      <c r="E574" s="2323"/>
    </row>
    <row r="575" spans="1:5" ht="14.25">
      <c r="A575" s="2320"/>
      <c r="B575" s="2344"/>
      <c r="C575" s="2341"/>
      <c r="E575" s="2323"/>
    </row>
    <row r="576" spans="1:5">
      <c r="A576" s="2320"/>
      <c r="B576" s="2330"/>
      <c r="C576" s="2349"/>
      <c r="E576" s="2323"/>
    </row>
    <row r="577" spans="1:5">
      <c r="A577" s="2320"/>
      <c r="B577" s="2342"/>
      <c r="C577" s="2349"/>
      <c r="E577" s="2323"/>
    </row>
    <row r="578" spans="1:5">
      <c r="A578" s="2320"/>
      <c r="B578" s="2332"/>
      <c r="C578" s="2333"/>
      <c r="E578" s="2323"/>
    </row>
    <row r="579" spans="1:5">
      <c r="A579" s="2320"/>
      <c r="B579" s="2332"/>
      <c r="C579" s="2333"/>
      <c r="E579" s="2323"/>
    </row>
    <row r="580" spans="1:5">
      <c r="A580" s="2320"/>
      <c r="B580" s="2332"/>
      <c r="C580" s="2333"/>
      <c r="E580" s="2323"/>
    </row>
    <row r="581" spans="1:5">
      <c r="A581" s="2320"/>
      <c r="B581" s="2332"/>
      <c r="C581" s="2333"/>
      <c r="E581" s="2323"/>
    </row>
    <row r="582" spans="1:5">
      <c r="A582" s="2320"/>
      <c r="B582" s="2332"/>
      <c r="C582" s="2333"/>
      <c r="E582" s="2323"/>
    </row>
    <row r="583" spans="1:5">
      <c r="A583" s="2320"/>
      <c r="B583" s="2332"/>
      <c r="C583" s="2333"/>
      <c r="E583" s="2323"/>
    </row>
    <row r="584" spans="1:5">
      <c r="A584" s="2320"/>
      <c r="B584" s="2332"/>
      <c r="C584" s="2333"/>
      <c r="E584" s="2323"/>
    </row>
    <row r="585" spans="1:5">
      <c r="A585" s="2320"/>
      <c r="B585" s="2332"/>
      <c r="C585" s="2333"/>
      <c r="E585" s="2323"/>
    </row>
    <row r="586" spans="1:5">
      <c r="A586" s="2320"/>
      <c r="B586" s="2332"/>
      <c r="C586" s="2333"/>
      <c r="E586" s="2323"/>
    </row>
    <row r="587" spans="1:5">
      <c r="A587" s="2320"/>
      <c r="B587" s="2332"/>
      <c r="C587" s="2333"/>
      <c r="E587" s="2323"/>
    </row>
    <row r="588" spans="1:5">
      <c r="A588" s="2320"/>
      <c r="B588" s="2332"/>
      <c r="C588" s="2333"/>
      <c r="E588" s="2323"/>
    </row>
    <row r="589" spans="1:5">
      <c r="A589" s="2320"/>
      <c r="B589" s="2332"/>
      <c r="C589" s="2333"/>
      <c r="E589" s="2323"/>
    </row>
    <row r="590" spans="1:5">
      <c r="A590" s="2320"/>
      <c r="B590" s="2332"/>
      <c r="C590" s="2333"/>
      <c r="E590" s="2323"/>
    </row>
    <row r="591" spans="1:5">
      <c r="A591" s="2320"/>
      <c r="B591" s="2342"/>
      <c r="C591" s="2349"/>
      <c r="E591" s="2323"/>
    </row>
    <row r="592" spans="1:5" ht="25.5" customHeight="1">
      <c r="A592" s="2320"/>
      <c r="B592" s="2332"/>
      <c r="C592" s="2333"/>
      <c r="E592" s="2323"/>
    </row>
    <row r="593" spans="1:5">
      <c r="A593" s="2320"/>
      <c r="B593" s="2332"/>
      <c r="C593" s="2333"/>
      <c r="E593" s="2323"/>
    </row>
    <row r="594" spans="1:5">
      <c r="A594" s="2320"/>
      <c r="B594" s="2332"/>
      <c r="C594" s="2333"/>
      <c r="E594" s="2323"/>
    </row>
    <row r="595" spans="1:5">
      <c r="A595" s="2320"/>
      <c r="B595" s="2332"/>
      <c r="C595" s="2333"/>
      <c r="E595" s="2323"/>
    </row>
    <row r="596" spans="1:5">
      <c r="A596" s="2320"/>
      <c r="B596" s="2332"/>
      <c r="C596" s="2333"/>
      <c r="E596" s="2323"/>
    </row>
    <row r="597" spans="1:5" ht="30.75" customHeight="1">
      <c r="A597" s="2320"/>
      <c r="B597" s="2332"/>
      <c r="C597" s="2333"/>
      <c r="E597" s="2323"/>
    </row>
    <row r="598" spans="1:5">
      <c r="A598" s="2320"/>
      <c r="B598" s="2332"/>
      <c r="C598" s="2333"/>
      <c r="E598" s="2323"/>
    </row>
    <row r="599" spans="1:5">
      <c r="A599" s="2320"/>
      <c r="B599" s="2332"/>
      <c r="C599" s="2333"/>
      <c r="E599" s="2323"/>
    </row>
    <row r="600" spans="1:5">
      <c r="A600" s="2320"/>
      <c r="B600" s="2332"/>
      <c r="C600" s="2333"/>
      <c r="E600" s="2323"/>
    </row>
    <row r="601" spans="1:5">
      <c r="A601" s="2320"/>
      <c r="B601" s="2332"/>
      <c r="C601" s="2333"/>
      <c r="E601" s="2323"/>
    </row>
    <row r="602" spans="1:5">
      <c r="A602" s="2320"/>
      <c r="B602" s="2332"/>
      <c r="C602" s="2333"/>
      <c r="E602" s="2323"/>
    </row>
    <row r="603" spans="1:5" ht="15" customHeight="1">
      <c r="A603" s="2320"/>
      <c r="B603" s="2332"/>
      <c r="C603" s="2333"/>
      <c r="E603" s="2323"/>
    </row>
    <row r="604" spans="1:5" ht="15" customHeight="1">
      <c r="A604" s="2320"/>
      <c r="B604" s="2332"/>
      <c r="C604" s="2333"/>
      <c r="E604" s="2323"/>
    </row>
    <row r="605" spans="1:5" ht="15" customHeight="1">
      <c r="A605" s="2320"/>
      <c r="B605" s="2332"/>
      <c r="C605" s="2333"/>
      <c r="E605" s="2323"/>
    </row>
    <row r="606" spans="1:5" ht="15" customHeight="1">
      <c r="A606" s="2320"/>
      <c r="B606" s="2332"/>
      <c r="C606" s="2333"/>
      <c r="E606" s="2323"/>
    </row>
    <row r="607" spans="1:5" ht="15" customHeight="1">
      <c r="A607" s="2320"/>
      <c r="B607" s="2330"/>
      <c r="C607" s="2349"/>
      <c r="E607" s="2323"/>
    </row>
    <row r="608" spans="1:5" ht="15" customHeight="1">
      <c r="A608" s="2320"/>
      <c r="B608" s="2342"/>
      <c r="C608" s="2349"/>
      <c r="E608" s="2323"/>
    </row>
    <row r="609" spans="1:5" ht="15" customHeight="1">
      <c r="A609" s="2348"/>
      <c r="B609" s="2332"/>
      <c r="C609" s="2333"/>
      <c r="E609" s="2323"/>
    </row>
    <row r="610" spans="1:5" ht="15" customHeight="1">
      <c r="A610" s="2320"/>
      <c r="B610" s="2332"/>
      <c r="C610" s="2333"/>
      <c r="E610" s="2323"/>
    </row>
    <row r="611" spans="1:5" ht="15" customHeight="1">
      <c r="A611" s="2348"/>
      <c r="B611" s="2332"/>
      <c r="C611" s="2333"/>
      <c r="E611" s="2323"/>
    </row>
    <row r="612" spans="1:5" ht="15" customHeight="1">
      <c r="A612" s="2320"/>
      <c r="B612" s="2332"/>
      <c r="C612" s="2333"/>
      <c r="E612" s="2323"/>
    </row>
    <row r="613" spans="1:5" ht="15" customHeight="1">
      <c r="A613" s="2348"/>
      <c r="B613" s="2332"/>
      <c r="C613" s="2333"/>
      <c r="E613" s="2323"/>
    </row>
    <row r="614" spans="1:5" ht="15" customHeight="1">
      <c r="A614" s="2320"/>
      <c r="B614" s="2332"/>
      <c r="C614" s="2333"/>
      <c r="E614" s="2323"/>
    </row>
    <row r="615" spans="1:5" ht="15" customHeight="1">
      <c r="A615" s="2348"/>
      <c r="B615" s="2332"/>
      <c r="C615" s="2333"/>
      <c r="E615" s="2323"/>
    </row>
    <row r="616" spans="1:5" ht="15" customHeight="1">
      <c r="A616" s="2320"/>
      <c r="B616" s="2332"/>
      <c r="C616" s="2333"/>
      <c r="E616" s="2323"/>
    </row>
    <row r="617" spans="1:5" ht="15" customHeight="1">
      <c r="A617" s="2348"/>
      <c r="B617" s="2332"/>
      <c r="C617" s="2333"/>
      <c r="E617" s="2323"/>
    </row>
    <row r="618" spans="1:5" ht="15" customHeight="1">
      <c r="A618" s="2320"/>
      <c r="B618" s="2332"/>
      <c r="C618" s="2333"/>
      <c r="E618" s="2323"/>
    </row>
    <row r="619" spans="1:5" ht="15" customHeight="1">
      <c r="A619" s="2348"/>
      <c r="B619" s="2332"/>
      <c r="C619" s="2333"/>
      <c r="E619" s="2323"/>
    </row>
    <row r="620" spans="1:5" ht="15" customHeight="1">
      <c r="A620" s="2320"/>
      <c r="B620" s="2332"/>
      <c r="C620" s="2333"/>
      <c r="E620" s="2323"/>
    </row>
    <row r="621" spans="1:5" ht="15" customHeight="1">
      <c r="A621" s="2348"/>
      <c r="B621" s="2332"/>
      <c r="C621" s="2333"/>
      <c r="E621" s="2323"/>
    </row>
    <row r="622" spans="1:5" ht="15" customHeight="1">
      <c r="A622" s="2320"/>
      <c r="B622" s="2332"/>
      <c r="C622" s="2333"/>
      <c r="E622" s="2323"/>
    </row>
    <row r="623" spans="1:5" ht="15" customHeight="1">
      <c r="A623" s="2348"/>
      <c r="B623" s="2332"/>
      <c r="C623" s="2333"/>
      <c r="E623" s="2323"/>
    </row>
    <row r="624" spans="1:5" ht="15" customHeight="1">
      <c r="A624" s="2320"/>
      <c r="B624" s="2332"/>
      <c r="C624" s="2333"/>
      <c r="E624" s="2323"/>
    </row>
    <row r="625" spans="1:5" ht="15" customHeight="1">
      <c r="A625" s="2348"/>
      <c r="B625" s="2332"/>
      <c r="C625" s="2333"/>
      <c r="E625" s="2323"/>
    </row>
    <row r="626" spans="1:5" ht="15" customHeight="1">
      <c r="A626" s="2320"/>
      <c r="B626" s="2332"/>
      <c r="C626" s="2333"/>
      <c r="E626" s="2323"/>
    </row>
    <row r="627" spans="1:5" ht="15" customHeight="1">
      <c r="A627" s="2348"/>
      <c r="B627" s="2332"/>
      <c r="C627" s="2333"/>
      <c r="E627" s="2323"/>
    </row>
    <row r="628" spans="1:5" ht="15" customHeight="1">
      <c r="A628" s="2348"/>
      <c r="B628" s="2342"/>
      <c r="C628" s="2349"/>
      <c r="E628" s="2323"/>
    </row>
    <row r="629" spans="1:5" ht="15" customHeight="1">
      <c r="A629" s="2348"/>
      <c r="B629" s="2332"/>
      <c r="C629" s="2333"/>
      <c r="E629" s="2323"/>
    </row>
    <row r="630" spans="1:5" ht="15" customHeight="1">
      <c r="A630" s="2348"/>
      <c r="B630" s="2332"/>
      <c r="C630" s="2333"/>
      <c r="E630" s="2323"/>
    </row>
    <row r="631" spans="1:5" ht="15" customHeight="1">
      <c r="A631" s="2348"/>
      <c r="B631" s="2332"/>
      <c r="C631" s="2333"/>
      <c r="E631" s="2323"/>
    </row>
    <row r="632" spans="1:5" ht="15" customHeight="1">
      <c r="A632" s="2348"/>
      <c r="B632" s="2332"/>
      <c r="C632" s="2333"/>
      <c r="E632" s="2323"/>
    </row>
    <row r="633" spans="1:5" ht="15" customHeight="1">
      <c r="A633" s="2348"/>
      <c r="B633" s="2332"/>
      <c r="C633" s="2333"/>
      <c r="E633" s="2323"/>
    </row>
    <row r="634" spans="1:5" ht="15" customHeight="1">
      <c r="A634" s="2348"/>
      <c r="B634" s="2332"/>
      <c r="C634" s="2333"/>
      <c r="E634" s="2323"/>
    </row>
    <row r="635" spans="1:5" ht="15" customHeight="1">
      <c r="A635" s="2320"/>
      <c r="B635" s="2350"/>
      <c r="C635" s="2322"/>
      <c r="E635" s="2323"/>
    </row>
    <row r="636" spans="1:5" ht="15" customHeight="1"/>
    <row r="637" spans="1:5" ht="15" customHeight="1"/>
    <row r="638" spans="1:5" ht="15" customHeight="1"/>
    <row r="639" spans="1:5" ht="15" customHeight="1"/>
    <row r="640" spans="1:5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</sheetData>
  <mergeCells count="10">
    <mergeCell ref="C3:F3"/>
    <mergeCell ref="C4:F4"/>
    <mergeCell ref="A1:F1"/>
    <mergeCell ref="A6:F6"/>
    <mergeCell ref="A9:A10"/>
    <mergeCell ref="E8:F8"/>
    <mergeCell ref="E9:F9"/>
    <mergeCell ref="D9:D10"/>
    <mergeCell ref="C5:F5"/>
    <mergeCell ref="C2:F2"/>
  </mergeCells>
  <phoneticPr fontId="5" type="noConversion"/>
  <pageMargins left="0.25" right="0.25" top="0.75" bottom="0.75" header="0.3" footer="0.3"/>
  <pageSetup paperSize="9" firstPageNumber="14" orientation="portrait" useFirstPageNumber="1" r:id="rId1"/>
  <headerFooter alignWithMargins="0">
    <oddFooter>&amp;C&amp;P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K214"/>
  <sheetViews>
    <sheetView topLeftCell="A22" workbookViewId="0">
      <selection activeCell="G174" sqref="G174"/>
    </sheetView>
  </sheetViews>
  <sheetFormatPr defaultRowHeight="12.75"/>
  <cols>
    <col min="1" max="1" width="7.140625" style="672" customWidth="1"/>
    <col min="2" max="2" width="39.85546875" style="663" customWidth="1"/>
    <col min="3" max="3" width="8.7109375" style="673" customWidth="1"/>
    <col min="4" max="4" width="11.5703125" style="662" customWidth="1"/>
    <col min="5" max="5" width="10" style="662" customWidth="1"/>
    <col min="6" max="6" width="10.5703125" style="662" customWidth="1"/>
    <col min="7" max="7" width="11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889</v>
      </c>
    </row>
    <row r="2" spans="1:10">
      <c r="F2" s="869"/>
      <c r="G2" s="869"/>
      <c r="H2" s="869"/>
      <c r="I2" s="869"/>
    </row>
    <row r="3" spans="1:10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5.75">
      <c r="B6" s="871" t="s">
        <v>31</v>
      </c>
      <c r="C6" s="872"/>
      <c r="D6" s="871"/>
      <c r="E6" s="871"/>
      <c r="G6" s="873" t="s">
        <v>971</v>
      </c>
      <c r="H6" s="820"/>
    </row>
    <row r="7" spans="1:10">
      <c r="B7" s="662"/>
      <c r="C7" s="874"/>
    </row>
    <row r="8" spans="1:10">
      <c r="A8" s="672" t="s">
        <v>2148</v>
      </c>
      <c r="F8" s="665"/>
      <c r="G8" s="665"/>
    </row>
    <row r="9" spans="1:10" s="672" customFormat="1" ht="10.5">
      <c r="A9" s="2455" t="s">
        <v>1073</v>
      </c>
      <c r="B9" s="2455"/>
      <c r="C9" s="2455"/>
      <c r="D9" s="2455"/>
      <c r="E9" s="2455"/>
    </row>
    <row r="10" spans="1:10">
      <c r="A10" s="672" t="s">
        <v>451</v>
      </c>
      <c r="B10" s="875"/>
      <c r="C10" s="876"/>
      <c r="D10" s="824"/>
      <c r="E10" s="824"/>
    </row>
    <row r="11" spans="1:10">
      <c r="B11" s="877"/>
      <c r="C11" s="878"/>
      <c r="D11" s="877"/>
      <c r="E11" s="877"/>
      <c r="F11" s="877"/>
      <c r="G11" s="877"/>
      <c r="H11" s="879"/>
    </row>
    <row r="12" spans="1:10">
      <c r="A12" s="880" t="s">
        <v>452</v>
      </c>
      <c r="B12" s="873" t="s">
        <v>1100</v>
      </c>
      <c r="C12" s="874"/>
      <c r="D12" s="873"/>
      <c r="E12" s="873"/>
      <c r="F12" s="873"/>
      <c r="G12" s="820"/>
      <c r="H12" s="881" t="s">
        <v>193</v>
      </c>
    </row>
    <row r="13" spans="1:10" ht="21.75">
      <c r="A13" s="882" t="s">
        <v>587</v>
      </c>
      <c r="B13" s="882"/>
      <c r="C13" s="878"/>
      <c r="D13" s="882"/>
      <c r="E13" s="882"/>
      <c r="F13" s="882"/>
      <c r="G13" s="883"/>
    </row>
    <row r="14" spans="1:10">
      <c r="A14" s="2445" t="s">
        <v>2146</v>
      </c>
      <c r="B14" s="2446"/>
      <c r="F14" s="665"/>
      <c r="G14" s="665"/>
    </row>
    <row r="15" spans="1:10" ht="18">
      <c r="A15" s="884"/>
      <c r="B15" s="2468" t="s">
        <v>588</v>
      </c>
      <c r="C15" s="2468"/>
      <c r="D15" s="2468"/>
      <c r="E15" s="2468"/>
      <c r="F15" s="884"/>
      <c r="G15" s="885"/>
      <c r="H15" s="885"/>
      <c r="I15" s="885"/>
      <c r="J15" s="885"/>
    </row>
    <row r="16" spans="1:10" ht="14.25">
      <c r="A16" s="662"/>
      <c r="B16" s="2470" t="s">
        <v>243</v>
      </c>
      <c r="C16" s="2470"/>
      <c r="D16" s="2470"/>
      <c r="E16" s="2470"/>
      <c r="F16" s="2470"/>
      <c r="G16" s="886"/>
      <c r="H16" s="886"/>
      <c r="I16" s="886"/>
      <c r="J16" s="886"/>
    </row>
    <row r="17" spans="1:10" s="672" customFormat="1" ht="21.75">
      <c r="A17" s="882" t="s">
        <v>2120</v>
      </c>
      <c r="B17" s="887"/>
      <c r="C17" s="1194"/>
      <c r="D17" s="887"/>
      <c r="E17" s="887"/>
      <c r="F17" s="887"/>
      <c r="G17" s="887"/>
      <c r="H17" s="887"/>
      <c r="I17" s="887"/>
      <c r="J17" s="887"/>
    </row>
    <row r="18" spans="1:10" s="672" customFormat="1" ht="14.25">
      <c r="A18" s="883"/>
      <c r="B18" s="675"/>
      <c r="C18" s="1195"/>
      <c r="D18" s="675"/>
      <c r="E18" s="675"/>
      <c r="F18" s="675"/>
      <c r="G18" s="676"/>
      <c r="H18" s="676"/>
      <c r="I18" s="675"/>
      <c r="J18" s="675"/>
    </row>
    <row r="19" spans="1:10" s="667" customFormat="1" ht="15" thickBot="1">
      <c r="A19" s="677" t="s">
        <v>2149</v>
      </c>
      <c r="B19" s="888"/>
      <c r="C19" s="889"/>
      <c r="D19" s="669"/>
      <c r="E19" s="669"/>
      <c r="G19" s="890" t="s">
        <v>617</v>
      </c>
      <c r="H19" s="891"/>
      <c r="I19" s="891"/>
      <c r="J19" s="891"/>
    </row>
    <row r="20" spans="1:10" s="869" customFormat="1" thickBot="1">
      <c r="A20" s="677" t="s">
        <v>84</v>
      </c>
      <c r="B20" s="892"/>
      <c r="C20" s="889"/>
      <c r="G20" s="892" t="s">
        <v>313</v>
      </c>
      <c r="H20" s="893">
        <v>9</v>
      </c>
      <c r="I20" s="894">
        <v>1</v>
      </c>
      <c r="J20" s="895">
        <v>1</v>
      </c>
    </row>
    <row r="21" spans="1:10" s="892" customFormat="1" thickBot="1">
      <c r="A21" s="677" t="s">
        <v>600</v>
      </c>
      <c r="C21" s="889"/>
      <c r="G21" s="892" t="s">
        <v>2150</v>
      </c>
    </row>
    <row r="22" spans="1:10" s="892" customFormat="1" thickBot="1">
      <c r="A22" s="677" t="s">
        <v>531</v>
      </c>
      <c r="C22" s="896"/>
      <c r="D22" s="897"/>
      <c r="G22" s="892" t="s">
        <v>532</v>
      </c>
    </row>
    <row r="23" spans="1:10" s="869" customFormat="1" thickBot="1">
      <c r="A23" s="677" t="s">
        <v>693</v>
      </c>
      <c r="B23" s="892"/>
      <c r="C23" s="889"/>
      <c r="G23" s="892" t="s">
        <v>902</v>
      </c>
      <c r="I23" s="898">
        <v>51</v>
      </c>
    </row>
    <row r="24" spans="1:10" s="869" customFormat="1" ht="12">
      <c r="A24" s="677" t="s">
        <v>202</v>
      </c>
      <c r="B24" s="899"/>
      <c r="C24" s="900"/>
      <c r="F24" s="901"/>
      <c r="G24" s="892" t="s">
        <v>904</v>
      </c>
    </row>
    <row r="25" spans="1:10" s="869" customFormat="1" thickBot="1">
      <c r="A25" s="679" t="s">
        <v>286</v>
      </c>
      <c r="B25" s="890"/>
      <c r="C25" s="900"/>
      <c r="D25" s="902"/>
      <c r="E25" s="902"/>
      <c r="G25" s="892" t="s">
        <v>218</v>
      </c>
      <c r="I25" s="901"/>
    </row>
    <row r="26" spans="1:10" s="901" customFormat="1" thickBot="1">
      <c r="A26" s="677" t="s">
        <v>110</v>
      </c>
      <c r="B26" s="892"/>
      <c r="C26" s="900"/>
      <c r="D26" s="903"/>
      <c r="E26" s="869"/>
      <c r="G26" s="901" t="s">
        <v>1658</v>
      </c>
      <c r="H26" s="904"/>
      <c r="I26" s="905"/>
      <c r="J26" s="906"/>
    </row>
    <row r="27" spans="1:10" s="901" customFormat="1" thickBot="1">
      <c r="A27" s="677" t="s">
        <v>608</v>
      </c>
      <c r="B27" s="892"/>
      <c r="C27" s="900"/>
      <c r="E27" s="907" t="s">
        <v>704</v>
      </c>
      <c r="G27" s="892" t="s">
        <v>398</v>
      </c>
      <c r="I27" s="869"/>
      <c r="J27" s="869"/>
    </row>
    <row r="28" spans="1:10" s="901" customFormat="1" thickBot="1">
      <c r="A28" s="680"/>
      <c r="B28" s="869"/>
      <c r="C28" s="908"/>
      <c r="E28" s="909"/>
      <c r="F28" s="869"/>
      <c r="G28" s="869"/>
    </row>
    <row r="29" spans="1:10" s="672" customFormat="1" ht="42.75" thickBot="1">
      <c r="A29" s="695" t="s">
        <v>385</v>
      </c>
      <c r="B29" s="696" t="s">
        <v>609</v>
      </c>
      <c r="C29" s="697"/>
      <c r="D29" s="696" t="s">
        <v>401</v>
      </c>
      <c r="E29" s="698"/>
      <c r="F29" s="2438" t="s">
        <v>342</v>
      </c>
      <c r="G29" s="2440" t="s">
        <v>343</v>
      </c>
      <c r="H29" s="2441"/>
      <c r="I29" s="2441"/>
      <c r="J29" s="2442"/>
    </row>
    <row r="30" spans="1:10" s="672" customFormat="1" ht="105.75" thickBot="1">
      <c r="A30" s="699"/>
      <c r="B30" s="700" t="s">
        <v>329</v>
      </c>
      <c r="C30" s="701" t="s">
        <v>641</v>
      </c>
      <c r="D30" s="702" t="s">
        <v>761</v>
      </c>
      <c r="E30" s="70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0" s="910" customFormat="1" ht="11.25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707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38.25" customHeight="1" thickBot="1">
      <c r="A32" s="911">
        <v>1100000</v>
      </c>
      <c r="B32" s="1526" t="s">
        <v>1659</v>
      </c>
      <c r="C32" s="712" t="s">
        <v>338</v>
      </c>
      <c r="D32" s="826">
        <f>D33+D42+D138+D105</f>
        <v>12000</v>
      </c>
      <c r="E32" s="826"/>
      <c r="F32" s="826">
        <f>F33+F42+F138+F105</f>
        <v>12000</v>
      </c>
      <c r="G32" s="826">
        <f>G33+G42+G105</f>
        <v>2500</v>
      </c>
      <c r="H32" s="826">
        <f>H33+H42+H105</f>
        <v>5000</v>
      </c>
      <c r="I32" s="826">
        <f>I33+I42+I105</f>
        <v>7500</v>
      </c>
      <c r="J32" s="826">
        <f>F32</f>
        <v>12000</v>
      </c>
    </row>
    <row r="33" spans="1:10" s="672" customFormat="1" ht="54.75" hidden="1" customHeight="1" thickBot="1">
      <c r="A33" s="911">
        <v>1110000</v>
      </c>
      <c r="B33" s="714" t="s">
        <v>1617</v>
      </c>
      <c r="C33" s="712" t="s">
        <v>338</v>
      </c>
      <c r="D33" s="827">
        <f>D34</f>
        <v>0</v>
      </c>
      <c r="E33" s="827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F33</f>
        <v>0</v>
      </c>
    </row>
    <row r="34" spans="1:10" s="672" customFormat="1" ht="29.25" hidden="1" thickBot="1">
      <c r="A34" s="912">
        <v>1110000</v>
      </c>
      <c r="B34" s="717" t="s">
        <v>768</v>
      </c>
      <c r="C34" s="718" t="s">
        <v>338</v>
      </c>
      <c r="D34" s="828">
        <f>SUM(D35:D41)</f>
        <v>0</v>
      </c>
      <c r="E34" s="828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F34</f>
        <v>0</v>
      </c>
    </row>
    <row r="35" spans="1:10" s="672" customFormat="1" ht="26.25" hidden="1" thickBot="1">
      <c r="A35" s="913">
        <v>1111000</v>
      </c>
      <c r="B35" s="721" t="s">
        <v>643</v>
      </c>
      <c r="C35" s="722" t="s">
        <v>769</v>
      </c>
      <c r="D35" s="829">
        <v>0</v>
      </c>
      <c r="E35" s="835"/>
      <c r="F35" s="829">
        <f t="shared" ref="F35:F40" si="0">D35+E35</f>
        <v>0</v>
      </c>
      <c r="G35" s="829">
        <v>0</v>
      </c>
      <c r="H35" s="829">
        <v>0</v>
      </c>
      <c r="I35" s="829">
        <v>0</v>
      </c>
      <c r="J35" s="829">
        <f>F35</f>
        <v>0</v>
      </c>
    </row>
    <row r="36" spans="1:10" s="672" customFormat="1" ht="26.25" hidden="1" thickBot="1">
      <c r="A36" s="914">
        <v>1112000</v>
      </c>
      <c r="B36" s="725" t="s">
        <v>255</v>
      </c>
      <c r="C36" s="726" t="s">
        <v>770</v>
      </c>
      <c r="D36" s="830">
        <v>0</v>
      </c>
      <c r="E36" s="830"/>
      <c r="F36" s="829">
        <f t="shared" si="0"/>
        <v>0</v>
      </c>
      <c r="G36" s="830">
        <v>0</v>
      </c>
      <c r="H36" s="830">
        <v>0</v>
      </c>
      <c r="I36" s="830">
        <v>0</v>
      </c>
      <c r="J36" s="830">
        <f>F36</f>
        <v>0</v>
      </c>
    </row>
    <row r="37" spans="1:10" s="672" customFormat="1" ht="39" hidden="1" thickBot="1">
      <c r="A37" s="914">
        <v>1113000</v>
      </c>
      <c r="B37" s="725" t="s">
        <v>771</v>
      </c>
      <c r="C37" s="726" t="s">
        <v>772</v>
      </c>
      <c r="D37" s="830"/>
      <c r="E37" s="830"/>
      <c r="F37" s="829">
        <f t="shared" si="0"/>
        <v>0</v>
      </c>
      <c r="G37" s="830"/>
      <c r="H37" s="830"/>
      <c r="I37" s="830"/>
      <c r="J37" s="915">
        <v>0</v>
      </c>
    </row>
    <row r="38" spans="1:10" s="672" customFormat="1" ht="51.75" hidden="1" thickBot="1">
      <c r="A38" s="914">
        <v>1114000</v>
      </c>
      <c r="B38" s="725" t="s">
        <v>377</v>
      </c>
      <c r="C38" s="726" t="s">
        <v>378</v>
      </c>
      <c r="D38" s="830"/>
      <c r="E38" s="830"/>
      <c r="F38" s="829">
        <f t="shared" si="0"/>
        <v>0</v>
      </c>
      <c r="G38" s="830"/>
      <c r="H38" s="830"/>
      <c r="I38" s="830"/>
      <c r="J38" s="915">
        <v>0</v>
      </c>
    </row>
    <row r="39" spans="1:10" s="672" customFormat="1" ht="13.5" hidden="1" thickBot="1">
      <c r="A39" s="914">
        <v>1115000</v>
      </c>
      <c r="B39" s="725" t="s">
        <v>591</v>
      </c>
      <c r="C39" s="726" t="s">
        <v>367</v>
      </c>
      <c r="D39" s="830"/>
      <c r="E39" s="830"/>
      <c r="F39" s="829">
        <f t="shared" si="0"/>
        <v>0</v>
      </c>
      <c r="G39" s="830"/>
      <c r="H39" s="830"/>
      <c r="I39" s="830"/>
      <c r="J39" s="915">
        <v>0</v>
      </c>
    </row>
    <row r="40" spans="1:10" s="672" customFormat="1" ht="26.25" hidden="1" thickBot="1">
      <c r="A40" s="914">
        <v>1116000</v>
      </c>
      <c r="B40" s="725" t="s">
        <v>981</v>
      </c>
      <c r="C40" s="726" t="s">
        <v>368</v>
      </c>
      <c r="D40" s="830"/>
      <c r="E40" s="830"/>
      <c r="F40" s="829">
        <f t="shared" si="0"/>
        <v>0</v>
      </c>
      <c r="G40" s="830"/>
      <c r="H40" s="830"/>
      <c r="I40" s="830"/>
      <c r="J40" s="915">
        <v>0</v>
      </c>
    </row>
    <row r="41" spans="1:10" s="672" customFormat="1" ht="26.25" hidden="1" thickBot="1">
      <c r="A41" s="916">
        <v>1117000</v>
      </c>
      <c r="B41" s="729" t="s">
        <v>610</v>
      </c>
      <c r="C41" s="730" t="s">
        <v>19</v>
      </c>
      <c r="D41" s="831">
        <v>0</v>
      </c>
      <c r="E41" s="831"/>
      <c r="F41" s="829">
        <f>D41+E41</f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0" s="672" customFormat="1" ht="29.25" hidden="1" thickBot="1">
      <c r="A42" s="917">
        <v>1120000</v>
      </c>
      <c r="B42" s="733" t="s">
        <v>20</v>
      </c>
      <c r="C42" s="712" t="s">
        <v>338</v>
      </c>
      <c r="D42" s="832">
        <f>D43+D55+D66+D69+D51+D64</f>
        <v>0</v>
      </c>
      <c r="E42" s="832"/>
      <c r="F42" s="832">
        <f>F43+F55+F66+F69+F51+F64</f>
        <v>0</v>
      </c>
      <c r="G42" s="832">
        <f>G43+G51+G55+G64+G66+G69</f>
        <v>0</v>
      </c>
      <c r="H42" s="832">
        <f>H43+H51+H55+H64+H66+H69</f>
        <v>0</v>
      </c>
      <c r="I42" s="832">
        <f>I43+I51+I55+I64+I66+I69</f>
        <v>0</v>
      </c>
      <c r="J42" s="915">
        <f>F42</f>
        <v>0</v>
      </c>
    </row>
    <row r="43" spans="1:10" s="672" customFormat="1" ht="14.25" hidden="1">
      <c r="A43" s="912">
        <v>1121000</v>
      </c>
      <c r="B43" s="735" t="s">
        <v>21</v>
      </c>
      <c r="C43" s="736"/>
      <c r="D43" s="829">
        <f>SUM(D44:D49)</f>
        <v>0</v>
      </c>
      <c r="E43" s="829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</row>
    <row r="44" spans="1:10" s="672" customFormat="1" ht="25.5" hidden="1">
      <c r="A44" s="914">
        <v>1121100</v>
      </c>
      <c r="B44" s="737" t="s">
        <v>359</v>
      </c>
      <c r="C44" s="726" t="s">
        <v>360</v>
      </c>
      <c r="D44" s="830"/>
      <c r="E44" s="830"/>
      <c r="F44" s="830"/>
      <c r="G44" s="830"/>
      <c r="H44" s="830"/>
      <c r="I44" s="830"/>
      <c r="J44" s="915">
        <v>0</v>
      </c>
    </row>
    <row r="45" spans="1:10" s="672" customFormat="1" hidden="1">
      <c r="A45" s="914">
        <v>1121200</v>
      </c>
      <c r="B45" s="738" t="s">
        <v>1618</v>
      </c>
      <c r="C45" s="726" t="s">
        <v>362</v>
      </c>
      <c r="D45" s="830">
        <v>0</v>
      </c>
      <c r="E45" s="830"/>
      <c r="F45" s="830">
        <f>D45+E45</f>
        <v>0</v>
      </c>
      <c r="G45" s="830">
        <v>0</v>
      </c>
      <c r="H45" s="830">
        <v>0</v>
      </c>
      <c r="I45" s="830">
        <v>0</v>
      </c>
      <c r="J45" s="915">
        <f>F45</f>
        <v>0</v>
      </c>
    </row>
    <row r="46" spans="1:10" s="672" customFormat="1" hidden="1">
      <c r="A46" s="914">
        <v>1121300</v>
      </c>
      <c r="B46" s="737" t="s">
        <v>734</v>
      </c>
      <c r="C46" s="726" t="s">
        <v>363</v>
      </c>
      <c r="D46" s="830">
        <v>0</v>
      </c>
      <c r="E46" s="830"/>
      <c r="F46" s="830">
        <f>D46+E46</f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idden="1">
      <c r="A47" s="914">
        <v>1121400</v>
      </c>
      <c r="B47" s="737" t="s">
        <v>735</v>
      </c>
      <c r="C47" s="726" t="s">
        <v>364</v>
      </c>
      <c r="D47" s="830">
        <v>0</v>
      </c>
      <c r="E47" s="830"/>
      <c r="F47" s="830"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1121500</v>
      </c>
      <c r="B48" s="737" t="s">
        <v>65</v>
      </c>
      <c r="C48" s="726" t="s">
        <v>365</v>
      </c>
      <c r="D48" s="829"/>
      <c r="E48" s="830"/>
      <c r="F48" s="829"/>
      <c r="G48" s="829"/>
      <c r="H48" s="829"/>
      <c r="I48" s="829"/>
      <c r="J48" s="915">
        <v>0</v>
      </c>
    </row>
    <row r="49" spans="1:10" s="672" customFormat="1" ht="25.5" hidden="1">
      <c r="A49" s="914">
        <v>1121600</v>
      </c>
      <c r="B49" s="737" t="s">
        <v>66</v>
      </c>
      <c r="C49" s="726" t="s">
        <v>366</v>
      </c>
      <c r="D49" s="830"/>
      <c r="E49" s="830"/>
      <c r="F49" s="830"/>
      <c r="G49" s="830"/>
      <c r="H49" s="830"/>
      <c r="I49" s="830"/>
      <c r="J49" s="915">
        <v>0</v>
      </c>
    </row>
    <row r="50" spans="1:10" s="672" customFormat="1" ht="13.5" hidden="1" thickBot="1">
      <c r="A50" s="918">
        <v>1121700</v>
      </c>
      <c r="B50" s="741" t="s">
        <v>67</v>
      </c>
      <c r="C50" s="730" t="s">
        <v>731</v>
      </c>
      <c r="D50" s="831"/>
      <c r="E50" s="831"/>
      <c r="F50" s="831"/>
      <c r="G50" s="831"/>
      <c r="H50" s="831"/>
      <c r="I50" s="831"/>
      <c r="J50" s="915">
        <v>0</v>
      </c>
    </row>
    <row r="51" spans="1:10" s="672" customFormat="1" ht="28.5" hidden="1">
      <c r="A51" s="912">
        <v>1122000</v>
      </c>
      <c r="B51" s="742" t="s">
        <v>732</v>
      </c>
      <c r="C51" s="718" t="s">
        <v>338</v>
      </c>
      <c r="D51" s="835">
        <f>D52</f>
        <v>0</v>
      </c>
      <c r="E51" s="835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idden="1">
      <c r="A52" s="919">
        <v>1122100</v>
      </c>
      <c r="B52" s="737" t="s">
        <v>68</v>
      </c>
      <c r="C52" s="722" t="s">
        <v>733</v>
      </c>
      <c r="D52" s="830">
        <v>0</v>
      </c>
      <c r="E52" s="830"/>
      <c r="F52" s="830">
        <f>D52+E52</f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t="25.5" hidden="1">
      <c r="A53" s="919">
        <v>1122200</v>
      </c>
      <c r="B53" s="737" t="s">
        <v>465</v>
      </c>
      <c r="C53" s="726" t="s">
        <v>978</v>
      </c>
      <c r="D53" s="830"/>
      <c r="E53" s="830"/>
      <c r="F53" s="830"/>
      <c r="G53" s="830"/>
      <c r="H53" s="830"/>
      <c r="I53" s="830"/>
      <c r="J53" s="915">
        <v>0</v>
      </c>
    </row>
    <row r="54" spans="1:10" s="672" customFormat="1" ht="13.5" hidden="1" thickBot="1">
      <c r="A54" s="917">
        <v>1122300</v>
      </c>
      <c r="B54" s="741" t="s">
        <v>136</v>
      </c>
      <c r="C54" s="730" t="s">
        <v>979</v>
      </c>
      <c r="D54" s="831"/>
      <c r="E54" s="831"/>
      <c r="F54" s="831"/>
      <c r="G54" s="831"/>
      <c r="H54" s="831"/>
      <c r="I54" s="831"/>
      <c r="J54" s="915">
        <v>0</v>
      </c>
    </row>
    <row r="55" spans="1:10" s="672" customFormat="1" ht="28.5" hidden="1">
      <c r="A55" s="912">
        <v>1123000</v>
      </c>
      <c r="B55" s="742" t="s">
        <v>52</v>
      </c>
      <c r="C55" s="718" t="s">
        <v>338</v>
      </c>
      <c r="D55" s="835">
        <f>SUM(D56:D63)</f>
        <v>0</v>
      </c>
      <c r="E55" s="835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>
      <c r="A56" s="919">
        <v>1123100</v>
      </c>
      <c r="B56" s="737" t="s">
        <v>137</v>
      </c>
      <c r="C56" s="722" t="s">
        <v>345</v>
      </c>
      <c r="D56" s="830"/>
      <c r="E56" s="830"/>
      <c r="F56" s="830"/>
      <c r="G56" s="830"/>
      <c r="H56" s="830"/>
      <c r="I56" s="830"/>
      <c r="J56" s="915">
        <f>F56</f>
        <v>0</v>
      </c>
    </row>
    <row r="57" spans="1:10" s="672" customFormat="1">
      <c r="A57" s="919">
        <v>1123200</v>
      </c>
      <c r="B57" s="737" t="s">
        <v>138</v>
      </c>
      <c r="C57" s="726" t="s">
        <v>346</v>
      </c>
      <c r="D57" s="830">
        <v>0</v>
      </c>
      <c r="E57" s="830"/>
      <c r="F57" s="830"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5.5">
      <c r="A58" s="919">
        <v>1123300</v>
      </c>
      <c r="B58" s="737" t="s">
        <v>139</v>
      </c>
      <c r="C58" s="726" t="s">
        <v>347</v>
      </c>
      <c r="D58" s="830"/>
      <c r="E58" s="830"/>
      <c r="F58" s="830"/>
      <c r="G58" s="830"/>
      <c r="H58" s="830"/>
      <c r="I58" s="830"/>
      <c r="J58" s="915"/>
    </row>
    <row r="59" spans="1:10" s="672" customFormat="1" hidden="1">
      <c r="A59" s="919">
        <v>1123400</v>
      </c>
      <c r="B59" s="737" t="s">
        <v>533</v>
      </c>
      <c r="C59" s="726" t="s">
        <v>348</v>
      </c>
      <c r="D59" s="830">
        <v>0</v>
      </c>
      <c r="E59" s="830"/>
      <c r="F59" s="830">
        <v>0</v>
      </c>
      <c r="G59" s="830">
        <v>0</v>
      </c>
      <c r="H59" s="830">
        <v>0</v>
      </c>
      <c r="I59" s="830">
        <v>0</v>
      </c>
      <c r="J59" s="915">
        <f t="shared" ref="J59:J65" si="1">F59</f>
        <v>0</v>
      </c>
    </row>
    <row r="60" spans="1:10" s="672" customFormat="1" hidden="1">
      <c r="A60" s="919">
        <v>1123500</v>
      </c>
      <c r="B60" s="745" t="s">
        <v>534</v>
      </c>
      <c r="C60" s="746">
        <v>423500</v>
      </c>
      <c r="D60" s="830"/>
      <c r="E60" s="830"/>
      <c r="F60" s="830"/>
      <c r="G60" s="830"/>
      <c r="H60" s="830"/>
      <c r="I60" s="830"/>
      <c r="J60" s="915">
        <f t="shared" si="1"/>
        <v>0</v>
      </c>
    </row>
    <row r="61" spans="1:10" s="672" customFormat="1" ht="25.5" hidden="1">
      <c r="A61" s="919">
        <v>1123600</v>
      </c>
      <c r="B61" s="737" t="s">
        <v>174</v>
      </c>
      <c r="C61" s="726" t="s">
        <v>349</v>
      </c>
      <c r="D61" s="830"/>
      <c r="E61" s="830"/>
      <c r="F61" s="830"/>
      <c r="G61" s="830"/>
      <c r="H61" s="830"/>
      <c r="I61" s="830"/>
      <c r="J61" s="915">
        <f t="shared" si="1"/>
        <v>0</v>
      </c>
    </row>
    <row r="62" spans="1:10" s="672" customFormat="1" hidden="1">
      <c r="A62" s="919">
        <v>1123700</v>
      </c>
      <c r="B62" s="737" t="s">
        <v>175</v>
      </c>
      <c r="C62" s="726" t="s">
        <v>350</v>
      </c>
      <c r="D62" s="830">
        <v>0</v>
      </c>
      <c r="E62" s="830"/>
      <c r="F62" s="830">
        <v>0</v>
      </c>
      <c r="G62" s="830">
        <v>0</v>
      </c>
      <c r="H62" s="830">
        <v>0</v>
      </c>
      <c r="I62" s="830">
        <v>0</v>
      </c>
      <c r="J62" s="915">
        <f t="shared" si="1"/>
        <v>0</v>
      </c>
    </row>
    <row r="63" spans="1:10" s="672" customFormat="1" ht="13.5" hidden="1" thickBot="1">
      <c r="A63" s="917">
        <v>1123800</v>
      </c>
      <c r="B63" s="741" t="s">
        <v>176</v>
      </c>
      <c r="C63" s="730" t="s">
        <v>351</v>
      </c>
      <c r="D63" s="831">
        <v>0</v>
      </c>
      <c r="E63" s="831">
        <v>0</v>
      </c>
      <c r="F63" s="831">
        <f>D63+E63</f>
        <v>0</v>
      </c>
      <c r="G63" s="831">
        <v>0</v>
      </c>
      <c r="H63" s="831">
        <v>0</v>
      </c>
      <c r="I63" s="831">
        <v>0</v>
      </c>
      <c r="J63" s="915">
        <f t="shared" si="1"/>
        <v>0</v>
      </c>
    </row>
    <row r="64" spans="1:10" s="672" customFormat="1" ht="28.5" hidden="1">
      <c r="A64" s="912">
        <v>1124000</v>
      </c>
      <c r="B64" s="742" t="s">
        <v>198</v>
      </c>
      <c r="C64" s="718" t="s">
        <v>338</v>
      </c>
      <c r="D64" s="835">
        <f>D65</f>
        <v>0</v>
      </c>
      <c r="E64" s="835"/>
      <c r="F64" s="835">
        <f>F65</f>
        <v>0</v>
      </c>
      <c r="G64" s="835">
        <f>G65</f>
        <v>0</v>
      </c>
      <c r="H64" s="835">
        <f>H65</f>
        <v>0</v>
      </c>
      <c r="I64" s="835">
        <f>I65</f>
        <v>0</v>
      </c>
      <c r="J64" s="915">
        <f t="shared" si="1"/>
        <v>0</v>
      </c>
    </row>
    <row r="65" spans="1:10" s="672" customFormat="1" ht="13.5" hidden="1" thickBot="1">
      <c r="A65" s="917">
        <v>1124100</v>
      </c>
      <c r="B65" s="741" t="s">
        <v>177</v>
      </c>
      <c r="C65" s="730" t="s">
        <v>199</v>
      </c>
      <c r="D65" s="831">
        <v>0</v>
      </c>
      <c r="E65" s="831"/>
      <c r="F65" s="831">
        <f>D65+E65</f>
        <v>0</v>
      </c>
      <c r="G65" s="831">
        <v>0</v>
      </c>
      <c r="H65" s="831">
        <v>0</v>
      </c>
      <c r="I65" s="831">
        <v>0</v>
      </c>
      <c r="J65" s="915">
        <f t="shared" si="1"/>
        <v>0</v>
      </c>
    </row>
    <row r="66" spans="1:10" s="672" customFormat="1" ht="42.75" hidden="1">
      <c r="A66" s="912">
        <v>1125000</v>
      </c>
      <c r="B66" s="742" t="s">
        <v>878</v>
      </c>
      <c r="C66" s="718" t="s">
        <v>338</v>
      </c>
      <c r="D66" s="835">
        <f>D67+D68</f>
        <v>0</v>
      </c>
      <c r="E66" s="835"/>
      <c r="F66" s="835">
        <f>F67+F68</f>
        <v>0</v>
      </c>
      <c r="G66" s="835">
        <f>G67+G68</f>
        <v>0</v>
      </c>
      <c r="H66" s="835">
        <f>H67+H68</f>
        <v>0</v>
      </c>
      <c r="I66" s="835">
        <f>I67+I68</f>
        <v>0</v>
      </c>
      <c r="J66" s="915">
        <f>J67+J68</f>
        <v>0</v>
      </c>
    </row>
    <row r="67" spans="1:10" s="672" customFormat="1" ht="25.5" hidden="1">
      <c r="A67" s="919">
        <v>1125100</v>
      </c>
      <c r="B67" s="737" t="s">
        <v>178</v>
      </c>
      <c r="C67" s="722" t="s">
        <v>879</v>
      </c>
      <c r="D67" s="830">
        <v>0</v>
      </c>
      <c r="E67" s="830">
        <v>0</v>
      </c>
      <c r="F67" s="830">
        <f>D67+E67</f>
        <v>0</v>
      </c>
      <c r="G67" s="830"/>
      <c r="H67" s="830">
        <v>0</v>
      </c>
      <c r="I67" s="830">
        <v>0</v>
      </c>
      <c r="J67" s="915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669</v>
      </c>
      <c r="C68" s="730" t="s">
        <v>988</v>
      </c>
      <c r="D68" s="831">
        <v>0</v>
      </c>
      <c r="E68" s="831">
        <v>0</v>
      </c>
      <c r="F68" s="831">
        <f>D68+E68</f>
        <v>0</v>
      </c>
      <c r="G68" s="831">
        <v>0</v>
      </c>
      <c r="H68" s="831">
        <v>0</v>
      </c>
      <c r="I68" s="831">
        <v>0</v>
      </c>
      <c r="J68" s="915">
        <f t="shared" si="2"/>
        <v>0</v>
      </c>
    </row>
    <row r="69" spans="1:10" s="672" customFormat="1" ht="14.25" hidden="1">
      <c r="A69" s="912">
        <v>1126000</v>
      </c>
      <c r="B69" s="742" t="s">
        <v>989</v>
      </c>
      <c r="C69" s="718" t="s">
        <v>338</v>
      </c>
      <c r="D69" s="835">
        <f>SUM(D70:D77)</f>
        <v>0</v>
      </c>
      <c r="E69" s="835"/>
      <c r="F69" s="835">
        <f>SUM(F70:F77)</f>
        <v>0</v>
      </c>
      <c r="G69" s="835">
        <f>SUM(G70:G77)</f>
        <v>0</v>
      </c>
      <c r="H69" s="835">
        <f>SUM(H70:H77)</f>
        <v>0</v>
      </c>
      <c r="I69" s="835">
        <f>SUM(I70:I77)</f>
        <v>0</v>
      </c>
      <c r="J69" s="915">
        <f t="shared" si="2"/>
        <v>0</v>
      </c>
    </row>
    <row r="70" spans="1:10" s="672" customFormat="1" hidden="1">
      <c r="A70" s="912">
        <v>1126100</v>
      </c>
      <c r="B70" s="737" t="s">
        <v>941</v>
      </c>
      <c r="C70" s="722" t="s">
        <v>990</v>
      </c>
      <c r="D70" s="830">
        <v>0</v>
      </c>
      <c r="E70" s="830"/>
      <c r="F70" s="830">
        <f>D70+E70</f>
        <v>0</v>
      </c>
      <c r="G70" s="830">
        <v>0</v>
      </c>
      <c r="H70" s="830">
        <v>0</v>
      </c>
      <c r="I70" s="830">
        <v>0</v>
      </c>
      <c r="J70" s="915">
        <f t="shared" si="2"/>
        <v>0</v>
      </c>
    </row>
    <row r="71" spans="1:10" s="672" customFormat="1" hidden="1">
      <c r="A71" s="912">
        <v>1126200</v>
      </c>
      <c r="B71" s="737" t="s">
        <v>942</v>
      </c>
      <c r="C71" s="726" t="s">
        <v>991</v>
      </c>
      <c r="D71" s="830"/>
      <c r="E71" s="830"/>
      <c r="F71" s="830">
        <f t="shared" ref="F71:F78" si="3">D71+E71</f>
        <v>0</v>
      </c>
      <c r="G71" s="830"/>
      <c r="H71" s="830"/>
      <c r="I71" s="830"/>
      <c r="J71" s="915">
        <f t="shared" si="2"/>
        <v>0</v>
      </c>
    </row>
    <row r="72" spans="1:10" s="672" customFormat="1" hidden="1">
      <c r="A72" s="912">
        <v>1126300</v>
      </c>
      <c r="B72" s="737" t="s">
        <v>369</v>
      </c>
      <c r="C72" s="726" t="s">
        <v>370</v>
      </c>
      <c r="D72" s="830"/>
      <c r="E72" s="830"/>
      <c r="F72" s="830">
        <f t="shared" si="3"/>
        <v>0</v>
      </c>
      <c r="G72" s="830"/>
      <c r="H72" s="830"/>
      <c r="I72" s="830"/>
      <c r="J72" s="915">
        <f t="shared" si="2"/>
        <v>0</v>
      </c>
    </row>
    <row r="73" spans="1:10" s="672" customFormat="1" hidden="1">
      <c r="A73" s="914">
        <v>1126400</v>
      </c>
      <c r="B73" s="747" t="s">
        <v>943</v>
      </c>
      <c r="C73" s="726" t="s">
        <v>371</v>
      </c>
      <c r="D73" s="830">
        <v>0</v>
      </c>
      <c r="E73" s="830"/>
      <c r="F73" s="830">
        <f t="shared" si="3"/>
        <v>0</v>
      </c>
      <c r="G73" s="830">
        <v>0</v>
      </c>
      <c r="H73" s="830">
        <v>0</v>
      </c>
      <c r="I73" s="830">
        <v>0</v>
      </c>
      <c r="J73" s="915">
        <f t="shared" si="2"/>
        <v>0</v>
      </c>
    </row>
    <row r="74" spans="1:10" s="672" customFormat="1" ht="25.5" hidden="1">
      <c r="A74" s="916">
        <v>1126500</v>
      </c>
      <c r="B74" s="748" t="s">
        <v>901</v>
      </c>
      <c r="C74" s="726" t="s">
        <v>372</v>
      </c>
      <c r="D74" s="830"/>
      <c r="E74" s="830"/>
      <c r="F74" s="830">
        <f t="shared" si="3"/>
        <v>0</v>
      </c>
      <c r="G74" s="830"/>
      <c r="H74" s="830"/>
      <c r="I74" s="830"/>
      <c r="J74" s="915">
        <v>0</v>
      </c>
    </row>
    <row r="75" spans="1:10" s="672" customFormat="1" hidden="1">
      <c r="A75" s="914">
        <v>1126600</v>
      </c>
      <c r="B75" s="747" t="s">
        <v>214</v>
      </c>
      <c r="C75" s="726" t="s">
        <v>373</v>
      </c>
      <c r="D75" s="830">
        <v>0</v>
      </c>
      <c r="E75" s="830"/>
      <c r="F75" s="830">
        <f t="shared" si="3"/>
        <v>0</v>
      </c>
      <c r="G75" s="830">
        <v>0</v>
      </c>
      <c r="H75" s="830">
        <v>0</v>
      </c>
      <c r="I75" s="830">
        <v>0</v>
      </c>
      <c r="J75" s="915">
        <f>F75</f>
        <v>0</v>
      </c>
    </row>
    <row r="76" spans="1:10" s="672" customFormat="1" hidden="1">
      <c r="A76" s="914">
        <v>1126700</v>
      </c>
      <c r="B76" s="747" t="s">
        <v>215</v>
      </c>
      <c r="C76" s="726" t="s">
        <v>374</v>
      </c>
      <c r="D76" s="830">
        <v>0</v>
      </c>
      <c r="E76" s="830"/>
      <c r="F76" s="830">
        <f t="shared" si="3"/>
        <v>0</v>
      </c>
      <c r="G76" s="830">
        <v>0</v>
      </c>
      <c r="H76" s="830">
        <v>0</v>
      </c>
      <c r="I76" s="830">
        <v>0</v>
      </c>
      <c r="J76" s="915">
        <f>F76</f>
        <v>0</v>
      </c>
    </row>
    <row r="77" spans="1:10" s="672" customFormat="1" ht="13.5" hidden="1" thickBot="1">
      <c r="A77" s="918">
        <v>1126800</v>
      </c>
      <c r="B77" s="749" t="s">
        <v>458</v>
      </c>
      <c r="C77" s="730" t="s">
        <v>375</v>
      </c>
      <c r="D77" s="831">
        <v>0</v>
      </c>
      <c r="E77" s="831">
        <v>0</v>
      </c>
      <c r="F77" s="830">
        <f t="shared" si="3"/>
        <v>0</v>
      </c>
      <c r="G77" s="831">
        <v>0</v>
      </c>
      <c r="H77" s="831">
        <v>0</v>
      </c>
      <c r="I77" s="831">
        <v>0</v>
      </c>
      <c r="J77" s="915">
        <f>F77</f>
        <v>0</v>
      </c>
    </row>
    <row r="78" spans="1:10" s="672" customFormat="1" ht="14.25" hidden="1">
      <c r="A78" s="920">
        <v>1130000</v>
      </c>
      <c r="B78" s="751" t="s">
        <v>274</v>
      </c>
      <c r="C78" s="718" t="s">
        <v>338</v>
      </c>
      <c r="D78" s="835">
        <v>0</v>
      </c>
      <c r="E78" s="835"/>
      <c r="F78" s="830">
        <f t="shared" si="3"/>
        <v>0</v>
      </c>
      <c r="G78" s="835">
        <v>0</v>
      </c>
      <c r="H78" s="835">
        <v>0</v>
      </c>
      <c r="I78" s="835">
        <v>0</v>
      </c>
      <c r="J78" s="915">
        <v>0</v>
      </c>
    </row>
    <row r="79" spans="1:10" s="672" customFormat="1" hidden="1">
      <c r="A79" s="920">
        <v>1130100</v>
      </c>
      <c r="B79" s="747" t="s">
        <v>459</v>
      </c>
      <c r="C79" s="722" t="s">
        <v>275</v>
      </c>
      <c r="D79" s="830"/>
      <c r="E79" s="830"/>
      <c r="F79" s="830"/>
      <c r="G79" s="830"/>
      <c r="H79" s="830"/>
      <c r="I79" s="830"/>
      <c r="J79" s="915">
        <v>0</v>
      </c>
    </row>
    <row r="80" spans="1:10" s="672" customFormat="1" hidden="1">
      <c r="A80" s="920">
        <v>1130200</v>
      </c>
      <c r="B80" s="747" t="s">
        <v>460</v>
      </c>
      <c r="C80" s="726" t="s">
        <v>276</v>
      </c>
      <c r="D80" s="830"/>
      <c r="E80" s="830"/>
      <c r="F80" s="830"/>
      <c r="G80" s="830"/>
      <c r="H80" s="830"/>
      <c r="I80" s="830"/>
      <c r="J80" s="915">
        <v>0</v>
      </c>
    </row>
    <row r="81" spans="1:10" s="672" customFormat="1" ht="25.5" hidden="1">
      <c r="A81" s="920">
        <v>1130300</v>
      </c>
      <c r="B81" s="747" t="s">
        <v>461</v>
      </c>
      <c r="C81" s="726" t="s">
        <v>277</v>
      </c>
      <c r="D81" s="830"/>
      <c r="E81" s="830"/>
      <c r="F81" s="830"/>
      <c r="G81" s="830"/>
      <c r="H81" s="830"/>
      <c r="I81" s="830"/>
      <c r="J81" s="915">
        <v>0</v>
      </c>
    </row>
    <row r="82" spans="1:10" s="672" customFormat="1" ht="25.5" hidden="1">
      <c r="A82" s="920">
        <v>1130400</v>
      </c>
      <c r="B82" s="752" t="s">
        <v>462</v>
      </c>
      <c r="C82" s="753" t="s">
        <v>278</v>
      </c>
      <c r="D82" s="829"/>
      <c r="E82" s="829"/>
      <c r="F82" s="829"/>
      <c r="G82" s="829"/>
      <c r="H82" s="829"/>
      <c r="I82" s="829"/>
      <c r="J82" s="915">
        <v>0</v>
      </c>
    </row>
    <row r="83" spans="1:10" s="672" customFormat="1" ht="28.5" hidden="1">
      <c r="A83" s="914">
        <v>1131000</v>
      </c>
      <c r="B83" s="754" t="s">
        <v>279</v>
      </c>
      <c r="C83" s="755" t="s">
        <v>338</v>
      </c>
      <c r="D83" s="830"/>
      <c r="E83" s="830"/>
      <c r="F83" s="830"/>
      <c r="G83" s="830"/>
      <c r="H83" s="830"/>
      <c r="I83" s="830"/>
      <c r="J83" s="915">
        <v>0</v>
      </c>
    </row>
    <row r="84" spans="1:10" s="672" customFormat="1" ht="25.5" hidden="1">
      <c r="A84" s="914">
        <v>1131100</v>
      </c>
      <c r="B84" s="747" t="s">
        <v>565</v>
      </c>
      <c r="C84" s="722" t="s">
        <v>280</v>
      </c>
      <c r="D84" s="830"/>
      <c r="E84" s="830"/>
      <c r="F84" s="830"/>
      <c r="G84" s="830"/>
      <c r="H84" s="830"/>
      <c r="I84" s="830"/>
      <c r="J84" s="915">
        <v>0</v>
      </c>
    </row>
    <row r="85" spans="1:10" s="672" customFormat="1" hidden="1">
      <c r="A85" s="914">
        <v>1131200</v>
      </c>
      <c r="B85" s="747" t="s">
        <v>566</v>
      </c>
      <c r="C85" s="726" t="s">
        <v>281</v>
      </c>
      <c r="D85" s="830"/>
      <c r="E85" s="830"/>
      <c r="F85" s="830"/>
      <c r="G85" s="830"/>
      <c r="H85" s="830"/>
      <c r="I85" s="830"/>
      <c r="J85" s="915">
        <v>0</v>
      </c>
    </row>
    <row r="86" spans="1:10" s="672" customFormat="1" ht="13.5" hidden="1" thickBot="1">
      <c r="A86" s="914">
        <v>1131300</v>
      </c>
      <c r="B86" s="749" t="s">
        <v>567</v>
      </c>
      <c r="C86" s="730" t="s">
        <v>282</v>
      </c>
      <c r="D86" s="831"/>
      <c r="E86" s="831"/>
      <c r="F86" s="831"/>
      <c r="G86" s="831"/>
      <c r="H86" s="831"/>
      <c r="I86" s="831"/>
      <c r="J86" s="915">
        <v>0</v>
      </c>
    </row>
    <row r="87" spans="1:10" s="672" customFormat="1" ht="14.25" hidden="1">
      <c r="A87" s="921">
        <v>1140000</v>
      </c>
      <c r="B87" s="751" t="s">
        <v>283</v>
      </c>
      <c r="C87" s="718" t="s">
        <v>338</v>
      </c>
      <c r="D87" s="835">
        <v>0</v>
      </c>
      <c r="E87" s="835"/>
      <c r="F87" s="835">
        <v>0</v>
      </c>
      <c r="G87" s="835">
        <v>0</v>
      </c>
      <c r="H87" s="835">
        <v>0</v>
      </c>
      <c r="I87" s="835">
        <v>0</v>
      </c>
      <c r="J87" s="915">
        <v>0</v>
      </c>
    </row>
    <row r="88" spans="1:10" s="672" customFormat="1" ht="25.5" hidden="1">
      <c r="A88" s="921">
        <v>1141000</v>
      </c>
      <c r="B88" s="747" t="s">
        <v>284</v>
      </c>
      <c r="C88" s="722" t="s">
        <v>960</v>
      </c>
      <c r="D88" s="830"/>
      <c r="E88" s="830"/>
      <c r="F88" s="830"/>
      <c r="G88" s="830"/>
      <c r="H88" s="830"/>
      <c r="I88" s="830"/>
      <c r="J88" s="915">
        <v>0</v>
      </c>
    </row>
    <row r="89" spans="1:10" s="672" customFormat="1" ht="25.5" hidden="1">
      <c r="A89" s="921">
        <v>1142000</v>
      </c>
      <c r="B89" s="747" t="s">
        <v>38</v>
      </c>
      <c r="C89" s="726" t="s">
        <v>39</v>
      </c>
      <c r="D89" s="830"/>
      <c r="E89" s="830"/>
      <c r="F89" s="830"/>
      <c r="G89" s="830"/>
      <c r="H89" s="830"/>
      <c r="I89" s="830"/>
      <c r="J89" s="915">
        <v>0</v>
      </c>
    </row>
    <row r="90" spans="1:10" s="672" customFormat="1" ht="25.5" hidden="1">
      <c r="A90" s="921">
        <v>1143000</v>
      </c>
      <c r="B90" s="747" t="s">
        <v>40</v>
      </c>
      <c r="C90" s="726" t="s">
        <v>41</v>
      </c>
      <c r="D90" s="830"/>
      <c r="E90" s="830"/>
      <c r="F90" s="830"/>
      <c r="G90" s="830"/>
      <c r="H90" s="830"/>
      <c r="I90" s="830"/>
      <c r="J90" s="915">
        <v>0</v>
      </c>
    </row>
    <row r="91" spans="1:10" s="672" customFormat="1" ht="26.25" hidden="1" thickBot="1">
      <c r="A91" s="917">
        <v>1144000</v>
      </c>
      <c r="B91" s="749" t="s">
        <v>42</v>
      </c>
      <c r="C91" s="730" t="s">
        <v>418</v>
      </c>
      <c r="D91" s="831"/>
      <c r="E91" s="831"/>
      <c r="F91" s="831"/>
      <c r="G91" s="831"/>
      <c r="H91" s="831"/>
      <c r="I91" s="831"/>
      <c r="J91" s="915">
        <v>0</v>
      </c>
    </row>
    <row r="92" spans="1:10" s="672" customFormat="1" ht="14.25">
      <c r="A92" s="922">
        <v>1150000</v>
      </c>
      <c r="B92" s="923" t="s">
        <v>694</v>
      </c>
      <c r="C92" s="718" t="s">
        <v>338</v>
      </c>
      <c r="D92" s="835">
        <f>D105</f>
        <v>12000</v>
      </c>
      <c r="E92" s="835"/>
      <c r="F92" s="835">
        <f>F105</f>
        <v>12000</v>
      </c>
      <c r="G92" s="835">
        <f>G105</f>
        <v>2500</v>
      </c>
      <c r="H92" s="835">
        <f>H105</f>
        <v>5000</v>
      </c>
      <c r="I92" s="835">
        <f>I105</f>
        <v>7500</v>
      </c>
      <c r="J92" s="915">
        <f>J105</f>
        <v>12000</v>
      </c>
    </row>
    <row r="93" spans="1:10" s="672" customFormat="1" ht="25.5">
      <c r="A93" s="924">
        <v>1151000</v>
      </c>
      <c r="B93" s="925" t="s">
        <v>649</v>
      </c>
      <c r="C93" s="718" t="s">
        <v>338</v>
      </c>
      <c r="D93" s="926">
        <v>0</v>
      </c>
      <c r="E93" s="926"/>
      <c r="F93" s="926">
        <v>0</v>
      </c>
      <c r="G93" s="926">
        <v>0</v>
      </c>
      <c r="H93" s="926">
        <v>0</v>
      </c>
      <c r="I93" s="926">
        <v>0</v>
      </c>
      <c r="J93" s="915">
        <v>0</v>
      </c>
    </row>
    <row r="94" spans="1:10" s="672" customFormat="1" ht="0.75" customHeight="1">
      <c r="A94" s="924">
        <v>1151100</v>
      </c>
      <c r="B94" s="927" t="s">
        <v>250</v>
      </c>
      <c r="C94" s="928">
        <v>461100</v>
      </c>
      <c r="D94" s="926"/>
      <c r="E94" s="926"/>
      <c r="F94" s="926"/>
      <c r="G94" s="926"/>
      <c r="H94" s="926"/>
      <c r="I94" s="926"/>
      <c r="J94" s="915">
        <v>0</v>
      </c>
    </row>
    <row r="95" spans="1:10" s="672" customFormat="1" ht="25.5" hidden="1">
      <c r="A95" s="924">
        <v>1151200</v>
      </c>
      <c r="B95" s="927" t="s">
        <v>607</v>
      </c>
      <c r="C95" s="928">
        <v>461200</v>
      </c>
      <c r="D95" s="847"/>
      <c r="E95" s="847"/>
      <c r="F95" s="847"/>
      <c r="G95" s="847"/>
      <c r="H95" s="847"/>
      <c r="I95" s="847"/>
      <c r="J95" s="915">
        <v>0</v>
      </c>
    </row>
    <row r="96" spans="1:10" s="672" customFormat="1" ht="25.5" hidden="1">
      <c r="A96" s="924">
        <v>1152000</v>
      </c>
      <c r="B96" s="929" t="s">
        <v>495</v>
      </c>
      <c r="C96" s="930" t="s">
        <v>338</v>
      </c>
      <c r="D96" s="931">
        <v>0</v>
      </c>
      <c r="E96" s="931"/>
      <c r="F96" s="931">
        <v>0</v>
      </c>
      <c r="G96" s="931">
        <v>0</v>
      </c>
      <c r="H96" s="931">
        <v>0</v>
      </c>
      <c r="I96" s="931">
        <v>0</v>
      </c>
      <c r="J96" s="915">
        <v>0</v>
      </c>
    </row>
    <row r="97" spans="1:10" s="672" customFormat="1" ht="25.5" hidden="1">
      <c r="A97" s="924">
        <v>1152100</v>
      </c>
      <c r="B97" s="932" t="s">
        <v>518</v>
      </c>
      <c r="C97" s="928">
        <v>462100</v>
      </c>
      <c r="D97" s="844"/>
      <c r="E97" s="844"/>
      <c r="F97" s="844"/>
      <c r="G97" s="933"/>
      <c r="H97" s="933"/>
      <c r="I97" s="830"/>
      <c r="J97" s="915">
        <v>0</v>
      </c>
    </row>
    <row r="98" spans="1:10" s="672" customFormat="1" ht="26.25" hidden="1" thickBot="1">
      <c r="A98" s="934">
        <v>1152200</v>
      </c>
      <c r="B98" s="935" t="s">
        <v>723</v>
      </c>
      <c r="C98" s="936">
        <v>462200</v>
      </c>
      <c r="D98" s="839"/>
      <c r="E98" s="839"/>
      <c r="F98" s="839"/>
      <c r="G98" s="937"/>
      <c r="H98" s="937"/>
      <c r="I98" s="831"/>
      <c r="J98" s="915">
        <v>0</v>
      </c>
    </row>
    <row r="99" spans="1:10" s="672" customFormat="1" ht="25.5" hidden="1">
      <c r="A99" s="922">
        <v>1153000</v>
      </c>
      <c r="B99" s="938" t="s">
        <v>724</v>
      </c>
      <c r="C99" s="939" t="s">
        <v>338</v>
      </c>
      <c r="D99" s="940">
        <v>0</v>
      </c>
      <c r="E99" s="940"/>
      <c r="F99" s="940">
        <v>0</v>
      </c>
      <c r="G99" s="940">
        <v>0</v>
      </c>
      <c r="H99" s="940">
        <v>0</v>
      </c>
      <c r="I99" s="940">
        <v>0</v>
      </c>
      <c r="J99" s="915">
        <v>0</v>
      </c>
    </row>
    <row r="100" spans="1:10" s="672" customFormat="1" ht="25.5" hidden="1">
      <c r="A100" s="924">
        <v>1153100</v>
      </c>
      <c r="B100" s="932" t="s">
        <v>725</v>
      </c>
      <c r="C100" s="928">
        <v>463100</v>
      </c>
      <c r="D100" s="931"/>
      <c r="E100" s="931"/>
      <c r="F100" s="931"/>
      <c r="G100" s="931"/>
      <c r="H100" s="931"/>
      <c r="I100" s="931"/>
      <c r="J100" s="915">
        <v>0</v>
      </c>
    </row>
    <row r="101" spans="1:10" s="672" customFormat="1" hidden="1">
      <c r="A101" s="924">
        <v>1153200</v>
      </c>
      <c r="B101" s="932" t="s">
        <v>95</v>
      </c>
      <c r="C101" s="928">
        <v>463200</v>
      </c>
      <c r="D101" s="931"/>
      <c r="E101" s="931"/>
      <c r="F101" s="931"/>
      <c r="G101" s="931"/>
      <c r="H101" s="931"/>
      <c r="I101" s="931"/>
      <c r="J101" s="915">
        <v>0</v>
      </c>
    </row>
    <row r="102" spans="1:10" s="672" customFormat="1" ht="51" hidden="1">
      <c r="A102" s="924">
        <v>1153300</v>
      </c>
      <c r="B102" s="932" t="s">
        <v>479</v>
      </c>
      <c r="C102" s="928">
        <v>463300</v>
      </c>
      <c r="D102" s="931"/>
      <c r="E102" s="931"/>
      <c r="F102" s="931"/>
      <c r="G102" s="931"/>
      <c r="H102" s="931"/>
      <c r="I102" s="931"/>
      <c r="J102" s="915">
        <v>0</v>
      </c>
    </row>
    <row r="103" spans="1:10" s="672" customFormat="1" ht="38.25" hidden="1">
      <c r="A103" s="924">
        <v>1153400</v>
      </c>
      <c r="B103" s="932" t="s">
        <v>480</v>
      </c>
      <c r="C103" s="928">
        <v>463400</v>
      </c>
      <c r="D103" s="931"/>
      <c r="E103" s="931"/>
      <c r="F103" s="931"/>
      <c r="G103" s="931"/>
      <c r="H103" s="931"/>
      <c r="I103" s="931"/>
      <c r="J103" s="915">
        <v>0</v>
      </c>
    </row>
    <row r="104" spans="1:10" s="672" customFormat="1" ht="25.5">
      <c r="A104" s="924">
        <v>1153500</v>
      </c>
      <c r="B104" s="941" t="s">
        <v>481</v>
      </c>
      <c r="C104" s="928">
        <v>463500</v>
      </c>
      <c r="D104" s="931"/>
      <c r="E104" s="931"/>
      <c r="F104" s="931"/>
      <c r="G104" s="931"/>
      <c r="H104" s="931"/>
      <c r="I104" s="931"/>
      <c r="J104" s="915">
        <v>0</v>
      </c>
    </row>
    <row r="105" spans="1:10" s="672" customFormat="1" ht="38.25">
      <c r="A105" s="924">
        <v>1153700</v>
      </c>
      <c r="B105" s="941" t="s">
        <v>482</v>
      </c>
      <c r="C105" s="928">
        <v>463700</v>
      </c>
      <c r="D105" s="1108">
        <v>12000</v>
      </c>
      <c r="E105" s="1108">
        <v>0</v>
      </c>
      <c r="F105" s="931">
        <f>D105+E105</f>
        <v>12000</v>
      </c>
      <c r="G105" s="931">
        <v>2500</v>
      </c>
      <c r="H105" s="931">
        <v>5000</v>
      </c>
      <c r="I105" s="1108">
        <v>7500</v>
      </c>
      <c r="J105" s="954">
        <f>F105</f>
        <v>12000</v>
      </c>
    </row>
    <row r="106" spans="1:10" s="672" customFormat="1" ht="11.25" customHeight="1" thickBot="1">
      <c r="A106" s="924">
        <v>1153800</v>
      </c>
      <c r="B106" s="941" t="s">
        <v>953</v>
      </c>
      <c r="C106" s="928">
        <v>463800</v>
      </c>
      <c r="D106" s="931"/>
      <c r="E106" s="931"/>
      <c r="F106" s="931"/>
      <c r="G106" s="931"/>
      <c r="H106" s="931"/>
      <c r="I106" s="931"/>
      <c r="J106" s="915">
        <v>0</v>
      </c>
    </row>
    <row r="107" spans="1:10" s="672" customFormat="1" hidden="1">
      <c r="A107" s="924">
        <v>1153900</v>
      </c>
      <c r="B107" s="941" t="s">
        <v>954</v>
      </c>
      <c r="C107" s="928">
        <v>463900</v>
      </c>
      <c r="D107" s="931"/>
      <c r="E107" s="931"/>
      <c r="F107" s="931"/>
      <c r="G107" s="931"/>
      <c r="H107" s="931"/>
      <c r="I107" s="931"/>
      <c r="J107" s="915">
        <v>0</v>
      </c>
    </row>
    <row r="108" spans="1:10" s="672" customFormat="1" ht="25.5" hidden="1">
      <c r="A108" s="924">
        <v>1154000</v>
      </c>
      <c r="B108" s="942" t="s">
        <v>955</v>
      </c>
      <c r="C108" s="930" t="s">
        <v>338</v>
      </c>
      <c r="D108" s="931">
        <v>0</v>
      </c>
      <c r="E108" s="931"/>
      <c r="F108" s="931">
        <v>0</v>
      </c>
      <c r="G108" s="931">
        <v>0</v>
      </c>
      <c r="H108" s="931">
        <v>0</v>
      </c>
      <c r="I108" s="931">
        <v>0</v>
      </c>
      <c r="J108" s="915">
        <v>0</v>
      </c>
    </row>
    <row r="109" spans="1:10" s="672" customFormat="1" ht="25.5" hidden="1">
      <c r="A109" s="924">
        <v>1154100</v>
      </c>
      <c r="B109" s="941" t="s">
        <v>195</v>
      </c>
      <c r="C109" s="928">
        <v>465100</v>
      </c>
      <c r="D109" s="943"/>
      <c r="E109" s="943"/>
      <c r="F109" s="943"/>
      <c r="G109" s="944"/>
      <c r="H109" s="944"/>
      <c r="I109" s="945"/>
      <c r="J109" s="915">
        <v>0</v>
      </c>
    </row>
    <row r="110" spans="1:10" s="672" customFormat="1" hidden="1">
      <c r="A110" s="924">
        <v>1154200</v>
      </c>
      <c r="B110" s="941" t="s">
        <v>196</v>
      </c>
      <c r="C110" s="928">
        <v>465200</v>
      </c>
      <c r="D110" s="943"/>
      <c r="E110" s="943"/>
      <c r="F110" s="943"/>
      <c r="G110" s="944"/>
      <c r="H110" s="944"/>
      <c r="I110" s="945"/>
      <c r="J110" s="915">
        <v>0</v>
      </c>
    </row>
    <row r="111" spans="1:10" s="672" customFormat="1" ht="25.5" hidden="1">
      <c r="A111" s="924">
        <v>1154300</v>
      </c>
      <c r="B111" s="941" t="s">
        <v>197</v>
      </c>
      <c r="C111" s="928">
        <v>465300</v>
      </c>
      <c r="D111" s="943"/>
      <c r="E111" s="943"/>
      <c r="F111" s="943"/>
      <c r="G111" s="944"/>
      <c r="H111" s="944"/>
      <c r="I111" s="945"/>
      <c r="J111" s="915">
        <v>0</v>
      </c>
    </row>
    <row r="112" spans="1:10" s="672" customFormat="1" ht="38.25" hidden="1">
      <c r="A112" s="924">
        <v>1154500</v>
      </c>
      <c r="B112" s="941" t="s">
        <v>63</v>
      </c>
      <c r="C112" s="928">
        <v>465500</v>
      </c>
      <c r="D112" s="943"/>
      <c r="E112" s="943"/>
      <c r="F112" s="943"/>
      <c r="G112" s="944"/>
      <c r="H112" s="944"/>
      <c r="I112" s="945"/>
      <c r="J112" s="915">
        <v>0</v>
      </c>
    </row>
    <row r="113" spans="1:10" s="672" customFormat="1" ht="38.25" hidden="1">
      <c r="A113" s="924">
        <v>1154600</v>
      </c>
      <c r="B113" s="941" t="s">
        <v>64</v>
      </c>
      <c r="C113" s="928">
        <v>465600</v>
      </c>
      <c r="D113" s="844"/>
      <c r="E113" s="844"/>
      <c r="F113" s="844"/>
      <c r="G113" s="933"/>
      <c r="H113" s="933"/>
      <c r="I113" s="830"/>
      <c r="J113" s="915">
        <v>0</v>
      </c>
    </row>
    <row r="114" spans="1:10" s="672" customFormat="1" ht="13.5" hidden="1" thickBot="1">
      <c r="A114" s="934">
        <v>1154700</v>
      </c>
      <c r="B114" s="946" t="s">
        <v>74</v>
      </c>
      <c r="C114" s="730" t="s">
        <v>75</v>
      </c>
      <c r="D114" s="839"/>
      <c r="E114" s="839"/>
      <c r="F114" s="839"/>
      <c r="G114" s="937"/>
      <c r="H114" s="937"/>
      <c r="I114" s="831"/>
      <c r="J114" s="915">
        <v>0</v>
      </c>
    </row>
    <row r="115" spans="1:10" s="672" customFormat="1" ht="25.5" hidden="1">
      <c r="A115" s="947">
        <v>1160000</v>
      </c>
      <c r="B115" s="764" t="s">
        <v>76</v>
      </c>
      <c r="C115" s="718" t="s">
        <v>338</v>
      </c>
      <c r="D115" s="842">
        <v>0</v>
      </c>
      <c r="E115" s="842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t="25.5" hidden="1">
      <c r="A116" s="919">
        <v>1161000</v>
      </c>
      <c r="B116" s="766" t="s">
        <v>77</v>
      </c>
      <c r="C116" s="767" t="s">
        <v>338</v>
      </c>
      <c r="D116" s="844">
        <v>0</v>
      </c>
      <c r="E116" s="844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38.25" hidden="1">
      <c r="A117" s="919">
        <v>1161100</v>
      </c>
      <c r="B117" s="725" t="s">
        <v>1660</v>
      </c>
      <c r="C117" s="746">
        <v>471100</v>
      </c>
      <c r="D117" s="844"/>
      <c r="E117" s="844"/>
      <c r="F117" s="844"/>
      <c r="G117" s="844"/>
      <c r="H117" s="844"/>
      <c r="I117" s="844"/>
      <c r="J117" s="915">
        <v>0</v>
      </c>
    </row>
    <row r="118" spans="1:10" s="672" customFormat="1" ht="38.25" hidden="1">
      <c r="A118" s="919">
        <v>1161200</v>
      </c>
      <c r="B118" s="760" t="s">
        <v>1622</v>
      </c>
      <c r="C118" s="746">
        <v>471200</v>
      </c>
      <c r="D118" s="844"/>
      <c r="E118" s="844"/>
      <c r="F118" s="844"/>
      <c r="G118" s="844"/>
      <c r="H118" s="844"/>
      <c r="I118" s="844"/>
      <c r="J118" s="915">
        <v>0</v>
      </c>
    </row>
    <row r="119" spans="1:10" s="672" customFormat="1" ht="38.25" hidden="1">
      <c r="A119" s="919">
        <v>1162000</v>
      </c>
      <c r="B119" s="766" t="s">
        <v>1080</v>
      </c>
      <c r="C119" s="767" t="s">
        <v>338</v>
      </c>
      <c r="D119" s="844">
        <v>0</v>
      </c>
      <c r="E119" s="844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5.5" hidden="1">
      <c r="A120" s="919">
        <v>1162100</v>
      </c>
      <c r="B120" s="760" t="s">
        <v>1623</v>
      </c>
      <c r="C120" s="726" t="s">
        <v>122</v>
      </c>
      <c r="D120" s="844"/>
      <c r="E120" s="844"/>
      <c r="F120" s="844"/>
      <c r="G120" s="844"/>
      <c r="H120" s="844"/>
      <c r="I120" s="844"/>
      <c r="J120" s="915">
        <v>0</v>
      </c>
    </row>
    <row r="121" spans="1:10" s="672" customFormat="1" hidden="1">
      <c r="A121" s="919">
        <v>1162200</v>
      </c>
      <c r="B121" s="760" t="s">
        <v>1624</v>
      </c>
      <c r="C121" s="726" t="s">
        <v>23</v>
      </c>
      <c r="D121" s="844"/>
      <c r="E121" s="844"/>
      <c r="F121" s="844"/>
      <c r="G121" s="844"/>
      <c r="H121" s="844"/>
      <c r="I121" s="844"/>
      <c r="J121" s="915">
        <v>0</v>
      </c>
    </row>
    <row r="122" spans="1:10" s="672" customFormat="1" ht="25.5" hidden="1">
      <c r="A122" s="919">
        <v>1162300</v>
      </c>
      <c r="B122" s="760" t="s">
        <v>1625</v>
      </c>
      <c r="C122" s="726" t="s">
        <v>25</v>
      </c>
      <c r="D122" s="844"/>
      <c r="E122" s="844"/>
      <c r="F122" s="844"/>
      <c r="G122" s="844"/>
      <c r="H122" s="844"/>
      <c r="I122" s="844"/>
      <c r="J122" s="915">
        <v>0</v>
      </c>
    </row>
    <row r="123" spans="1:10" s="672" customFormat="1" hidden="1">
      <c r="A123" s="919">
        <v>1162400</v>
      </c>
      <c r="B123" s="760" t="s">
        <v>1626</v>
      </c>
      <c r="C123" s="726" t="s">
        <v>795</v>
      </c>
      <c r="D123" s="844"/>
      <c r="E123" s="844"/>
      <c r="F123" s="844"/>
      <c r="G123" s="844"/>
      <c r="H123" s="844"/>
      <c r="I123" s="844"/>
      <c r="J123" s="915">
        <v>0</v>
      </c>
    </row>
    <row r="124" spans="1:10" s="672" customFormat="1" ht="25.5" hidden="1">
      <c r="A124" s="919">
        <v>1162500</v>
      </c>
      <c r="B124" s="760" t="s">
        <v>1627</v>
      </c>
      <c r="C124" s="726" t="s">
        <v>797</v>
      </c>
      <c r="D124" s="844"/>
      <c r="E124" s="844"/>
      <c r="F124" s="844"/>
      <c r="G124" s="844"/>
      <c r="H124" s="844"/>
      <c r="I124" s="844"/>
      <c r="J124" s="915">
        <v>0</v>
      </c>
    </row>
    <row r="125" spans="1:10" s="672" customFormat="1" hidden="1">
      <c r="A125" s="919">
        <v>1162600</v>
      </c>
      <c r="B125" s="760" t="s">
        <v>1628</v>
      </c>
      <c r="C125" s="726" t="s">
        <v>489</v>
      </c>
      <c r="D125" s="844"/>
      <c r="E125" s="844"/>
      <c r="F125" s="844"/>
      <c r="G125" s="844"/>
      <c r="H125" s="844"/>
      <c r="I125" s="844"/>
      <c r="J125" s="915">
        <v>0</v>
      </c>
    </row>
    <row r="126" spans="1:10" s="672" customFormat="1" ht="25.5" hidden="1">
      <c r="A126" s="919">
        <v>1162700</v>
      </c>
      <c r="B126" s="725" t="s">
        <v>1629</v>
      </c>
      <c r="C126" s="726" t="s">
        <v>491</v>
      </c>
      <c r="D126" s="844"/>
      <c r="E126" s="844"/>
      <c r="F126" s="844"/>
      <c r="G126" s="844"/>
      <c r="H126" s="844"/>
      <c r="I126" s="844"/>
      <c r="J126" s="915">
        <v>0</v>
      </c>
    </row>
    <row r="127" spans="1:10" s="672" customFormat="1" ht="13.5" hidden="1" thickBot="1">
      <c r="A127" s="919">
        <v>1162800</v>
      </c>
      <c r="B127" s="760" t="s">
        <v>1630</v>
      </c>
      <c r="C127" s="726" t="s">
        <v>833</v>
      </c>
      <c r="D127" s="933"/>
      <c r="E127" s="933"/>
      <c r="F127" s="933"/>
      <c r="G127" s="933"/>
      <c r="H127" s="933"/>
      <c r="I127" s="933"/>
      <c r="J127" s="915">
        <v>0</v>
      </c>
    </row>
    <row r="128" spans="1:10" s="672" customFormat="1" ht="13.5" hidden="1" thickBot="1">
      <c r="A128" s="948">
        <v>1162900</v>
      </c>
      <c r="B128" s="760" t="s">
        <v>1631</v>
      </c>
      <c r="C128" s="726" t="s">
        <v>835</v>
      </c>
      <c r="D128" s="933"/>
      <c r="E128" s="933"/>
      <c r="F128" s="933"/>
      <c r="G128" s="933"/>
      <c r="H128" s="933"/>
      <c r="I128" s="933"/>
      <c r="J128" s="915">
        <v>0</v>
      </c>
    </row>
    <row r="129" spans="1:10" s="672" customFormat="1" ht="13.5" hidden="1" thickBot="1">
      <c r="A129" s="948">
        <v>1163000</v>
      </c>
      <c r="B129" s="766" t="s">
        <v>54</v>
      </c>
      <c r="C129" s="755" t="s">
        <v>338</v>
      </c>
      <c r="D129" s="933">
        <v>0</v>
      </c>
      <c r="E129" s="933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13.5" hidden="1" thickBot="1">
      <c r="A130" s="949">
        <v>1163100</v>
      </c>
      <c r="B130" s="749" t="s">
        <v>763</v>
      </c>
      <c r="C130" s="730" t="s">
        <v>764</v>
      </c>
      <c r="D130" s="937"/>
      <c r="E130" s="937"/>
      <c r="F130" s="937"/>
      <c r="G130" s="937"/>
      <c r="H130" s="937"/>
      <c r="I130" s="937"/>
      <c r="J130" s="915">
        <v>0</v>
      </c>
    </row>
    <row r="131" spans="1:10" s="672" customFormat="1" ht="13.5" hidden="1" thickBot="1">
      <c r="A131" s="950">
        <v>1170000</v>
      </c>
      <c r="B131" s="772" t="s">
        <v>836</v>
      </c>
      <c r="C131" s="718" t="s">
        <v>338</v>
      </c>
      <c r="D131" s="951">
        <f>D135</f>
        <v>0</v>
      </c>
      <c r="E131" s="951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39" hidden="1" thickBot="1">
      <c r="A132" s="948">
        <v>1171000</v>
      </c>
      <c r="B132" s="776" t="s">
        <v>200</v>
      </c>
      <c r="C132" s="718" t="s">
        <v>338</v>
      </c>
      <c r="D132" s="847">
        <v>0</v>
      </c>
      <c r="E132" s="847"/>
      <c r="F132" s="847">
        <v>0</v>
      </c>
      <c r="G132" s="847">
        <v>0</v>
      </c>
      <c r="H132" s="847">
        <v>0</v>
      </c>
      <c r="I132" s="847">
        <v>0</v>
      </c>
      <c r="J132" s="954">
        <v>0</v>
      </c>
    </row>
    <row r="133" spans="1:10" s="672" customFormat="1" ht="51.75" hidden="1" thickBot="1">
      <c r="A133" s="948">
        <v>1171100</v>
      </c>
      <c r="B133" s="725" t="s">
        <v>1632</v>
      </c>
      <c r="C133" s="722" t="s">
        <v>457</v>
      </c>
      <c r="D133" s="933"/>
      <c r="E133" s="933"/>
      <c r="F133" s="933"/>
      <c r="G133" s="933"/>
      <c r="H133" s="933"/>
      <c r="I133" s="933"/>
      <c r="J133" s="915">
        <v>0</v>
      </c>
    </row>
    <row r="134" spans="1:10" s="672" customFormat="1" ht="26.25" hidden="1" thickBot="1">
      <c r="A134" s="948">
        <v>1171200</v>
      </c>
      <c r="B134" s="760" t="s">
        <v>1633</v>
      </c>
      <c r="C134" s="778" t="s">
        <v>332</v>
      </c>
      <c r="D134" s="933"/>
      <c r="E134" s="933"/>
      <c r="F134" s="933"/>
      <c r="G134" s="933"/>
      <c r="H134" s="933"/>
      <c r="I134" s="933"/>
      <c r="J134" s="915">
        <v>0</v>
      </c>
    </row>
    <row r="135" spans="1:10" s="672" customFormat="1" ht="51.75" hidden="1" thickBot="1">
      <c r="A135" s="919">
        <v>1172000</v>
      </c>
      <c r="B135" s="779" t="s">
        <v>974</v>
      </c>
      <c r="C135" s="755" t="s">
        <v>338</v>
      </c>
      <c r="D135" s="951">
        <f>D137+D138</f>
        <v>0</v>
      </c>
      <c r="E135" s="951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t="13.5" hidden="1" thickBot="1">
      <c r="A136" s="919">
        <v>1172100</v>
      </c>
      <c r="B136" s="747" t="s">
        <v>1058</v>
      </c>
      <c r="C136" s="722" t="s">
        <v>975</v>
      </c>
      <c r="D136" s="933"/>
      <c r="E136" s="830"/>
      <c r="F136" s="933"/>
      <c r="G136" s="933"/>
      <c r="H136" s="933"/>
      <c r="I136" s="933"/>
      <c r="J136" s="915">
        <v>0</v>
      </c>
    </row>
    <row r="137" spans="1:10" s="672" customFormat="1" ht="13.5" hidden="1" thickBot="1">
      <c r="A137" s="919">
        <v>1172200</v>
      </c>
      <c r="B137" s="747" t="s">
        <v>1059</v>
      </c>
      <c r="C137" s="780">
        <v>482200</v>
      </c>
      <c r="D137" s="933">
        <v>0</v>
      </c>
      <c r="E137" s="830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t="13.5" hidden="1" thickBot="1">
      <c r="A138" s="919">
        <v>1172300</v>
      </c>
      <c r="B138" s="760" t="s">
        <v>1634</v>
      </c>
      <c r="C138" s="726" t="s">
        <v>977</v>
      </c>
      <c r="D138" s="933">
        <v>0</v>
      </c>
      <c r="E138" s="830"/>
      <c r="F138" s="933">
        <f>D138+E138</f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39" hidden="1" thickBot="1">
      <c r="A139" s="919">
        <v>1172400</v>
      </c>
      <c r="B139" s="781" t="s">
        <v>1635</v>
      </c>
      <c r="C139" s="726" t="s">
        <v>117</v>
      </c>
      <c r="D139" s="849"/>
      <c r="E139" s="830"/>
      <c r="F139" s="849"/>
      <c r="G139" s="849"/>
      <c r="H139" s="849"/>
      <c r="I139" s="849"/>
      <c r="J139" s="915">
        <v>0</v>
      </c>
    </row>
    <row r="140" spans="1:10" s="672" customFormat="1" ht="26.25" hidden="1" thickBot="1">
      <c r="A140" s="919">
        <v>1173000</v>
      </c>
      <c r="B140" s="779" t="s">
        <v>118</v>
      </c>
      <c r="C140" s="755" t="s">
        <v>338</v>
      </c>
      <c r="D140" s="849">
        <v>0</v>
      </c>
      <c r="E140" s="849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26.25" hidden="1" thickBot="1">
      <c r="A141" s="948">
        <v>1173100</v>
      </c>
      <c r="B141" s="782" t="s">
        <v>119</v>
      </c>
      <c r="C141" s="726" t="s">
        <v>1044</v>
      </c>
      <c r="D141" s="849"/>
      <c r="E141" s="830"/>
      <c r="F141" s="849"/>
      <c r="G141" s="849"/>
      <c r="H141" s="849"/>
      <c r="I141" s="849"/>
      <c r="J141" s="915">
        <v>0</v>
      </c>
    </row>
    <row r="142" spans="1:10" s="672" customFormat="1" ht="51.75" hidden="1" thickBot="1">
      <c r="A142" s="948">
        <v>1174000</v>
      </c>
      <c r="B142" s="779" t="s">
        <v>1045</v>
      </c>
      <c r="C142" s="755" t="s">
        <v>338</v>
      </c>
      <c r="D142" s="849">
        <v>0</v>
      </c>
      <c r="E142" s="849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39" hidden="1" thickBot="1">
      <c r="A143" s="948">
        <v>1174100</v>
      </c>
      <c r="B143" s="782" t="s">
        <v>1060</v>
      </c>
      <c r="C143" s="726" t="s">
        <v>1046</v>
      </c>
      <c r="D143" s="849"/>
      <c r="E143" s="849"/>
      <c r="F143" s="849"/>
      <c r="G143" s="849"/>
      <c r="H143" s="849"/>
      <c r="I143" s="849"/>
      <c r="J143" s="915">
        <v>0</v>
      </c>
    </row>
    <row r="144" spans="1:10" s="672" customFormat="1" ht="26.25" hidden="1" thickBot="1">
      <c r="A144" s="948">
        <v>1174200</v>
      </c>
      <c r="B144" s="781" t="s">
        <v>1636</v>
      </c>
      <c r="C144" s="726" t="s">
        <v>425</v>
      </c>
      <c r="D144" s="849"/>
      <c r="E144" s="849"/>
      <c r="F144" s="849"/>
      <c r="G144" s="849"/>
      <c r="H144" s="849"/>
      <c r="I144" s="849"/>
      <c r="J144" s="915">
        <v>0</v>
      </c>
    </row>
    <row r="145" spans="1:11" s="672" customFormat="1" ht="51.75" hidden="1" thickBot="1">
      <c r="A145" s="948">
        <v>1175000</v>
      </c>
      <c r="B145" s="779" t="s">
        <v>535</v>
      </c>
      <c r="C145" s="755" t="s">
        <v>338</v>
      </c>
      <c r="D145" s="849">
        <v>0</v>
      </c>
      <c r="E145" s="849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1" s="672" customFormat="1" ht="51.75" hidden="1" thickBot="1">
      <c r="A146" s="948">
        <v>1175100</v>
      </c>
      <c r="B146" s="781" t="s">
        <v>1637</v>
      </c>
      <c r="C146" s="726" t="s">
        <v>212</v>
      </c>
      <c r="D146" s="849"/>
      <c r="E146" s="849"/>
      <c r="F146" s="849"/>
      <c r="G146" s="849"/>
      <c r="H146" s="849"/>
      <c r="I146" s="849"/>
      <c r="J146" s="915">
        <v>0</v>
      </c>
    </row>
    <row r="147" spans="1:11" s="672" customFormat="1" ht="13.5" hidden="1" thickBot="1">
      <c r="A147" s="948">
        <v>1176000</v>
      </c>
      <c r="B147" s="779" t="s">
        <v>213</v>
      </c>
      <c r="C147" s="755" t="s">
        <v>338</v>
      </c>
      <c r="D147" s="849">
        <v>0</v>
      </c>
      <c r="E147" s="849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1" s="672" customFormat="1" ht="13.5" hidden="1" thickBot="1">
      <c r="A148" s="948">
        <v>1176100</v>
      </c>
      <c r="B148" s="781" t="s">
        <v>1638</v>
      </c>
      <c r="C148" s="726" t="s">
        <v>8</v>
      </c>
      <c r="D148" s="849"/>
      <c r="E148" s="830"/>
      <c r="F148" s="849"/>
      <c r="G148" s="849"/>
      <c r="H148" s="849"/>
      <c r="I148" s="849"/>
      <c r="J148" s="915">
        <v>0</v>
      </c>
    </row>
    <row r="149" spans="1:11" s="672" customFormat="1" ht="13.5" hidden="1" thickBot="1">
      <c r="A149" s="948">
        <v>1177000</v>
      </c>
      <c r="B149" s="779" t="s">
        <v>564</v>
      </c>
      <c r="C149" s="755" t="s">
        <v>338</v>
      </c>
      <c r="D149" s="849">
        <v>0</v>
      </c>
      <c r="E149" s="849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1" s="672" customFormat="1" ht="13.5" hidden="1" thickBot="1">
      <c r="A150" s="949">
        <v>1177100</v>
      </c>
      <c r="B150" s="783" t="s">
        <v>1639</v>
      </c>
      <c r="C150" s="730" t="s">
        <v>244</v>
      </c>
      <c r="D150" s="937"/>
      <c r="E150" s="937"/>
      <c r="F150" s="937"/>
      <c r="G150" s="937"/>
      <c r="H150" s="937"/>
      <c r="I150" s="937"/>
      <c r="J150" s="915">
        <v>0</v>
      </c>
    </row>
    <row r="151" spans="1:11" s="672" customFormat="1" ht="22.5" customHeight="1" thickBot="1">
      <c r="A151" s="952" t="s">
        <v>247</v>
      </c>
      <c r="B151" s="790" t="s">
        <v>618</v>
      </c>
      <c r="C151" s="791" t="s">
        <v>338</v>
      </c>
      <c r="D151" s="953">
        <f>D152+D163</f>
        <v>0</v>
      </c>
      <c r="E151" s="953"/>
      <c r="F151" s="953">
        <f>F152+F163</f>
        <v>0</v>
      </c>
      <c r="G151" s="953">
        <f>G152</f>
        <v>0</v>
      </c>
      <c r="H151" s="953">
        <f>H152</f>
        <v>0</v>
      </c>
      <c r="I151" s="953">
        <f>I152</f>
        <v>0</v>
      </c>
      <c r="J151" s="954">
        <f>F152</f>
        <v>0</v>
      </c>
    </row>
    <row r="152" spans="1:11" s="672" customFormat="1" ht="1.5" hidden="1" customHeight="1">
      <c r="A152" s="950" t="s">
        <v>620</v>
      </c>
      <c r="B152" s="799" t="s">
        <v>621</v>
      </c>
      <c r="C152" s="718" t="s">
        <v>338</v>
      </c>
      <c r="D152" s="842">
        <f>SUM(D153:D162)</f>
        <v>0</v>
      </c>
      <c r="E152" s="842"/>
      <c r="F152" s="842">
        <f>SUM(F153:F162)</f>
        <v>0</v>
      </c>
      <c r="G152" s="842">
        <f>SUM(G153:G162)</f>
        <v>0</v>
      </c>
      <c r="H152" s="842">
        <f>SUM(H153:H162)</f>
        <v>0</v>
      </c>
      <c r="I152" s="842">
        <f>SUM(I153:I162)</f>
        <v>0</v>
      </c>
      <c r="J152" s="954">
        <f>F152</f>
        <v>0</v>
      </c>
    </row>
    <row r="153" spans="1:11" s="672" customFormat="1" ht="0.75" hidden="1" customHeight="1">
      <c r="A153" s="948" t="s">
        <v>622</v>
      </c>
      <c r="B153" s="781" t="s">
        <v>1640</v>
      </c>
      <c r="C153" s="955" t="s">
        <v>945</v>
      </c>
      <c r="D153" s="847"/>
      <c r="E153" s="844"/>
      <c r="F153" s="847"/>
      <c r="G153" s="847"/>
      <c r="H153" s="847"/>
      <c r="I153" s="847"/>
      <c r="J153" s="954">
        <f>F153</f>
        <v>0</v>
      </c>
    </row>
    <row r="154" spans="1:11" s="672" customFormat="1" hidden="1">
      <c r="A154" s="948" t="s">
        <v>946</v>
      </c>
      <c r="B154" s="781" t="s">
        <v>1641</v>
      </c>
      <c r="C154" s="955" t="s">
        <v>923</v>
      </c>
      <c r="D154" s="847">
        <v>0</v>
      </c>
      <c r="E154" s="844"/>
      <c r="F154" s="847">
        <f>D154+E154</f>
        <v>0</v>
      </c>
      <c r="G154" s="847">
        <v>0</v>
      </c>
      <c r="H154" s="847">
        <v>0</v>
      </c>
      <c r="I154" s="847">
        <v>0</v>
      </c>
      <c r="J154" s="954">
        <f>F154</f>
        <v>0</v>
      </c>
    </row>
    <row r="155" spans="1:11" s="672" customFormat="1" ht="25.5" hidden="1">
      <c r="A155" s="948" t="s">
        <v>924</v>
      </c>
      <c r="B155" s="781" t="s">
        <v>1642</v>
      </c>
      <c r="C155" s="955" t="s">
        <v>926</v>
      </c>
      <c r="D155" s="956">
        <v>0</v>
      </c>
      <c r="E155" s="1196">
        <v>0</v>
      </c>
      <c r="F155" s="956">
        <f>D155</f>
        <v>0</v>
      </c>
      <c r="G155" s="1197">
        <v>0</v>
      </c>
      <c r="H155" s="1198">
        <v>0</v>
      </c>
      <c r="I155" s="1198">
        <v>0</v>
      </c>
      <c r="J155" s="1199">
        <f>F155</f>
        <v>0</v>
      </c>
      <c r="K155" s="678"/>
    </row>
    <row r="156" spans="1:11" s="672" customFormat="1" hidden="1">
      <c r="A156" s="957" t="s">
        <v>927</v>
      </c>
      <c r="B156" s="781" t="s">
        <v>1643</v>
      </c>
      <c r="C156" s="955" t="s">
        <v>1055</v>
      </c>
      <c r="D156" s="847"/>
      <c r="E156" s="844"/>
      <c r="F156" s="847"/>
      <c r="G156" s="847"/>
      <c r="H156" s="847"/>
      <c r="I156" s="847"/>
      <c r="J156" s="954">
        <v>0</v>
      </c>
    </row>
    <row r="157" spans="1:11" s="672" customFormat="1" hidden="1">
      <c r="A157" s="957" t="s">
        <v>127</v>
      </c>
      <c r="B157" s="782" t="s">
        <v>128</v>
      </c>
      <c r="C157" s="955" t="s">
        <v>129</v>
      </c>
      <c r="D157" s="847">
        <v>0</v>
      </c>
      <c r="E157" s="844"/>
      <c r="F157" s="847">
        <f>D157+E157</f>
        <v>0</v>
      </c>
      <c r="G157" s="847"/>
      <c r="H157" s="847"/>
      <c r="I157" s="847">
        <v>0</v>
      </c>
      <c r="J157" s="954">
        <f>F157</f>
        <v>0</v>
      </c>
    </row>
    <row r="158" spans="1:11" s="672" customFormat="1" hidden="1">
      <c r="A158" s="957" t="s">
        <v>130</v>
      </c>
      <c r="B158" s="781" t="s">
        <v>1644</v>
      </c>
      <c r="C158" s="955" t="s">
        <v>857</v>
      </c>
      <c r="D158" s="847">
        <v>0</v>
      </c>
      <c r="E158" s="844"/>
      <c r="F158" s="847">
        <f>D158</f>
        <v>0</v>
      </c>
      <c r="G158" s="847">
        <v>0</v>
      </c>
      <c r="H158" s="847">
        <v>0</v>
      </c>
      <c r="I158" s="847">
        <v>0</v>
      </c>
      <c r="J158" s="954">
        <f>F158</f>
        <v>0</v>
      </c>
    </row>
    <row r="159" spans="1:11" s="672" customFormat="1" ht="11.25" hidden="1" customHeight="1">
      <c r="A159" s="957" t="s">
        <v>858</v>
      </c>
      <c r="B159" s="781" t="s">
        <v>1645</v>
      </c>
      <c r="C159" s="955" t="s">
        <v>860</v>
      </c>
      <c r="D159" s="847"/>
      <c r="E159" s="844"/>
      <c r="F159" s="847"/>
      <c r="G159" s="847"/>
      <c r="H159" s="847"/>
      <c r="I159" s="847"/>
      <c r="J159" s="954">
        <v>0</v>
      </c>
    </row>
    <row r="160" spans="1:11" s="672" customFormat="1" hidden="1">
      <c r="A160" s="958" t="s">
        <v>765</v>
      </c>
      <c r="B160" s="959" t="s">
        <v>1646</v>
      </c>
      <c r="C160" s="960" t="s">
        <v>627</v>
      </c>
      <c r="D160" s="847"/>
      <c r="E160" s="844"/>
      <c r="F160" s="847"/>
      <c r="G160" s="847"/>
      <c r="H160" s="847"/>
      <c r="I160" s="847"/>
      <c r="J160" s="954">
        <v>0</v>
      </c>
    </row>
    <row r="161" spans="1:10" s="672" customFormat="1" ht="0.75" hidden="1" customHeight="1">
      <c r="A161" s="924" t="s">
        <v>766</v>
      </c>
      <c r="B161" s="961" t="s">
        <v>1020</v>
      </c>
      <c r="C161" s="928" t="s">
        <v>1021</v>
      </c>
      <c r="D161" s="847"/>
      <c r="E161" s="844"/>
      <c r="F161" s="847"/>
      <c r="G161" s="847"/>
      <c r="H161" s="847"/>
      <c r="I161" s="847"/>
      <c r="J161" s="954">
        <v>0</v>
      </c>
    </row>
    <row r="162" spans="1:10" s="672" customFormat="1" ht="12" hidden="1" customHeight="1">
      <c r="A162" s="924" t="s">
        <v>1022</v>
      </c>
      <c r="B162" s="961" t="s">
        <v>1023</v>
      </c>
      <c r="C162" s="928" t="s">
        <v>1024</v>
      </c>
      <c r="D162" s="847"/>
      <c r="E162" s="844"/>
      <c r="F162" s="847"/>
      <c r="G162" s="847"/>
      <c r="H162" s="847"/>
      <c r="I162" s="847"/>
      <c r="J162" s="954">
        <v>0</v>
      </c>
    </row>
    <row r="163" spans="1:10" s="672" customFormat="1" hidden="1">
      <c r="A163" s="962" t="s">
        <v>628</v>
      </c>
      <c r="B163" s="963" t="s">
        <v>629</v>
      </c>
      <c r="C163" s="964" t="s">
        <v>338</v>
      </c>
      <c r="D163" s="847">
        <v>0</v>
      </c>
      <c r="E163" s="847"/>
      <c r="F163" s="847">
        <v>0</v>
      </c>
      <c r="G163" s="847">
        <v>0</v>
      </c>
      <c r="H163" s="847">
        <v>0</v>
      </c>
      <c r="I163" s="847">
        <v>0</v>
      </c>
      <c r="J163" s="954">
        <v>0</v>
      </c>
    </row>
    <row r="164" spans="1:10" hidden="1">
      <c r="A164" s="957" t="s">
        <v>630</v>
      </c>
      <c r="B164" s="782" t="s">
        <v>631</v>
      </c>
      <c r="C164" s="955" t="s">
        <v>632</v>
      </c>
      <c r="D164" s="847"/>
      <c r="E164" s="844"/>
      <c r="F164" s="847"/>
      <c r="G164" s="847"/>
      <c r="H164" s="847"/>
      <c r="I164" s="847"/>
      <c r="J164" s="954">
        <v>0</v>
      </c>
    </row>
    <row r="165" spans="1:10" hidden="1">
      <c r="A165" s="957" t="s">
        <v>633</v>
      </c>
      <c r="B165" s="782" t="s">
        <v>634</v>
      </c>
      <c r="C165" s="955" t="s">
        <v>635</v>
      </c>
      <c r="D165" s="847"/>
      <c r="E165" s="844"/>
      <c r="F165" s="847"/>
      <c r="G165" s="847"/>
      <c r="H165" s="847"/>
      <c r="I165" s="847"/>
      <c r="J165" s="954">
        <v>0</v>
      </c>
    </row>
    <row r="166" spans="1:10" ht="25.5" hidden="1">
      <c r="A166" s="957" t="s">
        <v>636</v>
      </c>
      <c r="B166" s="781" t="s">
        <v>1647</v>
      </c>
      <c r="C166" s="955" t="s">
        <v>294</v>
      </c>
      <c r="D166" s="847"/>
      <c r="E166" s="844"/>
      <c r="F166" s="847"/>
      <c r="G166" s="847"/>
      <c r="H166" s="847"/>
      <c r="I166" s="847"/>
      <c r="J166" s="954">
        <v>0</v>
      </c>
    </row>
    <row r="167" spans="1:10" ht="25.5" hidden="1">
      <c r="A167" s="957" t="s">
        <v>295</v>
      </c>
      <c r="B167" s="781" t="s">
        <v>1648</v>
      </c>
      <c r="C167" s="955" t="s">
        <v>297</v>
      </c>
      <c r="D167" s="847"/>
      <c r="E167" s="844"/>
      <c r="F167" s="847"/>
      <c r="G167" s="847"/>
      <c r="H167" s="847"/>
      <c r="I167" s="847"/>
      <c r="J167" s="954">
        <v>0</v>
      </c>
    </row>
    <row r="168" spans="1:10" hidden="1">
      <c r="A168" s="957" t="s">
        <v>298</v>
      </c>
      <c r="B168" s="779" t="s">
        <v>299</v>
      </c>
      <c r="C168" s="767" t="s">
        <v>338</v>
      </c>
      <c r="D168" s="847">
        <v>0</v>
      </c>
      <c r="E168" s="847"/>
      <c r="F168" s="847">
        <v>0</v>
      </c>
      <c r="G168" s="847">
        <v>0</v>
      </c>
      <c r="H168" s="847">
        <v>0</v>
      </c>
      <c r="I168" s="847">
        <v>0</v>
      </c>
      <c r="J168" s="954">
        <v>0</v>
      </c>
    </row>
    <row r="169" spans="1:10" hidden="1">
      <c r="A169" s="957" t="s">
        <v>300</v>
      </c>
      <c r="B169" s="782" t="s">
        <v>1061</v>
      </c>
      <c r="C169" s="955" t="s">
        <v>301</v>
      </c>
      <c r="D169" s="847"/>
      <c r="E169" s="844"/>
      <c r="F169" s="847"/>
      <c r="G169" s="847"/>
      <c r="H169" s="847"/>
      <c r="I169" s="847"/>
      <c r="J169" s="954">
        <v>0</v>
      </c>
    </row>
    <row r="170" spans="1:10" hidden="1">
      <c r="A170" s="965" t="s">
        <v>302</v>
      </c>
      <c r="B170" s="806" t="s">
        <v>1025</v>
      </c>
      <c r="C170" s="767" t="s">
        <v>338</v>
      </c>
      <c r="D170" s="847">
        <v>0</v>
      </c>
      <c r="E170" s="847"/>
      <c r="F170" s="847">
        <v>0</v>
      </c>
      <c r="G170" s="847">
        <v>0</v>
      </c>
      <c r="H170" s="847">
        <v>0</v>
      </c>
      <c r="I170" s="847">
        <v>0</v>
      </c>
      <c r="J170" s="954">
        <v>0</v>
      </c>
    </row>
    <row r="171" spans="1:10" hidden="1">
      <c r="A171" s="957" t="s">
        <v>304</v>
      </c>
      <c r="B171" s="782" t="s">
        <v>1062</v>
      </c>
      <c r="C171" s="955" t="s">
        <v>305</v>
      </c>
      <c r="D171" s="847"/>
      <c r="E171" s="847"/>
      <c r="F171" s="847"/>
      <c r="G171" s="847"/>
      <c r="H171" s="847"/>
      <c r="I171" s="847"/>
      <c r="J171" s="954">
        <v>0</v>
      </c>
    </row>
    <row r="172" spans="1:10" hidden="1">
      <c r="A172" s="957" t="s">
        <v>306</v>
      </c>
      <c r="B172" s="782" t="s">
        <v>1063</v>
      </c>
      <c r="C172" s="955" t="s">
        <v>307</v>
      </c>
      <c r="D172" s="847"/>
      <c r="E172" s="847"/>
      <c r="F172" s="847"/>
      <c r="G172" s="847"/>
      <c r="H172" s="847"/>
      <c r="I172" s="847"/>
      <c r="J172" s="847"/>
    </row>
    <row r="173" spans="1:10" hidden="1">
      <c r="A173" s="957" t="s">
        <v>308</v>
      </c>
      <c r="B173" s="781" t="s">
        <v>1649</v>
      </c>
      <c r="C173" s="955" t="s">
        <v>310</v>
      </c>
      <c r="D173" s="847"/>
      <c r="E173" s="847"/>
      <c r="F173" s="847"/>
      <c r="G173" s="847"/>
      <c r="H173" s="847"/>
      <c r="I173" s="847"/>
      <c r="J173" s="847"/>
    </row>
    <row r="174" spans="1:10" ht="13.5" thickBot="1">
      <c r="A174" s="966">
        <v>1244000</v>
      </c>
      <c r="B174" s="967" t="s">
        <v>1661</v>
      </c>
      <c r="C174" s="960" t="s">
        <v>1089</v>
      </c>
      <c r="D174" s="931"/>
      <c r="E174" s="931"/>
      <c r="F174" s="931"/>
      <c r="G174" s="931"/>
      <c r="H174" s="931"/>
      <c r="I174" s="931"/>
      <c r="J174" s="931"/>
    </row>
    <row r="175" spans="1:10" ht="13.5" thickBot="1">
      <c r="A175" s="968">
        <v>1000000</v>
      </c>
      <c r="B175" s="969" t="s">
        <v>1027</v>
      </c>
      <c r="C175" s="970" t="s">
        <v>338</v>
      </c>
      <c r="D175" s="953">
        <f>D32+D151</f>
        <v>12000</v>
      </c>
      <c r="E175" s="953"/>
      <c r="F175" s="953">
        <f>F32+F151</f>
        <v>12000</v>
      </c>
      <c r="G175" s="953">
        <f>G32+G151</f>
        <v>2500</v>
      </c>
      <c r="H175" s="953">
        <f>H32+H151</f>
        <v>5000</v>
      </c>
      <c r="I175" s="953">
        <f>I32+I151</f>
        <v>7500</v>
      </c>
      <c r="J175" s="953">
        <f>J32+J151</f>
        <v>12000</v>
      </c>
    </row>
    <row r="176" spans="1:10" ht="14.25">
      <c r="A176" s="2443"/>
      <c r="B176" s="2443"/>
      <c r="C176" s="2443"/>
      <c r="D176" s="2443"/>
      <c r="E176" s="2443"/>
      <c r="F176" s="2443"/>
      <c r="G176" s="2443"/>
      <c r="H176" s="2443"/>
      <c r="I176" s="2443"/>
      <c r="J176" s="2443"/>
    </row>
    <row r="177" spans="1:10">
      <c r="A177" s="2459" t="s">
        <v>1070</v>
      </c>
      <c r="B177" s="2459"/>
      <c r="C177" s="2459"/>
      <c r="D177" s="2459"/>
      <c r="E177" s="2459"/>
      <c r="F177" s="2459"/>
      <c r="G177" s="2459"/>
      <c r="H177" s="2459"/>
      <c r="I177" s="2459"/>
      <c r="J177" s="2459"/>
    </row>
    <row r="178" spans="1:10" ht="14.25">
      <c r="A178" s="2459" t="s">
        <v>1680</v>
      </c>
      <c r="B178" s="2459"/>
      <c r="C178" s="2459"/>
      <c r="D178" s="2459"/>
      <c r="E178" s="2459"/>
      <c r="F178" s="2459"/>
      <c r="G178" s="2459"/>
      <c r="H178" s="2459"/>
      <c r="I178" s="2459"/>
      <c r="J178" s="2459"/>
    </row>
    <row r="179" spans="1:10">
      <c r="A179" s="2461" t="s">
        <v>950</v>
      </c>
      <c r="B179" s="2461"/>
      <c r="C179" s="2461"/>
      <c r="D179" s="2461"/>
      <c r="E179" s="2461"/>
      <c r="F179" s="2461"/>
      <c r="G179" s="2461"/>
      <c r="H179" s="2461"/>
      <c r="I179" s="2461"/>
      <c r="J179" s="2461"/>
    </row>
    <row r="180" spans="1:10" ht="14.25">
      <c r="A180" s="2462" t="s">
        <v>1669</v>
      </c>
      <c r="B180" s="2462"/>
      <c r="C180" s="2462"/>
      <c r="D180" s="2462"/>
      <c r="E180" s="2462"/>
      <c r="F180" s="2462"/>
      <c r="G180" s="2462"/>
      <c r="H180" s="2462"/>
      <c r="I180" s="2462"/>
      <c r="J180" s="2462"/>
    </row>
    <row r="181" spans="1:10">
      <c r="A181" s="2459" t="s">
        <v>951</v>
      </c>
      <c r="B181" s="2459"/>
      <c r="C181" s="2459"/>
      <c r="D181" s="2459"/>
      <c r="E181" s="2459"/>
      <c r="F181" s="2459"/>
      <c r="G181" s="2459"/>
      <c r="H181" s="2459"/>
      <c r="I181" s="2459"/>
      <c r="J181" s="2459"/>
    </row>
    <row r="182" spans="1:10">
      <c r="A182" s="2422" t="s">
        <v>1604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 ht="14.25">
      <c r="A183" s="2460" t="s">
        <v>1663</v>
      </c>
      <c r="B183" s="2460"/>
      <c r="C183" s="2460"/>
      <c r="D183" s="2460"/>
      <c r="E183" s="2460"/>
      <c r="F183" s="2460"/>
      <c r="G183" s="2460"/>
      <c r="H183" s="2460"/>
      <c r="I183" s="2460"/>
      <c r="J183" s="2460"/>
    </row>
    <row r="184" spans="1:10">
      <c r="A184" s="2455"/>
      <c r="B184" s="2455"/>
      <c r="C184" s="2455"/>
      <c r="D184" s="2455"/>
      <c r="E184" s="2455"/>
      <c r="F184" s="2455"/>
      <c r="G184" s="2455"/>
      <c r="H184" s="2455"/>
      <c r="I184" s="2455"/>
      <c r="J184" s="2455"/>
    </row>
    <row r="185" spans="1:10">
      <c r="A185" s="2464"/>
      <c r="B185" s="2464"/>
      <c r="C185" s="2464"/>
      <c r="D185" s="2464"/>
      <c r="E185" s="2464"/>
      <c r="F185" s="2464"/>
      <c r="G185" s="2464"/>
      <c r="H185" s="2464"/>
      <c r="I185" s="2464"/>
      <c r="J185" s="2464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>
      <c r="A190" s="2464"/>
      <c r="B190" s="2464"/>
      <c r="C190" s="2464"/>
      <c r="D190" s="2464"/>
      <c r="E190" s="2464"/>
      <c r="F190" s="2464"/>
      <c r="G190" s="2464"/>
      <c r="H190" s="2464"/>
      <c r="I190" s="2464"/>
      <c r="J190" s="2464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971"/>
      <c r="B193" s="971"/>
      <c r="C193" s="971"/>
      <c r="D193" s="971"/>
      <c r="E193" s="971"/>
      <c r="F193" s="971"/>
      <c r="G193" s="971"/>
      <c r="H193" s="971"/>
      <c r="I193" s="971"/>
      <c r="J193" s="971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971"/>
      <c r="B195" s="971"/>
      <c r="C195" s="971"/>
      <c r="D195" s="971"/>
      <c r="E195" s="971"/>
      <c r="F195" s="973"/>
      <c r="G195" s="973"/>
      <c r="H195" s="973"/>
      <c r="I195" s="973"/>
      <c r="J195" s="973"/>
    </row>
    <row r="196" spans="1:10">
      <c r="A196" s="2464"/>
      <c r="B196" s="2464"/>
      <c r="C196" s="2464"/>
      <c r="D196" s="2464"/>
      <c r="E196" s="2464"/>
      <c r="F196" s="2464"/>
      <c r="G196" s="2464"/>
      <c r="H196" s="2464"/>
      <c r="I196" s="2464"/>
      <c r="J196" s="2464"/>
    </row>
    <row r="197" spans="1:10">
      <c r="A197" s="971"/>
      <c r="B197" s="971"/>
      <c r="C197" s="971"/>
      <c r="D197" s="971"/>
      <c r="E197" s="971"/>
      <c r="F197" s="971"/>
      <c r="G197" s="971"/>
      <c r="H197" s="971"/>
      <c r="I197" s="971"/>
      <c r="J197" s="971"/>
    </row>
    <row r="198" spans="1:10">
      <c r="A198" s="2464"/>
      <c r="B198" s="2464"/>
      <c r="C198" s="2464"/>
      <c r="D198" s="2464"/>
      <c r="E198" s="2464"/>
      <c r="F198" s="2464"/>
      <c r="G198" s="2464"/>
      <c r="H198" s="2464"/>
      <c r="I198" s="2464"/>
      <c r="J198" s="2464"/>
    </row>
    <row r="199" spans="1:10">
      <c r="A199" s="971"/>
      <c r="B199" s="971"/>
      <c r="C199" s="971"/>
      <c r="D199" s="971"/>
      <c r="E199" s="971"/>
      <c r="F199" s="971"/>
      <c r="G199" s="971"/>
      <c r="H199" s="971"/>
      <c r="I199" s="971"/>
      <c r="J199" s="971"/>
    </row>
    <row r="200" spans="1:10">
      <c r="A200" s="2464" t="s">
        <v>49</v>
      </c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>
      <c r="A201" s="2463" t="s">
        <v>1664</v>
      </c>
      <c r="B201" s="2463"/>
      <c r="C201" s="2463"/>
      <c r="D201" s="2463"/>
      <c r="E201" s="2463"/>
      <c r="F201" s="2463"/>
      <c r="G201" s="2463"/>
      <c r="H201" s="2463"/>
      <c r="I201" s="2463"/>
      <c r="J201" s="2463"/>
    </row>
    <row r="202" spans="1:10">
      <c r="A202" s="2463" t="s">
        <v>1665</v>
      </c>
      <c r="B202" s="2463"/>
      <c r="C202" s="2463"/>
      <c r="D202" s="2463"/>
      <c r="E202" s="2463"/>
      <c r="F202" s="2463"/>
      <c r="G202" s="2463"/>
      <c r="H202" s="2463"/>
      <c r="I202" s="2463"/>
      <c r="J202" s="2463"/>
    </row>
    <row r="203" spans="1:10">
      <c r="A203" s="2463" t="s">
        <v>1666</v>
      </c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971" t="s">
        <v>890</v>
      </c>
      <c r="B204" s="974"/>
      <c r="C204" s="974"/>
      <c r="D204" s="974"/>
      <c r="E204" s="974"/>
      <c r="F204" s="974"/>
      <c r="G204" s="974"/>
      <c r="H204" s="974"/>
      <c r="I204" s="974"/>
      <c r="J204" s="974"/>
    </row>
    <row r="205" spans="1:10">
      <c r="A205" s="2463" t="s">
        <v>1667</v>
      </c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2422" t="s">
        <v>645</v>
      </c>
      <c r="B206" s="2422"/>
      <c r="C206" s="2422"/>
      <c r="D206" s="2422"/>
      <c r="E206" s="2422"/>
      <c r="F206" s="2422"/>
      <c r="G206" s="2422"/>
      <c r="H206" s="2422"/>
      <c r="I206" s="2422"/>
      <c r="J206" s="2422"/>
    </row>
    <row r="207" spans="1:10">
      <c r="A207" s="2459" t="s">
        <v>1070</v>
      </c>
      <c r="B207" s="2459"/>
      <c r="C207" s="2459"/>
      <c r="D207" s="2459"/>
      <c r="E207" s="2459"/>
      <c r="F207" s="2459"/>
      <c r="G207" s="2459"/>
      <c r="H207" s="2459"/>
      <c r="I207" s="2459"/>
      <c r="J207" s="2459"/>
    </row>
    <row r="208" spans="1:10" ht="14.25">
      <c r="A208" s="2459" t="s">
        <v>1668</v>
      </c>
      <c r="B208" s="2459"/>
      <c r="C208" s="2459"/>
      <c r="D208" s="2459"/>
      <c r="E208" s="2459"/>
      <c r="F208" s="2459"/>
      <c r="G208" s="2459"/>
      <c r="H208" s="2459"/>
      <c r="I208" s="2459"/>
      <c r="J208" s="2459"/>
    </row>
    <row r="209" spans="1:10">
      <c r="A209" s="2461" t="s">
        <v>950</v>
      </c>
      <c r="B209" s="2461"/>
      <c r="C209" s="2461"/>
      <c r="D209" s="2461"/>
      <c r="E209" s="2461"/>
      <c r="F209" s="2461"/>
      <c r="G209" s="2461"/>
      <c r="H209" s="2461"/>
      <c r="I209" s="2461"/>
      <c r="J209" s="2461"/>
    </row>
    <row r="210" spans="1:10" ht="14.25">
      <c r="A210" s="2462" t="s">
        <v>1669</v>
      </c>
      <c r="B210" s="2462"/>
      <c r="C210" s="2462"/>
      <c r="D210" s="2462"/>
      <c r="E210" s="2462"/>
      <c r="F210" s="2462"/>
      <c r="G210" s="2462"/>
      <c r="H210" s="2462"/>
      <c r="I210" s="2462"/>
      <c r="J210" s="2462"/>
    </row>
    <row r="211" spans="1:10">
      <c r="A211" s="2459" t="s">
        <v>951</v>
      </c>
      <c r="B211" s="2459"/>
      <c r="C211" s="2459"/>
      <c r="D211" s="2459"/>
      <c r="E211" s="2459"/>
      <c r="F211" s="2459"/>
      <c r="G211" s="2459"/>
      <c r="H211" s="2459"/>
      <c r="I211" s="2459"/>
      <c r="J211" s="2459"/>
    </row>
    <row r="212" spans="1:10">
      <c r="A212" s="2459" t="s">
        <v>952</v>
      </c>
      <c r="B212" s="2459"/>
      <c r="C212" s="2459"/>
      <c r="D212" s="2459"/>
      <c r="E212" s="2459"/>
      <c r="F212" s="2459"/>
      <c r="G212" s="2459"/>
      <c r="H212" s="2459"/>
      <c r="I212" s="2459"/>
      <c r="J212" s="2459"/>
    </row>
    <row r="213" spans="1:10" ht="14.25">
      <c r="A213" s="2460" t="s">
        <v>1663</v>
      </c>
      <c r="B213" s="2460"/>
      <c r="C213" s="2460"/>
      <c r="D213" s="2460"/>
      <c r="E213" s="2460"/>
      <c r="F213" s="2460"/>
      <c r="G213" s="2460"/>
      <c r="H213" s="2460"/>
      <c r="I213" s="2460"/>
      <c r="J213" s="2460"/>
    </row>
    <row r="214" spans="1:10">
      <c r="A214" s="2455"/>
      <c r="B214" s="2455"/>
      <c r="C214" s="2455"/>
      <c r="D214" s="2455"/>
      <c r="E214" s="2455"/>
      <c r="F214" s="2455"/>
      <c r="G214" s="2455"/>
      <c r="H214" s="2455"/>
      <c r="I214" s="2455"/>
      <c r="J214" s="2455"/>
    </row>
  </sheetData>
  <mergeCells count="40">
    <mergeCell ref="G29:J29"/>
    <mergeCell ref="A9:E9"/>
    <mergeCell ref="A14:B14"/>
    <mergeCell ref="B15:E15"/>
    <mergeCell ref="B16:F16"/>
    <mergeCell ref="F29:F30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</mergeCells>
  <pageMargins left="0.7" right="0.7" top="0.75" bottom="0.75" header="0.3" footer="0.3"/>
  <pageSetup paperSize="9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K214"/>
  <sheetViews>
    <sheetView topLeftCell="A25" workbookViewId="0">
      <selection activeCell="E106" sqref="E106"/>
    </sheetView>
  </sheetViews>
  <sheetFormatPr defaultRowHeight="12.75"/>
  <cols>
    <col min="1" max="1" width="7.140625" style="672" customWidth="1"/>
    <col min="2" max="2" width="39.85546875" style="663" customWidth="1"/>
    <col min="3" max="3" width="8.7109375" style="673" customWidth="1"/>
    <col min="4" max="4" width="11.5703125" style="662" customWidth="1"/>
    <col min="5" max="5" width="10" style="662" customWidth="1"/>
    <col min="6" max="6" width="10.5703125" style="662" customWidth="1"/>
    <col min="7" max="7" width="11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889</v>
      </c>
    </row>
    <row r="2" spans="1:10">
      <c r="F2" s="869"/>
      <c r="G2" s="869"/>
      <c r="H2" s="869"/>
      <c r="I2" s="869"/>
    </row>
    <row r="3" spans="1:10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5.75">
      <c r="B6" s="871" t="s">
        <v>31</v>
      </c>
      <c r="C6" s="872"/>
      <c r="D6" s="871"/>
      <c r="E6" s="871"/>
      <c r="G6" s="873" t="s">
        <v>971</v>
      </c>
      <c r="H6" s="820"/>
    </row>
    <row r="7" spans="1:10">
      <c r="B7" s="662"/>
      <c r="C7" s="874"/>
    </row>
    <row r="8" spans="1:10">
      <c r="A8" s="672" t="s">
        <v>2151</v>
      </c>
      <c r="F8" s="665"/>
      <c r="G8" s="665"/>
    </row>
    <row r="9" spans="1:10" s="672" customFormat="1" ht="10.5">
      <c r="A9" s="2455" t="s">
        <v>1073</v>
      </c>
      <c r="B9" s="2455"/>
      <c r="C9" s="2455"/>
      <c r="D9" s="2455"/>
      <c r="E9" s="2455"/>
    </row>
    <row r="10" spans="1:10">
      <c r="A10" s="672" t="s">
        <v>451</v>
      </c>
      <c r="B10" s="875"/>
      <c r="C10" s="876"/>
      <c r="D10" s="824"/>
      <c r="E10" s="824"/>
    </row>
    <row r="11" spans="1:10">
      <c r="B11" s="877"/>
      <c r="C11" s="878"/>
      <c r="D11" s="877"/>
      <c r="E11" s="877"/>
      <c r="F11" s="877"/>
      <c r="G11" s="877"/>
      <c r="H11" s="879"/>
    </row>
    <row r="12" spans="1:10">
      <c r="A12" s="880" t="s">
        <v>452</v>
      </c>
      <c r="B12" s="873" t="s">
        <v>1100</v>
      </c>
      <c r="C12" s="874"/>
      <c r="D12" s="873"/>
      <c r="E12" s="873"/>
      <c r="F12" s="873"/>
      <c r="G12" s="820"/>
      <c r="H12" s="881" t="s">
        <v>193</v>
      </c>
    </row>
    <row r="13" spans="1:10" ht="21.75">
      <c r="A13" s="882" t="s">
        <v>587</v>
      </c>
      <c r="B13" s="882"/>
      <c r="C13" s="878"/>
      <c r="D13" s="882"/>
      <c r="E13" s="882"/>
      <c r="F13" s="882"/>
      <c r="G13" s="883"/>
    </row>
    <row r="14" spans="1:10">
      <c r="A14" s="2445" t="s">
        <v>2146</v>
      </c>
      <c r="B14" s="2446"/>
      <c r="F14" s="665"/>
      <c r="G14" s="665"/>
    </row>
    <row r="15" spans="1:10" ht="18">
      <c r="A15" s="884"/>
      <c r="B15" s="2468" t="s">
        <v>588</v>
      </c>
      <c r="C15" s="2468"/>
      <c r="D15" s="2468"/>
      <c r="E15" s="2468"/>
      <c r="F15" s="884"/>
      <c r="G15" s="885"/>
      <c r="H15" s="885"/>
      <c r="I15" s="885"/>
      <c r="J15" s="885"/>
    </row>
    <row r="16" spans="1:10" ht="14.25">
      <c r="A16" s="662"/>
      <c r="B16" s="2470" t="s">
        <v>243</v>
      </c>
      <c r="C16" s="2470"/>
      <c r="D16" s="2470"/>
      <c r="E16" s="2470"/>
      <c r="F16" s="2470"/>
      <c r="G16" s="886"/>
      <c r="H16" s="886"/>
      <c r="I16" s="886"/>
      <c r="J16" s="886"/>
    </row>
    <row r="17" spans="1:10" s="672" customFormat="1" ht="21.75">
      <c r="A17" s="882" t="s">
        <v>2152</v>
      </c>
      <c r="B17" s="887"/>
      <c r="C17" s="1194"/>
      <c r="D17" s="887"/>
      <c r="E17" s="887"/>
      <c r="F17" s="887"/>
      <c r="G17" s="887"/>
      <c r="H17" s="887"/>
      <c r="I17" s="887"/>
      <c r="J17" s="887"/>
    </row>
    <row r="18" spans="1:10" s="672" customFormat="1" ht="14.25">
      <c r="A18" s="883"/>
      <c r="B18" s="675"/>
      <c r="C18" s="1195"/>
      <c r="D18" s="675"/>
      <c r="E18" s="675"/>
      <c r="F18" s="675"/>
      <c r="G18" s="676"/>
      <c r="H18" s="676"/>
      <c r="I18" s="675"/>
      <c r="J18" s="675"/>
    </row>
    <row r="19" spans="1:10" s="667" customFormat="1" ht="15" thickBot="1">
      <c r="A19" s="677" t="s">
        <v>2153</v>
      </c>
      <c r="B19" s="888"/>
      <c r="C19" s="889"/>
      <c r="D19" s="669"/>
      <c r="E19" s="669"/>
      <c r="G19" s="890" t="s">
        <v>617</v>
      </c>
      <c r="H19" s="891"/>
      <c r="I19" s="891"/>
      <c r="J19" s="891"/>
    </row>
    <row r="20" spans="1:10" s="869" customFormat="1" thickBot="1">
      <c r="A20" s="677" t="s">
        <v>84</v>
      </c>
      <c r="B20" s="892"/>
      <c r="C20" s="889"/>
      <c r="G20" s="892" t="s">
        <v>313</v>
      </c>
      <c r="H20" s="893">
        <v>9</v>
      </c>
      <c r="I20" s="894">
        <v>1</v>
      </c>
      <c r="J20" s="895">
        <v>1</v>
      </c>
    </row>
    <row r="21" spans="1:10" s="892" customFormat="1" thickBot="1">
      <c r="A21" s="677" t="s">
        <v>600</v>
      </c>
      <c r="C21" s="889"/>
      <c r="G21" s="892" t="s">
        <v>2150</v>
      </c>
    </row>
    <row r="22" spans="1:10" s="892" customFormat="1" thickBot="1">
      <c r="A22" s="677" t="s">
        <v>531</v>
      </c>
      <c r="C22" s="896"/>
      <c r="D22" s="897"/>
      <c r="G22" s="892" t="s">
        <v>532</v>
      </c>
    </row>
    <row r="23" spans="1:10" s="869" customFormat="1" thickBot="1">
      <c r="A23" s="677" t="s">
        <v>693</v>
      </c>
      <c r="B23" s="892"/>
      <c r="C23" s="889"/>
      <c r="G23" s="892" t="s">
        <v>902</v>
      </c>
      <c r="I23" s="898">
        <v>51</v>
      </c>
    </row>
    <row r="24" spans="1:10" s="869" customFormat="1" ht="12">
      <c r="A24" s="677" t="s">
        <v>202</v>
      </c>
      <c r="B24" s="899"/>
      <c r="C24" s="900"/>
      <c r="F24" s="901"/>
      <c r="G24" s="892" t="s">
        <v>904</v>
      </c>
    </row>
    <row r="25" spans="1:10" s="869" customFormat="1" thickBot="1">
      <c r="A25" s="679" t="s">
        <v>286</v>
      </c>
      <c r="B25" s="890"/>
      <c r="C25" s="900"/>
      <c r="D25" s="902"/>
      <c r="E25" s="902"/>
      <c r="G25" s="892" t="s">
        <v>218</v>
      </c>
      <c r="I25" s="901"/>
    </row>
    <row r="26" spans="1:10" s="901" customFormat="1" thickBot="1">
      <c r="A26" s="677" t="s">
        <v>110</v>
      </c>
      <c r="B26" s="892"/>
      <c r="C26" s="900"/>
      <c r="D26" s="903"/>
      <c r="E26" s="869"/>
      <c r="G26" s="901" t="s">
        <v>1658</v>
      </c>
      <c r="H26" s="904"/>
      <c r="I26" s="905"/>
      <c r="J26" s="906"/>
    </row>
    <row r="27" spans="1:10" s="901" customFormat="1" thickBot="1">
      <c r="A27" s="677" t="s">
        <v>608</v>
      </c>
      <c r="B27" s="892"/>
      <c r="C27" s="900"/>
      <c r="E27" s="907" t="s">
        <v>704</v>
      </c>
      <c r="G27" s="892" t="s">
        <v>398</v>
      </c>
      <c r="I27" s="869"/>
      <c r="J27" s="869"/>
    </row>
    <row r="28" spans="1:10" s="901" customFormat="1" thickBot="1">
      <c r="A28" s="680"/>
      <c r="B28" s="869"/>
      <c r="C28" s="908"/>
      <c r="E28" s="909"/>
      <c r="F28" s="869"/>
      <c r="G28" s="869"/>
    </row>
    <row r="29" spans="1:10" s="672" customFormat="1" ht="42.75" thickBot="1">
      <c r="A29" s="695" t="s">
        <v>385</v>
      </c>
      <c r="B29" s="696" t="s">
        <v>609</v>
      </c>
      <c r="C29" s="697"/>
      <c r="D29" s="696" t="s">
        <v>401</v>
      </c>
      <c r="E29" s="698"/>
      <c r="F29" s="2438" t="s">
        <v>342</v>
      </c>
      <c r="G29" s="2440" t="s">
        <v>343</v>
      </c>
      <c r="H29" s="2441"/>
      <c r="I29" s="2441"/>
      <c r="J29" s="2442"/>
    </row>
    <row r="30" spans="1:10" s="672" customFormat="1" ht="105.75" thickBot="1">
      <c r="A30" s="699"/>
      <c r="B30" s="700" t="s">
        <v>329</v>
      </c>
      <c r="C30" s="701" t="s">
        <v>641</v>
      </c>
      <c r="D30" s="702" t="s">
        <v>761</v>
      </c>
      <c r="E30" s="70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0" s="910" customFormat="1" ht="11.25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707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37.5" customHeight="1" thickBot="1">
      <c r="A32" s="911">
        <v>1100000</v>
      </c>
      <c r="B32" s="1526" t="s">
        <v>1659</v>
      </c>
      <c r="C32" s="712" t="s">
        <v>338</v>
      </c>
      <c r="D32" s="826">
        <f>D33+D42+D138+D105</f>
        <v>22000</v>
      </c>
      <c r="E32" s="826"/>
      <c r="F32" s="826">
        <f>F33+F42+F138+F105</f>
        <v>22000</v>
      </c>
      <c r="G32" s="826">
        <f>G33+G42+G105</f>
        <v>3500</v>
      </c>
      <c r="H32" s="826">
        <f>H33+H42+H105</f>
        <v>7000</v>
      </c>
      <c r="I32" s="826">
        <f>I33+I42+I105</f>
        <v>10500</v>
      </c>
      <c r="J32" s="826">
        <f>F32</f>
        <v>22000</v>
      </c>
    </row>
    <row r="33" spans="1:10" s="672" customFormat="1" ht="102.75" hidden="1" thickBot="1">
      <c r="A33" s="911">
        <v>1110000</v>
      </c>
      <c r="B33" s="714" t="s">
        <v>1617</v>
      </c>
      <c r="C33" s="712" t="s">
        <v>338</v>
      </c>
      <c r="D33" s="827">
        <f>D34</f>
        <v>0</v>
      </c>
      <c r="E33" s="827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F33</f>
        <v>0</v>
      </c>
    </row>
    <row r="34" spans="1:10" s="672" customFormat="1" ht="29.25" hidden="1" thickBot="1">
      <c r="A34" s="912">
        <v>1110000</v>
      </c>
      <c r="B34" s="717" t="s">
        <v>768</v>
      </c>
      <c r="C34" s="718" t="s">
        <v>338</v>
      </c>
      <c r="D34" s="828">
        <f>SUM(D35:D41)</f>
        <v>0</v>
      </c>
      <c r="E34" s="828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F34</f>
        <v>0</v>
      </c>
    </row>
    <row r="35" spans="1:10" s="672" customFormat="1" ht="26.25" hidden="1" thickBot="1">
      <c r="A35" s="913">
        <v>1111000</v>
      </c>
      <c r="B35" s="721" t="s">
        <v>643</v>
      </c>
      <c r="C35" s="722" t="s">
        <v>769</v>
      </c>
      <c r="D35" s="829">
        <v>0</v>
      </c>
      <c r="E35" s="835"/>
      <c r="F35" s="829">
        <f t="shared" ref="F35:F40" si="0">D35+E35</f>
        <v>0</v>
      </c>
      <c r="G35" s="829">
        <v>0</v>
      </c>
      <c r="H35" s="829">
        <v>0</v>
      </c>
      <c r="I35" s="829">
        <v>0</v>
      </c>
      <c r="J35" s="829">
        <f>F35</f>
        <v>0</v>
      </c>
    </row>
    <row r="36" spans="1:10" s="672" customFormat="1" ht="26.25" hidden="1" thickBot="1">
      <c r="A36" s="914">
        <v>1112000</v>
      </c>
      <c r="B36" s="725" t="s">
        <v>255</v>
      </c>
      <c r="C36" s="726" t="s">
        <v>770</v>
      </c>
      <c r="D36" s="830">
        <v>0</v>
      </c>
      <c r="E36" s="830"/>
      <c r="F36" s="829">
        <f t="shared" si="0"/>
        <v>0</v>
      </c>
      <c r="G36" s="830">
        <v>0</v>
      </c>
      <c r="H36" s="830">
        <v>0</v>
      </c>
      <c r="I36" s="830">
        <v>0</v>
      </c>
      <c r="J36" s="830">
        <f>F36</f>
        <v>0</v>
      </c>
    </row>
    <row r="37" spans="1:10" s="672" customFormat="1" ht="39" hidden="1" thickBot="1">
      <c r="A37" s="914">
        <v>1113000</v>
      </c>
      <c r="B37" s="725" t="s">
        <v>771</v>
      </c>
      <c r="C37" s="726" t="s">
        <v>772</v>
      </c>
      <c r="D37" s="830"/>
      <c r="E37" s="830"/>
      <c r="F37" s="829">
        <f t="shared" si="0"/>
        <v>0</v>
      </c>
      <c r="G37" s="830"/>
      <c r="H37" s="830"/>
      <c r="I37" s="830"/>
      <c r="J37" s="915">
        <v>0</v>
      </c>
    </row>
    <row r="38" spans="1:10" s="672" customFormat="1" ht="51.75" hidden="1" thickBot="1">
      <c r="A38" s="914">
        <v>1114000</v>
      </c>
      <c r="B38" s="725" t="s">
        <v>377</v>
      </c>
      <c r="C38" s="726" t="s">
        <v>378</v>
      </c>
      <c r="D38" s="830"/>
      <c r="E38" s="830"/>
      <c r="F38" s="829">
        <f t="shared" si="0"/>
        <v>0</v>
      </c>
      <c r="G38" s="830"/>
      <c r="H38" s="830"/>
      <c r="I38" s="830"/>
      <c r="J38" s="915">
        <v>0</v>
      </c>
    </row>
    <row r="39" spans="1:10" s="672" customFormat="1" ht="13.5" hidden="1" thickBot="1">
      <c r="A39" s="914">
        <v>1115000</v>
      </c>
      <c r="B39" s="725" t="s">
        <v>591</v>
      </c>
      <c r="C39" s="726" t="s">
        <v>367</v>
      </c>
      <c r="D39" s="830"/>
      <c r="E39" s="830"/>
      <c r="F39" s="829">
        <f t="shared" si="0"/>
        <v>0</v>
      </c>
      <c r="G39" s="830"/>
      <c r="H39" s="830"/>
      <c r="I39" s="830"/>
      <c r="J39" s="915">
        <v>0</v>
      </c>
    </row>
    <row r="40" spans="1:10" s="672" customFormat="1" ht="26.25" hidden="1" thickBot="1">
      <c r="A40" s="914">
        <v>1116000</v>
      </c>
      <c r="B40" s="725" t="s">
        <v>981</v>
      </c>
      <c r="C40" s="726" t="s">
        <v>368</v>
      </c>
      <c r="D40" s="830"/>
      <c r="E40" s="830"/>
      <c r="F40" s="829">
        <f t="shared" si="0"/>
        <v>0</v>
      </c>
      <c r="G40" s="830"/>
      <c r="H40" s="830"/>
      <c r="I40" s="830"/>
      <c r="J40" s="915">
        <v>0</v>
      </c>
    </row>
    <row r="41" spans="1:10" s="672" customFormat="1" ht="26.25" hidden="1" thickBot="1">
      <c r="A41" s="916">
        <v>1117000</v>
      </c>
      <c r="B41" s="729" t="s">
        <v>610</v>
      </c>
      <c r="C41" s="730" t="s">
        <v>19</v>
      </c>
      <c r="D41" s="831">
        <v>0</v>
      </c>
      <c r="E41" s="831"/>
      <c r="F41" s="829">
        <f>D41+E41</f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0" s="672" customFormat="1" ht="29.25" hidden="1" thickBot="1">
      <c r="A42" s="917">
        <v>1120000</v>
      </c>
      <c r="B42" s="733" t="s">
        <v>20</v>
      </c>
      <c r="C42" s="712" t="s">
        <v>338</v>
      </c>
      <c r="D42" s="832">
        <f>D43+D55+D66+D69+D51+D64</f>
        <v>0</v>
      </c>
      <c r="E42" s="832"/>
      <c r="F42" s="832">
        <f>F43+F55+F66+F69+F51+F64</f>
        <v>0</v>
      </c>
      <c r="G42" s="832">
        <f>G43+G51+G55+G64+G66+G69</f>
        <v>0</v>
      </c>
      <c r="H42" s="832">
        <f>H43+H51+H55+H64+H66+H69</f>
        <v>0</v>
      </c>
      <c r="I42" s="832">
        <f>I43+I51+I55+I64+I66+I69</f>
        <v>0</v>
      </c>
      <c r="J42" s="915">
        <f>F42</f>
        <v>0</v>
      </c>
    </row>
    <row r="43" spans="1:10" s="672" customFormat="1" ht="12.75" hidden="1" customHeight="1">
      <c r="A43" s="912">
        <v>1121000</v>
      </c>
      <c r="B43" s="735" t="s">
        <v>21</v>
      </c>
      <c r="C43" s="736"/>
      <c r="D43" s="829">
        <f>SUM(D44:D49)</f>
        <v>0</v>
      </c>
      <c r="E43" s="829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</row>
    <row r="44" spans="1:10" s="672" customFormat="1" ht="25.5" hidden="1">
      <c r="A44" s="914">
        <v>1121100</v>
      </c>
      <c r="B44" s="737" t="s">
        <v>359</v>
      </c>
      <c r="C44" s="726" t="s">
        <v>360</v>
      </c>
      <c r="D44" s="830"/>
      <c r="E44" s="830"/>
      <c r="F44" s="830"/>
      <c r="G44" s="830"/>
      <c r="H44" s="830"/>
      <c r="I44" s="830"/>
      <c r="J44" s="915">
        <v>0</v>
      </c>
    </row>
    <row r="45" spans="1:10" s="672" customFormat="1" hidden="1">
      <c r="A45" s="914">
        <v>1121200</v>
      </c>
      <c r="B45" s="738" t="s">
        <v>1618</v>
      </c>
      <c r="C45" s="726" t="s">
        <v>362</v>
      </c>
      <c r="D45" s="830">
        <v>0</v>
      </c>
      <c r="E45" s="830"/>
      <c r="F45" s="830">
        <f>D45+E45</f>
        <v>0</v>
      </c>
      <c r="G45" s="830">
        <v>0</v>
      </c>
      <c r="H45" s="830">
        <v>0</v>
      </c>
      <c r="I45" s="830">
        <v>0</v>
      </c>
      <c r="J45" s="915">
        <f>F45</f>
        <v>0</v>
      </c>
    </row>
    <row r="46" spans="1:10" s="672" customFormat="1" hidden="1">
      <c r="A46" s="914">
        <v>1121300</v>
      </c>
      <c r="B46" s="737" t="s">
        <v>734</v>
      </c>
      <c r="C46" s="726" t="s">
        <v>363</v>
      </c>
      <c r="D46" s="830">
        <v>0</v>
      </c>
      <c r="E46" s="830"/>
      <c r="F46" s="830">
        <f>D46+E46</f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idden="1">
      <c r="A47" s="914">
        <v>1121400</v>
      </c>
      <c r="B47" s="737" t="s">
        <v>735</v>
      </c>
      <c r="C47" s="726" t="s">
        <v>364</v>
      </c>
      <c r="D47" s="830">
        <v>0</v>
      </c>
      <c r="E47" s="830"/>
      <c r="F47" s="830"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1121500</v>
      </c>
      <c r="B48" s="737" t="s">
        <v>65</v>
      </c>
      <c r="C48" s="726" t="s">
        <v>365</v>
      </c>
      <c r="D48" s="829"/>
      <c r="E48" s="830"/>
      <c r="F48" s="829"/>
      <c r="G48" s="829"/>
      <c r="H48" s="829"/>
      <c r="I48" s="829"/>
      <c r="J48" s="915">
        <v>0</v>
      </c>
    </row>
    <row r="49" spans="1:10" s="672" customFormat="1" ht="25.5" hidden="1">
      <c r="A49" s="914">
        <v>1121600</v>
      </c>
      <c r="B49" s="737" t="s">
        <v>66</v>
      </c>
      <c r="C49" s="726" t="s">
        <v>366</v>
      </c>
      <c r="D49" s="830"/>
      <c r="E49" s="830"/>
      <c r="F49" s="830"/>
      <c r="G49" s="830"/>
      <c r="H49" s="830"/>
      <c r="I49" s="830"/>
      <c r="J49" s="915">
        <v>0</v>
      </c>
    </row>
    <row r="50" spans="1:10" s="672" customFormat="1" ht="13.5" hidden="1" thickBot="1">
      <c r="A50" s="918">
        <v>1121700</v>
      </c>
      <c r="B50" s="741" t="s">
        <v>67</v>
      </c>
      <c r="C50" s="730" t="s">
        <v>731</v>
      </c>
      <c r="D50" s="831"/>
      <c r="E50" s="831"/>
      <c r="F50" s="831"/>
      <c r="G50" s="831"/>
      <c r="H50" s="831"/>
      <c r="I50" s="831"/>
      <c r="J50" s="915">
        <v>0</v>
      </c>
    </row>
    <row r="51" spans="1:10" s="672" customFormat="1" ht="28.5" hidden="1">
      <c r="A51" s="912">
        <v>1122000</v>
      </c>
      <c r="B51" s="742" t="s">
        <v>732</v>
      </c>
      <c r="C51" s="718" t="s">
        <v>338</v>
      </c>
      <c r="D51" s="835">
        <f>D52</f>
        <v>0</v>
      </c>
      <c r="E51" s="835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idden="1">
      <c r="A52" s="919">
        <v>1122100</v>
      </c>
      <c r="B52" s="737" t="s">
        <v>68</v>
      </c>
      <c r="C52" s="722" t="s">
        <v>733</v>
      </c>
      <c r="D52" s="830">
        <v>0</v>
      </c>
      <c r="E52" s="830"/>
      <c r="F52" s="830">
        <f>D52+E52</f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t="25.5" hidden="1">
      <c r="A53" s="919">
        <v>1122200</v>
      </c>
      <c r="B53" s="737" t="s">
        <v>465</v>
      </c>
      <c r="C53" s="726" t="s">
        <v>978</v>
      </c>
      <c r="D53" s="830"/>
      <c r="E53" s="830"/>
      <c r="F53" s="830"/>
      <c r="G53" s="830"/>
      <c r="H53" s="830"/>
      <c r="I53" s="830"/>
      <c r="J53" s="915">
        <v>0</v>
      </c>
    </row>
    <row r="54" spans="1:10" s="672" customFormat="1" ht="13.5" hidden="1" thickBot="1">
      <c r="A54" s="917">
        <v>1122300</v>
      </c>
      <c r="B54" s="741" t="s">
        <v>136</v>
      </c>
      <c r="C54" s="730" t="s">
        <v>979</v>
      </c>
      <c r="D54" s="831"/>
      <c r="E54" s="831"/>
      <c r="F54" s="831"/>
      <c r="G54" s="831"/>
      <c r="H54" s="831"/>
      <c r="I54" s="831"/>
      <c r="J54" s="915">
        <v>0</v>
      </c>
    </row>
    <row r="55" spans="1:10" s="672" customFormat="1" ht="28.5" hidden="1">
      <c r="A55" s="912">
        <v>1123000</v>
      </c>
      <c r="B55" s="742" t="s">
        <v>52</v>
      </c>
      <c r="C55" s="718" t="s">
        <v>338</v>
      </c>
      <c r="D55" s="835">
        <f>SUM(D56:D63)</f>
        <v>0</v>
      </c>
      <c r="E55" s="835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 hidden="1">
      <c r="A56" s="919">
        <v>1123100</v>
      </c>
      <c r="B56" s="737" t="s">
        <v>137</v>
      </c>
      <c r="C56" s="722" t="s">
        <v>345</v>
      </c>
      <c r="D56" s="830"/>
      <c r="E56" s="830"/>
      <c r="F56" s="830"/>
      <c r="G56" s="830"/>
      <c r="H56" s="830"/>
      <c r="I56" s="830"/>
      <c r="J56" s="915">
        <f>F56</f>
        <v>0</v>
      </c>
    </row>
    <row r="57" spans="1:10" s="672" customFormat="1" hidden="1">
      <c r="A57" s="919">
        <v>1123200</v>
      </c>
      <c r="B57" s="737" t="s">
        <v>138</v>
      </c>
      <c r="C57" s="726" t="s">
        <v>346</v>
      </c>
      <c r="D57" s="830">
        <v>0</v>
      </c>
      <c r="E57" s="830"/>
      <c r="F57" s="830"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3.25" hidden="1" customHeight="1">
      <c r="A58" s="919">
        <v>1123300</v>
      </c>
      <c r="B58" s="737" t="s">
        <v>139</v>
      </c>
      <c r="C58" s="726" t="s">
        <v>347</v>
      </c>
      <c r="D58" s="830"/>
      <c r="E58" s="830"/>
      <c r="F58" s="830"/>
      <c r="G58" s="830"/>
      <c r="H58" s="830"/>
      <c r="I58" s="830"/>
      <c r="J58" s="915"/>
    </row>
    <row r="59" spans="1:10" s="672" customFormat="1" hidden="1">
      <c r="A59" s="919">
        <v>1123400</v>
      </c>
      <c r="B59" s="737" t="s">
        <v>533</v>
      </c>
      <c r="C59" s="726" t="s">
        <v>348</v>
      </c>
      <c r="D59" s="830">
        <v>0</v>
      </c>
      <c r="E59" s="830"/>
      <c r="F59" s="830">
        <v>0</v>
      </c>
      <c r="G59" s="830">
        <v>0</v>
      </c>
      <c r="H59" s="830">
        <v>0</v>
      </c>
      <c r="I59" s="830">
        <v>0</v>
      </c>
      <c r="J59" s="915">
        <f t="shared" ref="J59:J65" si="1">F59</f>
        <v>0</v>
      </c>
    </row>
    <row r="60" spans="1:10" s="672" customFormat="1" hidden="1">
      <c r="A60" s="919">
        <v>1123500</v>
      </c>
      <c r="B60" s="745" t="s">
        <v>534</v>
      </c>
      <c r="C60" s="746">
        <v>423500</v>
      </c>
      <c r="D60" s="830"/>
      <c r="E60" s="830"/>
      <c r="F60" s="830"/>
      <c r="G60" s="830"/>
      <c r="H60" s="830"/>
      <c r="I60" s="830"/>
      <c r="J60" s="915">
        <f t="shared" si="1"/>
        <v>0</v>
      </c>
    </row>
    <row r="61" spans="1:10" s="672" customFormat="1" ht="25.5" hidden="1">
      <c r="A61" s="919">
        <v>1123600</v>
      </c>
      <c r="B61" s="737" t="s">
        <v>174</v>
      </c>
      <c r="C61" s="726" t="s">
        <v>349</v>
      </c>
      <c r="D61" s="830"/>
      <c r="E61" s="830"/>
      <c r="F61" s="830"/>
      <c r="G61" s="830"/>
      <c r="H61" s="830"/>
      <c r="I61" s="830"/>
      <c r="J61" s="915">
        <f t="shared" si="1"/>
        <v>0</v>
      </c>
    </row>
    <row r="62" spans="1:10" s="672" customFormat="1" hidden="1">
      <c r="A62" s="919">
        <v>1123700</v>
      </c>
      <c r="B62" s="737" t="s">
        <v>175</v>
      </c>
      <c r="C62" s="726" t="s">
        <v>350</v>
      </c>
      <c r="D62" s="830">
        <v>0</v>
      </c>
      <c r="E62" s="830"/>
      <c r="F62" s="830">
        <v>0</v>
      </c>
      <c r="G62" s="830">
        <v>0</v>
      </c>
      <c r="H62" s="830">
        <v>0</v>
      </c>
      <c r="I62" s="830">
        <v>0</v>
      </c>
      <c r="J62" s="915">
        <f t="shared" si="1"/>
        <v>0</v>
      </c>
    </row>
    <row r="63" spans="1:10" s="672" customFormat="1" ht="13.5" hidden="1" thickBot="1">
      <c r="A63" s="917">
        <v>1123800</v>
      </c>
      <c r="B63" s="741" t="s">
        <v>176</v>
      </c>
      <c r="C63" s="730" t="s">
        <v>351</v>
      </c>
      <c r="D63" s="831">
        <v>0</v>
      </c>
      <c r="E63" s="831">
        <v>0</v>
      </c>
      <c r="F63" s="831">
        <f>D63+E63</f>
        <v>0</v>
      </c>
      <c r="G63" s="831">
        <v>0</v>
      </c>
      <c r="H63" s="831">
        <v>0</v>
      </c>
      <c r="I63" s="831">
        <v>0</v>
      </c>
      <c r="J63" s="915">
        <f t="shared" si="1"/>
        <v>0</v>
      </c>
    </row>
    <row r="64" spans="1:10" s="672" customFormat="1" ht="28.5" hidden="1">
      <c r="A64" s="912">
        <v>1124000</v>
      </c>
      <c r="B64" s="742" t="s">
        <v>198</v>
      </c>
      <c r="C64" s="718" t="s">
        <v>338</v>
      </c>
      <c r="D64" s="835">
        <f>D65</f>
        <v>0</v>
      </c>
      <c r="E64" s="835"/>
      <c r="F64" s="835">
        <f>F65</f>
        <v>0</v>
      </c>
      <c r="G64" s="835">
        <f>G65</f>
        <v>0</v>
      </c>
      <c r="H64" s="835">
        <f>H65</f>
        <v>0</v>
      </c>
      <c r="I64" s="835">
        <f>I65</f>
        <v>0</v>
      </c>
      <c r="J64" s="915">
        <f t="shared" si="1"/>
        <v>0</v>
      </c>
    </row>
    <row r="65" spans="1:10" s="672" customFormat="1" ht="13.5" hidden="1" thickBot="1">
      <c r="A65" s="917">
        <v>1124100</v>
      </c>
      <c r="B65" s="741" t="s">
        <v>177</v>
      </c>
      <c r="C65" s="730" t="s">
        <v>199</v>
      </c>
      <c r="D65" s="831">
        <v>0</v>
      </c>
      <c r="E65" s="831"/>
      <c r="F65" s="831">
        <f>D65+E65</f>
        <v>0</v>
      </c>
      <c r="G65" s="831">
        <v>0</v>
      </c>
      <c r="H65" s="831">
        <v>0</v>
      </c>
      <c r="I65" s="831">
        <v>0</v>
      </c>
      <c r="J65" s="915">
        <f t="shared" si="1"/>
        <v>0</v>
      </c>
    </row>
    <row r="66" spans="1:10" s="672" customFormat="1" ht="42.75" hidden="1">
      <c r="A66" s="912">
        <v>1125000</v>
      </c>
      <c r="B66" s="742" t="s">
        <v>878</v>
      </c>
      <c r="C66" s="718" t="s">
        <v>338</v>
      </c>
      <c r="D66" s="835">
        <f>D67+D68</f>
        <v>0</v>
      </c>
      <c r="E66" s="835"/>
      <c r="F66" s="835">
        <f>F67+F68</f>
        <v>0</v>
      </c>
      <c r="G66" s="835">
        <f>G67+G68</f>
        <v>0</v>
      </c>
      <c r="H66" s="835">
        <f>H67+H68</f>
        <v>0</v>
      </c>
      <c r="I66" s="835">
        <f>I67+I68</f>
        <v>0</v>
      </c>
      <c r="J66" s="915">
        <f>J67+J68</f>
        <v>0</v>
      </c>
    </row>
    <row r="67" spans="1:10" s="672" customFormat="1" ht="25.5" hidden="1">
      <c r="A67" s="919">
        <v>1125100</v>
      </c>
      <c r="B67" s="737" t="s">
        <v>178</v>
      </c>
      <c r="C67" s="722" t="s">
        <v>879</v>
      </c>
      <c r="D67" s="830">
        <v>0</v>
      </c>
      <c r="E67" s="830">
        <v>0</v>
      </c>
      <c r="F67" s="830">
        <f>D67+E67</f>
        <v>0</v>
      </c>
      <c r="G67" s="830"/>
      <c r="H67" s="830">
        <v>0</v>
      </c>
      <c r="I67" s="830">
        <v>0</v>
      </c>
      <c r="J67" s="915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669</v>
      </c>
      <c r="C68" s="730" t="s">
        <v>988</v>
      </c>
      <c r="D68" s="831">
        <v>0</v>
      </c>
      <c r="E68" s="831">
        <v>0</v>
      </c>
      <c r="F68" s="831">
        <f>D68+E68</f>
        <v>0</v>
      </c>
      <c r="G68" s="831">
        <v>0</v>
      </c>
      <c r="H68" s="831">
        <v>0</v>
      </c>
      <c r="I68" s="831">
        <v>0</v>
      </c>
      <c r="J68" s="915">
        <f t="shared" si="2"/>
        <v>0</v>
      </c>
    </row>
    <row r="69" spans="1:10" s="672" customFormat="1" ht="14.25" hidden="1">
      <c r="A69" s="912">
        <v>1126000</v>
      </c>
      <c r="B69" s="742" t="s">
        <v>989</v>
      </c>
      <c r="C69" s="718" t="s">
        <v>338</v>
      </c>
      <c r="D69" s="835">
        <f>SUM(D70:D77)</f>
        <v>0</v>
      </c>
      <c r="E69" s="835"/>
      <c r="F69" s="835">
        <f>SUM(F70:F77)</f>
        <v>0</v>
      </c>
      <c r="G69" s="835">
        <f>SUM(G70:G77)</f>
        <v>0</v>
      </c>
      <c r="H69" s="835">
        <f>SUM(H70:H77)</f>
        <v>0</v>
      </c>
      <c r="I69" s="835">
        <f>SUM(I70:I77)</f>
        <v>0</v>
      </c>
      <c r="J69" s="915">
        <f t="shared" si="2"/>
        <v>0</v>
      </c>
    </row>
    <row r="70" spans="1:10" s="672" customFormat="1" hidden="1">
      <c r="A70" s="912">
        <v>1126100</v>
      </c>
      <c r="B70" s="737" t="s">
        <v>941</v>
      </c>
      <c r="C70" s="722" t="s">
        <v>990</v>
      </c>
      <c r="D70" s="830">
        <v>0</v>
      </c>
      <c r="E70" s="830"/>
      <c r="F70" s="830">
        <f>D70+E70</f>
        <v>0</v>
      </c>
      <c r="G70" s="830">
        <v>0</v>
      </c>
      <c r="H70" s="830">
        <v>0</v>
      </c>
      <c r="I70" s="830">
        <v>0</v>
      </c>
      <c r="J70" s="915">
        <f t="shared" si="2"/>
        <v>0</v>
      </c>
    </row>
    <row r="71" spans="1:10" s="672" customFormat="1" hidden="1">
      <c r="A71" s="912">
        <v>1126200</v>
      </c>
      <c r="B71" s="737" t="s">
        <v>942</v>
      </c>
      <c r="C71" s="726" t="s">
        <v>991</v>
      </c>
      <c r="D71" s="830"/>
      <c r="E71" s="830"/>
      <c r="F71" s="830">
        <f t="shared" ref="F71:F78" si="3">D71+E71</f>
        <v>0</v>
      </c>
      <c r="G71" s="830"/>
      <c r="H71" s="830"/>
      <c r="I71" s="830"/>
      <c r="J71" s="915">
        <f t="shared" si="2"/>
        <v>0</v>
      </c>
    </row>
    <row r="72" spans="1:10" s="672" customFormat="1" hidden="1">
      <c r="A72" s="912">
        <v>1126300</v>
      </c>
      <c r="B72" s="737" t="s">
        <v>369</v>
      </c>
      <c r="C72" s="726" t="s">
        <v>370</v>
      </c>
      <c r="D72" s="830"/>
      <c r="E72" s="830"/>
      <c r="F72" s="830">
        <f t="shared" si="3"/>
        <v>0</v>
      </c>
      <c r="G72" s="830"/>
      <c r="H72" s="830"/>
      <c r="I72" s="830"/>
      <c r="J72" s="915">
        <f t="shared" si="2"/>
        <v>0</v>
      </c>
    </row>
    <row r="73" spans="1:10" s="672" customFormat="1" ht="12" hidden="1" customHeight="1">
      <c r="A73" s="914">
        <v>1126400</v>
      </c>
      <c r="B73" s="747" t="s">
        <v>943</v>
      </c>
      <c r="C73" s="726" t="s">
        <v>371</v>
      </c>
      <c r="D73" s="830">
        <v>0</v>
      </c>
      <c r="E73" s="830"/>
      <c r="F73" s="830">
        <f t="shared" si="3"/>
        <v>0</v>
      </c>
      <c r="G73" s="830">
        <v>0</v>
      </c>
      <c r="H73" s="830">
        <v>0</v>
      </c>
      <c r="I73" s="830">
        <v>0</v>
      </c>
      <c r="J73" s="915">
        <f t="shared" si="2"/>
        <v>0</v>
      </c>
    </row>
    <row r="74" spans="1:10" s="672" customFormat="1" ht="25.5" hidden="1">
      <c r="A74" s="916">
        <v>1126500</v>
      </c>
      <c r="B74" s="748" t="s">
        <v>901</v>
      </c>
      <c r="C74" s="726" t="s">
        <v>372</v>
      </c>
      <c r="D74" s="830"/>
      <c r="E74" s="830"/>
      <c r="F74" s="830">
        <f t="shared" si="3"/>
        <v>0</v>
      </c>
      <c r="G74" s="830"/>
      <c r="H74" s="830"/>
      <c r="I74" s="830"/>
      <c r="J74" s="915">
        <v>0</v>
      </c>
    </row>
    <row r="75" spans="1:10" s="672" customFormat="1" hidden="1">
      <c r="A75" s="914">
        <v>1126600</v>
      </c>
      <c r="B75" s="747" t="s">
        <v>214</v>
      </c>
      <c r="C75" s="726" t="s">
        <v>373</v>
      </c>
      <c r="D75" s="830">
        <v>0</v>
      </c>
      <c r="E75" s="830"/>
      <c r="F75" s="830">
        <f t="shared" si="3"/>
        <v>0</v>
      </c>
      <c r="G75" s="830">
        <v>0</v>
      </c>
      <c r="H75" s="830">
        <v>0</v>
      </c>
      <c r="I75" s="830">
        <v>0</v>
      </c>
      <c r="J75" s="915">
        <f>F75</f>
        <v>0</v>
      </c>
    </row>
    <row r="76" spans="1:10" s="672" customFormat="1" hidden="1">
      <c r="A76" s="914">
        <v>1126700</v>
      </c>
      <c r="B76" s="747" t="s">
        <v>215</v>
      </c>
      <c r="C76" s="726" t="s">
        <v>374</v>
      </c>
      <c r="D76" s="830">
        <v>0</v>
      </c>
      <c r="E76" s="830"/>
      <c r="F76" s="830">
        <f t="shared" si="3"/>
        <v>0</v>
      </c>
      <c r="G76" s="830">
        <v>0</v>
      </c>
      <c r="H76" s="830">
        <v>0</v>
      </c>
      <c r="I76" s="830">
        <v>0</v>
      </c>
      <c r="J76" s="915">
        <f>F76</f>
        <v>0</v>
      </c>
    </row>
    <row r="77" spans="1:10" s="672" customFormat="1" ht="13.5" hidden="1" thickBot="1">
      <c r="A77" s="918">
        <v>1126800</v>
      </c>
      <c r="B77" s="749" t="s">
        <v>458</v>
      </c>
      <c r="C77" s="730" t="s">
        <v>375</v>
      </c>
      <c r="D77" s="831">
        <v>0</v>
      </c>
      <c r="E77" s="831">
        <v>0</v>
      </c>
      <c r="F77" s="830">
        <f t="shared" si="3"/>
        <v>0</v>
      </c>
      <c r="G77" s="831">
        <v>0</v>
      </c>
      <c r="H77" s="831">
        <v>0</v>
      </c>
      <c r="I77" s="831">
        <v>0</v>
      </c>
      <c r="J77" s="915">
        <f>F77</f>
        <v>0</v>
      </c>
    </row>
    <row r="78" spans="1:10" s="672" customFormat="1" ht="14.25" hidden="1">
      <c r="A78" s="920">
        <v>1130000</v>
      </c>
      <c r="B78" s="751" t="s">
        <v>274</v>
      </c>
      <c r="C78" s="718" t="s">
        <v>338</v>
      </c>
      <c r="D78" s="835">
        <v>0</v>
      </c>
      <c r="E78" s="835"/>
      <c r="F78" s="830">
        <f t="shared" si="3"/>
        <v>0</v>
      </c>
      <c r="G78" s="835">
        <v>0</v>
      </c>
      <c r="H78" s="835">
        <v>0</v>
      </c>
      <c r="I78" s="835">
        <v>0</v>
      </c>
      <c r="J78" s="915">
        <v>0</v>
      </c>
    </row>
    <row r="79" spans="1:10" s="672" customFormat="1" hidden="1">
      <c r="A79" s="920">
        <v>1130100</v>
      </c>
      <c r="B79" s="747" t="s">
        <v>459</v>
      </c>
      <c r="C79" s="722" t="s">
        <v>275</v>
      </c>
      <c r="D79" s="830"/>
      <c r="E79" s="830"/>
      <c r="F79" s="830"/>
      <c r="G79" s="830"/>
      <c r="H79" s="830"/>
      <c r="I79" s="830"/>
      <c r="J79" s="915">
        <v>0</v>
      </c>
    </row>
    <row r="80" spans="1:10" s="672" customFormat="1" hidden="1">
      <c r="A80" s="920">
        <v>1130200</v>
      </c>
      <c r="B80" s="747" t="s">
        <v>460</v>
      </c>
      <c r="C80" s="726" t="s">
        <v>276</v>
      </c>
      <c r="D80" s="830"/>
      <c r="E80" s="830"/>
      <c r="F80" s="830"/>
      <c r="G80" s="830"/>
      <c r="H80" s="830"/>
      <c r="I80" s="830"/>
      <c r="J80" s="915">
        <v>0</v>
      </c>
    </row>
    <row r="81" spans="1:10" s="672" customFormat="1" ht="25.5" hidden="1">
      <c r="A81" s="920">
        <v>1130300</v>
      </c>
      <c r="B81" s="747" t="s">
        <v>461</v>
      </c>
      <c r="C81" s="726" t="s">
        <v>277</v>
      </c>
      <c r="D81" s="830"/>
      <c r="E81" s="830"/>
      <c r="F81" s="830"/>
      <c r="G81" s="830"/>
      <c r="H81" s="830"/>
      <c r="I81" s="830"/>
      <c r="J81" s="915">
        <v>0</v>
      </c>
    </row>
    <row r="82" spans="1:10" s="672" customFormat="1" ht="25.5" hidden="1">
      <c r="A82" s="920">
        <v>1130400</v>
      </c>
      <c r="B82" s="752" t="s">
        <v>462</v>
      </c>
      <c r="C82" s="753" t="s">
        <v>278</v>
      </c>
      <c r="D82" s="829"/>
      <c r="E82" s="829"/>
      <c r="F82" s="829"/>
      <c r="G82" s="829"/>
      <c r="H82" s="829"/>
      <c r="I82" s="829"/>
      <c r="J82" s="915">
        <v>0</v>
      </c>
    </row>
    <row r="83" spans="1:10" s="672" customFormat="1" ht="28.5" hidden="1">
      <c r="A83" s="914">
        <v>1131000</v>
      </c>
      <c r="B83" s="754" t="s">
        <v>279</v>
      </c>
      <c r="C83" s="755" t="s">
        <v>338</v>
      </c>
      <c r="D83" s="830"/>
      <c r="E83" s="830"/>
      <c r="F83" s="830"/>
      <c r="G83" s="830"/>
      <c r="H83" s="830"/>
      <c r="I83" s="830"/>
      <c r="J83" s="915">
        <v>0</v>
      </c>
    </row>
    <row r="84" spans="1:10" s="672" customFormat="1" ht="25.5" hidden="1">
      <c r="A84" s="914">
        <v>1131100</v>
      </c>
      <c r="B84" s="747" t="s">
        <v>565</v>
      </c>
      <c r="C84" s="722" t="s">
        <v>280</v>
      </c>
      <c r="D84" s="830"/>
      <c r="E84" s="830"/>
      <c r="F84" s="830"/>
      <c r="G84" s="830"/>
      <c r="H84" s="830"/>
      <c r="I84" s="830"/>
      <c r="J84" s="915">
        <v>0</v>
      </c>
    </row>
    <row r="85" spans="1:10" s="672" customFormat="1" hidden="1">
      <c r="A85" s="914">
        <v>1131200</v>
      </c>
      <c r="B85" s="747" t="s">
        <v>566</v>
      </c>
      <c r="C85" s="726" t="s">
        <v>281</v>
      </c>
      <c r="D85" s="830"/>
      <c r="E85" s="830"/>
      <c r="F85" s="830"/>
      <c r="G85" s="830"/>
      <c r="H85" s="830"/>
      <c r="I85" s="830"/>
      <c r="J85" s="915">
        <v>0</v>
      </c>
    </row>
    <row r="86" spans="1:10" s="672" customFormat="1" ht="13.5" hidden="1" thickBot="1">
      <c r="A86" s="914">
        <v>1131300</v>
      </c>
      <c r="B86" s="749" t="s">
        <v>567</v>
      </c>
      <c r="C86" s="730" t="s">
        <v>282</v>
      </c>
      <c r="D86" s="831"/>
      <c r="E86" s="831"/>
      <c r="F86" s="831"/>
      <c r="G86" s="831"/>
      <c r="H86" s="831"/>
      <c r="I86" s="831"/>
      <c r="J86" s="915">
        <v>0</v>
      </c>
    </row>
    <row r="87" spans="1:10" s="672" customFormat="1" ht="14.25" hidden="1">
      <c r="A87" s="921">
        <v>1140000</v>
      </c>
      <c r="B87" s="751" t="s">
        <v>283</v>
      </c>
      <c r="C87" s="718" t="s">
        <v>338</v>
      </c>
      <c r="D87" s="835">
        <v>0</v>
      </c>
      <c r="E87" s="835"/>
      <c r="F87" s="835">
        <v>0</v>
      </c>
      <c r="G87" s="835">
        <v>0</v>
      </c>
      <c r="H87" s="835">
        <v>0</v>
      </c>
      <c r="I87" s="835">
        <v>0</v>
      </c>
      <c r="J87" s="915">
        <v>0</v>
      </c>
    </row>
    <row r="88" spans="1:10" s="672" customFormat="1" ht="25.5" hidden="1">
      <c r="A88" s="921">
        <v>1141000</v>
      </c>
      <c r="B88" s="747" t="s">
        <v>284</v>
      </c>
      <c r="C88" s="722" t="s">
        <v>960</v>
      </c>
      <c r="D88" s="830"/>
      <c r="E88" s="830"/>
      <c r="F88" s="830"/>
      <c r="G88" s="830"/>
      <c r="H88" s="830"/>
      <c r="I88" s="830"/>
      <c r="J88" s="915">
        <v>0</v>
      </c>
    </row>
    <row r="89" spans="1:10" s="672" customFormat="1" ht="25.5" hidden="1">
      <c r="A89" s="921">
        <v>1142000</v>
      </c>
      <c r="B89" s="747" t="s">
        <v>38</v>
      </c>
      <c r="C89" s="726" t="s">
        <v>39</v>
      </c>
      <c r="D89" s="830"/>
      <c r="E89" s="830"/>
      <c r="F89" s="830"/>
      <c r="G89" s="830"/>
      <c r="H89" s="830"/>
      <c r="I89" s="830"/>
      <c r="J89" s="915">
        <v>0</v>
      </c>
    </row>
    <row r="90" spans="1:10" s="672" customFormat="1" ht="25.5" hidden="1">
      <c r="A90" s="921">
        <v>1143000</v>
      </c>
      <c r="B90" s="747" t="s">
        <v>40</v>
      </c>
      <c r="C90" s="726" t="s">
        <v>41</v>
      </c>
      <c r="D90" s="830"/>
      <c r="E90" s="830"/>
      <c r="F90" s="830"/>
      <c r="G90" s="830"/>
      <c r="H90" s="830"/>
      <c r="I90" s="830"/>
      <c r="J90" s="915">
        <v>0</v>
      </c>
    </row>
    <row r="91" spans="1:10" s="672" customFormat="1" ht="26.25" hidden="1" thickBot="1">
      <c r="A91" s="917">
        <v>1144000</v>
      </c>
      <c r="B91" s="749" t="s">
        <v>42</v>
      </c>
      <c r="C91" s="730" t="s">
        <v>418</v>
      </c>
      <c r="D91" s="831"/>
      <c r="E91" s="831"/>
      <c r="F91" s="831"/>
      <c r="G91" s="831"/>
      <c r="H91" s="831"/>
      <c r="I91" s="831"/>
      <c r="J91" s="915">
        <v>0</v>
      </c>
    </row>
    <row r="92" spans="1:10" s="672" customFormat="1" ht="12" hidden="1" customHeight="1">
      <c r="A92" s="922">
        <v>1150000</v>
      </c>
      <c r="B92" s="923" t="s">
        <v>694</v>
      </c>
      <c r="C92" s="718" t="s">
        <v>338</v>
      </c>
      <c r="D92" s="835">
        <f>D105</f>
        <v>22000</v>
      </c>
      <c r="E92" s="835"/>
      <c r="F92" s="835">
        <f>F105</f>
        <v>22000</v>
      </c>
      <c r="G92" s="835">
        <f>G105</f>
        <v>3500</v>
      </c>
      <c r="H92" s="835">
        <f>H105</f>
        <v>7000</v>
      </c>
      <c r="I92" s="835">
        <f>I105</f>
        <v>10500</v>
      </c>
      <c r="J92" s="915">
        <f>J105</f>
        <v>22000</v>
      </c>
    </row>
    <row r="93" spans="1:10" s="672" customFormat="1" ht="25.5" hidden="1">
      <c r="A93" s="924">
        <v>1151000</v>
      </c>
      <c r="B93" s="925" t="s">
        <v>649</v>
      </c>
      <c r="C93" s="718" t="s">
        <v>338</v>
      </c>
      <c r="D93" s="926">
        <v>0</v>
      </c>
      <c r="E93" s="926"/>
      <c r="F93" s="926">
        <v>0</v>
      </c>
      <c r="G93" s="926">
        <v>0</v>
      </c>
      <c r="H93" s="926">
        <v>0</v>
      </c>
      <c r="I93" s="926">
        <v>0</v>
      </c>
      <c r="J93" s="915">
        <v>0</v>
      </c>
    </row>
    <row r="94" spans="1:10" s="672" customFormat="1" ht="25.5" hidden="1">
      <c r="A94" s="924">
        <v>1151100</v>
      </c>
      <c r="B94" s="927" t="s">
        <v>250</v>
      </c>
      <c r="C94" s="928">
        <v>461100</v>
      </c>
      <c r="D94" s="926"/>
      <c r="E94" s="926"/>
      <c r="F94" s="926"/>
      <c r="G94" s="926"/>
      <c r="H94" s="926"/>
      <c r="I94" s="926"/>
      <c r="J94" s="915">
        <v>0</v>
      </c>
    </row>
    <row r="95" spans="1:10" s="672" customFormat="1" ht="25.5" hidden="1">
      <c r="A95" s="924">
        <v>1151200</v>
      </c>
      <c r="B95" s="927" t="s">
        <v>607</v>
      </c>
      <c r="C95" s="928">
        <v>461200</v>
      </c>
      <c r="D95" s="847"/>
      <c r="E95" s="847"/>
      <c r="F95" s="847"/>
      <c r="G95" s="847"/>
      <c r="H95" s="847"/>
      <c r="I95" s="847"/>
      <c r="J95" s="915">
        <v>0</v>
      </c>
    </row>
    <row r="96" spans="1:10" s="672" customFormat="1" ht="25.5" hidden="1">
      <c r="A96" s="924">
        <v>1152000</v>
      </c>
      <c r="B96" s="929" t="s">
        <v>495</v>
      </c>
      <c r="C96" s="930" t="s">
        <v>338</v>
      </c>
      <c r="D96" s="931">
        <v>0</v>
      </c>
      <c r="E96" s="931"/>
      <c r="F96" s="931">
        <v>0</v>
      </c>
      <c r="G96" s="931">
        <v>0</v>
      </c>
      <c r="H96" s="931">
        <v>0</v>
      </c>
      <c r="I96" s="931">
        <v>0</v>
      </c>
      <c r="J96" s="915">
        <v>0</v>
      </c>
    </row>
    <row r="97" spans="1:10" s="672" customFormat="1" ht="25.5" hidden="1">
      <c r="A97" s="924">
        <v>1152100</v>
      </c>
      <c r="B97" s="932" t="s">
        <v>518</v>
      </c>
      <c r="C97" s="928">
        <v>462100</v>
      </c>
      <c r="D97" s="844"/>
      <c r="E97" s="844"/>
      <c r="F97" s="844"/>
      <c r="G97" s="933"/>
      <c r="H97" s="933"/>
      <c r="I97" s="830"/>
      <c r="J97" s="915">
        <v>0</v>
      </c>
    </row>
    <row r="98" spans="1:10" s="672" customFormat="1" ht="26.25" hidden="1" thickBot="1">
      <c r="A98" s="934">
        <v>1152200</v>
      </c>
      <c r="B98" s="935" t="s">
        <v>723</v>
      </c>
      <c r="C98" s="936">
        <v>462200</v>
      </c>
      <c r="D98" s="839"/>
      <c r="E98" s="839"/>
      <c r="F98" s="839"/>
      <c r="G98" s="937"/>
      <c r="H98" s="937"/>
      <c r="I98" s="831"/>
      <c r="J98" s="915">
        <v>0</v>
      </c>
    </row>
    <row r="99" spans="1:10" s="672" customFormat="1" ht="25.5" hidden="1">
      <c r="A99" s="922">
        <v>1153000</v>
      </c>
      <c r="B99" s="938" t="s">
        <v>724</v>
      </c>
      <c r="C99" s="939" t="s">
        <v>338</v>
      </c>
      <c r="D99" s="940">
        <v>0</v>
      </c>
      <c r="E99" s="940"/>
      <c r="F99" s="940">
        <v>0</v>
      </c>
      <c r="G99" s="940">
        <v>0</v>
      </c>
      <c r="H99" s="940">
        <v>0</v>
      </c>
      <c r="I99" s="940">
        <v>0</v>
      </c>
      <c r="J99" s="915">
        <v>0</v>
      </c>
    </row>
    <row r="100" spans="1:10" s="672" customFormat="1" ht="25.5" hidden="1">
      <c r="A100" s="924">
        <v>1153100</v>
      </c>
      <c r="B100" s="932" t="s">
        <v>725</v>
      </c>
      <c r="C100" s="928">
        <v>463100</v>
      </c>
      <c r="D100" s="931"/>
      <c r="E100" s="931"/>
      <c r="F100" s="931"/>
      <c r="G100" s="931"/>
      <c r="H100" s="931"/>
      <c r="I100" s="931"/>
      <c r="J100" s="915">
        <v>0</v>
      </c>
    </row>
    <row r="101" spans="1:10" s="672" customFormat="1" hidden="1">
      <c r="A101" s="924">
        <v>1153200</v>
      </c>
      <c r="B101" s="932" t="s">
        <v>95</v>
      </c>
      <c r="C101" s="928">
        <v>463200</v>
      </c>
      <c r="D101" s="931"/>
      <c r="E101" s="931"/>
      <c r="F101" s="931"/>
      <c r="G101" s="931"/>
      <c r="H101" s="931"/>
      <c r="I101" s="931"/>
      <c r="J101" s="915">
        <v>0</v>
      </c>
    </row>
    <row r="102" spans="1:10" s="672" customFormat="1" ht="51" hidden="1">
      <c r="A102" s="924">
        <v>1153300</v>
      </c>
      <c r="B102" s="932" t="s">
        <v>479</v>
      </c>
      <c r="C102" s="928">
        <v>463300</v>
      </c>
      <c r="D102" s="931"/>
      <c r="E102" s="931"/>
      <c r="F102" s="931"/>
      <c r="G102" s="931"/>
      <c r="H102" s="931"/>
      <c r="I102" s="931"/>
      <c r="J102" s="915">
        <v>0</v>
      </c>
    </row>
    <row r="103" spans="1:10" s="672" customFormat="1" ht="38.25" hidden="1">
      <c r="A103" s="924">
        <v>1153400</v>
      </c>
      <c r="B103" s="932" t="s">
        <v>480</v>
      </c>
      <c r="C103" s="928">
        <v>463400</v>
      </c>
      <c r="D103" s="931"/>
      <c r="E103" s="931"/>
      <c r="F103" s="931"/>
      <c r="G103" s="931"/>
      <c r="H103" s="931"/>
      <c r="I103" s="931"/>
      <c r="J103" s="915">
        <v>0</v>
      </c>
    </row>
    <row r="104" spans="1:10" s="672" customFormat="1" ht="25.5">
      <c r="A104" s="924">
        <v>1153500</v>
      </c>
      <c r="B104" s="941" t="s">
        <v>481</v>
      </c>
      <c r="C104" s="928">
        <v>463500</v>
      </c>
      <c r="D104" s="931"/>
      <c r="E104" s="931"/>
      <c r="F104" s="931"/>
      <c r="G104" s="931"/>
      <c r="H104" s="931"/>
      <c r="I104" s="931"/>
      <c r="J104" s="915">
        <v>0</v>
      </c>
    </row>
    <row r="105" spans="1:10" s="672" customFormat="1" ht="38.25">
      <c r="A105" s="924">
        <v>1153700</v>
      </c>
      <c r="B105" s="941" t="s">
        <v>482</v>
      </c>
      <c r="C105" s="928">
        <v>463700</v>
      </c>
      <c r="D105" s="1108">
        <v>22000</v>
      </c>
      <c r="E105" s="1108">
        <v>0</v>
      </c>
      <c r="F105" s="931">
        <f>D105+E105</f>
        <v>22000</v>
      </c>
      <c r="G105" s="931">
        <v>3500</v>
      </c>
      <c r="H105" s="931">
        <v>7000</v>
      </c>
      <c r="I105" s="1108">
        <v>10500</v>
      </c>
      <c r="J105" s="954">
        <f>F105</f>
        <v>22000</v>
      </c>
    </row>
    <row r="106" spans="1:10" s="672" customFormat="1" ht="30" customHeight="1">
      <c r="A106" s="924">
        <v>1153800</v>
      </c>
      <c r="B106" s="941" t="s">
        <v>953</v>
      </c>
      <c r="C106" s="928">
        <v>463800</v>
      </c>
      <c r="D106" s="931"/>
      <c r="E106" s="931"/>
      <c r="F106" s="931"/>
      <c r="G106" s="931"/>
      <c r="H106" s="931"/>
      <c r="I106" s="931"/>
      <c r="J106" s="915">
        <v>0</v>
      </c>
    </row>
    <row r="107" spans="1:10" s="672" customFormat="1" hidden="1">
      <c r="A107" s="924">
        <v>1153900</v>
      </c>
      <c r="B107" s="941" t="s">
        <v>954</v>
      </c>
      <c r="C107" s="928">
        <v>463900</v>
      </c>
      <c r="D107" s="931"/>
      <c r="E107" s="931"/>
      <c r="F107" s="931"/>
      <c r="G107" s="931"/>
      <c r="H107" s="931"/>
      <c r="I107" s="931"/>
      <c r="J107" s="915">
        <v>0</v>
      </c>
    </row>
    <row r="108" spans="1:10" s="672" customFormat="1" ht="25.5" hidden="1">
      <c r="A108" s="924">
        <v>1154000</v>
      </c>
      <c r="B108" s="942" t="s">
        <v>955</v>
      </c>
      <c r="C108" s="930" t="s">
        <v>338</v>
      </c>
      <c r="D108" s="931">
        <v>0</v>
      </c>
      <c r="E108" s="931"/>
      <c r="F108" s="931">
        <v>0</v>
      </c>
      <c r="G108" s="931">
        <v>0</v>
      </c>
      <c r="H108" s="931">
        <v>0</v>
      </c>
      <c r="I108" s="931">
        <v>0</v>
      </c>
      <c r="J108" s="915">
        <v>0</v>
      </c>
    </row>
    <row r="109" spans="1:10" s="672" customFormat="1" ht="25.5" hidden="1">
      <c r="A109" s="924">
        <v>1154100</v>
      </c>
      <c r="B109" s="941" t="s">
        <v>195</v>
      </c>
      <c r="C109" s="928">
        <v>465100</v>
      </c>
      <c r="D109" s="943"/>
      <c r="E109" s="943"/>
      <c r="F109" s="943"/>
      <c r="G109" s="944"/>
      <c r="H109" s="944"/>
      <c r="I109" s="945"/>
      <c r="J109" s="915">
        <v>0</v>
      </c>
    </row>
    <row r="110" spans="1:10" s="672" customFormat="1" hidden="1">
      <c r="A110" s="924">
        <v>1154200</v>
      </c>
      <c r="B110" s="941" t="s">
        <v>196</v>
      </c>
      <c r="C110" s="928">
        <v>465200</v>
      </c>
      <c r="D110" s="943"/>
      <c r="E110" s="943"/>
      <c r="F110" s="943"/>
      <c r="G110" s="944"/>
      <c r="H110" s="944"/>
      <c r="I110" s="945"/>
      <c r="J110" s="915">
        <v>0</v>
      </c>
    </row>
    <row r="111" spans="1:10" s="672" customFormat="1" ht="25.5" hidden="1">
      <c r="A111" s="924">
        <v>1154300</v>
      </c>
      <c r="B111" s="941" t="s">
        <v>197</v>
      </c>
      <c r="C111" s="928">
        <v>465300</v>
      </c>
      <c r="D111" s="943"/>
      <c r="E111" s="943"/>
      <c r="F111" s="943"/>
      <c r="G111" s="944"/>
      <c r="H111" s="944"/>
      <c r="I111" s="945"/>
      <c r="J111" s="915">
        <v>0</v>
      </c>
    </row>
    <row r="112" spans="1:10" s="672" customFormat="1" ht="38.25" hidden="1">
      <c r="A112" s="924">
        <v>1154500</v>
      </c>
      <c r="B112" s="941" t="s">
        <v>63</v>
      </c>
      <c r="C112" s="928">
        <v>465500</v>
      </c>
      <c r="D112" s="943"/>
      <c r="E112" s="943"/>
      <c r="F112" s="943"/>
      <c r="G112" s="944"/>
      <c r="H112" s="944"/>
      <c r="I112" s="945"/>
      <c r="J112" s="915">
        <v>0</v>
      </c>
    </row>
    <row r="113" spans="1:10" s="672" customFormat="1" ht="38.25" hidden="1">
      <c r="A113" s="924">
        <v>1154600</v>
      </c>
      <c r="B113" s="941" t="s">
        <v>64</v>
      </c>
      <c r="C113" s="928">
        <v>465600</v>
      </c>
      <c r="D113" s="844"/>
      <c r="E113" s="844"/>
      <c r="F113" s="844"/>
      <c r="G113" s="933"/>
      <c r="H113" s="933"/>
      <c r="I113" s="830"/>
      <c r="J113" s="915">
        <v>0</v>
      </c>
    </row>
    <row r="114" spans="1:10" s="672" customFormat="1" ht="13.5" hidden="1" thickBot="1">
      <c r="A114" s="934">
        <v>1154700</v>
      </c>
      <c r="B114" s="946" t="s">
        <v>74</v>
      </c>
      <c r="C114" s="730" t="s">
        <v>75</v>
      </c>
      <c r="D114" s="839"/>
      <c r="E114" s="839"/>
      <c r="F114" s="839"/>
      <c r="G114" s="937"/>
      <c r="H114" s="937"/>
      <c r="I114" s="831"/>
      <c r="J114" s="915">
        <v>0</v>
      </c>
    </row>
    <row r="115" spans="1:10" s="672" customFormat="1" ht="25.5" hidden="1">
      <c r="A115" s="947">
        <v>1160000</v>
      </c>
      <c r="B115" s="764" t="s">
        <v>76</v>
      </c>
      <c r="C115" s="718" t="s">
        <v>338</v>
      </c>
      <c r="D115" s="842">
        <v>0</v>
      </c>
      <c r="E115" s="842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t="25.5" hidden="1">
      <c r="A116" s="919">
        <v>1161000</v>
      </c>
      <c r="B116" s="766" t="s">
        <v>77</v>
      </c>
      <c r="C116" s="767" t="s">
        <v>338</v>
      </c>
      <c r="D116" s="844">
        <v>0</v>
      </c>
      <c r="E116" s="844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38.25" hidden="1">
      <c r="A117" s="919">
        <v>1161100</v>
      </c>
      <c r="B117" s="725" t="s">
        <v>1660</v>
      </c>
      <c r="C117" s="746">
        <v>471100</v>
      </c>
      <c r="D117" s="844"/>
      <c r="E117" s="844"/>
      <c r="F117" s="844"/>
      <c r="G117" s="844"/>
      <c r="H117" s="844"/>
      <c r="I117" s="844"/>
      <c r="J117" s="915">
        <v>0</v>
      </c>
    </row>
    <row r="118" spans="1:10" s="672" customFormat="1" ht="38.25" hidden="1">
      <c r="A118" s="919">
        <v>1161200</v>
      </c>
      <c r="B118" s="760" t="s">
        <v>1622</v>
      </c>
      <c r="C118" s="746">
        <v>471200</v>
      </c>
      <c r="D118" s="844"/>
      <c r="E118" s="844"/>
      <c r="F118" s="844"/>
      <c r="G118" s="844"/>
      <c r="H118" s="844"/>
      <c r="I118" s="844"/>
      <c r="J118" s="915">
        <v>0</v>
      </c>
    </row>
    <row r="119" spans="1:10" s="672" customFormat="1" ht="38.25" hidden="1">
      <c r="A119" s="919">
        <v>1162000</v>
      </c>
      <c r="B119" s="766" t="s">
        <v>1080</v>
      </c>
      <c r="C119" s="767" t="s">
        <v>338</v>
      </c>
      <c r="D119" s="844">
        <v>0</v>
      </c>
      <c r="E119" s="844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5.5" hidden="1">
      <c r="A120" s="919">
        <v>1162100</v>
      </c>
      <c r="B120" s="760" t="s">
        <v>1623</v>
      </c>
      <c r="C120" s="726" t="s">
        <v>122</v>
      </c>
      <c r="D120" s="844"/>
      <c r="E120" s="844"/>
      <c r="F120" s="844"/>
      <c r="G120" s="844"/>
      <c r="H120" s="844"/>
      <c r="I120" s="844"/>
      <c r="J120" s="915">
        <v>0</v>
      </c>
    </row>
    <row r="121" spans="1:10" s="672" customFormat="1" hidden="1">
      <c r="A121" s="919">
        <v>1162200</v>
      </c>
      <c r="B121" s="760" t="s">
        <v>1624</v>
      </c>
      <c r="C121" s="726" t="s">
        <v>23</v>
      </c>
      <c r="D121" s="844"/>
      <c r="E121" s="844"/>
      <c r="F121" s="844"/>
      <c r="G121" s="844"/>
      <c r="H121" s="844"/>
      <c r="I121" s="844"/>
      <c r="J121" s="915">
        <v>0</v>
      </c>
    </row>
    <row r="122" spans="1:10" s="672" customFormat="1" ht="25.5" hidden="1">
      <c r="A122" s="919">
        <v>1162300</v>
      </c>
      <c r="B122" s="760" t="s">
        <v>1625</v>
      </c>
      <c r="C122" s="726" t="s">
        <v>25</v>
      </c>
      <c r="D122" s="844"/>
      <c r="E122" s="844"/>
      <c r="F122" s="844"/>
      <c r="G122" s="844"/>
      <c r="H122" s="844"/>
      <c r="I122" s="844"/>
      <c r="J122" s="915">
        <v>0</v>
      </c>
    </row>
    <row r="123" spans="1:10" s="672" customFormat="1" hidden="1">
      <c r="A123" s="919">
        <v>1162400</v>
      </c>
      <c r="B123" s="760" t="s">
        <v>1626</v>
      </c>
      <c r="C123" s="726" t="s">
        <v>795</v>
      </c>
      <c r="D123" s="844"/>
      <c r="E123" s="844"/>
      <c r="F123" s="844"/>
      <c r="G123" s="844"/>
      <c r="H123" s="844"/>
      <c r="I123" s="844"/>
      <c r="J123" s="915">
        <v>0</v>
      </c>
    </row>
    <row r="124" spans="1:10" s="672" customFormat="1" ht="25.5" hidden="1">
      <c r="A124" s="919">
        <v>1162500</v>
      </c>
      <c r="B124" s="760" t="s">
        <v>1627</v>
      </c>
      <c r="C124" s="726" t="s">
        <v>797</v>
      </c>
      <c r="D124" s="844"/>
      <c r="E124" s="844"/>
      <c r="F124" s="844"/>
      <c r="G124" s="844"/>
      <c r="H124" s="844"/>
      <c r="I124" s="844"/>
      <c r="J124" s="915">
        <v>0</v>
      </c>
    </row>
    <row r="125" spans="1:10" s="672" customFormat="1" hidden="1">
      <c r="A125" s="919">
        <v>1162600</v>
      </c>
      <c r="B125" s="760" t="s">
        <v>1628</v>
      </c>
      <c r="C125" s="726" t="s">
        <v>489</v>
      </c>
      <c r="D125" s="844"/>
      <c r="E125" s="844"/>
      <c r="F125" s="844"/>
      <c r="G125" s="844"/>
      <c r="H125" s="844"/>
      <c r="I125" s="844"/>
      <c r="J125" s="915">
        <v>0</v>
      </c>
    </row>
    <row r="126" spans="1:10" s="672" customFormat="1" ht="25.5" hidden="1">
      <c r="A126" s="919">
        <v>1162700</v>
      </c>
      <c r="B126" s="725" t="s">
        <v>1629</v>
      </c>
      <c r="C126" s="726" t="s">
        <v>491</v>
      </c>
      <c r="D126" s="844"/>
      <c r="E126" s="844"/>
      <c r="F126" s="844"/>
      <c r="G126" s="844"/>
      <c r="H126" s="844"/>
      <c r="I126" s="844"/>
      <c r="J126" s="915">
        <v>0</v>
      </c>
    </row>
    <row r="127" spans="1:10" s="672" customFormat="1" hidden="1">
      <c r="A127" s="919">
        <v>1162800</v>
      </c>
      <c r="B127" s="760" t="s">
        <v>1630</v>
      </c>
      <c r="C127" s="726" t="s">
        <v>833</v>
      </c>
      <c r="D127" s="933"/>
      <c r="E127" s="933"/>
      <c r="F127" s="933"/>
      <c r="G127" s="933"/>
      <c r="H127" s="933"/>
      <c r="I127" s="933"/>
      <c r="J127" s="915">
        <v>0</v>
      </c>
    </row>
    <row r="128" spans="1:10" s="672" customFormat="1" hidden="1">
      <c r="A128" s="948">
        <v>1162900</v>
      </c>
      <c r="B128" s="760" t="s">
        <v>1631</v>
      </c>
      <c r="C128" s="726" t="s">
        <v>835</v>
      </c>
      <c r="D128" s="933"/>
      <c r="E128" s="933"/>
      <c r="F128" s="933"/>
      <c r="G128" s="933"/>
      <c r="H128" s="933"/>
      <c r="I128" s="933"/>
      <c r="J128" s="915">
        <v>0</v>
      </c>
    </row>
    <row r="129" spans="1:10" s="672" customFormat="1" hidden="1">
      <c r="A129" s="948">
        <v>1163000</v>
      </c>
      <c r="B129" s="766" t="s">
        <v>54</v>
      </c>
      <c r="C129" s="755" t="s">
        <v>338</v>
      </c>
      <c r="D129" s="933">
        <v>0</v>
      </c>
      <c r="E129" s="933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13.5" hidden="1" thickBot="1">
      <c r="A130" s="949">
        <v>1163100</v>
      </c>
      <c r="B130" s="749" t="s">
        <v>763</v>
      </c>
      <c r="C130" s="730" t="s">
        <v>764</v>
      </c>
      <c r="D130" s="937"/>
      <c r="E130" s="937"/>
      <c r="F130" s="937"/>
      <c r="G130" s="937"/>
      <c r="H130" s="937"/>
      <c r="I130" s="937"/>
      <c r="J130" s="915">
        <v>0</v>
      </c>
    </row>
    <row r="131" spans="1:10" s="672" customFormat="1" ht="0.75" hidden="1" customHeight="1">
      <c r="A131" s="950">
        <v>1170000</v>
      </c>
      <c r="B131" s="772" t="s">
        <v>836</v>
      </c>
      <c r="C131" s="718" t="s">
        <v>338</v>
      </c>
      <c r="D131" s="951">
        <f>D135</f>
        <v>0</v>
      </c>
      <c r="E131" s="951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38.25" hidden="1">
      <c r="A132" s="948">
        <v>1171000</v>
      </c>
      <c r="B132" s="776" t="s">
        <v>200</v>
      </c>
      <c r="C132" s="718" t="s">
        <v>338</v>
      </c>
      <c r="D132" s="847">
        <v>0</v>
      </c>
      <c r="E132" s="847"/>
      <c r="F132" s="847">
        <v>0</v>
      </c>
      <c r="G132" s="847">
        <v>0</v>
      </c>
      <c r="H132" s="847">
        <v>0</v>
      </c>
      <c r="I132" s="847">
        <v>0</v>
      </c>
      <c r="J132" s="954">
        <v>0</v>
      </c>
    </row>
    <row r="133" spans="1:10" s="672" customFormat="1" ht="51" hidden="1">
      <c r="A133" s="948">
        <v>1171100</v>
      </c>
      <c r="B133" s="725" t="s">
        <v>1632</v>
      </c>
      <c r="C133" s="722" t="s">
        <v>457</v>
      </c>
      <c r="D133" s="933"/>
      <c r="E133" s="933"/>
      <c r="F133" s="933"/>
      <c r="G133" s="933"/>
      <c r="H133" s="933"/>
      <c r="I133" s="933"/>
      <c r="J133" s="915">
        <v>0</v>
      </c>
    </row>
    <row r="134" spans="1:10" s="672" customFormat="1" ht="25.5" hidden="1">
      <c r="A134" s="948">
        <v>1171200</v>
      </c>
      <c r="B134" s="760" t="s">
        <v>1633</v>
      </c>
      <c r="C134" s="778" t="s">
        <v>332</v>
      </c>
      <c r="D134" s="933"/>
      <c r="E134" s="933"/>
      <c r="F134" s="933"/>
      <c r="G134" s="933"/>
      <c r="H134" s="933"/>
      <c r="I134" s="933"/>
      <c r="J134" s="915">
        <v>0</v>
      </c>
    </row>
    <row r="135" spans="1:10" s="672" customFormat="1" ht="51" hidden="1">
      <c r="A135" s="919">
        <v>1172000</v>
      </c>
      <c r="B135" s="779" t="s">
        <v>974</v>
      </c>
      <c r="C135" s="755" t="s">
        <v>338</v>
      </c>
      <c r="D135" s="951">
        <f>D137+D138</f>
        <v>0</v>
      </c>
      <c r="E135" s="951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idden="1">
      <c r="A136" s="919">
        <v>1172100</v>
      </c>
      <c r="B136" s="747" t="s">
        <v>1058</v>
      </c>
      <c r="C136" s="722" t="s">
        <v>975</v>
      </c>
      <c r="D136" s="933"/>
      <c r="E136" s="830"/>
      <c r="F136" s="933"/>
      <c r="G136" s="933"/>
      <c r="H136" s="933"/>
      <c r="I136" s="933"/>
      <c r="J136" s="915">
        <v>0</v>
      </c>
    </row>
    <row r="137" spans="1:10" s="672" customFormat="1" hidden="1">
      <c r="A137" s="919">
        <v>1172200</v>
      </c>
      <c r="B137" s="747" t="s">
        <v>1059</v>
      </c>
      <c r="C137" s="780">
        <v>482200</v>
      </c>
      <c r="D137" s="933">
        <v>0</v>
      </c>
      <c r="E137" s="830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idden="1">
      <c r="A138" s="919">
        <v>1172300</v>
      </c>
      <c r="B138" s="760" t="s">
        <v>1634</v>
      </c>
      <c r="C138" s="726" t="s">
        <v>977</v>
      </c>
      <c r="D138" s="933">
        <v>0</v>
      </c>
      <c r="E138" s="830"/>
      <c r="F138" s="933">
        <f>D138+E138</f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38.25" hidden="1">
      <c r="A139" s="919">
        <v>1172400</v>
      </c>
      <c r="B139" s="781" t="s">
        <v>1635</v>
      </c>
      <c r="C139" s="726" t="s">
        <v>117</v>
      </c>
      <c r="D139" s="849"/>
      <c r="E139" s="830"/>
      <c r="F139" s="849"/>
      <c r="G139" s="849"/>
      <c r="H139" s="849"/>
      <c r="I139" s="849"/>
      <c r="J139" s="915">
        <v>0</v>
      </c>
    </row>
    <row r="140" spans="1:10" s="672" customFormat="1" ht="25.5" hidden="1">
      <c r="A140" s="919">
        <v>1173000</v>
      </c>
      <c r="B140" s="779" t="s">
        <v>118</v>
      </c>
      <c r="C140" s="755" t="s">
        <v>338</v>
      </c>
      <c r="D140" s="849">
        <v>0</v>
      </c>
      <c r="E140" s="849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25.5" hidden="1">
      <c r="A141" s="948">
        <v>1173100</v>
      </c>
      <c r="B141" s="782" t="s">
        <v>119</v>
      </c>
      <c r="C141" s="726" t="s">
        <v>1044</v>
      </c>
      <c r="D141" s="849"/>
      <c r="E141" s="830"/>
      <c r="F141" s="849"/>
      <c r="G141" s="849"/>
      <c r="H141" s="849"/>
      <c r="I141" s="849"/>
      <c r="J141" s="915">
        <v>0</v>
      </c>
    </row>
    <row r="142" spans="1:10" s="672" customFormat="1" ht="51" hidden="1">
      <c r="A142" s="948">
        <v>1174000</v>
      </c>
      <c r="B142" s="779" t="s">
        <v>1045</v>
      </c>
      <c r="C142" s="755" t="s">
        <v>338</v>
      </c>
      <c r="D142" s="849">
        <v>0</v>
      </c>
      <c r="E142" s="849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38.25" hidden="1">
      <c r="A143" s="948">
        <v>1174100</v>
      </c>
      <c r="B143" s="782" t="s">
        <v>1060</v>
      </c>
      <c r="C143" s="726" t="s">
        <v>1046</v>
      </c>
      <c r="D143" s="849"/>
      <c r="E143" s="849"/>
      <c r="F143" s="849"/>
      <c r="G143" s="849"/>
      <c r="H143" s="849"/>
      <c r="I143" s="849"/>
      <c r="J143" s="915">
        <v>0</v>
      </c>
    </row>
    <row r="144" spans="1:10" s="672" customFormat="1" ht="25.5" hidden="1">
      <c r="A144" s="948">
        <v>1174200</v>
      </c>
      <c r="B144" s="781" t="s">
        <v>1636</v>
      </c>
      <c r="C144" s="726" t="s">
        <v>425</v>
      </c>
      <c r="D144" s="849"/>
      <c r="E144" s="849"/>
      <c r="F144" s="849"/>
      <c r="G144" s="849"/>
      <c r="H144" s="849"/>
      <c r="I144" s="849"/>
      <c r="J144" s="915">
        <v>0</v>
      </c>
    </row>
    <row r="145" spans="1:11" s="672" customFormat="1" ht="51.75" hidden="1" thickBot="1">
      <c r="A145" s="948">
        <v>1175000</v>
      </c>
      <c r="B145" s="779" t="s">
        <v>535</v>
      </c>
      <c r="C145" s="755" t="s">
        <v>338</v>
      </c>
      <c r="D145" s="849">
        <v>0</v>
      </c>
      <c r="E145" s="849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1" s="672" customFormat="1" ht="51.75" hidden="1" thickBot="1">
      <c r="A146" s="948">
        <v>1175100</v>
      </c>
      <c r="B146" s="781" t="s">
        <v>1637</v>
      </c>
      <c r="C146" s="726" t="s">
        <v>212</v>
      </c>
      <c r="D146" s="849"/>
      <c r="E146" s="849"/>
      <c r="F146" s="849"/>
      <c r="G146" s="849"/>
      <c r="H146" s="849"/>
      <c r="I146" s="849"/>
      <c r="J146" s="915">
        <v>0</v>
      </c>
    </row>
    <row r="147" spans="1:11" s="672" customFormat="1" ht="13.5" hidden="1" thickBot="1">
      <c r="A147" s="948">
        <v>1176000</v>
      </c>
      <c r="B147" s="779" t="s">
        <v>213</v>
      </c>
      <c r="C147" s="755" t="s">
        <v>338</v>
      </c>
      <c r="D147" s="849">
        <v>0</v>
      </c>
      <c r="E147" s="849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1" s="672" customFormat="1" ht="13.5" hidden="1" thickBot="1">
      <c r="A148" s="948">
        <v>1176100</v>
      </c>
      <c r="B148" s="781" t="s">
        <v>1638</v>
      </c>
      <c r="C148" s="726" t="s">
        <v>8</v>
      </c>
      <c r="D148" s="849"/>
      <c r="E148" s="830"/>
      <c r="F148" s="849"/>
      <c r="G148" s="849"/>
      <c r="H148" s="849"/>
      <c r="I148" s="849"/>
      <c r="J148" s="915">
        <v>0</v>
      </c>
    </row>
    <row r="149" spans="1:11" s="672" customFormat="1" ht="13.5" hidden="1" thickBot="1">
      <c r="A149" s="948">
        <v>1177000</v>
      </c>
      <c r="B149" s="779" t="s">
        <v>564</v>
      </c>
      <c r="C149" s="755" t="s">
        <v>338</v>
      </c>
      <c r="D149" s="849">
        <v>0</v>
      </c>
      <c r="E149" s="849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1" s="672" customFormat="1" ht="13.5" hidden="1" thickBot="1">
      <c r="A150" s="949">
        <v>1177100</v>
      </c>
      <c r="B150" s="783" t="s">
        <v>1639</v>
      </c>
      <c r="C150" s="730" t="s">
        <v>244</v>
      </c>
      <c r="D150" s="937"/>
      <c r="E150" s="937"/>
      <c r="F150" s="937"/>
      <c r="G150" s="937"/>
      <c r="H150" s="937"/>
      <c r="I150" s="937"/>
      <c r="J150" s="915">
        <v>0</v>
      </c>
    </row>
    <row r="151" spans="1:11" s="672" customFormat="1" ht="22.5" hidden="1" customHeight="1" thickBot="1">
      <c r="A151" s="952" t="s">
        <v>247</v>
      </c>
      <c r="B151" s="790" t="s">
        <v>618</v>
      </c>
      <c r="C151" s="791" t="s">
        <v>338</v>
      </c>
      <c r="D151" s="953">
        <f>D152+D163</f>
        <v>0</v>
      </c>
      <c r="E151" s="953"/>
      <c r="F151" s="953">
        <f>F152+F163</f>
        <v>0</v>
      </c>
      <c r="G151" s="953">
        <f>G152</f>
        <v>0</v>
      </c>
      <c r="H151" s="953">
        <f>H152</f>
        <v>0</v>
      </c>
      <c r="I151" s="953">
        <f>I152</f>
        <v>0</v>
      </c>
      <c r="J151" s="954">
        <f>F152</f>
        <v>0</v>
      </c>
    </row>
    <row r="152" spans="1:11" s="672" customFormat="1" ht="1.5" hidden="1" customHeight="1">
      <c r="A152" s="950" t="s">
        <v>620</v>
      </c>
      <c r="B152" s="799" t="s">
        <v>621</v>
      </c>
      <c r="C152" s="718" t="s">
        <v>338</v>
      </c>
      <c r="D152" s="842">
        <f>SUM(D153:D162)</f>
        <v>0</v>
      </c>
      <c r="E152" s="842"/>
      <c r="F152" s="842">
        <f>SUM(F153:F162)</f>
        <v>0</v>
      </c>
      <c r="G152" s="842">
        <f>SUM(G153:G162)</f>
        <v>0</v>
      </c>
      <c r="H152" s="842">
        <f>SUM(H153:H162)</f>
        <v>0</v>
      </c>
      <c r="I152" s="842">
        <f>SUM(I153:I162)</f>
        <v>0</v>
      </c>
      <c r="J152" s="954">
        <f>F152</f>
        <v>0</v>
      </c>
    </row>
    <row r="153" spans="1:11" s="672" customFormat="1" ht="0.75" hidden="1" customHeight="1">
      <c r="A153" s="948" t="s">
        <v>622</v>
      </c>
      <c r="B153" s="781" t="s">
        <v>1640</v>
      </c>
      <c r="C153" s="955" t="s">
        <v>945</v>
      </c>
      <c r="D153" s="847"/>
      <c r="E153" s="844"/>
      <c r="F153" s="847"/>
      <c r="G153" s="847"/>
      <c r="H153" s="847"/>
      <c r="I153" s="847"/>
      <c r="J153" s="954">
        <f>F153</f>
        <v>0</v>
      </c>
    </row>
    <row r="154" spans="1:11" s="672" customFormat="1" hidden="1">
      <c r="A154" s="948" t="s">
        <v>946</v>
      </c>
      <c r="B154" s="781" t="s">
        <v>1641</v>
      </c>
      <c r="C154" s="955" t="s">
        <v>923</v>
      </c>
      <c r="D154" s="847">
        <v>0</v>
      </c>
      <c r="E154" s="844"/>
      <c r="F154" s="847">
        <f>D154+E154</f>
        <v>0</v>
      </c>
      <c r="G154" s="847">
        <v>0</v>
      </c>
      <c r="H154" s="847">
        <v>0</v>
      </c>
      <c r="I154" s="847">
        <v>0</v>
      </c>
      <c r="J154" s="954">
        <f>F154</f>
        <v>0</v>
      </c>
    </row>
    <row r="155" spans="1:11" s="672" customFormat="1" ht="25.5" hidden="1">
      <c r="A155" s="948" t="s">
        <v>924</v>
      </c>
      <c r="B155" s="781" t="s">
        <v>1642</v>
      </c>
      <c r="C155" s="955" t="s">
        <v>926</v>
      </c>
      <c r="D155" s="956">
        <v>0</v>
      </c>
      <c r="E155" s="1196">
        <v>0</v>
      </c>
      <c r="F155" s="956">
        <f>D155</f>
        <v>0</v>
      </c>
      <c r="G155" s="1197">
        <v>0</v>
      </c>
      <c r="H155" s="1198">
        <v>0</v>
      </c>
      <c r="I155" s="1198">
        <v>0</v>
      </c>
      <c r="J155" s="1199">
        <f>F155</f>
        <v>0</v>
      </c>
      <c r="K155" s="678"/>
    </row>
    <row r="156" spans="1:11" s="672" customFormat="1" hidden="1">
      <c r="A156" s="957" t="s">
        <v>927</v>
      </c>
      <c r="B156" s="781" t="s">
        <v>1643</v>
      </c>
      <c r="C156" s="955" t="s">
        <v>1055</v>
      </c>
      <c r="D156" s="847"/>
      <c r="E156" s="844"/>
      <c r="F156" s="847"/>
      <c r="G156" s="847"/>
      <c r="H156" s="847"/>
      <c r="I156" s="847"/>
      <c r="J156" s="954">
        <v>0</v>
      </c>
    </row>
    <row r="157" spans="1:11" s="672" customFormat="1" hidden="1">
      <c r="A157" s="957" t="s">
        <v>127</v>
      </c>
      <c r="B157" s="782" t="s">
        <v>128</v>
      </c>
      <c r="C157" s="955" t="s">
        <v>129</v>
      </c>
      <c r="D157" s="847">
        <v>0</v>
      </c>
      <c r="E157" s="844"/>
      <c r="F157" s="847">
        <f>D157+E157</f>
        <v>0</v>
      </c>
      <c r="G157" s="847"/>
      <c r="H157" s="847"/>
      <c r="I157" s="847">
        <v>0</v>
      </c>
      <c r="J157" s="954">
        <f>F157</f>
        <v>0</v>
      </c>
    </row>
    <row r="158" spans="1:11" s="672" customFormat="1" hidden="1">
      <c r="A158" s="957" t="s">
        <v>130</v>
      </c>
      <c r="B158" s="781" t="s">
        <v>1644</v>
      </c>
      <c r="C158" s="955" t="s">
        <v>857</v>
      </c>
      <c r="D158" s="847">
        <v>0</v>
      </c>
      <c r="E158" s="844"/>
      <c r="F158" s="847">
        <f>D158</f>
        <v>0</v>
      </c>
      <c r="G158" s="847">
        <v>0</v>
      </c>
      <c r="H158" s="847">
        <v>0</v>
      </c>
      <c r="I158" s="847">
        <v>0</v>
      </c>
      <c r="J158" s="954">
        <f>F158</f>
        <v>0</v>
      </c>
    </row>
    <row r="159" spans="1:11" s="672" customFormat="1" ht="11.25" hidden="1" customHeight="1">
      <c r="A159" s="957" t="s">
        <v>858</v>
      </c>
      <c r="B159" s="781" t="s">
        <v>1645</v>
      </c>
      <c r="C159" s="955" t="s">
        <v>860</v>
      </c>
      <c r="D159" s="847"/>
      <c r="E159" s="844"/>
      <c r="F159" s="847"/>
      <c r="G159" s="847"/>
      <c r="H159" s="847"/>
      <c r="I159" s="847"/>
      <c r="J159" s="954">
        <v>0</v>
      </c>
    </row>
    <row r="160" spans="1:11" s="672" customFormat="1" hidden="1">
      <c r="A160" s="958" t="s">
        <v>765</v>
      </c>
      <c r="B160" s="959" t="s">
        <v>1646</v>
      </c>
      <c r="C160" s="960" t="s">
        <v>627</v>
      </c>
      <c r="D160" s="847"/>
      <c r="E160" s="844"/>
      <c r="F160" s="847"/>
      <c r="G160" s="847"/>
      <c r="H160" s="847"/>
      <c r="I160" s="847"/>
      <c r="J160" s="954">
        <v>0</v>
      </c>
    </row>
    <row r="161" spans="1:10" s="672" customFormat="1" hidden="1">
      <c r="A161" s="924" t="s">
        <v>766</v>
      </c>
      <c r="B161" s="961" t="s">
        <v>1020</v>
      </c>
      <c r="C161" s="928" t="s">
        <v>1021</v>
      </c>
      <c r="D161" s="847"/>
      <c r="E161" s="844"/>
      <c r="F161" s="847"/>
      <c r="G161" s="847"/>
      <c r="H161" s="847"/>
      <c r="I161" s="847"/>
      <c r="J161" s="954">
        <v>0</v>
      </c>
    </row>
    <row r="162" spans="1:10" s="672" customFormat="1" hidden="1">
      <c r="A162" s="924" t="s">
        <v>1022</v>
      </c>
      <c r="B162" s="961" t="s">
        <v>1023</v>
      </c>
      <c r="C162" s="928" t="s">
        <v>1024</v>
      </c>
      <c r="D162" s="847"/>
      <c r="E162" s="844"/>
      <c r="F162" s="847"/>
      <c r="G162" s="847"/>
      <c r="H162" s="847"/>
      <c r="I162" s="847"/>
      <c r="J162" s="954">
        <v>0</v>
      </c>
    </row>
    <row r="163" spans="1:10" s="672" customFormat="1" hidden="1">
      <c r="A163" s="962" t="s">
        <v>628</v>
      </c>
      <c r="B163" s="963" t="s">
        <v>629</v>
      </c>
      <c r="C163" s="964" t="s">
        <v>338</v>
      </c>
      <c r="D163" s="847">
        <v>0</v>
      </c>
      <c r="E163" s="847"/>
      <c r="F163" s="847">
        <v>0</v>
      </c>
      <c r="G163" s="847">
        <v>0</v>
      </c>
      <c r="H163" s="847">
        <v>0</v>
      </c>
      <c r="I163" s="847">
        <v>0</v>
      </c>
      <c r="J163" s="954">
        <v>0</v>
      </c>
    </row>
    <row r="164" spans="1:10" hidden="1">
      <c r="A164" s="957" t="s">
        <v>630</v>
      </c>
      <c r="B164" s="782" t="s">
        <v>631</v>
      </c>
      <c r="C164" s="955" t="s">
        <v>632</v>
      </c>
      <c r="D164" s="847"/>
      <c r="E164" s="844"/>
      <c r="F164" s="847"/>
      <c r="G164" s="847"/>
      <c r="H164" s="847"/>
      <c r="I164" s="847"/>
      <c r="J164" s="954">
        <v>0</v>
      </c>
    </row>
    <row r="165" spans="1:10" hidden="1">
      <c r="A165" s="957" t="s">
        <v>633</v>
      </c>
      <c r="B165" s="782" t="s">
        <v>634</v>
      </c>
      <c r="C165" s="955" t="s">
        <v>635</v>
      </c>
      <c r="D165" s="847"/>
      <c r="E165" s="844"/>
      <c r="F165" s="847"/>
      <c r="G165" s="847"/>
      <c r="H165" s="847"/>
      <c r="I165" s="847"/>
      <c r="J165" s="954">
        <v>0</v>
      </c>
    </row>
    <row r="166" spans="1:10" ht="25.5" hidden="1">
      <c r="A166" s="957" t="s">
        <v>636</v>
      </c>
      <c r="B166" s="781" t="s">
        <v>1647</v>
      </c>
      <c r="C166" s="955" t="s">
        <v>294</v>
      </c>
      <c r="D166" s="847"/>
      <c r="E166" s="844"/>
      <c r="F166" s="847"/>
      <c r="G166" s="847"/>
      <c r="H166" s="847"/>
      <c r="I166" s="847"/>
      <c r="J166" s="954">
        <v>0</v>
      </c>
    </row>
    <row r="167" spans="1:10" ht="25.5" hidden="1">
      <c r="A167" s="957" t="s">
        <v>295</v>
      </c>
      <c r="B167" s="781" t="s">
        <v>1648</v>
      </c>
      <c r="C167" s="955" t="s">
        <v>297</v>
      </c>
      <c r="D167" s="847"/>
      <c r="E167" s="844"/>
      <c r="F167" s="847"/>
      <c r="G167" s="847"/>
      <c r="H167" s="847"/>
      <c r="I167" s="847"/>
      <c r="J167" s="954">
        <v>0</v>
      </c>
    </row>
    <row r="168" spans="1:10" hidden="1">
      <c r="A168" s="957" t="s">
        <v>298</v>
      </c>
      <c r="B168" s="779" t="s">
        <v>299</v>
      </c>
      <c r="C168" s="767" t="s">
        <v>338</v>
      </c>
      <c r="D168" s="847">
        <v>0</v>
      </c>
      <c r="E168" s="847"/>
      <c r="F168" s="847">
        <v>0</v>
      </c>
      <c r="G168" s="847">
        <v>0</v>
      </c>
      <c r="H168" s="847">
        <v>0</v>
      </c>
      <c r="I168" s="847">
        <v>0</v>
      </c>
      <c r="J168" s="954">
        <v>0</v>
      </c>
    </row>
    <row r="169" spans="1:10">
      <c r="A169" s="957" t="s">
        <v>300</v>
      </c>
      <c r="B169" s="782" t="s">
        <v>1061</v>
      </c>
      <c r="C169" s="955" t="s">
        <v>301</v>
      </c>
      <c r="D169" s="847"/>
      <c r="E169" s="844"/>
      <c r="F169" s="847"/>
      <c r="G169" s="847"/>
      <c r="H169" s="847"/>
      <c r="I169" s="847"/>
      <c r="J169" s="954">
        <v>0</v>
      </c>
    </row>
    <row r="170" spans="1:10">
      <c r="A170" s="965" t="s">
        <v>302</v>
      </c>
      <c r="B170" s="806" t="s">
        <v>1025</v>
      </c>
      <c r="C170" s="767" t="s">
        <v>338</v>
      </c>
      <c r="D170" s="847">
        <v>0</v>
      </c>
      <c r="E170" s="847"/>
      <c r="F170" s="847">
        <v>0</v>
      </c>
      <c r="G170" s="847">
        <v>0</v>
      </c>
      <c r="H170" s="847">
        <v>0</v>
      </c>
      <c r="I170" s="847">
        <v>0</v>
      </c>
      <c r="J170" s="954">
        <v>0</v>
      </c>
    </row>
    <row r="171" spans="1:10">
      <c r="A171" s="957" t="s">
        <v>304</v>
      </c>
      <c r="B171" s="782" t="s">
        <v>1062</v>
      </c>
      <c r="C171" s="955" t="s">
        <v>305</v>
      </c>
      <c r="D171" s="847"/>
      <c r="E171" s="847"/>
      <c r="F171" s="847"/>
      <c r="G171" s="847"/>
      <c r="H171" s="847"/>
      <c r="I171" s="847"/>
      <c r="J171" s="954">
        <v>0</v>
      </c>
    </row>
    <row r="172" spans="1:10">
      <c r="A172" s="957" t="s">
        <v>306</v>
      </c>
      <c r="B172" s="782" t="s">
        <v>1063</v>
      </c>
      <c r="C172" s="955" t="s">
        <v>307</v>
      </c>
      <c r="D172" s="847"/>
      <c r="E172" s="847"/>
      <c r="F172" s="847"/>
      <c r="G172" s="847"/>
      <c r="H172" s="847"/>
      <c r="I172" s="847"/>
      <c r="J172" s="847"/>
    </row>
    <row r="173" spans="1:10">
      <c r="A173" s="957" t="s">
        <v>308</v>
      </c>
      <c r="B173" s="781" t="s">
        <v>1649</v>
      </c>
      <c r="C173" s="955" t="s">
        <v>310</v>
      </c>
      <c r="D173" s="847"/>
      <c r="E173" s="847"/>
      <c r="F173" s="847"/>
      <c r="G173" s="847"/>
      <c r="H173" s="847"/>
      <c r="I173" s="847"/>
      <c r="J173" s="847"/>
    </row>
    <row r="174" spans="1:10" ht="13.5" thickBot="1">
      <c r="A174" s="966">
        <v>1244000</v>
      </c>
      <c r="B174" s="967" t="s">
        <v>1661</v>
      </c>
      <c r="C174" s="960" t="s">
        <v>1089</v>
      </c>
      <c r="D174" s="931"/>
      <c r="E174" s="931"/>
      <c r="F174" s="931"/>
      <c r="G174" s="931"/>
      <c r="H174" s="931"/>
      <c r="I174" s="931"/>
      <c r="J174" s="931"/>
    </row>
    <row r="175" spans="1:10" ht="13.5" thickBot="1">
      <c r="A175" s="968">
        <v>1000000</v>
      </c>
      <c r="B175" s="969" t="s">
        <v>1027</v>
      </c>
      <c r="C175" s="970" t="s">
        <v>338</v>
      </c>
      <c r="D175" s="953">
        <f>D32+D151</f>
        <v>22000</v>
      </c>
      <c r="E175" s="953"/>
      <c r="F175" s="953">
        <f>F32+F151</f>
        <v>22000</v>
      </c>
      <c r="G175" s="953">
        <f>G32+G151</f>
        <v>3500</v>
      </c>
      <c r="H175" s="953">
        <f>H32+H151</f>
        <v>7000</v>
      </c>
      <c r="I175" s="953">
        <f>I32+I151</f>
        <v>10500</v>
      </c>
      <c r="J175" s="953">
        <f>J32+J151</f>
        <v>22000</v>
      </c>
    </row>
    <row r="176" spans="1:10" ht="14.25">
      <c r="A176" s="2443"/>
      <c r="B176" s="2443"/>
      <c r="C176" s="2443"/>
      <c r="D176" s="2443"/>
      <c r="E176" s="2443"/>
      <c r="F176" s="2443"/>
      <c r="G176" s="2443"/>
      <c r="H176" s="2443"/>
      <c r="I176" s="2443"/>
      <c r="J176" s="2443"/>
    </row>
    <row r="177" spans="1:10">
      <c r="A177" s="2459" t="s">
        <v>1070</v>
      </c>
      <c r="B177" s="2459"/>
      <c r="C177" s="2459"/>
      <c r="D177" s="2459"/>
      <c r="E177" s="2459"/>
      <c r="F177" s="2459"/>
      <c r="G177" s="2459"/>
      <c r="H177" s="2459"/>
      <c r="I177" s="2459"/>
      <c r="J177" s="2459"/>
    </row>
    <row r="178" spans="1:10" ht="14.25">
      <c r="A178" s="2459" t="s">
        <v>1680</v>
      </c>
      <c r="B178" s="2459"/>
      <c r="C178" s="2459"/>
      <c r="D178" s="2459"/>
      <c r="E178" s="2459"/>
      <c r="F178" s="2459"/>
      <c r="G178" s="2459"/>
      <c r="H178" s="2459"/>
      <c r="I178" s="2459"/>
      <c r="J178" s="2459"/>
    </row>
    <row r="179" spans="1:10">
      <c r="A179" s="2461" t="s">
        <v>950</v>
      </c>
      <c r="B179" s="2461"/>
      <c r="C179" s="2461"/>
      <c r="D179" s="2461"/>
      <c r="E179" s="2461"/>
      <c r="F179" s="2461"/>
      <c r="G179" s="2461"/>
      <c r="H179" s="2461"/>
      <c r="I179" s="2461"/>
      <c r="J179" s="2461"/>
    </row>
    <row r="180" spans="1:10" ht="14.25">
      <c r="A180" s="2462" t="s">
        <v>1669</v>
      </c>
      <c r="B180" s="2462"/>
      <c r="C180" s="2462"/>
      <c r="D180" s="2462"/>
      <c r="E180" s="2462"/>
      <c r="F180" s="2462"/>
      <c r="G180" s="2462"/>
      <c r="H180" s="2462"/>
      <c r="I180" s="2462"/>
      <c r="J180" s="2462"/>
    </row>
    <row r="181" spans="1:10">
      <c r="A181" s="2459" t="s">
        <v>951</v>
      </c>
      <c r="B181" s="2459"/>
      <c r="C181" s="2459"/>
      <c r="D181" s="2459"/>
      <c r="E181" s="2459"/>
      <c r="F181" s="2459"/>
      <c r="G181" s="2459"/>
      <c r="H181" s="2459"/>
      <c r="I181" s="2459"/>
      <c r="J181" s="2459"/>
    </row>
    <row r="182" spans="1:10">
      <c r="A182" s="2422" t="s">
        <v>1604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 ht="14.25">
      <c r="A183" s="2460" t="s">
        <v>1663</v>
      </c>
      <c r="B183" s="2460"/>
      <c r="C183" s="2460"/>
      <c r="D183" s="2460"/>
      <c r="E183" s="2460"/>
      <c r="F183" s="2460"/>
      <c r="G183" s="2460"/>
      <c r="H183" s="2460"/>
      <c r="I183" s="2460"/>
      <c r="J183" s="2460"/>
    </row>
    <row r="184" spans="1:10">
      <c r="A184" s="2455"/>
      <c r="B184" s="2455"/>
      <c r="C184" s="2455"/>
      <c r="D184" s="2455"/>
      <c r="E184" s="2455"/>
      <c r="F184" s="2455"/>
      <c r="G184" s="2455"/>
      <c r="H184" s="2455"/>
      <c r="I184" s="2455"/>
      <c r="J184" s="2455"/>
    </row>
    <row r="185" spans="1:10">
      <c r="A185" s="2464"/>
      <c r="B185" s="2464"/>
      <c r="C185" s="2464"/>
      <c r="D185" s="2464"/>
      <c r="E185" s="2464"/>
      <c r="F185" s="2464"/>
      <c r="G185" s="2464"/>
      <c r="H185" s="2464"/>
      <c r="I185" s="2464"/>
      <c r="J185" s="2464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>
      <c r="A190" s="2464"/>
      <c r="B190" s="2464"/>
      <c r="C190" s="2464"/>
      <c r="D190" s="2464"/>
      <c r="E190" s="2464"/>
      <c r="F190" s="2464"/>
      <c r="G190" s="2464"/>
      <c r="H190" s="2464"/>
      <c r="I190" s="2464"/>
      <c r="J190" s="2464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971"/>
      <c r="B193" s="971"/>
      <c r="C193" s="971"/>
      <c r="D193" s="971"/>
      <c r="E193" s="971"/>
      <c r="F193" s="971"/>
      <c r="G193" s="971"/>
      <c r="H193" s="971"/>
      <c r="I193" s="971"/>
      <c r="J193" s="971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971"/>
      <c r="B195" s="971"/>
      <c r="C195" s="971"/>
      <c r="D195" s="971"/>
      <c r="E195" s="971"/>
      <c r="F195" s="973"/>
      <c r="G195" s="973"/>
      <c r="H195" s="973"/>
      <c r="I195" s="973"/>
      <c r="J195" s="973"/>
    </row>
    <row r="196" spans="1:10">
      <c r="A196" s="2464"/>
      <c r="B196" s="2464"/>
      <c r="C196" s="2464"/>
      <c r="D196" s="2464"/>
      <c r="E196" s="2464"/>
      <c r="F196" s="2464"/>
      <c r="G196" s="2464"/>
      <c r="H196" s="2464"/>
      <c r="I196" s="2464"/>
      <c r="J196" s="2464"/>
    </row>
    <row r="197" spans="1:10">
      <c r="A197" s="971"/>
      <c r="B197" s="971"/>
      <c r="C197" s="971"/>
      <c r="D197" s="971"/>
      <c r="E197" s="971"/>
      <c r="F197" s="971"/>
      <c r="G197" s="971"/>
      <c r="H197" s="971"/>
      <c r="I197" s="971"/>
      <c r="J197" s="971"/>
    </row>
    <row r="198" spans="1:10">
      <c r="A198" s="2464"/>
      <c r="B198" s="2464"/>
      <c r="C198" s="2464"/>
      <c r="D198" s="2464"/>
      <c r="E198" s="2464"/>
      <c r="F198" s="2464"/>
      <c r="G198" s="2464"/>
      <c r="H198" s="2464"/>
      <c r="I198" s="2464"/>
      <c r="J198" s="2464"/>
    </row>
    <row r="199" spans="1:10">
      <c r="A199" s="971"/>
      <c r="B199" s="971"/>
      <c r="C199" s="971"/>
      <c r="D199" s="971"/>
      <c r="E199" s="971"/>
      <c r="F199" s="971"/>
      <c r="G199" s="971"/>
      <c r="H199" s="971"/>
      <c r="I199" s="971"/>
      <c r="J199" s="971"/>
    </row>
    <row r="200" spans="1:10">
      <c r="A200" s="2464" t="s">
        <v>49</v>
      </c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>
      <c r="A201" s="2463" t="s">
        <v>1664</v>
      </c>
      <c r="B201" s="2463"/>
      <c r="C201" s="2463"/>
      <c r="D201" s="2463"/>
      <c r="E201" s="2463"/>
      <c r="F201" s="2463"/>
      <c r="G201" s="2463"/>
      <c r="H201" s="2463"/>
      <c r="I201" s="2463"/>
      <c r="J201" s="2463"/>
    </row>
    <row r="202" spans="1:10">
      <c r="A202" s="2463" t="s">
        <v>1665</v>
      </c>
      <c r="B202" s="2463"/>
      <c r="C202" s="2463"/>
      <c r="D202" s="2463"/>
      <c r="E202" s="2463"/>
      <c r="F202" s="2463"/>
      <c r="G202" s="2463"/>
      <c r="H202" s="2463"/>
      <c r="I202" s="2463"/>
      <c r="J202" s="2463"/>
    </row>
    <row r="203" spans="1:10">
      <c r="A203" s="2463" t="s">
        <v>1666</v>
      </c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971" t="s">
        <v>890</v>
      </c>
      <c r="B204" s="974"/>
      <c r="C204" s="974"/>
      <c r="D204" s="974"/>
      <c r="E204" s="974"/>
      <c r="F204" s="974"/>
      <c r="G204" s="974"/>
      <c r="H204" s="974"/>
      <c r="I204" s="974"/>
      <c r="J204" s="974"/>
    </row>
    <row r="205" spans="1:10">
      <c r="A205" s="2463" t="s">
        <v>1667</v>
      </c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2422" t="s">
        <v>645</v>
      </c>
      <c r="B206" s="2422"/>
      <c r="C206" s="2422"/>
      <c r="D206" s="2422"/>
      <c r="E206" s="2422"/>
      <c r="F206" s="2422"/>
      <c r="G206" s="2422"/>
      <c r="H206" s="2422"/>
      <c r="I206" s="2422"/>
      <c r="J206" s="2422"/>
    </row>
    <row r="207" spans="1:10">
      <c r="A207" s="2459" t="s">
        <v>1070</v>
      </c>
      <c r="B207" s="2459"/>
      <c r="C207" s="2459"/>
      <c r="D207" s="2459"/>
      <c r="E207" s="2459"/>
      <c r="F207" s="2459"/>
      <c r="G207" s="2459"/>
      <c r="H207" s="2459"/>
      <c r="I207" s="2459"/>
      <c r="J207" s="2459"/>
    </row>
    <row r="208" spans="1:10" ht="14.25">
      <c r="A208" s="2459" t="s">
        <v>1668</v>
      </c>
      <c r="B208" s="2459"/>
      <c r="C208" s="2459"/>
      <c r="D208" s="2459"/>
      <c r="E208" s="2459"/>
      <c r="F208" s="2459"/>
      <c r="G208" s="2459"/>
      <c r="H208" s="2459"/>
      <c r="I208" s="2459"/>
      <c r="J208" s="2459"/>
    </row>
    <row r="209" spans="1:10">
      <c r="A209" s="2461" t="s">
        <v>950</v>
      </c>
      <c r="B209" s="2461"/>
      <c r="C209" s="2461"/>
      <c r="D209" s="2461"/>
      <c r="E209" s="2461"/>
      <c r="F209" s="2461"/>
      <c r="G209" s="2461"/>
      <c r="H209" s="2461"/>
      <c r="I209" s="2461"/>
      <c r="J209" s="2461"/>
    </row>
    <row r="210" spans="1:10" ht="14.25">
      <c r="A210" s="2462" t="s">
        <v>1669</v>
      </c>
      <c r="B210" s="2462"/>
      <c r="C210" s="2462"/>
      <c r="D210" s="2462"/>
      <c r="E210" s="2462"/>
      <c r="F210" s="2462"/>
      <c r="G210" s="2462"/>
      <c r="H210" s="2462"/>
      <c r="I210" s="2462"/>
      <c r="J210" s="2462"/>
    </row>
    <row r="211" spans="1:10">
      <c r="A211" s="2459" t="s">
        <v>951</v>
      </c>
      <c r="B211" s="2459"/>
      <c r="C211" s="2459"/>
      <c r="D211" s="2459"/>
      <c r="E211" s="2459"/>
      <c r="F211" s="2459"/>
      <c r="G211" s="2459"/>
      <c r="H211" s="2459"/>
      <c r="I211" s="2459"/>
      <c r="J211" s="2459"/>
    </row>
    <row r="212" spans="1:10">
      <c r="A212" s="2459" t="s">
        <v>952</v>
      </c>
      <c r="B212" s="2459"/>
      <c r="C212" s="2459"/>
      <c r="D212" s="2459"/>
      <c r="E212" s="2459"/>
      <c r="F212" s="2459"/>
      <c r="G212" s="2459"/>
      <c r="H212" s="2459"/>
      <c r="I212" s="2459"/>
      <c r="J212" s="2459"/>
    </row>
    <row r="213" spans="1:10" ht="14.25">
      <c r="A213" s="2460" t="s">
        <v>1663</v>
      </c>
      <c r="B213" s="2460"/>
      <c r="C213" s="2460"/>
      <c r="D213" s="2460"/>
      <c r="E213" s="2460"/>
      <c r="F213" s="2460"/>
      <c r="G213" s="2460"/>
      <c r="H213" s="2460"/>
      <c r="I213" s="2460"/>
      <c r="J213" s="2460"/>
    </row>
    <row r="214" spans="1:10">
      <c r="A214" s="2455"/>
      <c r="B214" s="2455"/>
      <c r="C214" s="2455"/>
      <c r="D214" s="2455"/>
      <c r="E214" s="2455"/>
      <c r="F214" s="2455"/>
      <c r="G214" s="2455"/>
      <c r="H214" s="2455"/>
      <c r="I214" s="2455"/>
      <c r="J214" s="2455"/>
    </row>
  </sheetData>
  <mergeCells count="40">
    <mergeCell ref="G29:J29"/>
    <mergeCell ref="A9:E9"/>
    <mergeCell ref="A14:B14"/>
    <mergeCell ref="B15:E15"/>
    <mergeCell ref="B16:F16"/>
    <mergeCell ref="F29:F30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</mergeCells>
  <pageMargins left="0.25" right="0.25" top="0.75" bottom="0.75" header="0.3" footer="0.3"/>
  <pageSetup paperSize="9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K216"/>
  <sheetViews>
    <sheetView topLeftCell="A7" workbookViewId="0">
      <selection activeCell="A7" sqref="A1:XFD1048576"/>
    </sheetView>
  </sheetViews>
  <sheetFormatPr defaultRowHeight="12.75"/>
  <cols>
    <col min="1" max="1" width="8.28515625" style="672" customWidth="1"/>
    <col min="2" max="2" width="46.28515625" style="663" customWidth="1"/>
    <col min="3" max="3" width="8.7109375" style="673" customWidth="1"/>
    <col min="4" max="4" width="11" style="662" customWidth="1"/>
    <col min="5" max="5" width="11.42578125" style="662" customWidth="1"/>
    <col min="6" max="6" width="11.285156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889</v>
      </c>
    </row>
    <row r="2" spans="1:10">
      <c r="F2" s="869"/>
      <c r="G2" s="869"/>
      <c r="H2" s="869"/>
      <c r="I2" s="869"/>
    </row>
    <row r="3" spans="1:10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5.75">
      <c r="B6" s="871" t="s">
        <v>31</v>
      </c>
      <c r="C6" s="872"/>
      <c r="D6" s="871"/>
      <c r="E6" s="871"/>
      <c r="G6" s="873" t="s">
        <v>971</v>
      </c>
      <c r="H6" s="820"/>
    </row>
    <row r="7" spans="1:10">
      <c r="B7" s="662"/>
      <c r="C7" s="874"/>
    </row>
    <row r="8" spans="1:10">
      <c r="A8" s="672" t="s">
        <v>2154</v>
      </c>
      <c r="F8" s="665"/>
      <c r="G8" s="665"/>
    </row>
    <row r="9" spans="1:10" s="672" customFormat="1" ht="10.5">
      <c r="A9" s="2455" t="s">
        <v>1073</v>
      </c>
      <c r="B9" s="2455"/>
      <c r="C9" s="2455"/>
      <c r="D9" s="2455"/>
      <c r="E9" s="2455"/>
    </row>
    <row r="10" spans="1:10">
      <c r="A10" s="672" t="s">
        <v>451</v>
      </c>
      <c r="B10" s="875"/>
      <c r="C10" s="876"/>
      <c r="D10" s="824"/>
      <c r="E10" s="824"/>
    </row>
    <row r="11" spans="1:10">
      <c r="B11" s="877"/>
      <c r="C11" s="878"/>
      <c r="D11" s="877"/>
      <c r="E11" s="877"/>
      <c r="F11" s="877"/>
      <c r="G11" s="877"/>
      <c r="H11" s="879"/>
    </row>
    <row r="12" spans="1:10">
      <c r="A12" s="880" t="s">
        <v>452</v>
      </c>
      <c r="B12" s="873" t="s">
        <v>1100</v>
      </c>
      <c r="C12" s="874"/>
      <c r="D12" s="873"/>
      <c r="E12" s="873"/>
      <c r="F12" s="873"/>
      <c r="G12" s="820"/>
      <c r="H12" s="881" t="s">
        <v>193</v>
      </c>
    </row>
    <row r="13" spans="1:10" ht="21.75">
      <c r="A13" s="882" t="s">
        <v>587</v>
      </c>
      <c r="B13" s="882"/>
      <c r="C13" s="878"/>
      <c r="D13" s="882"/>
      <c r="E13" s="882"/>
      <c r="F13" s="882"/>
      <c r="G13" s="883"/>
    </row>
    <row r="14" spans="1:10" s="841" customFormat="1">
      <c r="A14" s="2445" t="s">
        <v>2138</v>
      </c>
      <c r="B14" s="2446"/>
      <c r="C14" s="1460"/>
      <c r="F14" s="1461"/>
      <c r="G14" s="1461"/>
    </row>
    <row r="15" spans="1:10" ht="18">
      <c r="A15" s="884"/>
      <c r="B15" s="2447" t="s">
        <v>588</v>
      </c>
      <c r="C15" s="2447"/>
      <c r="D15" s="2447"/>
      <c r="E15" s="2447"/>
      <c r="F15" s="885"/>
      <c r="G15" s="885"/>
      <c r="H15" s="885"/>
      <c r="I15" s="885"/>
      <c r="J15" s="885"/>
    </row>
    <row r="16" spans="1:10" ht="14.25">
      <c r="A16" s="662"/>
      <c r="B16" s="2449" t="s">
        <v>243</v>
      </c>
      <c r="C16" s="2449"/>
      <c r="D16" s="2449"/>
      <c r="E16" s="2449"/>
      <c r="F16" s="2449"/>
      <c r="G16" s="886"/>
      <c r="H16" s="886"/>
      <c r="I16" s="886"/>
      <c r="J16" s="886"/>
    </row>
    <row r="17" spans="1:10" s="672" customFormat="1">
      <c r="A17" s="882"/>
      <c r="B17" s="2451" t="s">
        <v>2126</v>
      </c>
      <c r="C17" s="2451"/>
      <c r="D17" s="2451"/>
      <c r="E17" s="2451"/>
      <c r="F17" s="2451"/>
      <c r="G17" s="887"/>
      <c r="H17" s="887"/>
      <c r="I17" s="887"/>
      <c r="J17" s="887"/>
    </row>
    <row r="18" spans="1:10" s="672" customFormat="1" ht="14.25">
      <c r="A18" s="883"/>
      <c r="B18" s="2451"/>
      <c r="C18" s="2451"/>
      <c r="D18" s="2451"/>
      <c r="E18" s="2451"/>
      <c r="F18" s="2451"/>
      <c r="G18" s="676"/>
      <c r="H18" s="676"/>
      <c r="I18" s="675"/>
      <c r="J18" s="675"/>
    </row>
    <row r="19" spans="1:10" s="667" customFormat="1" thickBot="1">
      <c r="A19" s="677" t="s">
        <v>203</v>
      </c>
      <c r="B19" s="888"/>
      <c r="C19" s="889"/>
      <c r="D19" s="669"/>
      <c r="E19" s="669"/>
      <c r="G19" s="890" t="s">
        <v>617</v>
      </c>
      <c r="H19" s="891"/>
      <c r="I19" s="891"/>
      <c r="J19" s="891"/>
    </row>
    <row r="20" spans="1:10" s="869" customFormat="1" thickBot="1">
      <c r="A20" s="677" t="s">
        <v>84</v>
      </c>
      <c r="B20" s="892"/>
      <c r="C20" s="889"/>
      <c r="G20" s="892" t="s">
        <v>313</v>
      </c>
      <c r="H20" s="893">
        <v>9</v>
      </c>
      <c r="I20" s="894">
        <v>5</v>
      </c>
      <c r="J20" s="895">
        <v>1</v>
      </c>
    </row>
    <row r="21" spans="1:10" s="892" customFormat="1" thickBot="1">
      <c r="A21" s="677" t="s">
        <v>600</v>
      </c>
      <c r="C21" s="889"/>
      <c r="G21" s="892" t="s">
        <v>1130</v>
      </c>
    </row>
    <row r="22" spans="1:10" s="892" customFormat="1" thickBot="1">
      <c r="A22" s="677" t="s">
        <v>531</v>
      </c>
      <c r="C22" s="896"/>
      <c r="D22" s="897"/>
      <c r="G22" s="892" t="s">
        <v>532</v>
      </c>
    </row>
    <row r="23" spans="1:10" s="869" customFormat="1" thickBot="1">
      <c r="A23" s="677" t="s">
        <v>693</v>
      </c>
      <c r="B23" s="892"/>
      <c r="C23" s="889"/>
      <c r="G23" s="892" t="s">
        <v>902</v>
      </c>
      <c r="I23" s="898"/>
    </row>
    <row r="24" spans="1:10" s="869" customFormat="1" ht="12">
      <c r="A24" s="677" t="s">
        <v>202</v>
      </c>
      <c r="B24" s="899"/>
      <c r="C24" s="900"/>
      <c r="F24" s="901"/>
      <c r="G24" s="892" t="s">
        <v>904</v>
      </c>
    </row>
    <row r="25" spans="1:10" s="869" customFormat="1" thickBot="1">
      <c r="A25" s="679" t="s">
        <v>286</v>
      </c>
      <c r="B25" s="890"/>
      <c r="C25" s="900"/>
      <c r="D25" s="902"/>
      <c r="E25" s="902"/>
      <c r="G25" s="892" t="s">
        <v>218</v>
      </c>
      <c r="I25" s="901"/>
    </row>
    <row r="26" spans="1:10" s="901" customFormat="1" thickBot="1">
      <c r="A26" s="677" t="s">
        <v>110</v>
      </c>
      <c r="B26" s="892"/>
      <c r="C26" s="900"/>
      <c r="D26" s="903"/>
      <c r="E26" s="869"/>
      <c r="G26" s="901" t="s">
        <v>1658</v>
      </c>
      <c r="H26" s="904"/>
      <c r="I26" s="905"/>
      <c r="J26" s="906"/>
    </row>
    <row r="27" spans="1:10" s="901" customFormat="1" thickBot="1">
      <c r="A27" s="677" t="s">
        <v>608</v>
      </c>
      <c r="B27" s="892"/>
      <c r="C27" s="900"/>
      <c r="E27" s="907" t="s">
        <v>704</v>
      </c>
      <c r="G27" s="892" t="s">
        <v>398</v>
      </c>
      <c r="I27" s="869"/>
      <c r="J27" s="869"/>
    </row>
    <row r="28" spans="1:10" s="901" customFormat="1" thickBot="1">
      <c r="A28" s="680"/>
      <c r="B28" s="869"/>
      <c r="C28" s="908"/>
      <c r="E28" s="909"/>
      <c r="F28" s="869"/>
      <c r="G28" s="869"/>
      <c r="H28" s="2469">
        <v>900272190027</v>
      </c>
      <c r="I28" s="2469"/>
      <c r="J28" s="2469"/>
    </row>
    <row r="29" spans="1:10" s="672" customFormat="1" ht="42.75" thickBot="1">
      <c r="A29" s="695" t="s">
        <v>385</v>
      </c>
      <c r="B29" s="696" t="s">
        <v>609</v>
      </c>
      <c r="C29" s="697"/>
      <c r="D29" s="696" t="s">
        <v>401</v>
      </c>
      <c r="E29" s="698"/>
      <c r="F29" s="2438" t="s">
        <v>342</v>
      </c>
      <c r="G29" s="2440" t="s">
        <v>343</v>
      </c>
      <c r="H29" s="2441"/>
      <c r="I29" s="2441"/>
      <c r="J29" s="2442"/>
    </row>
    <row r="30" spans="1:10" s="672" customFormat="1" ht="105.75" thickBot="1">
      <c r="A30" s="699"/>
      <c r="B30" s="700" t="s">
        <v>329</v>
      </c>
      <c r="C30" s="701" t="s">
        <v>641</v>
      </c>
      <c r="D30" s="702" t="s">
        <v>761</v>
      </c>
      <c r="E30" s="70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0" s="910" customFormat="1" ht="11.25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707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36" customHeight="1" thickBot="1">
      <c r="A32" s="911">
        <v>1100000</v>
      </c>
      <c r="B32" s="711" t="s">
        <v>1659</v>
      </c>
      <c r="C32" s="712" t="s">
        <v>338</v>
      </c>
      <c r="D32" s="826">
        <f>D33+D42+D105</f>
        <v>34000</v>
      </c>
      <c r="E32" s="826">
        <f>E105</f>
        <v>0</v>
      </c>
      <c r="F32" s="826">
        <f>F33+F42+F138+F105</f>
        <v>34000</v>
      </c>
      <c r="G32" s="826">
        <f>G33+G42+G131+G105</f>
        <v>9000</v>
      </c>
      <c r="H32" s="826">
        <f>H33+H42+H131+H105</f>
        <v>21000</v>
      </c>
      <c r="I32" s="826">
        <f>I33+I42+I131+I105</f>
        <v>26000</v>
      </c>
      <c r="J32" s="1104">
        <f>J33+J42+J131+J105</f>
        <v>34000</v>
      </c>
    </row>
    <row r="33" spans="1:10" s="672" customFormat="1" ht="90" hidden="1" thickBot="1">
      <c r="A33" s="911">
        <v>1110000</v>
      </c>
      <c r="B33" s="714" t="s">
        <v>1617</v>
      </c>
      <c r="C33" s="712" t="s">
        <v>338</v>
      </c>
      <c r="D33" s="827">
        <f>D34</f>
        <v>0</v>
      </c>
      <c r="E33" s="827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14.25">
      <c r="A34" s="912">
        <v>1110000</v>
      </c>
      <c r="B34" s="717" t="s">
        <v>768</v>
      </c>
      <c r="C34" s="718" t="s">
        <v>338</v>
      </c>
      <c r="D34" s="828">
        <f>SUM(D35:D41)</f>
        <v>0</v>
      </c>
      <c r="E34" s="828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672" customFormat="1" ht="25.5">
      <c r="A35" s="913">
        <v>1111000</v>
      </c>
      <c r="B35" s="721" t="s">
        <v>643</v>
      </c>
      <c r="C35" s="722" t="s">
        <v>769</v>
      </c>
      <c r="D35" s="862">
        <v>0</v>
      </c>
      <c r="E35" s="1124"/>
      <c r="F35" s="862">
        <f>D35+E35</f>
        <v>0</v>
      </c>
      <c r="G35" s="829">
        <v>0</v>
      </c>
      <c r="H35" s="829">
        <v>0</v>
      </c>
      <c r="I35" s="829">
        <v>0</v>
      </c>
      <c r="J35" s="829">
        <f>F35</f>
        <v>0</v>
      </c>
    </row>
    <row r="36" spans="1:10" s="672" customFormat="1" ht="25.5" hidden="1">
      <c r="A36" s="914">
        <v>1112000</v>
      </c>
      <c r="B36" s="725" t="s">
        <v>255</v>
      </c>
      <c r="C36" s="726" t="s">
        <v>770</v>
      </c>
      <c r="D36" s="830">
        <v>0</v>
      </c>
      <c r="E36" s="830"/>
      <c r="F36" s="830">
        <v>0</v>
      </c>
      <c r="G36" s="830">
        <v>0</v>
      </c>
      <c r="H36" s="830">
        <v>0</v>
      </c>
      <c r="I36" s="830">
        <v>0</v>
      </c>
      <c r="J36" s="830">
        <f>F36</f>
        <v>0</v>
      </c>
    </row>
    <row r="37" spans="1:10" s="672" customFormat="1" ht="24" hidden="1" customHeight="1">
      <c r="A37" s="914">
        <v>1113000</v>
      </c>
      <c r="B37" s="725" t="s">
        <v>771</v>
      </c>
      <c r="C37" s="726" t="s">
        <v>772</v>
      </c>
      <c r="D37" s="830"/>
      <c r="E37" s="830"/>
      <c r="F37" s="830"/>
      <c r="G37" s="830"/>
      <c r="H37" s="830"/>
      <c r="I37" s="830"/>
      <c r="J37" s="915">
        <v>0</v>
      </c>
    </row>
    <row r="38" spans="1:10" s="672" customFormat="1" ht="38.25" hidden="1">
      <c r="A38" s="914">
        <v>1114000</v>
      </c>
      <c r="B38" s="725" t="s">
        <v>377</v>
      </c>
      <c r="C38" s="726" t="s">
        <v>378</v>
      </c>
      <c r="D38" s="830"/>
      <c r="E38" s="830"/>
      <c r="F38" s="830"/>
      <c r="G38" s="830"/>
      <c r="H38" s="830"/>
      <c r="I38" s="830"/>
      <c r="J38" s="915">
        <v>0</v>
      </c>
    </row>
    <row r="39" spans="1:10" s="672" customFormat="1" hidden="1">
      <c r="A39" s="914">
        <v>1115000</v>
      </c>
      <c r="B39" s="725" t="s">
        <v>591</v>
      </c>
      <c r="C39" s="726" t="s">
        <v>367</v>
      </c>
      <c r="D39" s="830"/>
      <c r="E39" s="830"/>
      <c r="F39" s="830"/>
      <c r="G39" s="830"/>
      <c r="H39" s="830"/>
      <c r="I39" s="830"/>
      <c r="J39" s="915">
        <v>0</v>
      </c>
    </row>
    <row r="40" spans="1:10" s="672" customFormat="1" ht="25.5" hidden="1">
      <c r="A40" s="914">
        <v>1116000</v>
      </c>
      <c r="B40" s="725" t="s">
        <v>981</v>
      </c>
      <c r="C40" s="726" t="s">
        <v>368</v>
      </c>
      <c r="D40" s="830"/>
      <c r="E40" s="830"/>
      <c r="F40" s="830"/>
      <c r="G40" s="830"/>
      <c r="H40" s="830"/>
      <c r="I40" s="830"/>
      <c r="J40" s="915">
        <v>0</v>
      </c>
    </row>
    <row r="41" spans="1:10" s="672" customFormat="1" ht="13.5" hidden="1" thickBot="1">
      <c r="A41" s="916">
        <v>1117000</v>
      </c>
      <c r="B41" s="729" t="s">
        <v>610</v>
      </c>
      <c r="C41" s="730" t="s">
        <v>19</v>
      </c>
      <c r="D41" s="831">
        <v>0</v>
      </c>
      <c r="E41" s="831"/>
      <c r="F41" s="831">
        <f>D41+E41</f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0" s="672" customFormat="1" ht="29.25" hidden="1" thickBot="1">
      <c r="A42" s="917">
        <v>1120000</v>
      </c>
      <c r="B42" s="733" t="s">
        <v>20</v>
      </c>
      <c r="C42" s="712" t="s">
        <v>338</v>
      </c>
      <c r="D42" s="832">
        <f>D43+D55+D66+D69+D51+D64</f>
        <v>0</v>
      </c>
      <c r="E42" s="832"/>
      <c r="F42" s="832">
        <f>F43+F55+F66+F69+F51+F64</f>
        <v>0</v>
      </c>
      <c r="G42" s="832">
        <f>G43+G51+G55+G64+G66+G69</f>
        <v>0</v>
      </c>
      <c r="H42" s="832">
        <f>H43+H51+H55+H64+H66+H69</f>
        <v>0</v>
      </c>
      <c r="I42" s="832">
        <f>I43+I51+I55+I64+I66+I69</f>
        <v>0</v>
      </c>
      <c r="J42" s="915">
        <f>F42</f>
        <v>0</v>
      </c>
    </row>
    <row r="43" spans="1:10" s="672" customFormat="1" ht="14.25" hidden="1">
      <c r="A43" s="912">
        <v>1121000</v>
      </c>
      <c r="B43" s="735" t="s">
        <v>21</v>
      </c>
      <c r="C43" s="736"/>
      <c r="D43" s="829">
        <f>SUM(D44:D49)</f>
        <v>0</v>
      </c>
      <c r="E43" s="829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</row>
    <row r="44" spans="1:10" s="672" customFormat="1" ht="25.5" hidden="1">
      <c r="A44" s="914">
        <v>1121100</v>
      </c>
      <c r="B44" s="737" t="s">
        <v>359</v>
      </c>
      <c r="C44" s="726" t="s">
        <v>360</v>
      </c>
      <c r="D44" s="830"/>
      <c r="E44" s="830"/>
      <c r="F44" s="830"/>
      <c r="G44" s="830"/>
      <c r="H44" s="830"/>
      <c r="I44" s="830"/>
      <c r="J44" s="915">
        <v>0</v>
      </c>
    </row>
    <row r="45" spans="1:10" s="672" customFormat="1" hidden="1">
      <c r="A45" s="914">
        <v>1121200</v>
      </c>
      <c r="B45" s="738" t="s">
        <v>1618</v>
      </c>
      <c r="C45" s="726" t="s">
        <v>362</v>
      </c>
      <c r="D45" s="830">
        <v>0</v>
      </c>
      <c r="E45" s="830">
        <v>0</v>
      </c>
      <c r="F45" s="830">
        <f>E45+D45</f>
        <v>0</v>
      </c>
      <c r="G45" s="830">
        <v>0</v>
      </c>
      <c r="H45" s="830">
        <v>0</v>
      </c>
      <c r="I45" s="830">
        <v>0</v>
      </c>
      <c r="J45" s="915">
        <f>F45</f>
        <v>0</v>
      </c>
    </row>
    <row r="46" spans="1:10" s="672" customFormat="1" hidden="1">
      <c r="A46" s="914">
        <v>1121300</v>
      </c>
      <c r="B46" s="737" t="s">
        <v>734</v>
      </c>
      <c r="C46" s="726" t="s">
        <v>363</v>
      </c>
      <c r="D46" s="830">
        <v>0</v>
      </c>
      <c r="E46" s="830"/>
      <c r="F46" s="830">
        <f>D46+E46</f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idden="1">
      <c r="A47" s="914">
        <v>1121400</v>
      </c>
      <c r="B47" s="737" t="s">
        <v>735</v>
      </c>
      <c r="C47" s="726" t="s">
        <v>364</v>
      </c>
      <c r="D47" s="830">
        <v>0</v>
      </c>
      <c r="E47" s="830"/>
      <c r="F47" s="830">
        <f>D47+E47</f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1121500</v>
      </c>
      <c r="B48" s="737" t="s">
        <v>65</v>
      </c>
      <c r="C48" s="726" t="s">
        <v>365</v>
      </c>
      <c r="D48" s="829">
        <v>0</v>
      </c>
      <c r="E48" s="830"/>
      <c r="F48" s="829"/>
      <c r="G48" s="829"/>
      <c r="H48" s="829">
        <v>0</v>
      </c>
      <c r="I48" s="829">
        <v>0</v>
      </c>
      <c r="J48" s="915">
        <v>0</v>
      </c>
    </row>
    <row r="49" spans="1:10" s="672" customFormat="1" hidden="1">
      <c r="A49" s="914">
        <v>1121600</v>
      </c>
      <c r="B49" s="737" t="s">
        <v>66</v>
      </c>
      <c r="C49" s="726" t="s">
        <v>366</v>
      </c>
      <c r="D49" s="830"/>
      <c r="E49" s="830"/>
      <c r="F49" s="830"/>
      <c r="G49" s="830"/>
      <c r="H49" s="830"/>
      <c r="I49" s="830"/>
      <c r="J49" s="915">
        <v>0</v>
      </c>
    </row>
    <row r="50" spans="1:10" s="672" customFormat="1" ht="13.5" hidden="1" thickBot="1">
      <c r="A50" s="918">
        <v>1121700</v>
      </c>
      <c r="B50" s="741" t="s">
        <v>67</v>
      </c>
      <c r="C50" s="730" t="s">
        <v>731</v>
      </c>
      <c r="D50" s="831"/>
      <c r="E50" s="831"/>
      <c r="F50" s="831"/>
      <c r="G50" s="831"/>
      <c r="H50" s="831"/>
      <c r="I50" s="831"/>
      <c r="J50" s="915">
        <v>0</v>
      </c>
    </row>
    <row r="51" spans="1:10" s="672" customFormat="1" ht="28.5" hidden="1">
      <c r="A51" s="912">
        <v>1122000</v>
      </c>
      <c r="B51" s="742" t="s">
        <v>732</v>
      </c>
      <c r="C51" s="718" t="s">
        <v>338</v>
      </c>
      <c r="D51" s="835">
        <f>D52</f>
        <v>0</v>
      </c>
      <c r="E51" s="835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idden="1">
      <c r="A52" s="919">
        <v>1122100</v>
      </c>
      <c r="B52" s="737" t="s">
        <v>68</v>
      </c>
      <c r="C52" s="722" t="s">
        <v>733</v>
      </c>
      <c r="D52" s="830">
        <v>0</v>
      </c>
      <c r="E52" s="830"/>
      <c r="F52" s="830"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idden="1">
      <c r="A53" s="919">
        <v>1122200</v>
      </c>
      <c r="B53" s="737" t="s">
        <v>465</v>
      </c>
      <c r="C53" s="726" t="s">
        <v>978</v>
      </c>
      <c r="D53" s="830"/>
      <c r="E53" s="830"/>
      <c r="F53" s="830"/>
      <c r="G53" s="830"/>
      <c r="H53" s="830"/>
      <c r="I53" s="830"/>
      <c r="J53" s="915">
        <v>0</v>
      </c>
    </row>
    <row r="54" spans="1:10" s="672" customFormat="1" ht="13.5" hidden="1" thickBot="1">
      <c r="A54" s="917">
        <v>1122300</v>
      </c>
      <c r="B54" s="741" t="s">
        <v>136</v>
      </c>
      <c r="C54" s="730" t="s">
        <v>979</v>
      </c>
      <c r="D54" s="831"/>
      <c r="E54" s="831"/>
      <c r="F54" s="831"/>
      <c r="G54" s="831"/>
      <c r="H54" s="831"/>
      <c r="I54" s="831"/>
      <c r="J54" s="915">
        <v>0</v>
      </c>
    </row>
    <row r="55" spans="1:10" s="672" customFormat="1" ht="27.75" hidden="1" customHeight="1">
      <c r="A55" s="912">
        <v>1123000</v>
      </c>
      <c r="B55" s="742" t="s">
        <v>52</v>
      </c>
      <c r="C55" s="718" t="s">
        <v>338</v>
      </c>
      <c r="D55" s="835">
        <f>SUM(D56:D63)</f>
        <v>0</v>
      </c>
      <c r="E55" s="835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 hidden="1">
      <c r="A56" s="919">
        <v>1123100</v>
      </c>
      <c r="B56" s="737" t="s">
        <v>137</v>
      </c>
      <c r="C56" s="722" t="s">
        <v>345</v>
      </c>
      <c r="D56" s="830"/>
      <c r="E56" s="830"/>
      <c r="F56" s="830"/>
      <c r="G56" s="830"/>
      <c r="H56" s="830"/>
      <c r="I56" s="830"/>
      <c r="J56" s="915">
        <f>F56</f>
        <v>0</v>
      </c>
    </row>
    <row r="57" spans="1:10" s="672" customFormat="1" ht="12" hidden="1" customHeight="1">
      <c r="A57" s="919">
        <v>1123200</v>
      </c>
      <c r="B57" s="737" t="s">
        <v>138</v>
      </c>
      <c r="C57" s="726" t="s">
        <v>346</v>
      </c>
      <c r="D57" s="830">
        <v>0</v>
      </c>
      <c r="E57" s="830"/>
      <c r="F57" s="830"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5.5" hidden="1">
      <c r="A58" s="919">
        <v>1123300</v>
      </c>
      <c r="B58" s="737" t="s">
        <v>139</v>
      </c>
      <c r="C58" s="726" t="s">
        <v>347</v>
      </c>
      <c r="D58" s="830"/>
      <c r="E58" s="830"/>
      <c r="F58" s="830"/>
      <c r="G58" s="830"/>
      <c r="H58" s="830"/>
      <c r="I58" s="830"/>
      <c r="J58" s="915"/>
    </row>
    <row r="59" spans="1:10" s="672" customFormat="1" hidden="1">
      <c r="A59" s="919">
        <v>1123400</v>
      </c>
      <c r="B59" s="737" t="s">
        <v>533</v>
      </c>
      <c r="C59" s="726" t="s">
        <v>348</v>
      </c>
      <c r="D59" s="830">
        <v>0</v>
      </c>
      <c r="E59" s="830"/>
      <c r="F59" s="830">
        <v>0</v>
      </c>
      <c r="G59" s="830">
        <v>0</v>
      </c>
      <c r="H59" s="830">
        <v>0</v>
      </c>
      <c r="I59" s="830">
        <v>0</v>
      </c>
      <c r="J59" s="915">
        <f t="shared" ref="J59:J65" si="0">F59</f>
        <v>0</v>
      </c>
    </row>
    <row r="60" spans="1:10" s="672" customFormat="1" hidden="1">
      <c r="A60" s="919">
        <v>1123500</v>
      </c>
      <c r="B60" s="745" t="s">
        <v>534</v>
      </c>
      <c r="C60" s="746">
        <v>423500</v>
      </c>
      <c r="D60" s="830"/>
      <c r="E60" s="830"/>
      <c r="F60" s="830"/>
      <c r="G60" s="830"/>
      <c r="H60" s="830"/>
      <c r="I60" s="830"/>
      <c r="J60" s="915">
        <f t="shared" si="0"/>
        <v>0</v>
      </c>
    </row>
    <row r="61" spans="1:10" s="672" customFormat="1" hidden="1">
      <c r="A61" s="919">
        <v>1123600</v>
      </c>
      <c r="B61" s="737" t="s">
        <v>174</v>
      </c>
      <c r="C61" s="726" t="s">
        <v>349</v>
      </c>
      <c r="D61" s="830"/>
      <c r="E61" s="830"/>
      <c r="F61" s="830"/>
      <c r="G61" s="830"/>
      <c r="H61" s="830"/>
      <c r="I61" s="830"/>
      <c r="J61" s="915">
        <f t="shared" si="0"/>
        <v>0</v>
      </c>
    </row>
    <row r="62" spans="1:10" s="672" customFormat="1" hidden="1">
      <c r="A62" s="919">
        <v>1123700</v>
      </c>
      <c r="B62" s="737" t="s">
        <v>175</v>
      </c>
      <c r="C62" s="726" t="s">
        <v>350</v>
      </c>
      <c r="D62" s="830">
        <v>0</v>
      </c>
      <c r="E62" s="830"/>
      <c r="F62" s="830">
        <v>0</v>
      </c>
      <c r="G62" s="830">
        <v>0</v>
      </c>
      <c r="H62" s="830">
        <v>0</v>
      </c>
      <c r="I62" s="830">
        <v>0</v>
      </c>
      <c r="J62" s="915">
        <f t="shared" si="0"/>
        <v>0</v>
      </c>
    </row>
    <row r="63" spans="1:10" s="672" customFormat="1" ht="13.5" hidden="1" thickBot="1">
      <c r="A63" s="917">
        <v>1123800</v>
      </c>
      <c r="B63" s="741" t="s">
        <v>176</v>
      </c>
      <c r="C63" s="730" t="s">
        <v>351</v>
      </c>
      <c r="D63" s="831">
        <v>0</v>
      </c>
      <c r="E63" s="831">
        <v>0</v>
      </c>
      <c r="F63" s="831">
        <f>D63+E63</f>
        <v>0</v>
      </c>
      <c r="G63" s="831">
        <v>0</v>
      </c>
      <c r="H63" s="831">
        <v>0</v>
      </c>
      <c r="I63" s="831">
        <v>0</v>
      </c>
      <c r="J63" s="915">
        <f t="shared" si="0"/>
        <v>0</v>
      </c>
    </row>
    <row r="64" spans="1:10" s="672" customFormat="1" ht="28.5" hidden="1">
      <c r="A64" s="912">
        <v>1124000</v>
      </c>
      <c r="B64" s="742" t="s">
        <v>198</v>
      </c>
      <c r="C64" s="718" t="s">
        <v>338</v>
      </c>
      <c r="D64" s="835">
        <f t="shared" ref="D64:I64" si="1">D65</f>
        <v>0</v>
      </c>
      <c r="E64" s="835">
        <f t="shared" si="1"/>
        <v>0</v>
      </c>
      <c r="F64" s="835">
        <f t="shared" si="1"/>
        <v>0</v>
      </c>
      <c r="G64" s="835">
        <f t="shared" si="1"/>
        <v>0</v>
      </c>
      <c r="H64" s="835">
        <f t="shared" si="1"/>
        <v>0</v>
      </c>
      <c r="I64" s="835">
        <f t="shared" si="1"/>
        <v>0</v>
      </c>
      <c r="J64" s="915">
        <f t="shared" si="0"/>
        <v>0</v>
      </c>
    </row>
    <row r="65" spans="1:10" s="672" customFormat="1" ht="13.5" hidden="1" thickBot="1">
      <c r="A65" s="917">
        <v>1124100</v>
      </c>
      <c r="B65" s="741" t="s">
        <v>177</v>
      </c>
      <c r="C65" s="730" t="s">
        <v>199</v>
      </c>
      <c r="D65" s="831">
        <v>0</v>
      </c>
      <c r="E65" s="831">
        <v>0</v>
      </c>
      <c r="F65" s="831">
        <f>D65+E65</f>
        <v>0</v>
      </c>
      <c r="G65" s="831"/>
      <c r="H65" s="831"/>
      <c r="I65" s="831">
        <v>0</v>
      </c>
      <c r="J65" s="915">
        <f t="shared" si="0"/>
        <v>0</v>
      </c>
    </row>
    <row r="66" spans="1:10" s="672" customFormat="1" ht="28.5" hidden="1">
      <c r="A66" s="912">
        <v>1125000</v>
      </c>
      <c r="B66" s="742" t="s">
        <v>878</v>
      </c>
      <c r="C66" s="718" t="s">
        <v>338</v>
      </c>
      <c r="D66" s="835">
        <f>D67+D68</f>
        <v>0</v>
      </c>
      <c r="E66" s="835"/>
      <c r="F66" s="835">
        <f>F67+F68</f>
        <v>0</v>
      </c>
      <c r="G66" s="835">
        <f>G67+G68</f>
        <v>0</v>
      </c>
      <c r="H66" s="835">
        <f>H67+H68</f>
        <v>0</v>
      </c>
      <c r="I66" s="835">
        <f>I67+I68</f>
        <v>0</v>
      </c>
      <c r="J66" s="915">
        <f>J67+J68</f>
        <v>0</v>
      </c>
    </row>
    <row r="67" spans="1:10" s="672" customFormat="1" ht="25.5" hidden="1">
      <c r="A67" s="919">
        <v>1125100</v>
      </c>
      <c r="B67" s="737" t="s">
        <v>178</v>
      </c>
      <c r="C67" s="722" t="s">
        <v>879</v>
      </c>
      <c r="D67" s="830"/>
      <c r="E67" s="830"/>
      <c r="F67" s="830"/>
      <c r="G67" s="830"/>
      <c r="H67" s="830"/>
      <c r="I67" s="830"/>
      <c r="J67" s="915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669</v>
      </c>
      <c r="C68" s="730" t="s">
        <v>988</v>
      </c>
      <c r="D68" s="831">
        <v>0</v>
      </c>
      <c r="E68" s="831"/>
      <c r="F68" s="831">
        <v>0</v>
      </c>
      <c r="G68" s="831">
        <v>0</v>
      </c>
      <c r="H68" s="831">
        <v>0</v>
      </c>
      <c r="I68" s="831">
        <v>0</v>
      </c>
      <c r="J68" s="915">
        <f t="shared" si="2"/>
        <v>0</v>
      </c>
    </row>
    <row r="69" spans="1:10" s="672" customFormat="1" ht="14.25" hidden="1">
      <c r="A69" s="912">
        <v>1126000</v>
      </c>
      <c r="B69" s="742" t="s">
        <v>989</v>
      </c>
      <c r="C69" s="718" t="s">
        <v>338</v>
      </c>
      <c r="D69" s="835">
        <f>SUM(D70:D77)</f>
        <v>0</v>
      </c>
      <c r="E69" s="835"/>
      <c r="F69" s="835">
        <f>F70+F76</f>
        <v>0</v>
      </c>
      <c r="G69" s="835">
        <f>G70+G76</f>
        <v>0</v>
      </c>
      <c r="H69" s="835">
        <f>H70+H76</f>
        <v>0</v>
      </c>
      <c r="I69" s="835">
        <f>I70+I76</f>
        <v>0</v>
      </c>
      <c r="J69" s="915">
        <f t="shared" si="2"/>
        <v>0</v>
      </c>
    </row>
    <row r="70" spans="1:10" s="672" customFormat="1" hidden="1">
      <c r="A70" s="912">
        <v>1126100</v>
      </c>
      <c r="B70" s="737" t="s">
        <v>941</v>
      </c>
      <c r="C70" s="722" t="s">
        <v>990</v>
      </c>
      <c r="D70" s="830">
        <v>0</v>
      </c>
      <c r="E70" s="830"/>
      <c r="F70" s="830">
        <f>D70+E70</f>
        <v>0</v>
      </c>
      <c r="G70" s="830">
        <v>0</v>
      </c>
      <c r="H70" s="830">
        <v>0</v>
      </c>
      <c r="I70" s="830">
        <v>0</v>
      </c>
      <c r="J70" s="915">
        <f t="shared" si="2"/>
        <v>0</v>
      </c>
    </row>
    <row r="71" spans="1:10" s="672" customFormat="1" hidden="1">
      <c r="A71" s="912">
        <v>1126200</v>
      </c>
      <c r="B71" s="737" t="s">
        <v>942</v>
      </c>
      <c r="C71" s="726" t="s">
        <v>991</v>
      </c>
      <c r="D71" s="830"/>
      <c r="E71" s="830"/>
      <c r="F71" s="830"/>
      <c r="G71" s="830"/>
      <c r="H71" s="830"/>
      <c r="I71" s="830"/>
      <c r="J71" s="915">
        <f t="shared" si="2"/>
        <v>0</v>
      </c>
    </row>
    <row r="72" spans="1:10" s="672" customFormat="1" hidden="1">
      <c r="A72" s="912">
        <v>1126300</v>
      </c>
      <c r="B72" s="737" t="s">
        <v>369</v>
      </c>
      <c r="C72" s="726" t="s">
        <v>370</v>
      </c>
      <c r="D72" s="830"/>
      <c r="E72" s="830"/>
      <c r="F72" s="830"/>
      <c r="G72" s="830"/>
      <c r="H72" s="830"/>
      <c r="I72" s="830"/>
      <c r="J72" s="915">
        <f t="shared" si="2"/>
        <v>0</v>
      </c>
    </row>
    <row r="73" spans="1:10" s="672" customFormat="1" hidden="1">
      <c r="A73" s="914">
        <v>1126400</v>
      </c>
      <c r="B73" s="747" t="s">
        <v>943</v>
      </c>
      <c r="C73" s="726" t="s">
        <v>371</v>
      </c>
      <c r="D73" s="830">
        <v>0</v>
      </c>
      <c r="E73" s="830"/>
      <c r="F73" s="830">
        <v>0</v>
      </c>
      <c r="G73" s="830">
        <v>0</v>
      </c>
      <c r="H73" s="830">
        <v>0</v>
      </c>
      <c r="I73" s="830">
        <v>0</v>
      </c>
      <c r="J73" s="915">
        <f t="shared" si="2"/>
        <v>0</v>
      </c>
    </row>
    <row r="74" spans="1:10" s="672" customFormat="1" ht="25.5" hidden="1">
      <c r="A74" s="916">
        <v>1126500</v>
      </c>
      <c r="B74" s="748" t="s">
        <v>901</v>
      </c>
      <c r="C74" s="726" t="s">
        <v>372</v>
      </c>
      <c r="D74" s="830"/>
      <c r="E74" s="830"/>
      <c r="F74" s="830"/>
      <c r="G74" s="830"/>
      <c r="H74" s="830"/>
      <c r="I74" s="830"/>
      <c r="J74" s="915">
        <v>0</v>
      </c>
    </row>
    <row r="75" spans="1:10" s="672" customFormat="1" hidden="1">
      <c r="A75" s="914">
        <v>1126600</v>
      </c>
      <c r="B75" s="747" t="s">
        <v>214</v>
      </c>
      <c r="C75" s="726" t="s">
        <v>373</v>
      </c>
      <c r="D75" s="830"/>
      <c r="E75" s="830"/>
      <c r="F75" s="830"/>
      <c r="G75" s="830"/>
      <c r="H75" s="830"/>
      <c r="I75" s="830"/>
      <c r="J75" s="915">
        <f>F75</f>
        <v>0</v>
      </c>
    </row>
    <row r="76" spans="1:10" s="672" customFormat="1" hidden="1">
      <c r="A76" s="914">
        <v>1126700</v>
      </c>
      <c r="B76" s="747" t="s">
        <v>215</v>
      </c>
      <c r="C76" s="726" t="s">
        <v>374</v>
      </c>
      <c r="D76" s="830">
        <v>0</v>
      </c>
      <c r="E76" s="830"/>
      <c r="F76" s="830">
        <f>D76+E76</f>
        <v>0</v>
      </c>
      <c r="G76" s="830">
        <v>0</v>
      </c>
      <c r="H76" s="830">
        <v>0</v>
      </c>
      <c r="I76" s="830">
        <v>0</v>
      </c>
      <c r="J76" s="915">
        <f>F76</f>
        <v>0</v>
      </c>
    </row>
    <row r="77" spans="1:10" s="672" customFormat="1" ht="13.5" hidden="1" thickBot="1">
      <c r="A77" s="918">
        <v>1126800</v>
      </c>
      <c r="B77" s="749" t="s">
        <v>458</v>
      </c>
      <c r="C77" s="730" t="s">
        <v>375</v>
      </c>
      <c r="D77" s="831">
        <v>0</v>
      </c>
      <c r="E77" s="831">
        <v>0</v>
      </c>
      <c r="F77" s="831">
        <v>0</v>
      </c>
      <c r="G77" s="831">
        <v>0</v>
      </c>
      <c r="H77" s="831">
        <v>0</v>
      </c>
      <c r="I77" s="831">
        <v>0</v>
      </c>
      <c r="J77" s="915">
        <f>F77</f>
        <v>0</v>
      </c>
    </row>
    <row r="78" spans="1:10" s="672" customFormat="1" ht="14.25" hidden="1">
      <c r="A78" s="920">
        <v>1130000</v>
      </c>
      <c r="B78" s="751" t="s">
        <v>274</v>
      </c>
      <c r="C78" s="718" t="s">
        <v>338</v>
      </c>
      <c r="D78" s="835">
        <v>0</v>
      </c>
      <c r="E78" s="835"/>
      <c r="F78" s="835">
        <v>0</v>
      </c>
      <c r="G78" s="835">
        <v>0</v>
      </c>
      <c r="H78" s="835">
        <v>0</v>
      </c>
      <c r="I78" s="835">
        <v>0</v>
      </c>
      <c r="J78" s="915">
        <v>0</v>
      </c>
    </row>
    <row r="79" spans="1:10" s="672" customFormat="1" hidden="1">
      <c r="A79" s="920">
        <v>1130100</v>
      </c>
      <c r="B79" s="747" t="s">
        <v>459</v>
      </c>
      <c r="C79" s="722" t="s">
        <v>275</v>
      </c>
      <c r="D79" s="830"/>
      <c r="E79" s="830"/>
      <c r="F79" s="830"/>
      <c r="G79" s="830"/>
      <c r="H79" s="830"/>
      <c r="I79" s="830"/>
      <c r="J79" s="915">
        <v>0</v>
      </c>
    </row>
    <row r="80" spans="1:10" s="672" customFormat="1" hidden="1">
      <c r="A80" s="920">
        <v>1130200</v>
      </c>
      <c r="B80" s="747" t="s">
        <v>460</v>
      </c>
      <c r="C80" s="726" t="s">
        <v>276</v>
      </c>
      <c r="D80" s="830"/>
      <c r="E80" s="830"/>
      <c r="F80" s="830"/>
      <c r="G80" s="830"/>
      <c r="H80" s="830"/>
      <c r="I80" s="830"/>
      <c r="J80" s="915">
        <v>0</v>
      </c>
    </row>
    <row r="81" spans="1:10" s="672" customFormat="1" hidden="1">
      <c r="A81" s="920">
        <v>1130300</v>
      </c>
      <c r="B81" s="747" t="s">
        <v>461</v>
      </c>
      <c r="C81" s="726" t="s">
        <v>277</v>
      </c>
      <c r="D81" s="830"/>
      <c r="E81" s="830"/>
      <c r="F81" s="830"/>
      <c r="G81" s="830"/>
      <c r="H81" s="830"/>
      <c r="I81" s="830"/>
      <c r="J81" s="915">
        <v>0</v>
      </c>
    </row>
    <row r="82" spans="1:10" s="672" customFormat="1" hidden="1">
      <c r="A82" s="920">
        <v>1130400</v>
      </c>
      <c r="B82" s="752" t="s">
        <v>462</v>
      </c>
      <c r="C82" s="753" t="s">
        <v>278</v>
      </c>
      <c r="D82" s="829"/>
      <c r="E82" s="829"/>
      <c r="F82" s="829"/>
      <c r="G82" s="829"/>
      <c r="H82" s="829"/>
      <c r="I82" s="829"/>
      <c r="J82" s="915">
        <v>0</v>
      </c>
    </row>
    <row r="83" spans="1:10" s="672" customFormat="1" ht="14.25" hidden="1">
      <c r="A83" s="914">
        <v>1131000</v>
      </c>
      <c r="B83" s="754" t="s">
        <v>279</v>
      </c>
      <c r="C83" s="755" t="s">
        <v>338</v>
      </c>
      <c r="D83" s="830"/>
      <c r="E83" s="830"/>
      <c r="F83" s="830"/>
      <c r="G83" s="830"/>
      <c r="H83" s="830"/>
      <c r="I83" s="830"/>
      <c r="J83" s="915">
        <v>0</v>
      </c>
    </row>
    <row r="84" spans="1:10" s="672" customFormat="1" ht="25.5" hidden="1">
      <c r="A84" s="914">
        <v>1131100</v>
      </c>
      <c r="B84" s="747" t="s">
        <v>565</v>
      </c>
      <c r="C84" s="722" t="s">
        <v>280</v>
      </c>
      <c r="D84" s="830"/>
      <c r="E84" s="830"/>
      <c r="F84" s="830"/>
      <c r="G84" s="830"/>
      <c r="H84" s="830"/>
      <c r="I84" s="830"/>
      <c r="J84" s="915">
        <v>0</v>
      </c>
    </row>
    <row r="85" spans="1:10" s="672" customFormat="1" hidden="1">
      <c r="A85" s="914">
        <v>1131200</v>
      </c>
      <c r="B85" s="747" t="s">
        <v>566</v>
      </c>
      <c r="C85" s="726" t="s">
        <v>281</v>
      </c>
      <c r="D85" s="830"/>
      <c r="E85" s="830"/>
      <c r="F85" s="830"/>
      <c r="G85" s="830"/>
      <c r="H85" s="830"/>
      <c r="I85" s="830"/>
      <c r="J85" s="915">
        <v>0</v>
      </c>
    </row>
    <row r="86" spans="1:10" s="672" customFormat="1" ht="13.5" hidden="1" thickBot="1">
      <c r="A86" s="914">
        <v>1131300</v>
      </c>
      <c r="B86" s="749" t="s">
        <v>567</v>
      </c>
      <c r="C86" s="730" t="s">
        <v>282</v>
      </c>
      <c r="D86" s="831"/>
      <c r="E86" s="831"/>
      <c r="F86" s="831"/>
      <c r="G86" s="831"/>
      <c r="H86" s="831"/>
      <c r="I86" s="831"/>
      <c r="J86" s="915">
        <v>0</v>
      </c>
    </row>
    <row r="87" spans="1:10" s="672" customFormat="1" ht="14.25" hidden="1">
      <c r="A87" s="921">
        <v>1140000</v>
      </c>
      <c r="B87" s="751" t="s">
        <v>283</v>
      </c>
      <c r="C87" s="718" t="s">
        <v>338</v>
      </c>
      <c r="D87" s="835">
        <v>0</v>
      </c>
      <c r="E87" s="835"/>
      <c r="F87" s="835">
        <v>0</v>
      </c>
      <c r="G87" s="835">
        <v>0</v>
      </c>
      <c r="H87" s="835">
        <v>0</v>
      </c>
      <c r="I87" s="835">
        <v>0</v>
      </c>
      <c r="J87" s="915">
        <v>0</v>
      </c>
    </row>
    <row r="88" spans="1:10" s="672" customFormat="1" ht="25.5" hidden="1">
      <c r="A88" s="921">
        <v>1141000</v>
      </c>
      <c r="B88" s="747" t="s">
        <v>284</v>
      </c>
      <c r="C88" s="722" t="s">
        <v>960</v>
      </c>
      <c r="D88" s="830"/>
      <c r="E88" s="830"/>
      <c r="F88" s="830"/>
      <c r="G88" s="830"/>
      <c r="H88" s="830"/>
      <c r="I88" s="830"/>
      <c r="J88" s="915">
        <v>0</v>
      </c>
    </row>
    <row r="89" spans="1:10" s="672" customFormat="1" ht="25.5" hidden="1">
      <c r="A89" s="921">
        <v>1142000</v>
      </c>
      <c r="B89" s="747" t="s">
        <v>38</v>
      </c>
      <c r="C89" s="726" t="s">
        <v>39</v>
      </c>
      <c r="D89" s="830"/>
      <c r="E89" s="830"/>
      <c r="F89" s="830"/>
      <c r="G89" s="830"/>
      <c r="H89" s="830"/>
      <c r="I89" s="830"/>
      <c r="J89" s="915">
        <v>0</v>
      </c>
    </row>
    <row r="90" spans="1:10" s="672" customFormat="1" ht="25.5" hidden="1">
      <c r="A90" s="921">
        <v>1143000</v>
      </c>
      <c r="B90" s="747" t="s">
        <v>40</v>
      </c>
      <c r="C90" s="726" t="s">
        <v>41</v>
      </c>
      <c r="D90" s="830"/>
      <c r="E90" s="830"/>
      <c r="F90" s="830"/>
      <c r="G90" s="830"/>
      <c r="H90" s="830"/>
      <c r="I90" s="830"/>
      <c r="J90" s="915">
        <v>0</v>
      </c>
    </row>
    <row r="91" spans="1:10" s="672" customFormat="1" ht="26.25" hidden="1" thickBot="1">
      <c r="A91" s="917">
        <v>1144000</v>
      </c>
      <c r="B91" s="749" t="s">
        <v>42</v>
      </c>
      <c r="C91" s="730" t="s">
        <v>418</v>
      </c>
      <c r="D91" s="831"/>
      <c r="E91" s="831"/>
      <c r="F91" s="831"/>
      <c r="G91" s="831"/>
      <c r="H91" s="831"/>
      <c r="I91" s="831"/>
      <c r="J91" s="915">
        <v>0</v>
      </c>
    </row>
    <row r="92" spans="1:10" s="672" customFormat="1" ht="14.25" hidden="1">
      <c r="A92" s="922">
        <v>1150000</v>
      </c>
      <c r="B92" s="923" t="s">
        <v>694</v>
      </c>
      <c r="C92" s="718" t="s">
        <v>338</v>
      </c>
      <c r="D92" s="835">
        <v>0</v>
      </c>
      <c r="E92" s="835"/>
      <c r="F92" s="835">
        <v>0</v>
      </c>
      <c r="G92" s="835">
        <v>0</v>
      </c>
      <c r="H92" s="835">
        <v>0</v>
      </c>
      <c r="I92" s="835">
        <v>0</v>
      </c>
      <c r="J92" s="915">
        <v>0</v>
      </c>
    </row>
    <row r="93" spans="1:10" s="672" customFormat="1" ht="25.5" hidden="1">
      <c r="A93" s="924">
        <v>1151000</v>
      </c>
      <c r="B93" s="925" t="s">
        <v>649</v>
      </c>
      <c r="C93" s="718" t="s">
        <v>338</v>
      </c>
      <c r="D93" s="926">
        <v>0</v>
      </c>
      <c r="E93" s="926"/>
      <c r="F93" s="926">
        <v>0</v>
      </c>
      <c r="G93" s="926">
        <v>0</v>
      </c>
      <c r="H93" s="926">
        <v>0</v>
      </c>
      <c r="I93" s="926">
        <v>0</v>
      </c>
      <c r="J93" s="915">
        <v>0</v>
      </c>
    </row>
    <row r="94" spans="1:10" s="672" customFormat="1" ht="25.5" hidden="1">
      <c r="A94" s="924">
        <v>1151100</v>
      </c>
      <c r="B94" s="927" t="s">
        <v>250</v>
      </c>
      <c r="C94" s="928">
        <v>461100</v>
      </c>
      <c r="D94" s="926"/>
      <c r="E94" s="926"/>
      <c r="F94" s="926"/>
      <c r="G94" s="926"/>
      <c r="H94" s="926"/>
      <c r="I94" s="926"/>
      <c r="J94" s="915">
        <v>0</v>
      </c>
    </row>
    <row r="95" spans="1:10" s="672" customFormat="1" ht="25.5" hidden="1">
      <c r="A95" s="924">
        <v>1151200</v>
      </c>
      <c r="B95" s="927" t="s">
        <v>607</v>
      </c>
      <c r="C95" s="928">
        <v>461200</v>
      </c>
      <c r="D95" s="847"/>
      <c r="E95" s="847"/>
      <c r="F95" s="847"/>
      <c r="G95" s="847"/>
      <c r="H95" s="847"/>
      <c r="I95" s="847"/>
      <c r="J95" s="915">
        <v>0</v>
      </c>
    </row>
    <row r="96" spans="1:10" s="672" customFormat="1" ht="25.5">
      <c r="A96" s="924">
        <v>1152000</v>
      </c>
      <c r="B96" s="929" t="s">
        <v>495</v>
      </c>
      <c r="C96" s="930" t="s">
        <v>338</v>
      </c>
      <c r="D96" s="931">
        <v>0</v>
      </c>
      <c r="E96" s="931"/>
      <c r="F96" s="931">
        <v>0</v>
      </c>
      <c r="G96" s="931">
        <v>0</v>
      </c>
      <c r="H96" s="931">
        <v>0</v>
      </c>
      <c r="I96" s="931">
        <v>0</v>
      </c>
      <c r="J96" s="915">
        <v>0</v>
      </c>
    </row>
    <row r="97" spans="1:11" s="672" customFormat="1" ht="25.5" hidden="1">
      <c r="A97" s="924">
        <v>1152100</v>
      </c>
      <c r="B97" s="932" t="s">
        <v>518</v>
      </c>
      <c r="C97" s="928">
        <v>462100</v>
      </c>
      <c r="D97" s="844"/>
      <c r="E97" s="844"/>
      <c r="F97" s="844"/>
      <c r="G97" s="933"/>
      <c r="H97" s="933"/>
      <c r="I97" s="830"/>
      <c r="J97" s="915">
        <v>0</v>
      </c>
    </row>
    <row r="98" spans="1:11" s="672" customFormat="1" ht="26.25" hidden="1" thickBot="1">
      <c r="A98" s="934">
        <v>1152200</v>
      </c>
      <c r="B98" s="935" t="s">
        <v>723</v>
      </c>
      <c r="C98" s="936">
        <v>462200</v>
      </c>
      <c r="D98" s="839"/>
      <c r="E98" s="839"/>
      <c r="F98" s="839"/>
      <c r="G98" s="937"/>
      <c r="H98" s="937"/>
      <c r="I98" s="831"/>
      <c r="J98" s="915">
        <v>0</v>
      </c>
    </row>
    <row r="99" spans="1:11" s="672" customFormat="1" ht="25.5" hidden="1">
      <c r="A99" s="922">
        <v>1153000</v>
      </c>
      <c r="B99" s="938" t="s">
        <v>724</v>
      </c>
      <c r="C99" s="939" t="s">
        <v>338</v>
      </c>
      <c r="D99" s="940">
        <v>0</v>
      </c>
      <c r="E99" s="940"/>
      <c r="F99" s="940">
        <v>0</v>
      </c>
      <c r="G99" s="940">
        <v>0</v>
      </c>
      <c r="H99" s="940">
        <v>0</v>
      </c>
      <c r="I99" s="940">
        <v>0</v>
      </c>
      <c r="J99" s="915">
        <v>0</v>
      </c>
    </row>
    <row r="100" spans="1:11" s="672" customFormat="1" ht="25.5" hidden="1">
      <c r="A100" s="924">
        <v>1153100</v>
      </c>
      <c r="B100" s="932" t="s">
        <v>725</v>
      </c>
      <c r="C100" s="928">
        <v>463100</v>
      </c>
      <c r="D100" s="931"/>
      <c r="E100" s="931"/>
      <c r="F100" s="931"/>
      <c r="G100" s="931"/>
      <c r="H100" s="931"/>
      <c r="I100" s="931"/>
      <c r="J100" s="915">
        <v>0</v>
      </c>
    </row>
    <row r="101" spans="1:11" s="672" customFormat="1" hidden="1">
      <c r="A101" s="924">
        <v>1153200</v>
      </c>
      <c r="B101" s="932" t="s">
        <v>95</v>
      </c>
      <c r="C101" s="928">
        <v>463200</v>
      </c>
      <c r="D101" s="931"/>
      <c r="E101" s="931"/>
      <c r="F101" s="931"/>
      <c r="G101" s="931"/>
      <c r="H101" s="931"/>
      <c r="I101" s="931"/>
      <c r="J101" s="915">
        <v>0</v>
      </c>
    </row>
    <row r="102" spans="1:11" s="672" customFormat="1" ht="38.25" hidden="1">
      <c r="A102" s="924">
        <v>1153300</v>
      </c>
      <c r="B102" s="932" t="s">
        <v>479</v>
      </c>
      <c r="C102" s="928">
        <v>463300</v>
      </c>
      <c r="D102" s="931"/>
      <c r="E102" s="931"/>
      <c r="F102" s="931"/>
      <c r="G102" s="931"/>
      <c r="H102" s="931"/>
      <c r="I102" s="931"/>
      <c r="J102" s="915">
        <v>0</v>
      </c>
    </row>
    <row r="103" spans="1:11" s="672" customFormat="1" ht="38.25" hidden="1">
      <c r="A103" s="924">
        <v>1153400</v>
      </c>
      <c r="B103" s="932" t="s">
        <v>480</v>
      </c>
      <c r="C103" s="928">
        <v>463400</v>
      </c>
      <c r="D103" s="931"/>
      <c r="E103" s="931"/>
      <c r="F103" s="931"/>
      <c r="G103" s="931"/>
      <c r="H103" s="931"/>
      <c r="I103" s="931"/>
      <c r="J103" s="915">
        <v>0</v>
      </c>
    </row>
    <row r="104" spans="1:11" s="672" customFormat="1" hidden="1">
      <c r="A104" s="924">
        <v>1153500</v>
      </c>
      <c r="B104" s="941" t="s">
        <v>481</v>
      </c>
      <c r="C104" s="928">
        <v>463500</v>
      </c>
      <c r="D104" s="931"/>
      <c r="E104" s="931"/>
      <c r="F104" s="931"/>
      <c r="G104" s="931"/>
      <c r="H104" s="931"/>
      <c r="I104" s="931"/>
      <c r="J104" s="915">
        <v>0</v>
      </c>
    </row>
    <row r="105" spans="1:11" s="672" customFormat="1" ht="32.25" customHeight="1">
      <c r="A105" s="924">
        <v>1153700</v>
      </c>
      <c r="B105" s="941" t="s">
        <v>482</v>
      </c>
      <c r="C105" s="746">
        <v>463700</v>
      </c>
      <c r="D105" s="1108">
        <v>34000</v>
      </c>
      <c r="E105" s="1108">
        <v>0</v>
      </c>
      <c r="F105" s="1108">
        <f>D105+E105</f>
        <v>34000</v>
      </c>
      <c r="G105" s="931">
        <v>9000</v>
      </c>
      <c r="H105" s="931">
        <v>21000</v>
      </c>
      <c r="I105" s="931">
        <v>26000</v>
      </c>
      <c r="J105" s="954">
        <f>F105</f>
        <v>34000</v>
      </c>
      <c r="K105" s="985"/>
    </row>
    <row r="106" spans="1:11" s="672" customFormat="1" ht="38.25" hidden="1">
      <c r="A106" s="924">
        <v>1153800</v>
      </c>
      <c r="B106" s="941" t="s">
        <v>953</v>
      </c>
      <c r="C106" s="928">
        <v>463800</v>
      </c>
      <c r="D106" s="931"/>
      <c r="E106" s="931"/>
      <c r="F106" s="931"/>
      <c r="G106" s="931"/>
      <c r="H106" s="931"/>
      <c r="I106" s="931"/>
      <c r="J106" s="915">
        <v>0</v>
      </c>
    </row>
    <row r="107" spans="1:11" s="672" customFormat="1" ht="1.5" hidden="1" customHeight="1">
      <c r="A107" s="924">
        <v>1153900</v>
      </c>
      <c r="B107" s="941" t="s">
        <v>954</v>
      </c>
      <c r="C107" s="928">
        <v>463900</v>
      </c>
      <c r="D107" s="931"/>
      <c r="E107" s="931"/>
      <c r="F107" s="931"/>
      <c r="G107" s="931"/>
      <c r="H107" s="931"/>
      <c r="I107" s="931"/>
      <c r="J107" s="915">
        <v>0</v>
      </c>
    </row>
    <row r="108" spans="1:11" s="672" customFormat="1" ht="25.5" hidden="1">
      <c r="A108" s="924">
        <v>1154000</v>
      </c>
      <c r="B108" s="942" t="s">
        <v>955</v>
      </c>
      <c r="C108" s="930" t="s">
        <v>338</v>
      </c>
      <c r="D108" s="931">
        <v>0</v>
      </c>
      <c r="E108" s="931"/>
      <c r="F108" s="931">
        <v>0</v>
      </c>
      <c r="G108" s="931">
        <v>0</v>
      </c>
      <c r="H108" s="931">
        <v>0</v>
      </c>
      <c r="I108" s="931">
        <v>0</v>
      </c>
      <c r="J108" s="915">
        <v>0</v>
      </c>
    </row>
    <row r="109" spans="1:11" s="672" customFormat="1" ht="25.5" hidden="1">
      <c r="A109" s="924">
        <v>1154100</v>
      </c>
      <c r="B109" s="941" t="s">
        <v>195</v>
      </c>
      <c r="C109" s="928">
        <v>465100</v>
      </c>
      <c r="D109" s="943"/>
      <c r="E109" s="943"/>
      <c r="F109" s="943"/>
      <c r="G109" s="944"/>
      <c r="H109" s="944"/>
      <c r="I109" s="945"/>
      <c r="J109" s="915">
        <v>0</v>
      </c>
    </row>
    <row r="110" spans="1:11" s="672" customFormat="1" hidden="1">
      <c r="A110" s="924">
        <v>1154200</v>
      </c>
      <c r="B110" s="941" t="s">
        <v>196</v>
      </c>
      <c r="C110" s="928">
        <v>465200</v>
      </c>
      <c r="D110" s="943"/>
      <c r="E110" s="943"/>
      <c r="F110" s="943"/>
      <c r="G110" s="944"/>
      <c r="H110" s="944"/>
      <c r="I110" s="945"/>
      <c r="J110" s="915">
        <v>0</v>
      </c>
    </row>
    <row r="111" spans="1:11" s="672" customFormat="1" hidden="1">
      <c r="A111" s="924">
        <v>1154300</v>
      </c>
      <c r="B111" s="941" t="s">
        <v>197</v>
      </c>
      <c r="C111" s="928">
        <v>465300</v>
      </c>
      <c r="D111" s="943"/>
      <c r="E111" s="943"/>
      <c r="F111" s="943"/>
      <c r="G111" s="944"/>
      <c r="H111" s="944"/>
      <c r="I111" s="945"/>
      <c r="J111" s="915">
        <v>0</v>
      </c>
    </row>
    <row r="112" spans="1:11" s="672" customFormat="1" ht="38.25" hidden="1">
      <c r="A112" s="924">
        <v>1154500</v>
      </c>
      <c r="B112" s="941" t="s">
        <v>63</v>
      </c>
      <c r="C112" s="928">
        <v>465500</v>
      </c>
      <c r="D112" s="943"/>
      <c r="E112" s="943"/>
      <c r="F112" s="943"/>
      <c r="G112" s="944"/>
      <c r="H112" s="944"/>
      <c r="I112" s="945"/>
      <c r="J112" s="915">
        <v>0</v>
      </c>
    </row>
    <row r="113" spans="1:10" s="672" customFormat="1" ht="38.25">
      <c r="A113" s="924">
        <v>1154600</v>
      </c>
      <c r="B113" s="941" t="s">
        <v>64</v>
      </c>
      <c r="C113" s="928">
        <v>465600</v>
      </c>
      <c r="D113" s="844"/>
      <c r="E113" s="844"/>
      <c r="F113" s="844"/>
      <c r="G113" s="933"/>
      <c r="H113" s="933"/>
      <c r="I113" s="830"/>
      <c r="J113" s="915">
        <v>0</v>
      </c>
    </row>
    <row r="114" spans="1:10" s="672" customFormat="1" ht="0.75" customHeight="1" thickBot="1">
      <c r="A114" s="934">
        <v>1154700</v>
      </c>
      <c r="B114" s="946" t="s">
        <v>74</v>
      </c>
      <c r="C114" s="730" t="s">
        <v>75</v>
      </c>
      <c r="D114" s="839"/>
      <c r="E114" s="839"/>
      <c r="F114" s="839"/>
      <c r="G114" s="937"/>
      <c r="H114" s="937"/>
      <c r="I114" s="831"/>
      <c r="J114" s="915">
        <v>0</v>
      </c>
    </row>
    <row r="115" spans="1:10" s="672" customFormat="1" ht="25.5" hidden="1">
      <c r="A115" s="947">
        <v>1160000</v>
      </c>
      <c r="B115" s="764" t="s">
        <v>76</v>
      </c>
      <c r="C115" s="718" t="s">
        <v>338</v>
      </c>
      <c r="D115" s="842">
        <v>0</v>
      </c>
      <c r="E115" s="842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idden="1">
      <c r="A116" s="919">
        <v>1161000</v>
      </c>
      <c r="B116" s="766" t="s">
        <v>77</v>
      </c>
      <c r="C116" s="767" t="s">
        <v>338</v>
      </c>
      <c r="D116" s="844">
        <v>0</v>
      </c>
      <c r="E116" s="844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25.5" hidden="1">
      <c r="A117" s="919">
        <v>1161100</v>
      </c>
      <c r="B117" s="725" t="s">
        <v>1660</v>
      </c>
      <c r="C117" s="746">
        <v>471100</v>
      </c>
      <c r="D117" s="844"/>
      <c r="E117" s="844"/>
      <c r="F117" s="844"/>
      <c r="G117" s="844"/>
      <c r="H117" s="844"/>
      <c r="I117" s="844"/>
      <c r="J117" s="915">
        <v>0</v>
      </c>
    </row>
    <row r="118" spans="1:10" s="672" customFormat="1" ht="25.5" hidden="1">
      <c r="A118" s="919">
        <v>1161200</v>
      </c>
      <c r="B118" s="760" t="s">
        <v>1622</v>
      </c>
      <c r="C118" s="746">
        <v>471200</v>
      </c>
      <c r="D118" s="844"/>
      <c r="E118" s="844"/>
      <c r="F118" s="844"/>
      <c r="G118" s="844"/>
      <c r="H118" s="844"/>
      <c r="I118" s="844"/>
      <c r="J118" s="915">
        <v>0</v>
      </c>
    </row>
    <row r="119" spans="1:10" s="672" customFormat="1" ht="25.5" hidden="1">
      <c r="A119" s="919">
        <v>1162000</v>
      </c>
      <c r="B119" s="766" t="s">
        <v>1080</v>
      </c>
      <c r="C119" s="767" t="s">
        <v>338</v>
      </c>
      <c r="D119" s="844">
        <v>0</v>
      </c>
      <c r="E119" s="844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5.5" hidden="1">
      <c r="A120" s="919">
        <v>1162100</v>
      </c>
      <c r="B120" s="760" t="s">
        <v>1623</v>
      </c>
      <c r="C120" s="726" t="s">
        <v>122</v>
      </c>
      <c r="D120" s="844"/>
      <c r="E120" s="844"/>
      <c r="F120" s="844"/>
      <c r="G120" s="844"/>
      <c r="H120" s="844"/>
      <c r="I120" s="844"/>
      <c r="J120" s="915">
        <v>0</v>
      </c>
    </row>
    <row r="121" spans="1:10" s="672" customFormat="1" hidden="1">
      <c r="A121" s="919">
        <v>1162200</v>
      </c>
      <c r="B121" s="760" t="s">
        <v>1624</v>
      </c>
      <c r="C121" s="726" t="s">
        <v>23</v>
      </c>
      <c r="D121" s="844"/>
      <c r="E121" s="844"/>
      <c r="F121" s="844"/>
      <c r="G121" s="844"/>
      <c r="H121" s="844"/>
      <c r="I121" s="844"/>
      <c r="J121" s="915">
        <v>0</v>
      </c>
    </row>
    <row r="122" spans="1:10" s="672" customFormat="1" ht="25.5" hidden="1">
      <c r="A122" s="919">
        <v>1162300</v>
      </c>
      <c r="B122" s="760" t="s">
        <v>1625</v>
      </c>
      <c r="C122" s="726" t="s">
        <v>25</v>
      </c>
      <c r="D122" s="844"/>
      <c r="E122" s="844"/>
      <c r="F122" s="844"/>
      <c r="G122" s="844"/>
      <c r="H122" s="844"/>
      <c r="I122" s="844"/>
      <c r="J122" s="915">
        <v>0</v>
      </c>
    </row>
    <row r="123" spans="1:10" s="672" customFormat="1" hidden="1">
      <c r="A123" s="919">
        <v>1162400</v>
      </c>
      <c r="B123" s="760" t="s">
        <v>1626</v>
      </c>
      <c r="C123" s="726" t="s">
        <v>795</v>
      </c>
      <c r="D123" s="844"/>
      <c r="E123" s="844"/>
      <c r="F123" s="844"/>
      <c r="G123" s="844"/>
      <c r="H123" s="844"/>
      <c r="I123" s="844"/>
      <c r="J123" s="915">
        <v>0</v>
      </c>
    </row>
    <row r="124" spans="1:10" s="672" customFormat="1" ht="25.5" hidden="1">
      <c r="A124" s="919">
        <v>1162500</v>
      </c>
      <c r="B124" s="760" t="s">
        <v>1627</v>
      </c>
      <c r="C124" s="726" t="s">
        <v>797</v>
      </c>
      <c r="D124" s="844"/>
      <c r="E124" s="844"/>
      <c r="F124" s="844"/>
      <c r="G124" s="844"/>
      <c r="H124" s="844"/>
      <c r="I124" s="844"/>
      <c r="J124" s="915">
        <v>0</v>
      </c>
    </row>
    <row r="125" spans="1:10" s="672" customFormat="1" hidden="1">
      <c r="A125" s="919">
        <v>1162600</v>
      </c>
      <c r="B125" s="760" t="s">
        <v>1628</v>
      </c>
      <c r="C125" s="726" t="s">
        <v>489</v>
      </c>
      <c r="D125" s="844"/>
      <c r="E125" s="844"/>
      <c r="F125" s="844"/>
      <c r="G125" s="844"/>
      <c r="H125" s="844"/>
      <c r="I125" s="844"/>
      <c r="J125" s="915">
        <v>0</v>
      </c>
    </row>
    <row r="126" spans="1:10" s="672" customFormat="1" ht="25.5" hidden="1">
      <c r="A126" s="919">
        <v>1162700</v>
      </c>
      <c r="B126" s="725" t="s">
        <v>1629</v>
      </c>
      <c r="C126" s="726" t="s">
        <v>491</v>
      </c>
      <c r="D126" s="844"/>
      <c r="E126" s="844"/>
      <c r="F126" s="844"/>
      <c r="G126" s="844"/>
      <c r="H126" s="844"/>
      <c r="I126" s="844"/>
      <c r="J126" s="915">
        <v>0</v>
      </c>
    </row>
    <row r="127" spans="1:10" s="672" customFormat="1" hidden="1">
      <c r="A127" s="919">
        <v>1162800</v>
      </c>
      <c r="B127" s="760" t="s">
        <v>1630</v>
      </c>
      <c r="C127" s="726" t="s">
        <v>833</v>
      </c>
      <c r="D127" s="933"/>
      <c r="E127" s="933"/>
      <c r="F127" s="933"/>
      <c r="G127" s="933"/>
      <c r="H127" s="933"/>
      <c r="I127" s="933"/>
      <c r="J127" s="915">
        <v>0</v>
      </c>
    </row>
    <row r="128" spans="1:10" s="672" customFormat="1" hidden="1">
      <c r="A128" s="948">
        <v>1162900</v>
      </c>
      <c r="B128" s="760" t="s">
        <v>1631</v>
      </c>
      <c r="C128" s="726" t="s">
        <v>835</v>
      </c>
      <c r="D128" s="933"/>
      <c r="E128" s="933"/>
      <c r="F128" s="933"/>
      <c r="G128" s="933"/>
      <c r="H128" s="933"/>
      <c r="I128" s="933"/>
      <c r="J128" s="915">
        <v>0</v>
      </c>
    </row>
    <row r="129" spans="1:10" s="672" customFormat="1" hidden="1">
      <c r="A129" s="948">
        <v>1163000</v>
      </c>
      <c r="B129" s="766" t="s">
        <v>54</v>
      </c>
      <c r="C129" s="755" t="s">
        <v>338</v>
      </c>
      <c r="D129" s="933">
        <v>0</v>
      </c>
      <c r="E129" s="933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13.5" hidden="1" thickBot="1">
      <c r="A130" s="949">
        <v>1163100</v>
      </c>
      <c r="B130" s="749" t="s">
        <v>763</v>
      </c>
      <c r="C130" s="730" t="s">
        <v>764</v>
      </c>
      <c r="D130" s="937"/>
      <c r="E130" s="937"/>
      <c r="F130" s="937"/>
      <c r="G130" s="937"/>
      <c r="H130" s="937"/>
      <c r="I130" s="937"/>
      <c r="J130" s="915">
        <v>0</v>
      </c>
    </row>
    <row r="131" spans="1:10" s="672" customFormat="1" hidden="1">
      <c r="A131" s="950">
        <v>1170000</v>
      </c>
      <c r="B131" s="772" t="s">
        <v>836</v>
      </c>
      <c r="C131" s="718" t="s">
        <v>338</v>
      </c>
      <c r="D131" s="951">
        <f>D135</f>
        <v>0</v>
      </c>
      <c r="E131" s="951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38.25" hidden="1">
      <c r="A132" s="948">
        <v>1171000</v>
      </c>
      <c r="B132" s="776" t="s">
        <v>200</v>
      </c>
      <c r="C132" s="718" t="s">
        <v>338</v>
      </c>
      <c r="D132" s="849">
        <v>0</v>
      </c>
      <c r="E132" s="849"/>
      <c r="F132" s="849">
        <v>0</v>
      </c>
      <c r="G132" s="849">
        <v>0</v>
      </c>
      <c r="H132" s="849">
        <v>0</v>
      </c>
      <c r="I132" s="849">
        <v>0</v>
      </c>
      <c r="J132" s="915">
        <v>0</v>
      </c>
    </row>
    <row r="133" spans="1:10" s="672" customFormat="1" ht="38.25" hidden="1">
      <c r="A133" s="948">
        <v>1171100</v>
      </c>
      <c r="B133" s="725" t="s">
        <v>1632</v>
      </c>
      <c r="C133" s="722" t="s">
        <v>457</v>
      </c>
      <c r="D133" s="933"/>
      <c r="E133" s="933"/>
      <c r="F133" s="933"/>
      <c r="G133" s="933"/>
      <c r="H133" s="933"/>
      <c r="I133" s="933"/>
      <c r="J133" s="915">
        <v>0</v>
      </c>
    </row>
    <row r="134" spans="1:10" s="672" customFormat="1" ht="25.5" hidden="1">
      <c r="A134" s="948">
        <v>1171200</v>
      </c>
      <c r="B134" s="760" t="s">
        <v>1633</v>
      </c>
      <c r="C134" s="778" t="s">
        <v>332</v>
      </c>
      <c r="D134" s="933"/>
      <c r="E134" s="933"/>
      <c r="F134" s="933"/>
      <c r="G134" s="933"/>
      <c r="H134" s="933"/>
      <c r="I134" s="933"/>
      <c r="J134" s="915">
        <v>0</v>
      </c>
    </row>
    <row r="135" spans="1:10" s="672" customFormat="1" ht="51" hidden="1">
      <c r="A135" s="919">
        <v>1172000</v>
      </c>
      <c r="B135" s="779" t="s">
        <v>974</v>
      </c>
      <c r="C135" s="755" t="s">
        <v>338</v>
      </c>
      <c r="D135" s="951">
        <f>D137+D138</f>
        <v>0</v>
      </c>
      <c r="E135" s="951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idden="1">
      <c r="A136" s="919">
        <v>1172100</v>
      </c>
      <c r="B136" s="747" t="s">
        <v>1058</v>
      </c>
      <c r="C136" s="722" t="s">
        <v>975</v>
      </c>
      <c r="D136" s="933"/>
      <c r="E136" s="830"/>
      <c r="F136" s="933"/>
      <c r="G136" s="933"/>
      <c r="H136" s="933"/>
      <c r="I136" s="933"/>
      <c r="J136" s="915">
        <v>0</v>
      </c>
    </row>
    <row r="137" spans="1:10" s="672" customFormat="1" hidden="1">
      <c r="A137" s="919">
        <v>1172200</v>
      </c>
      <c r="B137" s="747" t="s">
        <v>1059</v>
      </c>
      <c r="C137" s="780">
        <v>482200</v>
      </c>
      <c r="D137" s="933">
        <v>0</v>
      </c>
      <c r="E137" s="830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idden="1">
      <c r="A138" s="919">
        <v>1172300</v>
      </c>
      <c r="B138" s="760" t="s">
        <v>1634</v>
      </c>
      <c r="C138" s="726" t="s">
        <v>977</v>
      </c>
      <c r="D138" s="933">
        <v>0</v>
      </c>
      <c r="E138" s="830"/>
      <c r="F138" s="933"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25.5" hidden="1">
      <c r="A139" s="919">
        <v>1172400</v>
      </c>
      <c r="B139" s="781" t="s">
        <v>1635</v>
      </c>
      <c r="C139" s="726" t="s">
        <v>117</v>
      </c>
      <c r="D139" s="849"/>
      <c r="E139" s="830"/>
      <c r="F139" s="849"/>
      <c r="G139" s="849"/>
      <c r="H139" s="849"/>
      <c r="I139" s="849"/>
      <c r="J139" s="915">
        <v>0</v>
      </c>
    </row>
    <row r="140" spans="1:10" s="672" customFormat="1" ht="25.5" hidden="1">
      <c r="A140" s="919">
        <v>1173000</v>
      </c>
      <c r="B140" s="779" t="s">
        <v>118</v>
      </c>
      <c r="C140" s="755" t="s">
        <v>338</v>
      </c>
      <c r="D140" s="849">
        <v>0</v>
      </c>
      <c r="E140" s="849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25.5" hidden="1">
      <c r="A141" s="948">
        <v>1173100</v>
      </c>
      <c r="B141" s="782" t="s">
        <v>119</v>
      </c>
      <c r="C141" s="726" t="s">
        <v>1044</v>
      </c>
      <c r="D141" s="849"/>
      <c r="E141" s="830"/>
      <c r="F141" s="849"/>
      <c r="G141" s="849"/>
      <c r="H141" s="849"/>
      <c r="I141" s="849"/>
      <c r="J141" s="915">
        <v>0</v>
      </c>
    </row>
    <row r="142" spans="1:10" s="672" customFormat="1" ht="38.25" hidden="1">
      <c r="A142" s="948">
        <v>1174000</v>
      </c>
      <c r="B142" s="779" t="s">
        <v>1045</v>
      </c>
      <c r="C142" s="755" t="s">
        <v>338</v>
      </c>
      <c r="D142" s="849">
        <v>0</v>
      </c>
      <c r="E142" s="849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25.5" hidden="1">
      <c r="A143" s="948">
        <v>1174100</v>
      </c>
      <c r="B143" s="782" t="s">
        <v>1060</v>
      </c>
      <c r="C143" s="726" t="s">
        <v>1046</v>
      </c>
      <c r="D143" s="849"/>
      <c r="E143" s="849"/>
      <c r="F143" s="849"/>
      <c r="G143" s="849"/>
      <c r="H143" s="849"/>
      <c r="I143" s="849"/>
      <c r="J143" s="915">
        <v>0</v>
      </c>
    </row>
    <row r="144" spans="1:10" s="672" customFormat="1" ht="25.5" hidden="1">
      <c r="A144" s="948">
        <v>1174200</v>
      </c>
      <c r="B144" s="781" t="s">
        <v>1636</v>
      </c>
      <c r="C144" s="726" t="s">
        <v>425</v>
      </c>
      <c r="D144" s="849"/>
      <c r="E144" s="849"/>
      <c r="F144" s="849"/>
      <c r="G144" s="849"/>
      <c r="H144" s="849"/>
      <c r="I144" s="849"/>
      <c r="J144" s="915">
        <v>0</v>
      </c>
    </row>
    <row r="145" spans="1:10" s="672" customFormat="1" ht="51" hidden="1">
      <c r="A145" s="948">
        <v>1175000</v>
      </c>
      <c r="B145" s="779" t="s">
        <v>535</v>
      </c>
      <c r="C145" s="755" t="s">
        <v>338</v>
      </c>
      <c r="D145" s="849">
        <v>0</v>
      </c>
      <c r="E145" s="849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0" s="672" customFormat="1" ht="38.25" hidden="1">
      <c r="A146" s="948">
        <v>1175100</v>
      </c>
      <c r="B146" s="781" t="s">
        <v>1637</v>
      </c>
      <c r="C146" s="726" t="s">
        <v>212</v>
      </c>
      <c r="D146" s="849"/>
      <c r="E146" s="849"/>
      <c r="F146" s="849"/>
      <c r="G146" s="849"/>
      <c r="H146" s="849"/>
      <c r="I146" s="849"/>
      <c r="J146" s="915">
        <v>0</v>
      </c>
    </row>
    <row r="147" spans="1:10" s="672" customFormat="1" hidden="1">
      <c r="A147" s="948">
        <v>1176000</v>
      </c>
      <c r="B147" s="779" t="s">
        <v>213</v>
      </c>
      <c r="C147" s="755" t="s">
        <v>338</v>
      </c>
      <c r="D147" s="849">
        <v>0</v>
      </c>
      <c r="E147" s="849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0" s="672" customFormat="1" hidden="1">
      <c r="A148" s="948">
        <v>1176100</v>
      </c>
      <c r="B148" s="781" t="s">
        <v>1638</v>
      </c>
      <c r="C148" s="726" t="s">
        <v>8</v>
      </c>
      <c r="D148" s="849"/>
      <c r="E148" s="830"/>
      <c r="F148" s="849"/>
      <c r="G148" s="849"/>
      <c r="H148" s="849"/>
      <c r="I148" s="849"/>
      <c r="J148" s="915">
        <v>0</v>
      </c>
    </row>
    <row r="149" spans="1:10" s="672" customFormat="1" hidden="1">
      <c r="A149" s="948">
        <v>1177000</v>
      </c>
      <c r="B149" s="779" t="s">
        <v>564</v>
      </c>
      <c r="C149" s="755" t="s">
        <v>338</v>
      </c>
      <c r="D149" s="849">
        <v>0</v>
      </c>
      <c r="E149" s="849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0" s="672" customFormat="1" ht="13.5" hidden="1" thickBot="1">
      <c r="A150" s="949">
        <v>1177100</v>
      </c>
      <c r="B150" s="783" t="s">
        <v>1639</v>
      </c>
      <c r="C150" s="730" t="s">
        <v>244</v>
      </c>
      <c r="D150" s="937"/>
      <c r="E150" s="937"/>
      <c r="F150" s="937"/>
      <c r="G150" s="937"/>
      <c r="H150" s="937"/>
      <c r="I150" s="937"/>
      <c r="J150" s="915">
        <v>0</v>
      </c>
    </row>
    <row r="151" spans="1:10" s="672" customFormat="1" ht="26.25" hidden="1" thickBot="1">
      <c r="A151" s="952" t="s">
        <v>247</v>
      </c>
      <c r="B151" s="790" t="s">
        <v>618</v>
      </c>
      <c r="C151" s="791" t="s">
        <v>338</v>
      </c>
      <c r="D151" s="1123">
        <f>D152</f>
        <v>0</v>
      </c>
      <c r="E151" s="1123"/>
      <c r="F151" s="1123">
        <f>F152</f>
        <v>0</v>
      </c>
      <c r="G151" s="1123">
        <f>G152</f>
        <v>0</v>
      </c>
      <c r="H151" s="1123">
        <f>H152</f>
        <v>0</v>
      </c>
      <c r="I151" s="1123">
        <f>I152</f>
        <v>0</v>
      </c>
      <c r="J151" s="915">
        <f>F152</f>
        <v>0</v>
      </c>
    </row>
    <row r="152" spans="1:10" s="672" customFormat="1" hidden="1">
      <c r="A152" s="950" t="s">
        <v>620</v>
      </c>
      <c r="B152" s="799" t="s">
        <v>621</v>
      </c>
      <c r="C152" s="718" t="s">
        <v>338</v>
      </c>
      <c r="D152" s="951">
        <f>SUM(D153:D155)</f>
        <v>0</v>
      </c>
      <c r="E152" s="951"/>
      <c r="F152" s="951">
        <f>SUM(F153:F155)</f>
        <v>0</v>
      </c>
      <c r="G152" s="951">
        <f>SUM(G153:G155)</f>
        <v>0</v>
      </c>
      <c r="H152" s="951">
        <f>+SUM(H153:H155)</f>
        <v>0</v>
      </c>
      <c r="I152" s="951">
        <f>SUM(I153:I155)</f>
        <v>0</v>
      </c>
      <c r="J152" s="915">
        <f>F152</f>
        <v>0</v>
      </c>
    </row>
    <row r="153" spans="1:10" s="672" customFormat="1" hidden="1">
      <c r="A153" s="948" t="s">
        <v>622</v>
      </c>
      <c r="B153" s="781" t="s">
        <v>1640</v>
      </c>
      <c r="C153" s="955" t="s">
        <v>945</v>
      </c>
      <c r="D153" s="849"/>
      <c r="E153" s="830"/>
      <c r="F153" s="849"/>
      <c r="G153" s="849"/>
      <c r="H153" s="849"/>
      <c r="I153" s="849"/>
      <c r="J153" s="915">
        <f>F153</f>
        <v>0</v>
      </c>
    </row>
    <row r="154" spans="1:10" s="672" customFormat="1" hidden="1">
      <c r="A154" s="948" t="s">
        <v>946</v>
      </c>
      <c r="B154" s="781" t="s">
        <v>1641</v>
      </c>
      <c r="C154" s="955" t="s">
        <v>923</v>
      </c>
      <c r="D154" s="849">
        <v>0</v>
      </c>
      <c r="E154" s="830"/>
      <c r="F154" s="849">
        <f>D154+E154</f>
        <v>0</v>
      </c>
      <c r="G154" s="849">
        <v>0</v>
      </c>
      <c r="H154" s="849">
        <v>0</v>
      </c>
      <c r="I154" s="849">
        <v>0</v>
      </c>
      <c r="J154" s="915">
        <f>F154</f>
        <v>0</v>
      </c>
    </row>
    <row r="155" spans="1:10" s="672" customFormat="1" ht="25.5" hidden="1">
      <c r="A155" s="948" t="s">
        <v>924</v>
      </c>
      <c r="B155" s="781" t="s">
        <v>1642</v>
      </c>
      <c r="C155" s="955" t="s">
        <v>926</v>
      </c>
      <c r="D155" s="1302">
        <v>0</v>
      </c>
      <c r="E155" s="1505">
        <v>0</v>
      </c>
      <c r="F155" s="1302">
        <f>D155+E155</f>
        <v>0</v>
      </c>
      <c r="G155" s="1197">
        <v>0</v>
      </c>
      <c r="H155" s="1197">
        <v>0</v>
      </c>
      <c r="I155" s="1197">
        <v>0</v>
      </c>
      <c r="J155" s="1199">
        <f>F155</f>
        <v>0</v>
      </c>
    </row>
    <row r="156" spans="1:10" s="672" customFormat="1" hidden="1">
      <c r="A156" s="957" t="s">
        <v>927</v>
      </c>
      <c r="B156" s="781" t="s">
        <v>1643</v>
      </c>
      <c r="C156" s="955" t="s">
        <v>1055</v>
      </c>
      <c r="D156" s="849"/>
      <c r="E156" s="830"/>
      <c r="F156" s="849"/>
      <c r="G156" s="849"/>
      <c r="H156" s="849"/>
      <c r="I156" s="849"/>
      <c r="J156" s="915">
        <v>0</v>
      </c>
    </row>
    <row r="157" spans="1:10" s="672" customFormat="1" hidden="1">
      <c r="A157" s="957" t="s">
        <v>127</v>
      </c>
      <c r="B157" s="782" t="s">
        <v>128</v>
      </c>
      <c r="C157" s="955" t="s">
        <v>129</v>
      </c>
      <c r="D157" s="849"/>
      <c r="E157" s="830"/>
      <c r="F157" s="849"/>
      <c r="G157" s="849"/>
      <c r="H157" s="849"/>
      <c r="I157" s="849"/>
      <c r="J157" s="915">
        <v>0</v>
      </c>
    </row>
    <row r="158" spans="1:10" s="672" customFormat="1" hidden="1">
      <c r="A158" s="957" t="s">
        <v>130</v>
      </c>
      <c r="B158" s="781" t="s">
        <v>1644</v>
      </c>
      <c r="C158" s="955" t="s">
        <v>857</v>
      </c>
      <c r="D158" s="849"/>
      <c r="E158" s="830"/>
      <c r="F158" s="849"/>
      <c r="G158" s="849"/>
      <c r="H158" s="849"/>
      <c r="I158" s="849"/>
      <c r="J158" s="915">
        <v>0</v>
      </c>
    </row>
    <row r="159" spans="1:10" s="672" customFormat="1" hidden="1">
      <c r="A159" s="957" t="s">
        <v>858</v>
      </c>
      <c r="B159" s="781" t="s">
        <v>1645</v>
      </c>
      <c r="C159" s="955" t="s">
        <v>860</v>
      </c>
      <c r="D159" s="849"/>
      <c r="E159" s="830"/>
      <c r="F159" s="849"/>
      <c r="G159" s="849"/>
      <c r="H159" s="849"/>
      <c r="I159" s="849"/>
      <c r="J159" s="915">
        <v>0</v>
      </c>
    </row>
    <row r="160" spans="1:10" s="672" customFormat="1" hidden="1">
      <c r="A160" s="958" t="s">
        <v>765</v>
      </c>
      <c r="B160" s="959" t="s">
        <v>1646</v>
      </c>
      <c r="C160" s="960" t="s">
        <v>627</v>
      </c>
      <c r="D160" s="849"/>
      <c r="E160" s="830"/>
      <c r="F160" s="849"/>
      <c r="G160" s="849"/>
      <c r="H160" s="849"/>
      <c r="I160" s="849"/>
      <c r="J160" s="915">
        <v>0</v>
      </c>
    </row>
    <row r="161" spans="1:10" s="672" customFormat="1" hidden="1">
      <c r="A161" s="924" t="s">
        <v>766</v>
      </c>
      <c r="B161" s="961" t="s">
        <v>1020</v>
      </c>
      <c r="C161" s="928" t="s">
        <v>1021</v>
      </c>
      <c r="D161" s="849"/>
      <c r="E161" s="830"/>
      <c r="F161" s="849"/>
      <c r="G161" s="849"/>
      <c r="H161" s="849"/>
      <c r="I161" s="849"/>
      <c r="J161" s="915">
        <v>0</v>
      </c>
    </row>
    <row r="162" spans="1:10" s="672" customFormat="1" hidden="1">
      <c r="A162" s="924" t="s">
        <v>1022</v>
      </c>
      <c r="B162" s="961" t="s">
        <v>1023</v>
      </c>
      <c r="C162" s="928" t="s">
        <v>1024</v>
      </c>
      <c r="D162" s="849"/>
      <c r="E162" s="830"/>
      <c r="F162" s="849"/>
      <c r="G162" s="849"/>
      <c r="H162" s="849"/>
      <c r="I162" s="849"/>
      <c r="J162" s="915">
        <v>0</v>
      </c>
    </row>
    <row r="163" spans="1:10" s="672" customFormat="1" hidden="1">
      <c r="A163" s="962" t="s">
        <v>628</v>
      </c>
      <c r="B163" s="963" t="s">
        <v>629</v>
      </c>
      <c r="C163" s="964" t="s">
        <v>338</v>
      </c>
      <c r="D163" s="849">
        <v>0</v>
      </c>
      <c r="E163" s="849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</row>
    <row r="164" spans="1:10" hidden="1">
      <c r="A164" s="957" t="s">
        <v>630</v>
      </c>
      <c r="B164" s="782" t="s">
        <v>631</v>
      </c>
      <c r="C164" s="955" t="s">
        <v>632</v>
      </c>
      <c r="D164" s="849"/>
      <c r="E164" s="830"/>
      <c r="F164" s="849"/>
      <c r="G164" s="849"/>
      <c r="H164" s="849"/>
      <c r="I164" s="849"/>
      <c r="J164" s="915">
        <v>0</v>
      </c>
    </row>
    <row r="165" spans="1:10" hidden="1">
      <c r="A165" s="957" t="s">
        <v>633</v>
      </c>
      <c r="B165" s="782" t="s">
        <v>634</v>
      </c>
      <c r="C165" s="955" t="s">
        <v>635</v>
      </c>
      <c r="D165" s="849"/>
      <c r="E165" s="830"/>
      <c r="F165" s="849"/>
      <c r="G165" s="849"/>
      <c r="H165" s="849"/>
      <c r="I165" s="849"/>
      <c r="J165" s="915">
        <v>0</v>
      </c>
    </row>
    <row r="166" spans="1:10" ht="25.5" hidden="1">
      <c r="A166" s="957" t="s">
        <v>636</v>
      </c>
      <c r="B166" s="781" t="s">
        <v>1647</v>
      </c>
      <c r="C166" s="955" t="s">
        <v>294</v>
      </c>
      <c r="D166" s="849"/>
      <c r="E166" s="830"/>
      <c r="F166" s="849"/>
      <c r="G166" s="849"/>
      <c r="H166" s="849"/>
      <c r="I166" s="849"/>
      <c r="J166" s="915">
        <v>0</v>
      </c>
    </row>
    <row r="167" spans="1:10" hidden="1">
      <c r="A167" s="957" t="s">
        <v>295</v>
      </c>
      <c r="B167" s="781" t="s">
        <v>1648</v>
      </c>
      <c r="C167" s="955" t="s">
        <v>297</v>
      </c>
      <c r="D167" s="849"/>
      <c r="E167" s="830"/>
      <c r="F167" s="849"/>
      <c r="G167" s="849"/>
      <c r="H167" s="849"/>
      <c r="I167" s="849"/>
      <c r="J167" s="915">
        <v>0</v>
      </c>
    </row>
    <row r="168" spans="1:10" hidden="1">
      <c r="A168" s="957" t="s">
        <v>298</v>
      </c>
      <c r="B168" s="779" t="s">
        <v>299</v>
      </c>
      <c r="C168" s="767" t="s">
        <v>338</v>
      </c>
      <c r="D168" s="849">
        <v>0</v>
      </c>
      <c r="E168" s="849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0" hidden="1">
      <c r="A169" s="957" t="s">
        <v>300</v>
      </c>
      <c r="B169" s="782" t="s">
        <v>1061</v>
      </c>
      <c r="C169" s="955" t="s">
        <v>301</v>
      </c>
      <c r="D169" s="849"/>
      <c r="E169" s="830"/>
      <c r="F169" s="849"/>
      <c r="G169" s="849"/>
      <c r="H169" s="849"/>
      <c r="I169" s="849"/>
      <c r="J169" s="915">
        <v>0</v>
      </c>
    </row>
    <row r="170" spans="1:10">
      <c r="A170" s="965" t="s">
        <v>302</v>
      </c>
      <c r="B170" s="806" t="s">
        <v>1025</v>
      </c>
      <c r="C170" s="767" t="s">
        <v>338</v>
      </c>
      <c r="D170" s="849">
        <v>0</v>
      </c>
      <c r="E170" s="849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0">
      <c r="A171" s="957" t="s">
        <v>304</v>
      </c>
      <c r="B171" s="782" t="s">
        <v>1062</v>
      </c>
      <c r="C171" s="955" t="s">
        <v>305</v>
      </c>
      <c r="D171" s="849"/>
      <c r="E171" s="849"/>
      <c r="F171" s="849"/>
      <c r="G171" s="849"/>
      <c r="H171" s="849"/>
      <c r="I171" s="849"/>
      <c r="J171" s="915">
        <v>0</v>
      </c>
    </row>
    <row r="172" spans="1:10">
      <c r="A172" s="957" t="s">
        <v>306</v>
      </c>
      <c r="B172" s="782" t="s">
        <v>1063</v>
      </c>
      <c r="C172" s="955" t="s">
        <v>307</v>
      </c>
      <c r="D172" s="849"/>
      <c r="E172" s="849"/>
      <c r="F172" s="849"/>
      <c r="G172" s="849"/>
      <c r="H172" s="849"/>
      <c r="I172" s="849"/>
      <c r="J172" s="849"/>
    </row>
    <row r="173" spans="1:10">
      <c r="A173" s="957" t="s">
        <v>308</v>
      </c>
      <c r="B173" s="781" t="s">
        <v>1649</v>
      </c>
      <c r="C173" s="955" t="s">
        <v>310</v>
      </c>
      <c r="D173" s="849"/>
      <c r="E173" s="849"/>
      <c r="F173" s="849"/>
      <c r="G173" s="849"/>
      <c r="H173" s="849"/>
      <c r="I173" s="849"/>
      <c r="J173" s="849"/>
    </row>
    <row r="174" spans="1:10" ht="13.5" thickBot="1">
      <c r="A174" s="966">
        <v>1244000</v>
      </c>
      <c r="B174" s="967" t="s">
        <v>1661</v>
      </c>
      <c r="C174" s="960" t="s">
        <v>1089</v>
      </c>
      <c r="D174" s="867"/>
      <c r="E174" s="867"/>
      <c r="F174" s="867"/>
      <c r="G174" s="867"/>
      <c r="H174" s="867"/>
      <c r="I174" s="867"/>
      <c r="J174" s="867"/>
    </row>
    <row r="175" spans="1:10" ht="13.5" thickBot="1">
      <c r="A175" s="968">
        <v>1000000</v>
      </c>
      <c r="B175" s="969" t="s">
        <v>1027</v>
      </c>
      <c r="C175" s="970" t="s">
        <v>338</v>
      </c>
      <c r="D175" s="953">
        <f>D32+D151</f>
        <v>34000</v>
      </c>
      <c r="E175" s="953">
        <f>E32</f>
        <v>0</v>
      </c>
      <c r="F175" s="953">
        <f>F32+F151</f>
        <v>34000</v>
      </c>
      <c r="G175" s="953">
        <f>G32+G151</f>
        <v>9000</v>
      </c>
      <c r="H175" s="953">
        <f>H32+H151</f>
        <v>21000</v>
      </c>
      <c r="I175" s="953">
        <f>I32+I151</f>
        <v>26000</v>
      </c>
      <c r="J175" s="1111">
        <f>J32+J151</f>
        <v>34000</v>
      </c>
    </row>
    <row r="176" spans="1:10">
      <c r="A176" s="1322"/>
      <c r="B176" s="814"/>
      <c r="C176" s="815"/>
      <c r="D176" s="1793"/>
      <c r="E176" s="2558"/>
      <c r="F176" s="2559"/>
      <c r="G176" s="2559"/>
      <c r="H176" s="2559"/>
      <c r="I176" s="2559"/>
      <c r="J176" s="2559"/>
    </row>
    <row r="177" spans="1:10">
      <c r="A177" s="2422"/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>
      <c r="A178" s="2422" t="s">
        <v>2127</v>
      </c>
      <c r="B178" s="2422"/>
      <c r="C178" s="2422"/>
      <c r="D178" s="2422"/>
      <c r="E178" s="2422"/>
      <c r="F178" s="2422"/>
      <c r="G178" s="2422"/>
      <c r="H178" s="2422"/>
      <c r="I178" s="2422"/>
      <c r="J178" s="2422"/>
    </row>
    <row r="179" spans="1:10" ht="14.25">
      <c r="A179" s="2422" t="s">
        <v>1675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>
      <c r="A180" s="2461" t="s">
        <v>950</v>
      </c>
      <c r="B180" s="2461"/>
      <c r="C180" s="2461"/>
      <c r="D180" s="2461"/>
      <c r="E180" s="2461"/>
      <c r="F180" s="2461"/>
      <c r="G180" s="2461"/>
      <c r="H180" s="2461"/>
      <c r="I180" s="2461"/>
      <c r="J180" s="2461"/>
    </row>
    <row r="181" spans="1:10" ht="14.25">
      <c r="A181" s="2466"/>
      <c r="B181" s="2466"/>
      <c r="C181" s="2466"/>
      <c r="D181" s="2466"/>
      <c r="E181" s="2466"/>
      <c r="F181" s="2466"/>
      <c r="G181" s="2466"/>
      <c r="H181" s="2466"/>
      <c r="I181" s="2466"/>
      <c r="J181" s="2466"/>
    </row>
    <row r="182" spans="1:10">
      <c r="A182" s="2422" t="s">
        <v>951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 s="626" customFormat="1" ht="14.25">
      <c r="A183" s="816" t="s">
        <v>2011</v>
      </c>
      <c r="B183" s="816"/>
      <c r="C183" s="817"/>
      <c r="D183" s="816"/>
      <c r="E183" s="816"/>
      <c r="F183" s="816"/>
      <c r="G183" s="816" t="s">
        <v>1102</v>
      </c>
      <c r="H183" s="816"/>
      <c r="I183" s="816"/>
      <c r="J183" s="816"/>
    </row>
    <row r="184" spans="1:10" s="626" customFormat="1" ht="14.25">
      <c r="A184" s="818" t="s">
        <v>1655</v>
      </c>
      <c r="B184" s="817" t="s">
        <v>612</v>
      </c>
      <c r="C184" s="820"/>
      <c r="D184" s="662"/>
      <c r="E184" s="661" t="s">
        <v>289</v>
      </c>
      <c r="F184" s="662"/>
      <c r="G184" s="661" t="s">
        <v>290</v>
      </c>
      <c r="H184" s="662"/>
      <c r="I184" s="662"/>
      <c r="J184" s="818"/>
    </row>
    <row r="185" spans="1:10">
      <c r="A185" s="2455"/>
      <c r="B185" s="2455"/>
      <c r="C185" s="2455"/>
      <c r="D185" s="2455"/>
      <c r="E185" s="2455"/>
      <c r="F185" s="2455"/>
      <c r="G185" s="2455"/>
      <c r="H185" s="2455"/>
      <c r="I185" s="2455"/>
      <c r="J185" s="2455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>
      <c r="A190" s="971"/>
      <c r="B190" s="971"/>
      <c r="C190" s="971"/>
      <c r="D190" s="971"/>
      <c r="E190" s="971"/>
      <c r="F190" s="971"/>
      <c r="G190" s="971"/>
      <c r="H190" s="971"/>
      <c r="I190" s="971"/>
      <c r="J190" s="972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971"/>
      <c r="B195" s="971"/>
      <c r="C195" s="971"/>
      <c r="D195" s="971"/>
      <c r="E195" s="971"/>
      <c r="F195" s="971"/>
      <c r="G195" s="971"/>
      <c r="H195" s="971"/>
      <c r="I195" s="971"/>
      <c r="J195" s="971"/>
    </row>
    <row r="196" spans="1:10">
      <c r="A196" s="2464"/>
      <c r="B196" s="2464"/>
      <c r="C196" s="2464"/>
      <c r="D196" s="2464"/>
      <c r="E196" s="2464"/>
      <c r="F196" s="2464"/>
      <c r="G196" s="2464"/>
      <c r="H196" s="2464"/>
      <c r="I196" s="2464"/>
      <c r="J196" s="2464"/>
    </row>
    <row r="197" spans="1:10">
      <c r="A197" s="971"/>
      <c r="B197" s="971"/>
      <c r="C197" s="971"/>
      <c r="D197" s="971"/>
      <c r="E197" s="971"/>
      <c r="F197" s="973"/>
      <c r="G197" s="973"/>
      <c r="H197" s="973"/>
      <c r="I197" s="973"/>
      <c r="J197" s="973"/>
    </row>
    <row r="198" spans="1:10">
      <c r="A198" s="2464"/>
      <c r="B198" s="2464"/>
      <c r="C198" s="2464"/>
      <c r="D198" s="2464"/>
      <c r="E198" s="2464"/>
      <c r="F198" s="2464"/>
      <c r="G198" s="2464"/>
      <c r="H198" s="2464"/>
      <c r="I198" s="2464"/>
      <c r="J198" s="2464"/>
    </row>
    <row r="199" spans="1:10">
      <c r="A199" s="971"/>
      <c r="B199" s="971"/>
      <c r="C199" s="971"/>
      <c r="D199" s="971"/>
      <c r="E199" s="971"/>
      <c r="F199" s="971"/>
      <c r="G199" s="971"/>
      <c r="H199" s="971"/>
      <c r="I199" s="971"/>
      <c r="J199" s="971"/>
    </row>
    <row r="200" spans="1:10">
      <c r="A200" s="2464"/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>
      <c r="A201" s="971"/>
      <c r="B201" s="971"/>
      <c r="C201" s="971"/>
      <c r="D201" s="971"/>
      <c r="E201" s="971"/>
      <c r="F201" s="971"/>
      <c r="G201" s="971"/>
      <c r="H201" s="971"/>
      <c r="I201" s="971"/>
      <c r="J201" s="971"/>
    </row>
    <row r="202" spans="1:10">
      <c r="A202" s="2464" t="s">
        <v>49</v>
      </c>
      <c r="B202" s="2464"/>
      <c r="C202" s="2464"/>
      <c r="D202" s="2464"/>
      <c r="E202" s="2464"/>
      <c r="F202" s="2464"/>
      <c r="G202" s="2464"/>
      <c r="H202" s="2464"/>
      <c r="I202" s="2464"/>
      <c r="J202" s="2464"/>
    </row>
    <row r="203" spans="1:10">
      <c r="A203" s="2463" t="s">
        <v>1664</v>
      </c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2463" t="s">
        <v>1665</v>
      </c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2463" t="s">
        <v>1666</v>
      </c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971" t="s">
        <v>890</v>
      </c>
      <c r="B206" s="974"/>
      <c r="C206" s="974"/>
      <c r="D206" s="974"/>
      <c r="E206" s="974"/>
      <c r="F206" s="974"/>
      <c r="G206" s="974"/>
      <c r="H206" s="974"/>
      <c r="I206" s="974"/>
      <c r="J206" s="974"/>
    </row>
    <row r="207" spans="1:10">
      <c r="A207" s="2463" t="s">
        <v>1667</v>
      </c>
      <c r="B207" s="2463"/>
      <c r="C207" s="2463"/>
      <c r="D207" s="2463"/>
      <c r="E207" s="2463"/>
      <c r="F207" s="2463"/>
      <c r="G207" s="2463"/>
      <c r="H207" s="2463"/>
      <c r="I207" s="2463"/>
      <c r="J207" s="2463"/>
    </row>
    <row r="208" spans="1:10">
      <c r="A208" s="2422" t="s">
        <v>645</v>
      </c>
      <c r="B208" s="2422"/>
      <c r="C208" s="2422"/>
      <c r="D208" s="2422"/>
      <c r="E208" s="2422"/>
      <c r="F208" s="2422"/>
      <c r="G208" s="2422"/>
      <c r="H208" s="2422"/>
      <c r="I208" s="2422"/>
      <c r="J208" s="2422"/>
    </row>
    <row r="209" spans="1:10">
      <c r="A209" s="2459" t="s">
        <v>1070</v>
      </c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 ht="14.25">
      <c r="A210" s="2459" t="s">
        <v>1668</v>
      </c>
      <c r="B210" s="2459"/>
      <c r="C210" s="2459"/>
      <c r="D210" s="2459"/>
      <c r="E210" s="2459"/>
      <c r="F210" s="2459"/>
      <c r="G210" s="2459"/>
      <c r="H210" s="2459"/>
      <c r="I210" s="2459"/>
      <c r="J210" s="2459"/>
    </row>
    <row r="211" spans="1:10">
      <c r="A211" s="2461" t="s">
        <v>950</v>
      </c>
      <c r="B211" s="2461"/>
      <c r="C211" s="2461"/>
      <c r="D211" s="2461"/>
      <c r="E211" s="2461"/>
      <c r="F211" s="2461"/>
      <c r="G211" s="2461"/>
      <c r="H211" s="2461"/>
      <c r="I211" s="2461"/>
      <c r="J211" s="2461"/>
    </row>
    <row r="212" spans="1:10" ht="14.25">
      <c r="A212" s="2462" t="s">
        <v>1669</v>
      </c>
      <c r="B212" s="2462"/>
      <c r="C212" s="2462"/>
      <c r="D212" s="2462"/>
      <c r="E212" s="2462"/>
      <c r="F212" s="2462"/>
      <c r="G212" s="2462"/>
      <c r="H212" s="2462"/>
      <c r="I212" s="2462"/>
      <c r="J212" s="2462"/>
    </row>
    <row r="213" spans="1:10">
      <c r="A213" s="2459" t="s">
        <v>951</v>
      </c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>
      <c r="A214" s="2459" t="s">
        <v>952</v>
      </c>
      <c r="B214" s="2459"/>
      <c r="C214" s="2459"/>
      <c r="D214" s="2459"/>
      <c r="E214" s="2459"/>
      <c r="F214" s="2459"/>
      <c r="G214" s="2459"/>
      <c r="H214" s="2459"/>
      <c r="I214" s="2459"/>
      <c r="J214" s="2459"/>
    </row>
    <row r="215" spans="1:10" ht="14.25">
      <c r="A215" s="2460" t="s">
        <v>1663</v>
      </c>
      <c r="B215" s="2460"/>
      <c r="C215" s="2460"/>
      <c r="D215" s="2460"/>
      <c r="E215" s="2460"/>
      <c r="F215" s="2460"/>
      <c r="G215" s="2460"/>
      <c r="H215" s="2460"/>
      <c r="I215" s="2460"/>
      <c r="J215" s="2460"/>
    </row>
    <row r="216" spans="1:10">
      <c r="A216" s="2455"/>
      <c r="B216" s="2455"/>
      <c r="C216" s="2455"/>
      <c r="D216" s="2455"/>
      <c r="E216" s="2455"/>
      <c r="F216" s="2455"/>
      <c r="G216" s="2455"/>
      <c r="H216" s="2455"/>
      <c r="I216" s="2455"/>
      <c r="J216" s="2455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</mergeCells>
  <pageMargins left="0.25" right="0.25" top="0.75" bottom="0.75" header="0.3" footer="0.3"/>
  <pageSetup paperSize="9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K216"/>
  <sheetViews>
    <sheetView workbookViewId="0">
      <selection activeCell="G30" sqref="G30"/>
    </sheetView>
  </sheetViews>
  <sheetFormatPr defaultRowHeight="12.75"/>
  <cols>
    <col min="1" max="1" width="8.28515625" style="672" customWidth="1"/>
    <col min="2" max="2" width="46.28515625" style="663" customWidth="1"/>
    <col min="3" max="3" width="8.7109375" style="673" customWidth="1"/>
    <col min="4" max="4" width="11" style="662" customWidth="1"/>
    <col min="5" max="5" width="11.42578125" style="662" customWidth="1"/>
    <col min="6" max="6" width="11.285156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889</v>
      </c>
    </row>
    <row r="2" spans="1:10">
      <c r="F2" s="869"/>
      <c r="G2" s="869"/>
      <c r="H2" s="869"/>
      <c r="I2" s="869"/>
    </row>
    <row r="3" spans="1:10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5.75">
      <c r="B6" s="871" t="s">
        <v>31</v>
      </c>
      <c r="C6" s="872"/>
      <c r="D6" s="871"/>
      <c r="E6" s="871"/>
      <c r="G6" s="873" t="s">
        <v>971</v>
      </c>
      <c r="H6" s="820"/>
    </row>
    <row r="7" spans="1:10">
      <c r="B7" s="662"/>
      <c r="C7" s="874"/>
    </row>
    <row r="8" spans="1:10">
      <c r="A8" s="672" t="s">
        <v>2155</v>
      </c>
      <c r="F8" s="665"/>
      <c r="G8" s="665"/>
    </row>
    <row r="9" spans="1:10" s="672" customFormat="1" ht="10.5">
      <c r="A9" s="2455" t="s">
        <v>1073</v>
      </c>
      <c r="B9" s="2455"/>
      <c r="C9" s="2455"/>
      <c r="D9" s="2455"/>
      <c r="E9" s="2455"/>
    </row>
    <row r="10" spans="1:10">
      <c r="A10" s="672" t="s">
        <v>451</v>
      </c>
      <c r="B10" s="875"/>
      <c r="C10" s="876"/>
      <c r="D10" s="824"/>
      <c r="E10" s="824"/>
    </row>
    <row r="11" spans="1:10">
      <c r="B11" s="877"/>
      <c r="C11" s="878"/>
      <c r="D11" s="877"/>
      <c r="E11" s="877"/>
      <c r="F11" s="877"/>
      <c r="G11" s="877"/>
      <c r="H11" s="879"/>
    </row>
    <row r="12" spans="1:10">
      <c r="A12" s="880" t="s">
        <v>452</v>
      </c>
      <c r="B12" s="873" t="s">
        <v>1100</v>
      </c>
      <c r="C12" s="874"/>
      <c r="D12" s="873"/>
      <c r="E12" s="873"/>
      <c r="F12" s="873"/>
      <c r="G12" s="820"/>
      <c r="H12" s="881" t="s">
        <v>193</v>
      </c>
    </row>
    <row r="13" spans="1:10" ht="21.75">
      <c r="A13" s="882" t="s">
        <v>587</v>
      </c>
      <c r="B13" s="882"/>
      <c r="C13" s="878"/>
      <c r="D13" s="882"/>
      <c r="E13" s="882"/>
      <c r="F13" s="882"/>
      <c r="G13" s="883"/>
    </row>
    <row r="14" spans="1:10" s="841" customFormat="1">
      <c r="A14" s="2445" t="s">
        <v>2156</v>
      </c>
      <c r="B14" s="2446"/>
      <c r="C14" s="1460"/>
      <c r="F14" s="1461"/>
      <c r="G14" s="1461"/>
    </row>
    <row r="15" spans="1:10" ht="18">
      <c r="A15" s="884"/>
      <c r="B15" s="2447" t="s">
        <v>588</v>
      </c>
      <c r="C15" s="2447"/>
      <c r="D15" s="2447"/>
      <c r="E15" s="2447"/>
      <c r="F15" s="885"/>
      <c r="G15" s="885"/>
      <c r="H15" s="885"/>
      <c r="I15" s="885"/>
      <c r="J15" s="885"/>
    </row>
    <row r="16" spans="1:10" ht="14.25">
      <c r="A16" s="662"/>
      <c r="B16" s="2449" t="s">
        <v>243</v>
      </c>
      <c r="C16" s="2449"/>
      <c r="D16" s="2449"/>
      <c r="E16" s="2449"/>
      <c r="F16" s="2449"/>
      <c r="G16" s="886"/>
      <c r="H16" s="886"/>
      <c r="I16" s="886"/>
      <c r="J16" s="886"/>
    </row>
    <row r="17" spans="1:10" s="672" customFormat="1">
      <c r="A17" s="882"/>
      <c r="B17" s="2451" t="s">
        <v>2126</v>
      </c>
      <c r="C17" s="2451"/>
      <c r="D17" s="2451"/>
      <c r="E17" s="2451"/>
      <c r="F17" s="2451"/>
      <c r="G17" s="887"/>
      <c r="H17" s="887"/>
      <c r="I17" s="887"/>
      <c r="J17" s="887"/>
    </row>
    <row r="18" spans="1:10" s="672" customFormat="1" ht="14.25">
      <c r="A18" s="883"/>
      <c r="B18" s="2451"/>
      <c r="C18" s="2451"/>
      <c r="D18" s="2451"/>
      <c r="E18" s="2451"/>
      <c r="F18" s="2451"/>
      <c r="G18" s="676"/>
      <c r="H18" s="676"/>
      <c r="I18" s="675"/>
      <c r="J18" s="675"/>
    </row>
    <row r="19" spans="1:10" s="667" customFormat="1" thickBot="1">
      <c r="A19" s="677" t="s">
        <v>203</v>
      </c>
      <c r="B19" s="888"/>
      <c r="C19" s="889"/>
      <c r="D19" s="669"/>
      <c r="E19" s="669"/>
      <c r="G19" s="890" t="s">
        <v>617</v>
      </c>
      <c r="H19" s="891"/>
      <c r="I19" s="891"/>
      <c r="J19" s="891"/>
    </row>
    <row r="20" spans="1:10" s="869" customFormat="1" thickBot="1">
      <c r="A20" s="677" t="s">
        <v>84</v>
      </c>
      <c r="B20" s="892"/>
      <c r="C20" s="889"/>
      <c r="G20" s="892" t="s">
        <v>313</v>
      </c>
      <c r="H20" s="893">
        <v>9</v>
      </c>
      <c r="I20" s="894">
        <v>5</v>
      </c>
      <c r="J20" s="895">
        <v>1</v>
      </c>
    </row>
    <row r="21" spans="1:10" s="892" customFormat="1" thickBot="1">
      <c r="A21" s="677" t="s">
        <v>600</v>
      </c>
      <c r="C21" s="889"/>
      <c r="G21" s="892" t="s">
        <v>1130</v>
      </c>
    </row>
    <row r="22" spans="1:10" s="892" customFormat="1" thickBot="1">
      <c r="A22" s="677" t="s">
        <v>531</v>
      </c>
      <c r="C22" s="896"/>
      <c r="D22" s="897"/>
      <c r="G22" s="892" t="s">
        <v>532</v>
      </c>
    </row>
    <row r="23" spans="1:10" s="869" customFormat="1" thickBot="1">
      <c r="A23" s="677" t="s">
        <v>693</v>
      </c>
      <c r="B23" s="892"/>
      <c r="C23" s="889"/>
      <c r="G23" s="892" t="s">
        <v>902</v>
      </c>
      <c r="I23" s="898"/>
    </row>
    <row r="24" spans="1:10" s="869" customFormat="1" ht="12">
      <c r="A24" s="677" t="s">
        <v>202</v>
      </c>
      <c r="B24" s="899"/>
      <c r="C24" s="900"/>
      <c r="F24" s="901"/>
      <c r="G24" s="892" t="s">
        <v>904</v>
      </c>
    </row>
    <row r="25" spans="1:10" s="869" customFormat="1" thickBot="1">
      <c r="A25" s="679" t="s">
        <v>286</v>
      </c>
      <c r="B25" s="890"/>
      <c r="C25" s="900"/>
      <c r="D25" s="902"/>
      <c r="E25" s="902"/>
      <c r="G25" s="892" t="s">
        <v>218</v>
      </c>
      <c r="I25" s="901"/>
    </row>
    <row r="26" spans="1:10" s="901" customFormat="1" thickBot="1">
      <c r="A26" s="677" t="s">
        <v>110</v>
      </c>
      <c r="B26" s="892"/>
      <c r="C26" s="900"/>
      <c r="D26" s="903"/>
      <c r="E26" s="869"/>
      <c r="G26" s="901" t="s">
        <v>1658</v>
      </c>
      <c r="H26" s="904"/>
      <c r="I26" s="905"/>
      <c r="J26" s="906"/>
    </row>
    <row r="27" spans="1:10" s="901" customFormat="1" thickBot="1">
      <c r="A27" s="677" t="s">
        <v>608</v>
      </c>
      <c r="B27" s="892"/>
      <c r="C27" s="900"/>
      <c r="E27" s="907" t="s">
        <v>704</v>
      </c>
      <c r="G27" s="892" t="s">
        <v>398</v>
      </c>
      <c r="I27" s="869"/>
      <c r="J27" s="869"/>
    </row>
    <row r="28" spans="1:10" s="901" customFormat="1" thickBot="1">
      <c r="A28" s="680"/>
      <c r="B28" s="869"/>
      <c r="C28" s="908"/>
      <c r="E28" s="909"/>
      <c r="F28" s="869"/>
      <c r="G28" s="869"/>
      <c r="H28" s="2469">
        <v>900272190027</v>
      </c>
      <c r="I28" s="2469"/>
      <c r="J28" s="2469"/>
    </row>
    <row r="29" spans="1:10" s="672" customFormat="1" ht="42.75" thickBot="1">
      <c r="A29" s="695" t="s">
        <v>385</v>
      </c>
      <c r="B29" s="696" t="s">
        <v>609</v>
      </c>
      <c r="C29" s="697"/>
      <c r="D29" s="696" t="s">
        <v>401</v>
      </c>
      <c r="E29" s="698"/>
      <c r="F29" s="2438" t="s">
        <v>342</v>
      </c>
      <c r="G29" s="2440" t="s">
        <v>343</v>
      </c>
      <c r="H29" s="2441"/>
      <c r="I29" s="2441"/>
      <c r="J29" s="2442"/>
    </row>
    <row r="30" spans="1:10" s="672" customFormat="1" ht="105.75" thickBot="1">
      <c r="A30" s="699"/>
      <c r="B30" s="700" t="s">
        <v>329</v>
      </c>
      <c r="C30" s="701" t="s">
        <v>641</v>
      </c>
      <c r="D30" s="702" t="s">
        <v>761</v>
      </c>
      <c r="E30" s="70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0" s="910" customFormat="1" ht="11.25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707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36.75" customHeight="1" thickBot="1">
      <c r="A32" s="911">
        <v>1100000</v>
      </c>
      <c r="B32" s="711" t="s">
        <v>1659</v>
      </c>
      <c r="C32" s="712" t="s">
        <v>338</v>
      </c>
      <c r="D32" s="826">
        <f>D33+D42+D105</f>
        <v>5200</v>
      </c>
      <c r="E32" s="826">
        <f>E105</f>
        <v>0</v>
      </c>
      <c r="F32" s="826">
        <f>F33+F42+F138+F105</f>
        <v>5200</v>
      </c>
      <c r="G32" s="826">
        <f>G33+G42+G131+G105</f>
        <v>2100</v>
      </c>
      <c r="H32" s="826">
        <f>H33+H42+H131+H105</f>
        <v>4200</v>
      </c>
      <c r="I32" s="826">
        <f>I33+I42+I131+I105</f>
        <v>5200</v>
      </c>
      <c r="J32" s="1104">
        <f>J33+J42+J131+J105</f>
        <v>5200</v>
      </c>
    </row>
    <row r="33" spans="1:10" s="672" customFormat="1" ht="90" hidden="1" thickBot="1">
      <c r="A33" s="911">
        <v>1110000</v>
      </c>
      <c r="B33" s="714" t="s">
        <v>1617</v>
      </c>
      <c r="C33" s="712" t="s">
        <v>338</v>
      </c>
      <c r="D33" s="827">
        <f>D34</f>
        <v>0</v>
      </c>
      <c r="E33" s="827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14.25" hidden="1">
      <c r="A34" s="912">
        <v>1110000</v>
      </c>
      <c r="B34" s="717" t="s">
        <v>768</v>
      </c>
      <c r="C34" s="718" t="s">
        <v>338</v>
      </c>
      <c r="D34" s="828">
        <f>SUM(D35:D41)</f>
        <v>0</v>
      </c>
      <c r="E34" s="828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672" customFormat="1" ht="25.5" hidden="1">
      <c r="A35" s="913">
        <v>1111000</v>
      </c>
      <c r="B35" s="721" t="s">
        <v>643</v>
      </c>
      <c r="C35" s="722" t="s">
        <v>769</v>
      </c>
      <c r="D35" s="862">
        <v>0</v>
      </c>
      <c r="E35" s="1124"/>
      <c r="F35" s="862">
        <f>D35+E35</f>
        <v>0</v>
      </c>
      <c r="G35" s="829">
        <v>0</v>
      </c>
      <c r="H35" s="829">
        <v>0</v>
      </c>
      <c r="I35" s="829">
        <v>0</v>
      </c>
      <c r="J35" s="829">
        <f>F35</f>
        <v>0</v>
      </c>
    </row>
    <row r="36" spans="1:10" s="672" customFormat="1" ht="25.5" hidden="1">
      <c r="A36" s="914">
        <v>1112000</v>
      </c>
      <c r="B36" s="725" t="s">
        <v>255</v>
      </c>
      <c r="C36" s="726" t="s">
        <v>770</v>
      </c>
      <c r="D36" s="830">
        <v>0</v>
      </c>
      <c r="E36" s="830"/>
      <c r="F36" s="830">
        <v>0</v>
      </c>
      <c r="G36" s="830">
        <v>0</v>
      </c>
      <c r="H36" s="830">
        <v>0</v>
      </c>
      <c r="I36" s="830">
        <v>0</v>
      </c>
      <c r="J36" s="830">
        <f>F36</f>
        <v>0</v>
      </c>
    </row>
    <row r="37" spans="1:10" s="672" customFormat="1" ht="25.5" hidden="1">
      <c r="A37" s="914">
        <v>1113000</v>
      </c>
      <c r="B37" s="725" t="s">
        <v>771</v>
      </c>
      <c r="C37" s="726" t="s">
        <v>772</v>
      </c>
      <c r="D37" s="830"/>
      <c r="E37" s="830"/>
      <c r="F37" s="830"/>
      <c r="G37" s="830"/>
      <c r="H37" s="830"/>
      <c r="I37" s="830"/>
      <c r="J37" s="915">
        <v>0</v>
      </c>
    </row>
    <row r="38" spans="1:10" s="672" customFormat="1" ht="38.25" hidden="1">
      <c r="A38" s="914">
        <v>1114000</v>
      </c>
      <c r="B38" s="725" t="s">
        <v>377</v>
      </c>
      <c r="C38" s="726" t="s">
        <v>378</v>
      </c>
      <c r="D38" s="830"/>
      <c r="E38" s="830"/>
      <c r="F38" s="830"/>
      <c r="G38" s="830"/>
      <c r="H38" s="830"/>
      <c r="I38" s="830"/>
      <c r="J38" s="915">
        <v>0</v>
      </c>
    </row>
    <row r="39" spans="1:10" s="672" customFormat="1" hidden="1">
      <c r="A39" s="914">
        <v>1115000</v>
      </c>
      <c r="B39" s="725" t="s">
        <v>591</v>
      </c>
      <c r="C39" s="726" t="s">
        <v>367</v>
      </c>
      <c r="D39" s="830"/>
      <c r="E39" s="830"/>
      <c r="F39" s="830"/>
      <c r="G39" s="830"/>
      <c r="H39" s="830"/>
      <c r="I39" s="830"/>
      <c r="J39" s="915">
        <v>0</v>
      </c>
    </row>
    <row r="40" spans="1:10" s="672" customFormat="1" ht="25.5" hidden="1">
      <c r="A40" s="914">
        <v>1116000</v>
      </c>
      <c r="B40" s="725" t="s">
        <v>981</v>
      </c>
      <c r="C40" s="726" t="s">
        <v>368</v>
      </c>
      <c r="D40" s="830"/>
      <c r="E40" s="830"/>
      <c r="F40" s="830"/>
      <c r="G40" s="830"/>
      <c r="H40" s="830"/>
      <c r="I40" s="830"/>
      <c r="J40" s="915">
        <v>0</v>
      </c>
    </row>
    <row r="41" spans="1:10" s="672" customFormat="1" ht="13.5" hidden="1" thickBot="1">
      <c r="A41" s="916">
        <v>1117000</v>
      </c>
      <c r="B41" s="729" t="s">
        <v>610</v>
      </c>
      <c r="C41" s="730" t="s">
        <v>19</v>
      </c>
      <c r="D41" s="831">
        <v>0</v>
      </c>
      <c r="E41" s="831"/>
      <c r="F41" s="831">
        <f>D41+E41</f>
        <v>0</v>
      </c>
      <c r="G41" s="831">
        <v>0</v>
      </c>
      <c r="H41" s="831">
        <v>0</v>
      </c>
      <c r="I41" s="831">
        <v>0</v>
      </c>
      <c r="J41" s="915">
        <f>F41</f>
        <v>0</v>
      </c>
    </row>
    <row r="42" spans="1:10" s="672" customFormat="1" ht="29.25" hidden="1" thickBot="1">
      <c r="A42" s="917">
        <v>1120000</v>
      </c>
      <c r="B42" s="733" t="s">
        <v>20</v>
      </c>
      <c r="C42" s="712" t="s">
        <v>338</v>
      </c>
      <c r="D42" s="832">
        <f>D43+D55+D66+D69+D51+D64</f>
        <v>0</v>
      </c>
      <c r="E42" s="832"/>
      <c r="F42" s="832">
        <f>F43+F55+F66+F69+F51+F64</f>
        <v>0</v>
      </c>
      <c r="G42" s="832">
        <f>G43+G51+G55+G64+G66+G69</f>
        <v>0</v>
      </c>
      <c r="H42" s="832">
        <f>H43+H51+H55+H64+H66+H69</f>
        <v>0</v>
      </c>
      <c r="I42" s="832">
        <f>I43+I51+I55+I64+I66+I69</f>
        <v>0</v>
      </c>
      <c r="J42" s="915">
        <f>F42</f>
        <v>0</v>
      </c>
    </row>
    <row r="43" spans="1:10" s="672" customFormat="1" ht="14.25" hidden="1">
      <c r="A43" s="912">
        <v>1121000</v>
      </c>
      <c r="B43" s="735" t="s">
        <v>21</v>
      </c>
      <c r="C43" s="736"/>
      <c r="D43" s="829">
        <f>SUM(D44:D49)</f>
        <v>0</v>
      </c>
      <c r="E43" s="829"/>
      <c r="F43" s="829">
        <f>SUM(F44:F49)</f>
        <v>0</v>
      </c>
      <c r="G43" s="829">
        <f>SUM(G44:G49)</f>
        <v>0</v>
      </c>
      <c r="H43" s="829">
        <f>SUM(H44:H49)</f>
        <v>0</v>
      </c>
      <c r="I43" s="829">
        <f>SUM(I44:I49)</f>
        <v>0</v>
      </c>
      <c r="J43" s="915">
        <f>SUM(J44:J49)</f>
        <v>0</v>
      </c>
    </row>
    <row r="44" spans="1:10" s="672" customFormat="1" ht="25.5" hidden="1">
      <c r="A44" s="914">
        <v>1121100</v>
      </c>
      <c r="B44" s="737" t="s">
        <v>359</v>
      </c>
      <c r="C44" s="726" t="s">
        <v>360</v>
      </c>
      <c r="D44" s="830"/>
      <c r="E44" s="830"/>
      <c r="F44" s="830"/>
      <c r="G44" s="830"/>
      <c r="H44" s="830"/>
      <c r="I44" s="830"/>
      <c r="J44" s="915">
        <v>0</v>
      </c>
    </row>
    <row r="45" spans="1:10" s="672" customFormat="1" hidden="1">
      <c r="A45" s="914">
        <v>1121200</v>
      </c>
      <c r="B45" s="738" t="s">
        <v>1618</v>
      </c>
      <c r="C45" s="726" t="s">
        <v>362</v>
      </c>
      <c r="D45" s="830">
        <v>0</v>
      </c>
      <c r="E45" s="830">
        <v>0</v>
      </c>
      <c r="F45" s="830">
        <f>E45+D45</f>
        <v>0</v>
      </c>
      <c r="G45" s="830">
        <v>0</v>
      </c>
      <c r="H45" s="830">
        <v>0</v>
      </c>
      <c r="I45" s="830">
        <v>0</v>
      </c>
      <c r="J45" s="915">
        <f>F45</f>
        <v>0</v>
      </c>
    </row>
    <row r="46" spans="1:10" s="672" customFormat="1" hidden="1">
      <c r="A46" s="914">
        <v>1121300</v>
      </c>
      <c r="B46" s="737" t="s">
        <v>734</v>
      </c>
      <c r="C46" s="726" t="s">
        <v>363</v>
      </c>
      <c r="D46" s="830">
        <v>0</v>
      </c>
      <c r="E46" s="830"/>
      <c r="F46" s="830">
        <f>D46+E46</f>
        <v>0</v>
      </c>
      <c r="G46" s="830">
        <v>0</v>
      </c>
      <c r="H46" s="830">
        <v>0</v>
      </c>
      <c r="I46" s="830">
        <v>0</v>
      </c>
      <c r="J46" s="915">
        <f>F46</f>
        <v>0</v>
      </c>
    </row>
    <row r="47" spans="1:10" s="672" customFormat="1" hidden="1">
      <c r="A47" s="914">
        <v>1121400</v>
      </c>
      <c r="B47" s="737" t="s">
        <v>735</v>
      </c>
      <c r="C47" s="726" t="s">
        <v>364</v>
      </c>
      <c r="D47" s="830">
        <v>0</v>
      </c>
      <c r="E47" s="830"/>
      <c r="F47" s="830">
        <f>D47+E47</f>
        <v>0</v>
      </c>
      <c r="G47" s="830">
        <v>0</v>
      </c>
      <c r="H47" s="830">
        <v>0</v>
      </c>
      <c r="I47" s="830">
        <v>0</v>
      </c>
      <c r="J47" s="915">
        <f>F47</f>
        <v>0</v>
      </c>
    </row>
    <row r="48" spans="1:10" s="672" customFormat="1" hidden="1">
      <c r="A48" s="914">
        <v>1121500</v>
      </c>
      <c r="B48" s="737" t="s">
        <v>65</v>
      </c>
      <c r="C48" s="726" t="s">
        <v>365</v>
      </c>
      <c r="D48" s="829">
        <v>0</v>
      </c>
      <c r="E48" s="830"/>
      <c r="F48" s="829"/>
      <c r="G48" s="829"/>
      <c r="H48" s="829">
        <v>0</v>
      </c>
      <c r="I48" s="829">
        <v>0</v>
      </c>
      <c r="J48" s="915">
        <v>0</v>
      </c>
    </row>
    <row r="49" spans="1:10" s="672" customFormat="1" hidden="1">
      <c r="A49" s="914">
        <v>1121600</v>
      </c>
      <c r="B49" s="737" t="s">
        <v>66</v>
      </c>
      <c r="C49" s="726" t="s">
        <v>366</v>
      </c>
      <c r="D49" s="830"/>
      <c r="E49" s="830"/>
      <c r="F49" s="830"/>
      <c r="G49" s="830"/>
      <c r="H49" s="830"/>
      <c r="I49" s="830"/>
      <c r="J49" s="915">
        <v>0</v>
      </c>
    </row>
    <row r="50" spans="1:10" s="672" customFormat="1" ht="8.25" hidden="1" customHeight="1" thickBot="1">
      <c r="A50" s="918">
        <v>1121700</v>
      </c>
      <c r="B50" s="741" t="s">
        <v>67</v>
      </c>
      <c r="C50" s="730" t="s">
        <v>731</v>
      </c>
      <c r="D50" s="831"/>
      <c r="E50" s="831"/>
      <c r="F50" s="831"/>
      <c r="G50" s="831"/>
      <c r="H50" s="831"/>
      <c r="I50" s="831"/>
      <c r="J50" s="915">
        <v>0</v>
      </c>
    </row>
    <row r="51" spans="1:10" s="672" customFormat="1" ht="28.5" hidden="1">
      <c r="A51" s="912">
        <v>1122000</v>
      </c>
      <c r="B51" s="742" t="s">
        <v>732</v>
      </c>
      <c r="C51" s="718" t="s">
        <v>338</v>
      </c>
      <c r="D51" s="835">
        <f>D52</f>
        <v>0</v>
      </c>
      <c r="E51" s="835"/>
      <c r="F51" s="835">
        <f>F52</f>
        <v>0</v>
      </c>
      <c r="G51" s="835">
        <f>G52</f>
        <v>0</v>
      </c>
      <c r="H51" s="835">
        <f>H52</f>
        <v>0</v>
      </c>
      <c r="I51" s="835">
        <f>I52</f>
        <v>0</v>
      </c>
      <c r="J51" s="915">
        <f>J52</f>
        <v>0</v>
      </c>
    </row>
    <row r="52" spans="1:10" s="672" customFormat="1" hidden="1">
      <c r="A52" s="919">
        <v>1122100</v>
      </c>
      <c r="B52" s="737" t="s">
        <v>68</v>
      </c>
      <c r="C52" s="722" t="s">
        <v>733</v>
      </c>
      <c r="D52" s="830">
        <v>0</v>
      </c>
      <c r="E52" s="830"/>
      <c r="F52" s="830">
        <v>0</v>
      </c>
      <c r="G52" s="830">
        <v>0</v>
      </c>
      <c r="H52" s="830">
        <v>0</v>
      </c>
      <c r="I52" s="830">
        <v>0</v>
      </c>
      <c r="J52" s="915">
        <f>F52</f>
        <v>0</v>
      </c>
    </row>
    <row r="53" spans="1:10" s="672" customFormat="1" hidden="1">
      <c r="A53" s="919">
        <v>1122200</v>
      </c>
      <c r="B53" s="737" t="s">
        <v>465</v>
      </c>
      <c r="C53" s="726" t="s">
        <v>978</v>
      </c>
      <c r="D53" s="830"/>
      <c r="E53" s="830"/>
      <c r="F53" s="830"/>
      <c r="G53" s="830"/>
      <c r="H53" s="830"/>
      <c r="I53" s="830"/>
      <c r="J53" s="915">
        <v>0</v>
      </c>
    </row>
    <row r="54" spans="1:10" s="672" customFormat="1" ht="13.5" hidden="1" thickBot="1">
      <c r="A54" s="917">
        <v>1122300</v>
      </c>
      <c r="B54" s="741" t="s">
        <v>136</v>
      </c>
      <c r="C54" s="730" t="s">
        <v>979</v>
      </c>
      <c r="D54" s="831"/>
      <c r="E54" s="831"/>
      <c r="F54" s="831"/>
      <c r="G54" s="831"/>
      <c r="H54" s="831"/>
      <c r="I54" s="831"/>
      <c r="J54" s="915">
        <v>0</v>
      </c>
    </row>
    <row r="55" spans="1:10" s="672" customFormat="1" ht="28.5" hidden="1">
      <c r="A55" s="912">
        <v>1123000</v>
      </c>
      <c r="B55" s="742" t="s">
        <v>52</v>
      </c>
      <c r="C55" s="718" t="s">
        <v>338</v>
      </c>
      <c r="D55" s="835">
        <f>SUM(D56:D63)</f>
        <v>0</v>
      </c>
      <c r="E55" s="835"/>
      <c r="F55" s="835">
        <f>SUM(F56:F63)</f>
        <v>0</v>
      </c>
      <c r="G55" s="835">
        <f>SUM(G56:G63)</f>
        <v>0</v>
      </c>
      <c r="H55" s="835">
        <f>SUM(H56:H63)</f>
        <v>0</v>
      </c>
      <c r="I55" s="835">
        <f>SUM(I56:I63)</f>
        <v>0</v>
      </c>
      <c r="J55" s="915">
        <f>F55</f>
        <v>0</v>
      </c>
    </row>
    <row r="56" spans="1:10" s="672" customFormat="1" hidden="1">
      <c r="A56" s="919">
        <v>1123100</v>
      </c>
      <c r="B56" s="737" t="s">
        <v>137</v>
      </c>
      <c r="C56" s="722" t="s">
        <v>345</v>
      </c>
      <c r="D56" s="830"/>
      <c r="E56" s="830"/>
      <c r="F56" s="830"/>
      <c r="G56" s="830"/>
      <c r="H56" s="830"/>
      <c r="I56" s="830"/>
      <c r="J56" s="915">
        <f>F56</f>
        <v>0</v>
      </c>
    </row>
    <row r="57" spans="1:10" s="672" customFormat="1" hidden="1">
      <c r="A57" s="919">
        <v>1123200</v>
      </c>
      <c r="B57" s="737" t="s">
        <v>138</v>
      </c>
      <c r="C57" s="726" t="s">
        <v>346</v>
      </c>
      <c r="D57" s="830">
        <v>0</v>
      </c>
      <c r="E57" s="830"/>
      <c r="F57" s="830">
        <v>0</v>
      </c>
      <c r="G57" s="830">
        <v>0</v>
      </c>
      <c r="H57" s="830">
        <v>0</v>
      </c>
      <c r="I57" s="830">
        <v>0</v>
      </c>
      <c r="J57" s="915">
        <f>F57</f>
        <v>0</v>
      </c>
    </row>
    <row r="58" spans="1:10" s="672" customFormat="1" ht="25.5" hidden="1">
      <c r="A58" s="919">
        <v>1123300</v>
      </c>
      <c r="B58" s="737" t="s">
        <v>139</v>
      </c>
      <c r="C58" s="726" t="s">
        <v>347</v>
      </c>
      <c r="D58" s="830"/>
      <c r="E58" s="830"/>
      <c r="F58" s="830"/>
      <c r="G58" s="830"/>
      <c r="H58" s="830"/>
      <c r="I58" s="830"/>
      <c r="J58" s="915"/>
    </row>
    <row r="59" spans="1:10" s="672" customFormat="1" hidden="1">
      <c r="A59" s="919">
        <v>1123400</v>
      </c>
      <c r="B59" s="737" t="s">
        <v>533</v>
      </c>
      <c r="C59" s="726" t="s">
        <v>348</v>
      </c>
      <c r="D59" s="830">
        <v>0</v>
      </c>
      <c r="E59" s="830"/>
      <c r="F59" s="830">
        <v>0</v>
      </c>
      <c r="G59" s="830">
        <v>0</v>
      </c>
      <c r="H59" s="830">
        <v>0</v>
      </c>
      <c r="I59" s="830">
        <v>0</v>
      </c>
      <c r="J59" s="915">
        <f t="shared" ref="J59:J65" si="0">F59</f>
        <v>0</v>
      </c>
    </row>
    <row r="60" spans="1:10" s="672" customFormat="1" hidden="1">
      <c r="A60" s="919">
        <v>1123500</v>
      </c>
      <c r="B60" s="745" t="s">
        <v>534</v>
      </c>
      <c r="C60" s="746">
        <v>423500</v>
      </c>
      <c r="D60" s="830"/>
      <c r="E60" s="830"/>
      <c r="F60" s="830"/>
      <c r="G60" s="830"/>
      <c r="H60" s="830"/>
      <c r="I60" s="830"/>
      <c r="J60" s="915">
        <f t="shared" si="0"/>
        <v>0</v>
      </c>
    </row>
    <row r="61" spans="1:10" s="672" customFormat="1" hidden="1">
      <c r="A61" s="919">
        <v>1123600</v>
      </c>
      <c r="B61" s="737" t="s">
        <v>174</v>
      </c>
      <c r="C61" s="726" t="s">
        <v>349</v>
      </c>
      <c r="D61" s="830"/>
      <c r="E61" s="830"/>
      <c r="F61" s="830"/>
      <c r="G61" s="830"/>
      <c r="H61" s="830"/>
      <c r="I61" s="830"/>
      <c r="J61" s="915">
        <f t="shared" si="0"/>
        <v>0</v>
      </c>
    </row>
    <row r="62" spans="1:10" s="672" customFormat="1" hidden="1">
      <c r="A62" s="919">
        <v>1123700</v>
      </c>
      <c r="B62" s="737" t="s">
        <v>175</v>
      </c>
      <c r="C62" s="726" t="s">
        <v>350</v>
      </c>
      <c r="D62" s="830">
        <v>0</v>
      </c>
      <c r="E62" s="830"/>
      <c r="F62" s="830">
        <v>0</v>
      </c>
      <c r="G62" s="830">
        <v>0</v>
      </c>
      <c r="H62" s="830">
        <v>0</v>
      </c>
      <c r="I62" s="830">
        <v>0</v>
      </c>
      <c r="J62" s="915">
        <f t="shared" si="0"/>
        <v>0</v>
      </c>
    </row>
    <row r="63" spans="1:10" s="672" customFormat="1" ht="13.5" hidden="1" thickBot="1">
      <c r="A63" s="917">
        <v>1123800</v>
      </c>
      <c r="B63" s="741" t="s">
        <v>176</v>
      </c>
      <c r="C63" s="730" t="s">
        <v>351</v>
      </c>
      <c r="D63" s="831">
        <v>0</v>
      </c>
      <c r="E63" s="831">
        <v>0</v>
      </c>
      <c r="F63" s="831">
        <f>D63+E63</f>
        <v>0</v>
      </c>
      <c r="G63" s="831">
        <v>0</v>
      </c>
      <c r="H63" s="831">
        <v>0</v>
      </c>
      <c r="I63" s="831">
        <v>0</v>
      </c>
      <c r="J63" s="915">
        <f t="shared" si="0"/>
        <v>0</v>
      </c>
    </row>
    <row r="64" spans="1:10" s="672" customFormat="1" ht="28.5" hidden="1">
      <c r="A64" s="912">
        <v>1124000</v>
      </c>
      <c r="B64" s="742" t="s">
        <v>198</v>
      </c>
      <c r="C64" s="718" t="s">
        <v>338</v>
      </c>
      <c r="D64" s="835">
        <f t="shared" ref="D64:I64" si="1">D65</f>
        <v>0</v>
      </c>
      <c r="E64" s="835">
        <f t="shared" si="1"/>
        <v>0</v>
      </c>
      <c r="F64" s="835">
        <f t="shared" si="1"/>
        <v>0</v>
      </c>
      <c r="G64" s="835">
        <f t="shared" si="1"/>
        <v>0</v>
      </c>
      <c r="H64" s="835">
        <f t="shared" si="1"/>
        <v>0</v>
      </c>
      <c r="I64" s="835">
        <f t="shared" si="1"/>
        <v>0</v>
      </c>
      <c r="J64" s="915">
        <f t="shared" si="0"/>
        <v>0</v>
      </c>
    </row>
    <row r="65" spans="1:10" s="672" customFormat="1" ht="13.5" hidden="1" thickBot="1">
      <c r="A65" s="917">
        <v>1124100</v>
      </c>
      <c r="B65" s="741" t="s">
        <v>177</v>
      </c>
      <c r="C65" s="730" t="s">
        <v>199</v>
      </c>
      <c r="D65" s="831">
        <v>0</v>
      </c>
      <c r="E65" s="831">
        <v>0</v>
      </c>
      <c r="F65" s="831">
        <f>D65+E65</f>
        <v>0</v>
      </c>
      <c r="G65" s="831"/>
      <c r="H65" s="831"/>
      <c r="I65" s="831">
        <v>0</v>
      </c>
      <c r="J65" s="915">
        <f t="shared" si="0"/>
        <v>0</v>
      </c>
    </row>
    <row r="66" spans="1:10" s="672" customFormat="1" ht="28.5" hidden="1">
      <c r="A66" s="912">
        <v>1125000</v>
      </c>
      <c r="B66" s="742" t="s">
        <v>878</v>
      </c>
      <c r="C66" s="718" t="s">
        <v>338</v>
      </c>
      <c r="D66" s="835">
        <f>D67+D68</f>
        <v>0</v>
      </c>
      <c r="E66" s="835"/>
      <c r="F66" s="835">
        <f>F67+F68</f>
        <v>0</v>
      </c>
      <c r="G66" s="835">
        <f>G67+G68</f>
        <v>0</v>
      </c>
      <c r="H66" s="835">
        <f>H67+H68</f>
        <v>0</v>
      </c>
      <c r="I66" s="835">
        <f>I67+I68</f>
        <v>0</v>
      </c>
      <c r="J66" s="915">
        <f>J67+J68</f>
        <v>0</v>
      </c>
    </row>
    <row r="67" spans="1:10" s="672" customFormat="1" ht="25.5" hidden="1">
      <c r="A67" s="919">
        <v>1125100</v>
      </c>
      <c r="B67" s="737" t="s">
        <v>178</v>
      </c>
      <c r="C67" s="722" t="s">
        <v>879</v>
      </c>
      <c r="D67" s="830"/>
      <c r="E67" s="830"/>
      <c r="F67" s="830"/>
      <c r="G67" s="830"/>
      <c r="H67" s="830"/>
      <c r="I67" s="830"/>
      <c r="J67" s="915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669</v>
      </c>
      <c r="C68" s="730" t="s">
        <v>988</v>
      </c>
      <c r="D68" s="831">
        <v>0</v>
      </c>
      <c r="E68" s="831"/>
      <c r="F68" s="831">
        <v>0</v>
      </c>
      <c r="G68" s="831">
        <v>0</v>
      </c>
      <c r="H68" s="831">
        <v>0</v>
      </c>
      <c r="I68" s="831">
        <v>0</v>
      </c>
      <c r="J68" s="915">
        <f t="shared" si="2"/>
        <v>0</v>
      </c>
    </row>
    <row r="69" spans="1:10" s="672" customFormat="1" ht="14.25" hidden="1">
      <c r="A69" s="912">
        <v>1126000</v>
      </c>
      <c r="B69" s="742" t="s">
        <v>989</v>
      </c>
      <c r="C69" s="718" t="s">
        <v>338</v>
      </c>
      <c r="D69" s="835">
        <f>SUM(D70:D77)</f>
        <v>0</v>
      </c>
      <c r="E69" s="835"/>
      <c r="F69" s="835">
        <f>F70+F76</f>
        <v>0</v>
      </c>
      <c r="G69" s="835">
        <f>G70+G76</f>
        <v>0</v>
      </c>
      <c r="H69" s="835">
        <f>H70+H76</f>
        <v>0</v>
      </c>
      <c r="I69" s="835">
        <f>I70+I76</f>
        <v>0</v>
      </c>
      <c r="J69" s="915">
        <f t="shared" si="2"/>
        <v>0</v>
      </c>
    </row>
    <row r="70" spans="1:10" s="672" customFormat="1" hidden="1">
      <c r="A70" s="912">
        <v>1126100</v>
      </c>
      <c r="B70" s="737" t="s">
        <v>941</v>
      </c>
      <c r="C70" s="722" t="s">
        <v>990</v>
      </c>
      <c r="D70" s="830">
        <v>0</v>
      </c>
      <c r="E70" s="830"/>
      <c r="F70" s="830">
        <f>D70+E70</f>
        <v>0</v>
      </c>
      <c r="G70" s="830">
        <v>0</v>
      </c>
      <c r="H70" s="830">
        <v>0</v>
      </c>
      <c r="I70" s="830">
        <v>0</v>
      </c>
      <c r="J70" s="915">
        <f t="shared" si="2"/>
        <v>0</v>
      </c>
    </row>
    <row r="71" spans="1:10" s="672" customFormat="1" hidden="1">
      <c r="A71" s="912">
        <v>1126200</v>
      </c>
      <c r="B71" s="737" t="s">
        <v>942</v>
      </c>
      <c r="C71" s="726" t="s">
        <v>991</v>
      </c>
      <c r="D71" s="830"/>
      <c r="E71" s="830"/>
      <c r="F71" s="830"/>
      <c r="G71" s="830"/>
      <c r="H71" s="830"/>
      <c r="I71" s="830"/>
      <c r="J71" s="915">
        <f t="shared" si="2"/>
        <v>0</v>
      </c>
    </row>
    <row r="72" spans="1:10" s="672" customFormat="1" hidden="1">
      <c r="A72" s="912">
        <v>1126300</v>
      </c>
      <c r="B72" s="737" t="s">
        <v>369</v>
      </c>
      <c r="C72" s="726" t="s">
        <v>370</v>
      </c>
      <c r="D72" s="830"/>
      <c r="E72" s="830"/>
      <c r="F72" s="830"/>
      <c r="G72" s="830"/>
      <c r="H72" s="830"/>
      <c r="I72" s="830"/>
      <c r="J72" s="915">
        <f t="shared" si="2"/>
        <v>0</v>
      </c>
    </row>
    <row r="73" spans="1:10" s="672" customFormat="1" hidden="1">
      <c r="A73" s="914">
        <v>1126400</v>
      </c>
      <c r="B73" s="747" t="s">
        <v>943</v>
      </c>
      <c r="C73" s="726" t="s">
        <v>371</v>
      </c>
      <c r="D73" s="830">
        <v>0</v>
      </c>
      <c r="E73" s="830"/>
      <c r="F73" s="830">
        <v>0</v>
      </c>
      <c r="G73" s="830">
        <v>0</v>
      </c>
      <c r="H73" s="830">
        <v>0</v>
      </c>
      <c r="I73" s="830">
        <v>0</v>
      </c>
      <c r="J73" s="915">
        <f t="shared" si="2"/>
        <v>0</v>
      </c>
    </row>
    <row r="74" spans="1:10" s="672" customFormat="1" ht="25.5" hidden="1">
      <c r="A74" s="916">
        <v>1126500</v>
      </c>
      <c r="B74" s="748" t="s">
        <v>901</v>
      </c>
      <c r="C74" s="726" t="s">
        <v>372</v>
      </c>
      <c r="D74" s="830"/>
      <c r="E74" s="830"/>
      <c r="F74" s="830"/>
      <c r="G74" s="830"/>
      <c r="H74" s="830"/>
      <c r="I74" s="830"/>
      <c r="J74" s="915">
        <v>0</v>
      </c>
    </row>
    <row r="75" spans="1:10" s="672" customFormat="1" hidden="1">
      <c r="A75" s="914">
        <v>1126600</v>
      </c>
      <c r="B75" s="747" t="s">
        <v>214</v>
      </c>
      <c r="C75" s="726" t="s">
        <v>373</v>
      </c>
      <c r="D75" s="830"/>
      <c r="E75" s="830"/>
      <c r="F75" s="830"/>
      <c r="G75" s="830"/>
      <c r="H75" s="830"/>
      <c r="I75" s="830"/>
      <c r="J75" s="915">
        <f>F75</f>
        <v>0</v>
      </c>
    </row>
    <row r="76" spans="1:10" s="672" customFormat="1" hidden="1">
      <c r="A76" s="914">
        <v>1126700</v>
      </c>
      <c r="B76" s="747" t="s">
        <v>215</v>
      </c>
      <c r="C76" s="726" t="s">
        <v>374</v>
      </c>
      <c r="D76" s="830">
        <v>0</v>
      </c>
      <c r="E76" s="830"/>
      <c r="F76" s="830">
        <f>D76+E76</f>
        <v>0</v>
      </c>
      <c r="G76" s="830">
        <v>0</v>
      </c>
      <c r="H76" s="830">
        <v>0</v>
      </c>
      <c r="I76" s="830">
        <v>0</v>
      </c>
      <c r="J76" s="915">
        <f>F76</f>
        <v>0</v>
      </c>
    </row>
    <row r="77" spans="1:10" s="672" customFormat="1" ht="13.5" hidden="1" thickBot="1">
      <c r="A77" s="918">
        <v>1126800</v>
      </c>
      <c r="B77" s="749" t="s">
        <v>458</v>
      </c>
      <c r="C77" s="730" t="s">
        <v>375</v>
      </c>
      <c r="D77" s="831">
        <v>0</v>
      </c>
      <c r="E77" s="831">
        <v>0</v>
      </c>
      <c r="F77" s="831">
        <v>0</v>
      </c>
      <c r="G77" s="831">
        <v>0</v>
      </c>
      <c r="H77" s="831">
        <v>0</v>
      </c>
      <c r="I77" s="831">
        <v>0</v>
      </c>
      <c r="J77" s="915">
        <f>F77</f>
        <v>0</v>
      </c>
    </row>
    <row r="78" spans="1:10" s="672" customFormat="1" ht="14.25" hidden="1">
      <c r="A78" s="920">
        <v>1130000</v>
      </c>
      <c r="B78" s="751" t="s">
        <v>274</v>
      </c>
      <c r="C78" s="718" t="s">
        <v>338</v>
      </c>
      <c r="D78" s="835">
        <v>0</v>
      </c>
      <c r="E78" s="835"/>
      <c r="F78" s="835">
        <v>0</v>
      </c>
      <c r="G78" s="835">
        <v>0</v>
      </c>
      <c r="H78" s="835">
        <v>0</v>
      </c>
      <c r="I78" s="835">
        <v>0</v>
      </c>
      <c r="J78" s="915">
        <v>0</v>
      </c>
    </row>
    <row r="79" spans="1:10" s="672" customFormat="1" hidden="1">
      <c r="A79" s="920">
        <v>1130100</v>
      </c>
      <c r="B79" s="747" t="s">
        <v>459</v>
      </c>
      <c r="C79" s="722" t="s">
        <v>275</v>
      </c>
      <c r="D79" s="830"/>
      <c r="E79" s="830"/>
      <c r="F79" s="830"/>
      <c r="G79" s="830"/>
      <c r="H79" s="830"/>
      <c r="I79" s="830"/>
      <c r="J79" s="915">
        <v>0</v>
      </c>
    </row>
    <row r="80" spans="1:10" s="672" customFormat="1" hidden="1">
      <c r="A80" s="920">
        <v>1130200</v>
      </c>
      <c r="B80" s="747" t="s">
        <v>460</v>
      </c>
      <c r="C80" s="726" t="s">
        <v>276</v>
      </c>
      <c r="D80" s="830"/>
      <c r="E80" s="830"/>
      <c r="F80" s="830"/>
      <c r="G80" s="830"/>
      <c r="H80" s="830"/>
      <c r="I80" s="830"/>
      <c r="J80" s="915">
        <v>0</v>
      </c>
    </row>
    <row r="81" spans="1:10" s="672" customFormat="1" hidden="1">
      <c r="A81" s="920">
        <v>1130300</v>
      </c>
      <c r="B81" s="747" t="s">
        <v>461</v>
      </c>
      <c r="C81" s="726" t="s">
        <v>277</v>
      </c>
      <c r="D81" s="830"/>
      <c r="E81" s="830"/>
      <c r="F81" s="830"/>
      <c r="G81" s="830"/>
      <c r="H81" s="830"/>
      <c r="I81" s="830"/>
      <c r="J81" s="915">
        <v>0</v>
      </c>
    </row>
    <row r="82" spans="1:10" s="672" customFormat="1" hidden="1">
      <c r="A82" s="920">
        <v>1130400</v>
      </c>
      <c r="B82" s="752" t="s">
        <v>462</v>
      </c>
      <c r="C82" s="753" t="s">
        <v>278</v>
      </c>
      <c r="D82" s="829"/>
      <c r="E82" s="829"/>
      <c r="F82" s="829"/>
      <c r="G82" s="829"/>
      <c r="H82" s="829"/>
      <c r="I82" s="829"/>
      <c r="J82" s="915">
        <v>0</v>
      </c>
    </row>
    <row r="83" spans="1:10" s="672" customFormat="1" ht="14.25" hidden="1">
      <c r="A83" s="914">
        <v>1131000</v>
      </c>
      <c r="B83" s="754" t="s">
        <v>279</v>
      </c>
      <c r="C83" s="755" t="s">
        <v>338</v>
      </c>
      <c r="D83" s="830"/>
      <c r="E83" s="830"/>
      <c r="F83" s="830"/>
      <c r="G83" s="830"/>
      <c r="H83" s="830"/>
      <c r="I83" s="830"/>
      <c r="J83" s="915">
        <v>0</v>
      </c>
    </row>
    <row r="84" spans="1:10" s="672" customFormat="1" ht="25.5" hidden="1">
      <c r="A84" s="914">
        <v>1131100</v>
      </c>
      <c r="B84" s="747" t="s">
        <v>565</v>
      </c>
      <c r="C84" s="722" t="s">
        <v>280</v>
      </c>
      <c r="D84" s="830"/>
      <c r="E84" s="830"/>
      <c r="F84" s="830"/>
      <c r="G84" s="830"/>
      <c r="H84" s="830"/>
      <c r="I84" s="830"/>
      <c r="J84" s="915">
        <v>0</v>
      </c>
    </row>
    <row r="85" spans="1:10" s="672" customFormat="1" hidden="1">
      <c r="A85" s="914">
        <v>1131200</v>
      </c>
      <c r="B85" s="747" t="s">
        <v>566</v>
      </c>
      <c r="C85" s="726" t="s">
        <v>281</v>
      </c>
      <c r="D85" s="830"/>
      <c r="E85" s="830"/>
      <c r="F85" s="830"/>
      <c r="G85" s="830"/>
      <c r="H85" s="830"/>
      <c r="I85" s="830"/>
      <c r="J85" s="915">
        <v>0</v>
      </c>
    </row>
    <row r="86" spans="1:10" s="672" customFormat="1" ht="13.5" hidden="1" thickBot="1">
      <c r="A86" s="914">
        <v>1131300</v>
      </c>
      <c r="B86" s="749" t="s">
        <v>567</v>
      </c>
      <c r="C86" s="730" t="s">
        <v>282</v>
      </c>
      <c r="D86" s="831"/>
      <c r="E86" s="831"/>
      <c r="F86" s="831"/>
      <c r="G86" s="831"/>
      <c r="H86" s="831"/>
      <c r="I86" s="831"/>
      <c r="J86" s="915">
        <v>0</v>
      </c>
    </row>
    <row r="87" spans="1:10" s="672" customFormat="1" ht="14.25" hidden="1">
      <c r="A87" s="921">
        <v>1140000</v>
      </c>
      <c r="B87" s="751" t="s">
        <v>283</v>
      </c>
      <c r="C87" s="718" t="s">
        <v>338</v>
      </c>
      <c r="D87" s="835">
        <v>0</v>
      </c>
      <c r="E87" s="835"/>
      <c r="F87" s="835">
        <v>0</v>
      </c>
      <c r="G87" s="835">
        <v>0</v>
      </c>
      <c r="H87" s="835">
        <v>0</v>
      </c>
      <c r="I87" s="835">
        <v>0</v>
      </c>
      <c r="J87" s="915">
        <v>0</v>
      </c>
    </row>
    <row r="88" spans="1:10" s="672" customFormat="1" ht="25.5" hidden="1">
      <c r="A88" s="921">
        <v>1141000</v>
      </c>
      <c r="B88" s="747" t="s">
        <v>284</v>
      </c>
      <c r="C88" s="722" t="s">
        <v>960</v>
      </c>
      <c r="D88" s="830"/>
      <c r="E88" s="830"/>
      <c r="F88" s="830"/>
      <c r="G88" s="830"/>
      <c r="H88" s="830"/>
      <c r="I88" s="830"/>
      <c r="J88" s="915">
        <v>0</v>
      </c>
    </row>
    <row r="89" spans="1:10" s="672" customFormat="1" ht="25.5" hidden="1">
      <c r="A89" s="921">
        <v>1142000</v>
      </c>
      <c r="B89" s="747" t="s">
        <v>38</v>
      </c>
      <c r="C89" s="726" t="s">
        <v>39</v>
      </c>
      <c r="D89" s="830"/>
      <c r="E89" s="830"/>
      <c r="F89" s="830"/>
      <c r="G89" s="830"/>
      <c r="H89" s="830"/>
      <c r="I89" s="830"/>
      <c r="J89" s="915">
        <v>0</v>
      </c>
    </row>
    <row r="90" spans="1:10" s="672" customFormat="1" ht="25.5" hidden="1">
      <c r="A90" s="921">
        <v>1143000</v>
      </c>
      <c r="B90" s="747" t="s">
        <v>40</v>
      </c>
      <c r="C90" s="726" t="s">
        <v>41</v>
      </c>
      <c r="D90" s="830"/>
      <c r="E90" s="830"/>
      <c r="F90" s="830"/>
      <c r="G90" s="830"/>
      <c r="H90" s="830"/>
      <c r="I90" s="830"/>
      <c r="J90" s="915">
        <v>0</v>
      </c>
    </row>
    <row r="91" spans="1:10" s="672" customFormat="1" ht="26.25" hidden="1" thickBot="1">
      <c r="A91" s="917">
        <v>1144000</v>
      </c>
      <c r="B91" s="749" t="s">
        <v>42</v>
      </c>
      <c r="C91" s="730" t="s">
        <v>418</v>
      </c>
      <c r="D91" s="831"/>
      <c r="E91" s="831"/>
      <c r="F91" s="831"/>
      <c r="G91" s="831"/>
      <c r="H91" s="831"/>
      <c r="I91" s="831"/>
      <c r="J91" s="915">
        <v>0</v>
      </c>
    </row>
    <row r="92" spans="1:10" s="672" customFormat="1" ht="14.25">
      <c r="A92" s="922">
        <v>1150000</v>
      </c>
      <c r="B92" s="923" t="s">
        <v>694</v>
      </c>
      <c r="C92" s="718" t="s">
        <v>338</v>
      </c>
      <c r="D92" s="835">
        <v>0</v>
      </c>
      <c r="E92" s="835"/>
      <c r="F92" s="835">
        <v>0</v>
      </c>
      <c r="G92" s="835">
        <v>0</v>
      </c>
      <c r="H92" s="835">
        <v>0</v>
      </c>
      <c r="I92" s="835">
        <v>0</v>
      </c>
      <c r="J92" s="915">
        <v>0</v>
      </c>
    </row>
    <row r="93" spans="1:10" s="672" customFormat="1" ht="25.5" hidden="1">
      <c r="A93" s="924">
        <v>1151000</v>
      </c>
      <c r="B93" s="925" t="s">
        <v>649</v>
      </c>
      <c r="C93" s="718" t="s">
        <v>338</v>
      </c>
      <c r="D93" s="926">
        <v>0</v>
      </c>
      <c r="E93" s="926"/>
      <c r="F93" s="926">
        <v>0</v>
      </c>
      <c r="G93" s="926">
        <v>0</v>
      </c>
      <c r="H93" s="926">
        <v>0</v>
      </c>
      <c r="I93" s="926">
        <v>0</v>
      </c>
      <c r="J93" s="915">
        <v>0</v>
      </c>
    </row>
    <row r="94" spans="1:10" s="672" customFormat="1" ht="25.5" hidden="1">
      <c r="A94" s="924">
        <v>1151100</v>
      </c>
      <c r="B94" s="927" t="s">
        <v>250</v>
      </c>
      <c r="C94" s="928">
        <v>461100</v>
      </c>
      <c r="D94" s="926"/>
      <c r="E94" s="926"/>
      <c r="F94" s="926"/>
      <c r="G94" s="926"/>
      <c r="H94" s="926"/>
      <c r="I94" s="926"/>
      <c r="J94" s="915">
        <v>0</v>
      </c>
    </row>
    <row r="95" spans="1:10" s="672" customFormat="1" ht="25.5">
      <c r="A95" s="924">
        <v>1151200</v>
      </c>
      <c r="B95" s="927" t="s">
        <v>607</v>
      </c>
      <c r="C95" s="928">
        <v>461200</v>
      </c>
      <c r="D95" s="847"/>
      <c r="E95" s="847"/>
      <c r="F95" s="847"/>
      <c r="G95" s="847"/>
      <c r="H95" s="847"/>
      <c r="I95" s="847"/>
      <c r="J95" s="915">
        <v>0</v>
      </c>
    </row>
    <row r="96" spans="1:10" s="672" customFormat="1" ht="25.5">
      <c r="A96" s="924">
        <v>1152000</v>
      </c>
      <c r="B96" s="929" t="s">
        <v>495</v>
      </c>
      <c r="C96" s="930" t="s">
        <v>338</v>
      </c>
      <c r="D96" s="931">
        <v>0</v>
      </c>
      <c r="E96" s="931"/>
      <c r="F96" s="931">
        <v>0</v>
      </c>
      <c r="G96" s="931">
        <v>0</v>
      </c>
      <c r="H96" s="931">
        <v>0</v>
      </c>
      <c r="I96" s="931">
        <v>0</v>
      </c>
      <c r="J96" s="915">
        <v>0</v>
      </c>
    </row>
    <row r="97" spans="1:11" s="672" customFormat="1" ht="25.5" hidden="1">
      <c r="A97" s="924">
        <v>1152100</v>
      </c>
      <c r="B97" s="932" t="s">
        <v>518</v>
      </c>
      <c r="C97" s="928">
        <v>462100</v>
      </c>
      <c r="D97" s="844"/>
      <c r="E97" s="844"/>
      <c r="F97" s="844"/>
      <c r="G97" s="933"/>
      <c r="H97" s="933"/>
      <c r="I97" s="830"/>
      <c r="J97" s="915">
        <v>0</v>
      </c>
    </row>
    <row r="98" spans="1:11" s="672" customFormat="1" ht="26.25" hidden="1" thickBot="1">
      <c r="A98" s="934">
        <v>1152200</v>
      </c>
      <c r="B98" s="935" t="s">
        <v>723</v>
      </c>
      <c r="C98" s="936">
        <v>462200</v>
      </c>
      <c r="D98" s="839"/>
      <c r="E98" s="839"/>
      <c r="F98" s="839"/>
      <c r="G98" s="937"/>
      <c r="H98" s="937"/>
      <c r="I98" s="831"/>
      <c r="J98" s="915">
        <v>0</v>
      </c>
    </row>
    <row r="99" spans="1:11" s="672" customFormat="1" ht="25.5" hidden="1">
      <c r="A99" s="922">
        <v>1153000</v>
      </c>
      <c r="B99" s="938" t="s">
        <v>724</v>
      </c>
      <c r="C99" s="939" t="s">
        <v>338</v>
      </c>
      <c r="D99" s="940">
        <v>0</v>
      </c>
      <c r="E99" s="940"/>
      <c r="F99" s="940">
        <v>0</v>
      </c>
      <c r="G99" s="940">
        <v>0</v>
      </c>
      <c r="H99" s="940">
        <v>0</v>
      </c>
      <c r="I99" s="940">
        <v>0</v>
      </c>
      <c r="J99" s="915">
        <v>0</v>
      </c>
    </row>
    <row r="100" spans="1:11" s="672" customFormat="1" ht="25.5" hidden="1">
      <c r="A100" s="924">
        <v>1153100</v>
      </c>
      <c r="B100" s="932" t="s">
        <v>725</v>
      </c>
      <c r="C100" s="928">
        <v>463100</v>
      </c>
      <c r="D100" s="931"/>
      <c r="E100" s="931"/>
      <c r="F100" s="931"/>
      <c r="G100" s="931"/>
      <c r="H100" s="931"/>
      <c r="I100" s="931"/>
      <c r="J100" s="915">
        <v>0</v>
      </c>
    </row>
    <row r="101" spans="1:11" s="672" customFormat="1" hidden="1">
      <c r="A101" s="924">
        <v>1153200</v>
      </c>
      <c r="B101" s="932" t="s">
        <v>95</v>
      </c>
      <c r="C101" s="928">
        <v>463200</v>
      </c>
      <c r="D101" s="931"/>
      <c r="E101" s="931"/>
      <c r="F101" s="931"/>
      <c r="G101" s="931"/>
      <c r="H101" s="931"/>
      <c r="I101" s="931"/>
      <c r="J101" s="915">
        <v>0</v>
      </c>
    </row>
    <row r="102" spans="1:11" s="672" customFormat="1" ht="38.25" hidden="1">
      <c r="A102" s="924">
        <v>1153300</v>
      </c>
      <c r="B102" s="932" t="s">
        <v>479</v>
      </c>
      <c r="C102" s="928">
        <v>463300</v>
      </c>
      <c r="D102" s="931"/>
      <c r="E102" s="931"/>
      <c r="F102" s="931"/>
      <c r="G102" s="931"/>
      <c r="H102" s="931"/>
      <c r="I102" s="931"/>
      <c r="J102" s="915">
        <v>0</v>
      </c>
    </row>
    <row r="103" spans="1:11" s="672" customFormat="1" ht="38.25" hidden="1">
      <c r="A103" s="924">
        <v>1153400</v>
      </c>
      <c r="B103" s="932" t="s">
        <v>480</v>
      </c>
      <c r="C103" s="928">
        <v>463400</v>
      </c>
      <c r="D103" s="931"/>
      <c r="E103" s="931"/>
      <c r="F103" s="931"/>
      <c r="G103" s="931"/>
      <c r="H103" s="931"/>
      <c r="I103" s="931"/>
      <c r="J103" s="915">
        <v>0</v>
      </c>
    </row>
    <row r="104" spans="1:11" s="672" customFormat="1" hidden="1">
      <c r="A104" s="924">
        <v>1153500</v>
      </c>
      <c r="B104" s="941" t="s">
        <v>481</v>
      </c>
      <c r="C104" s="928">
        <v>463500</v>
      </c>
      <c r="D104" s="931"/>
      <c r="E104" s="931"/>
      <c r="F104" s="931"/>
      <c r="G104" s="931"/>
      <c r="H104" s="931"/>
      <c r="I104" s="931"/>
      <c r="J104" s="915">
        <v>0</v>
      </c>
    </row>
    <row r="105" spans="1:11" s="672" customFormat="1" ht="32.25" customHeight="1">
      <c r="A105" s="924">
        <v>1153700</v>
      </c>
      <c r="B105" s="941" t="s">
        <v>482</v>
      </c>
      <c r="C105" s="746">
        <v>463700</v>
      </c>
      <c r="D105" s="1108">
        <v>5200</v>
      </c>
      <c r="E105" s="1108">
        <v>0</v>
      </c>
      <c r="F105" s="1108">
        <f>D105+E105</f>
        <v>5200</v>
      </c>
      <c r="G105" s="931">
        <v>2100</v>
      </c>
      <c r="H105" s="931">
        <v>4200</v>
      </c>
      <c r="I105" s="931">
        <v>5200</v>
      </c>
      <c r="J105" s="954">
        <f>F105</f>
        <v>5200</v>
      </c>
      <c r="K105" s="985"/>
    </row>
    <row r="106" spans="1:11" s="672" customFormat="1" ht="38.25" hidden="1">
      <c r="A106" s="924">
        <v>1153800</v>
      </c>
      <c r="B106" s="941" t="s">
        <v>953</v>
      </c>
      <c r="C106" s="928">
        <v>463800</v>
      </c>
      <c r="D106" s="931"/>
      <c r="E106" s="931"/>
      <c r="F106" s="931"/>
      <c r="G106" s="931"/>
      <c r="H106" s="931"/>
      <c r="I106" s="931"/>
      <c r="J106" s="915">
        <v>0</v>
      </c>
    </row>
    <row r="107" spans="1:11" s="672" customFormat="1" ht="1.5" hidden="1" customHeight="1">
      <c r="A107" s="924">
        <v>1153900</v>
      </c>
      <c r="B107" s="941" t="s">
        <v>954</v>
      </c>
      <c r="C107" s="928">
        <v>463900</v>
      </c>
      <c r="D107" s="931"/>
      <c r="E107" s="931"/>
      <c r="F107" s="931"/>
      <c r="G107" s="931"/>
      <c r="H107" s="931"/>
      <c r="I107" s="931"/>
      <c r="J107" s="915">
        <v>0</v>
      </c>
    </row>
    <row r="108" spans="1:11" s="672" customFormat="1" ht="25.5" hidden="1">
      <c r="A108" s="924">
        <v>1154000</v>
      </c>
      <c r="B108" s="942" t="s">
        <v>955</v>
      </c>
      <c r="C108" s="930" t="s">
        <v>338</v>
      </c>
      <c r="D108" s="931">
        <v>0</v>
      </c>
      <c r="E108" s="931"/>
      <c r="F108" s="931">
        <v>0</v>
      </c>
      <c r="G108" s="931">
        <v>0</v>
      </c>
      <c r="H108" s="931">
        <v>0</v>
      </c>
      <c r="I108" s="931">
        <v>0</v>
      </c>
      <c r="J108" s="915">
        <v>0</v>
      </c>
    </row>
    <row r="109" spans="1:11" s="672" customFormat="1" ht="25.5" hidden="1">
      <c r="A109" s="924">
        <v>1154100</v>
      </c>
      <c r="B109" s="941" t="s">
        <v>195</v>
      </c>
      <c r="C109" s="928">
        <v>465100</v>
      </c>
      <c r="D109" s="943"/>
      <c r="E109" s="943"/>
      <c r="F109" s="943"/>
      <c r="G109" s="944"/>
      <c r="H109" s="944"/>
      <c r="I109" s="945"/>
      <c r="J109" s="915">
        <v>0</v>
      </c>
    </row>
    <row r="110" spans="1:11" s="672" customFormat="1" hidden="1">
      <c r="A110" s="924">
        <v>1154200</v>
      </c>
      <c r="B110" s="941" t="s">
        <v>196</v>
      </c>
      <c r="C110" s="928">
        <v>465200</v>
      </c>
      <c r="D110" s="943"/>
      <c r="E110" s="943"/>
      <c r="F110" s="943"/>
      <c r="G110" s="944"/>
      <c r="H110" s="944"/>
      <c r="I110" s="945"/>
      <c r="J110" s="915">
        <v>0</v>
      </c>
    </row>
    <row r="111" spans="1:11" s="672" customFormat="1" hidden="1">
      <c r="A111" s="924">
        <v>1154300</v>
      </c>
      <c r="B111" s="941" t="s">
        <v>197</v>
      </c>
      <c r="C111" s="928">
        <v>465300</v>
      </c>
      <c r="D111" s="943"/>
      <c r="E111" s="943"/>
      <c r="F111" s="943"/>
      <c r="G111" s="944"/>
      <c r="H111" s="944"/>
      <c r="I111" s="945"/>
      <c r="J111" s="915">
        <v>0</v>
      </c>
    </row>
    <row r="112" spans="1:11" s="672" customFormat="1" ht="38.25" hidden="1">
      <c r="A112" s="924">
        <v>1154500</v>
      </c>
      <c r="B112" s="941" t="s">
        <v>63</v>
      </c>
      <c r="C112" s="928">
        <v>465500</v>
      </c>
      <c r="D112" s="943"/>
      <c r="E112" s="943"/>
      <c r="F112" s="943"/>
      <c r="G112" s="944"/>
      <c r="H112" s="944"/>
      <c r="I112" s="945"/>
      <c r="J112" s="915">
        <v>0</v>
      </c>
    </row>
    <row r="113" spans="1:10" s="672" customFormat="1" ht="38.25">
      <c r="A113" s="924">
        <v>1154600</v>
      </c>
      <c r="B113" s="941" t="s">
        <v>64</v>
      </c>
      <c r="C113" s="928">
        <v>465600</v>
      </c>
      <c r="D113" s="844"/>
      <c r="E113" s="844"/>
      <c r="F113" s="844"/>
      <c r="G113" s="933"/>
      <c r="H113" s="933"/>
      <c r="I113" s="830"/>
      <c r="J113" s="915">
        <v>0</v>
      </c>
    </row>
    <row r="114" spans="1:10" s="672" customFormat="1" ht="12" customHeight="1" thickBot="1">
      <c r="A114" s="934">
        <v>1154700</v>
      </c>
      <c r="B114" s="946" t="s">
        <v>74</v>
      </c>
      <c r="C114" s="730" t="s">
        <v>75</v>
      </c>
      <c r="D114" s="839"/>
      <c r="E114" s="839"/>
      <c r="F114" s="839"/>
      <c r="G114" s="937"/>
      <c r="H114" s="937"/>
      <c r="I114" s="831"/>
      <c r="J114" s="915">
        <v>0</v>
      </c>
    </row>
    <row r="115" spans="1:10" s="672" customFormat="1" ht="25.5" hidden="1">
      <c r="A115" s="947">
        <v>1160000</v>
      </c>
      <c r="B115" s="764" t="s">
        <v>76</v>
      </c>
      <c r="C115" s="718" t="s">
        <v>338</v>
      </c>
      <c r="D115" s="842">
        <v>0</v>
      </c>
      <c r="E115" s="842"/>
      <c r="F115" s="842">
        <v>0</v>
      </c>
      <c r="G115" s="842">
        <v>0</v>
      </c>
      <c r="H115" s="842">
        <v>0</v>
      </c>
      <c r="I115" s="842">
        <v>0</v>
      </c>
      <c r="J115" s="915">
        <v>0</v>
      </c>
    </row>
    <row r="116" spans="1:10" s="672" customFormat="1" hidden="1">
      <c r="A116" s="919">
        <v>1161000</v>
      </c>
      <c r="B116" s="766" t="s">
        <v>77</v>
      </c>
      <c r="C116" s="767" t="s">
        <v>338</v>
      </c>
      <c r="D116" s="844">
        <v>0</v>
      </c>
      <c r="E116" s="844"/>
      <c r="F116" s="844">
        <v>0</v>
      </c>
      <c r="G116" s="844">
        <v>0</v>
      </c>
      <c r="H116" s="844">
        <v>0</v>
      </c>
      <c r="I116" s="844">
        <v>0</v>
      </c>
      <c r="J116" s="915">
        <v>0</v>
      </c>
    </row>
    <row r="117" spans="1:10" s="672" customFormat="1" ht="25.5" hidden="1">
      <c r="A117" s="919">
        <v>1161100</v>
      </c>
      <c r="B117" s="725" t="s">
        <v>1660</v>
      </c>
      <c r="C117" s="746">
        <v>471100</v>
      </c>
      <c r="D117" s="844"/>
      <c r="E117" s="844"/>
      <c r="F117" s="844"/>
      <c r="G117" s="844"/>
      <c r="H117" s="844"/>
      <c r="I117" s="844"/>
      <c r="J117" s="915">
        <v>0</v>
      </c>
    </row>
    <row r="118" spans="1:10" s="672" customFormat="1" ht="25.5" hidden="1">
      <c r="A118" s="919">
        <v>1161200</v>
      </c>
      <c r="B118" s="760" t="s">
        <v>1622</v>
      </c>
      <c r="C118" s="746">
        <v>471200</v>
      </c>
      <c r="D118" s="844"/>
      <c r="E118" s="844"/>
      <c r="F118" s="844"/>
      <c r="G118" s="844"/>
      <c r="H118" s="844"/>
      <c r="I118" s="844"/>
      <c r="J118" s="915">
        <v>0</v>
      </c>
    </row>
    <row r="119" spans="1:10" s="672" customFormat="1" ht="25.5" hidden="1">
      <c r="A119" s="919">
        <v>1162000</v>
      </c>
      <c r="B119" s="766" t="s">
        <v>1080</v>
      </c>
      <c r="C119" s="767" t="s">
        <v>338</v>
      </c>
      <c r="D119" s="844">
        <v>0</v>
      </c>
      <c r="E119" s="844"/>
      <c r="F119" s="844">
        <v>0</v>
      </c>
      <c r="G119" s="844">
        <v>0</v>
      </c>
      <c r="H119" s="844">
        <v>0</v>
      </c>
      <c r="I119" s="844">
        <v>0</v>
      </c>
      <c r="J119" s="915">
        <v>0</v>
      </c>
    </row>
    <row r="120" spans="1:10" s="672" customFormat="1" ht="25.5" hidden="1">
      <c r="A120" s="919">
        <v>1162100</v>
      </c>
      <c r="B120" s="760" t="s">
        <v>1623</v>
      </c>
      <c r="C120" s="726" t="s">
        <v>122</v>
      </c>
      <c r="D120" s="844"/>
      <c r="E120" s="844"/>
      <c r="F120" s="844"/>
      <c r="G120" s="844"/>
      <c r="H120" s="844"/>
      <c r="I120" s="844"/>
      <c r="J120" s="915">
        <v>0</v>
      </c>
    </row>
    <row r="121" spans="1:10" s="672" customFormat="1" hidden="1">
      <c r="A121" s="919">
        <v>1162200</v>
      </c>
      <c r="B121" s="760" t="s">
        <v>1624</v>
      </c>
      <c r="C121" s="726" t="s">
        <v>23</v>
      </c>
      <c r="D121" s="844"/>
      <c r="E121" s="844"/>
      <c r="F121" s="844"/>
      <c r="G121" s="844"/>
      <c r="H121" s="844"/>
      <c r="I121" s="844"/>
      <c r="J121" s="915">
        <v>0</v>
      </c>
    </row>
    <row r="122" spans="1:10" s="672" customFormat="1" ht="25.5" hidden="1">
      <c r="A122" s="919">
        <v>1162300</v>
      </c>
      <c r="B122" s="760" t="s">
        <v>1625</v>
      </c>
      <c r="C122" s="726" t="s">
        <v>25</v>
      </c>
      <c r="D122" s="844"/>
      <c r="E122" s="844"/>
      <c r="F122" s="844"/>
      <c r="G122" s="844"/>
      <c r="H122" s="844"/>
      <c r="I122" s="844"/>
      <c r="J122" s="915">
        <v>0</v>
      </c>
    </row>
    <row r="123" spans="1:10" s="672" customFormat="1" hidden="1">
      <c r="A123" s="919">
        <v>1162400</v>
      </c>
      <c r="B123" s="760" t="s">
        <v>1626</v>
      </c>
      <c r="C123" s="726" t="s">
        <v>795</v>
      </c>
      <c r="D123" s="844"/>
      <c r="E123" s="844"/>
      <c r="F123" s="844"/>
      <c r="G123" s="844"/>
      <c r="H123" s="844"/>
      <c r="I123" s="844"/>
      <c r="J123" s="915">
        <v>0</v>
      </c>
    </row>
    <row r="124" spans="1:10" s="672" customFormat="1" ht="25.5" hidden="1">
      <c r="A124" s="919">
        <v>1162500</v>
      </c>
      <c r="B124" s="760" t="s">
        <v>1627</v>
      </c>
      <c r="C124" s="726" t="s">
        <v>797</v>
      </c>
      <c r="D124" s="844"/>
      <c r="E124" s="844"/>
      <c r="F124" s="844"/>
      <c r="G124" s="844"/>
      <c r="H124" s="844"/>
      <c r="I124" s="844"/>
      <c r="J124" s="915">
        <v>0</v>
      </c>
    </row>
    <row r="125" spans="1:10" s="672" customFormat="1" hidden="1">
      <c r="A125" s="919">
        <v>1162600</v>
      </c>
      <c r="B125" s="760" t="s">
        <v>1628</v>
      </c>
      <c r="C125" s="726" t="s">
        <v>489</v>
      </c>
      <c r="D125" s="844"/>
      <c r="E125" s="844"/>
      <c r="F125" s="844"/>
      <c r="G125" s="844"/>
      <c r="H125" s="844"/>
      <c r="I125" s="844"/>
      <c r="J125" s="915">
        <v>0</v>
      </c>
    </row>
    <row r="126" spans="1:10" s="672" customFormat="1" ht="25.5" hidden="1">
      <c r="A126" s="919">
        <v>1162700</v>
      </c>
      <c r="B126" s="725" t="s">
        <v>1629</v>
      </c>
      <c r="C126" s="726" t="s">
        <v>491</v>
      </c>
      <c r="D126" s="844"/>
      <c r="E126" s="844"/>
      <c r="F126" s="844"/>
      <c r="G126" s="844"/>
      <c r="H126" s="844"/>
      <c r="I126" s="844"/>
      <c r="J126" s="915">
        <v>0</v>
      </c>
    </row>
    <row r="127" spans="1:10" s="672" customFormat="1" hidden="1">
      <c r="A127" s="919">
        <v>1162800</v>
      </c>
      <c r="B127" s="760" t="s">
        <v>1630</v>
      </c>
      <c r="C127" s="726" t="s">
        <v>833</v>
      </c>
      <c r="D127" s="933"/>
      <c r="E127" s="933"/>
      <c r="F127" s="933"/>
      <c r="G127" s="933"/>
      <c r="H127" s="933"/>
      <c r="I127" s="933"/>
      <c r="J127" s="915">
        <v>0</v>
      </c>
    </row>
    <row r="128" spans="1:10" s="672" customFormat="1" hidden="1">
      <c r="A128" s="948">
        <v>1162900</v>
      </c>
      <c r="B128" s="760" t="s">
        <v>1631</v>
      </c>
      <c r="C128" s="726" t="s">
        <v>835</v>
      </c>
      <c r="D128" s="933"/>
      <c r="E128" s="933"/>
      <c r="F128" s="933"/>
      <c r="G128" s="933"/>
      <c r="H128" s="933"/>
      <c r="I128" s="933"/>
      <c r="J128" s="915">
        <v>0</v>
      </c>
    </row>
    <row r="129" spans="1:10" s="672" customFormat="1" hidden="1">
      <c r="A129" s="948">
        <v>1163000</v>
      </c>
      <c r="B129" s="766" t="s">
        <v>54</v>
      </c>
      <c r="C129" s="755" t="s">
        <v>338</v>
      </c>
      <c r="D129" s="933">
        <v>0</v>
      </c>
      <c r="E129" s="933"/>
      <c r="F129" s="933">
        <v>0</v>
      </c>
      <c r="G129" s="933">
        <v>0</v>
      </c>
      <c r="H129" s="933">
        <v>0</v>
      </c>
      <c r="I129" s="933">
        <v>0</v>
      </c>
      <c r="J129" s="915">
        <v>0</v>
      </c>
    </row>
    <row r="130" spans="1:10" s="672" customFormat="1" ht="13.5" hidden="1" thickBot="1">
      <c r="A130" s="949">
        <v>1163100</v>
      </c>
      <c r="B130" s="749" t="s">
        <v>763</v>
      </c>
      <c r="C130" s="730" t="s">
        <v>764</v>
      </c>
      <c r="D130" s="937"/>
      <c r="E130" s="937"/>
      <c r="F130" s="937"/>
      <c r="G130" s="937"/>
      <c r="H130" s="937"/>
      <c r="I130" s="937"/>
      <c r="J130" s="915">
        <v>0</v>
      </c>
    </row>
    <row r="131" spans="1:10" s="672" customFormat="1" hidden="1">
      <c r="A131" s="950">
        <v>1170000</v>
      </c>
      <c r="B131" s="772" t="s">
        <v>836</v>
      </c>
      <c r="C131" s="718" t="s">
        <v>338</v>
      </c>
      <c r="D131" s="951">
        <f>D135</f>
        <v>0</v>
      </c>
      <c r="E131" s="951"/>
      <c r="F131" s="951">
        <f>F135</f>
        <v>0</v>
      </c>
      <c r="G131" s="951">
        <f>G135</f>
        <v>0</v>
      </c>
      <c r="H131" s="951">
        <f>H135</f>
        <v>0</v>
      </c>
      <c r="I131" s="951">
        <f>I135</f>
        <v>0</v>
      </c>
      <c r="J131" s="915">
        <f>J135</f>
        <v>0</v>
      </c>
    </row>
    <row r="132" spans="1:10" s="672" customFormat="1" ht="38.25" hidden="1">
      <c r="A132" s="948">
        <v>1171000</v>
      </c>
      <c r="B132" s="776" t="s">
        <v>200</v>
      </c>
      <c r="C132" s="718" t="s">
        <v>338</v>
      </c>
      <c r="D132" s="849">
        <v>0</v>
      </c>
      <c r="E132" s="849"/>
      <c r="F132" s="849">
        <v>0</v>
      </c>
      <c r="G132" s="849">
        <v>0</v>
      </c>
      <c r="H132" s="849">
        <v>0</v>
      </c>
      <c r="I132" s="849">
        <v>0</v>
      </c>
      <c r="J132" s="915">
        <v>0</v>
      </c>
    </row>
    <row r="133" spans="1:10" s="672" customFormat="1" ht="38.25" hidden="1">
      <c r="A133" s="948">
        <v>1171100</v>
      </c>
      <c r="B133" s="725" t="s">
        <v>1632</v>
      </c>
      <c r="C133" s="722" t="s">
        <v>457</v>
      </c>
      <c r="D133" s="933"/>
      <c r="E133" s="933"/>
      <c r="F133" s="933"/>
      <c r="G133" s="933"/>
      <c r="H133" s="933"/>
      <c r="I133" s="933"/>
      <c r="J133" s="915">
        <v>0</v>
      </c>
    </row>
    <row r="134" spans="1:10" s="672" customFormat="1" ht="25.5" hidden="1">
      <c r="A134" s="948">
        <v>1171200</v>
      </c>
      <c r="B134" s="760" t="s">
        <v>1633</v>
      </c>
      <c r="C134" s="778" t="s">
        <v>332</v>
      </c>
      <c r="D134" s="933"/>
      <c r="E134" s="933"/>
      <c r="F134" s="933"/>
      <c r="G134" s="933"/>
      <c r="H134" s="933"/>
      <c r="I134" s="933"/>
      <c r="J134" s="915">
        <v>0</v>
      </c>
    </row>
    <row r="135" spans="1:10" s="672" customFormat="1" ht="51" hidden="1">
      <c r="A135" s="919">
        <v>1172000</v>
      </c>
      <c r="B135" s="779" t="s">
        <v>974</v>
      </c>
      <c r="C135" s="755" t="s">
        <v>338</v>
      </c>
      <c r="D135" s="951">
        <f>D137+D138</f>
        <v>0</v>
      </c>
      <c r="E135" s="951"/>
      <c r="F135" s="951">
        <f>F137+F138</f>
        <v>0</v>
      </c>
      <c r="G135" s="951">
        <f>G137+G138</f>
        <v>0</v>
      </c>
      <c r="H135" s="951">
        <f>H137+H138</f>
        <v>0</v>
      </c>
      <c r="I135" s="951">
        <f>I137+I138</f>
        <v>0</v>
      </c>
      <c r="J135" s="915">
        <f>F135</f>
        <v>0</v>
      </c>
    </row>
    <row r="136" spans="1:10" s="672" customFormat="1" hidden="1">
      <c r="A136" s="919">
        <v>1172100</v>
      </c>
      <c r="B136" s="747" t="s">
        <v>1058</v>
      </c>
      <c r="C136" s="722" t="s">
        <v>975</v>
      </c>
      <c r="D136" s="933"/>
      <c r="E136" s="830"/>
      <c r="F136" s="933"/>
      <c r="G136" s="933"/>
      <c r="H136" s="933"/>
      <c r="I136" s="933"/>
      <c r="J136" s="915">
        <v>0</v>
      </c>
    </row>
    <row r="137" spans="1:10" s="672" customFormat="1" hidden="1">
      <c r="A137" s="919">
        <v>1172200</v>
      </c>
      <c r="B137" s="747" t="s">
        <v>1059</v>
      </c>
      <c r="C137" s="780">
        <v>482200</v>
      </c>
      <c r="D137" s="933">
        <v>0</v>
      </c>
      <c r="E137" s="830"/>
      <c r="F137" s="933">
        <v>0</v>
      </c>
      <c r="G137" s="933">
        <v>0</v>
      </c>
      <c r="H137" s="933">
        <v>0</v>
      </c>
      <c r="I137" s="933">
        <v>0</v>
      </c>
      <c r="J137" s="915">
        <f>F137</f>
        <v>0</v>
      </c>
    </row>
    <row r="138" spans="1:10" s="672" customFormat="1" hidden="1">
      <c r="A138" s="919">
        <v>1172300</v>
      </c>
      <c r="B138" s="760" t="s">
        <v>1634</v>
      </c>
      <c r="C138" s="726" t="s">
        <v>977</v>
      </c>
      <c r="D138" s="933">
        <v>0</v>
      </c>
      <c r="E138" s="830"/>
      <c r="F138" s="933">
        <v>0</v>
      </c>
      <c r="G138" s="933">
        <v>0</v>
      </c>
      <c r="H138" s="933">
        <v>0</v>
      </c>
      <c r="I138" s="933">
        <v>0</v>
      </c>
      <c r="J138" s="915">
        <f>F138</f>
        <v>0</v>
      </c>
    </row>
    <row r="139" spans="1:10" s="672" customFormat="1" ht="25.5" hidden="1">
      <c r="A139" s="919">
        <v>1172400</v>
      </c>
      <c r="B139" s="781" t="s">
        <v>1635</v>
      </c>
      <c r="C139" s="726" t="s">
        <v>117</v>
      </c>
      <c r="D139" s="849"/>
      <c r="E139" s="830"/>
      <c r="F139" s="849"/>
      <c r="G139" s="849"/>
      <c r="H139" s="849"/>
      <c r="I139" s="849"/>
      <c r="J139" s="915">
        <v>0</v>
      </c>
    </row>
    <row r="140" spans="1:10" s="672" customFormat="1" ht="25.5" hidden="1">
      <c r="A140" s="919">
        <v>1173000</v>
      </c>
      <c r="B140" s="779" t="s">
        <v>118</v>
      </c>
      <c r="C140" s="755" t="s">
        <v>338</v>
      </c>
      <c r="D140" s="849">
        <v>0</v>
      </c>
      <c r="E140" s="849"/>
      <c r="F140" s="849">
        <v>0</v>
      </c>
      <c r="G140" s="849">
        <v>0</v>
      </c>
      <c r="H140" s="849">
        <v>0</v>
      </c>
      <c r="I140" s="849">
        <v>0</v>
      </c>
      <c r="J140" s="915">
        <v>0</v>
      </c>
    </row>
    <row r="141" spans="1:10" s="672" customFormat="1" ht="25.5" hidden="1">
      <c r="A141" s="948">
        <v>1173100</v>
      </c>
      <c r="B141" s="782" t="s">
        <v>119</v>
      </c>
      <c r="C141" s="726" t="s">
        <v>1044</v>
      </c>
      <c r="D141" s="849"/>
      <c r="E141" s="830"/>
      <c r="F141" s="849"/>
      <c r="G141" s="849"/>
      <c r="H141" s="849"/>
      <c r="I141" s="849"/>
      <c r="J141" s="915">
        <v>0</v>
      </c>
    </row>
    <row r="142" spans="1:10" s="672" customFormat="1" ht="38.25" hidden="1">
      <c r="A142" s="948">
        <v>1174000</v>
      </c>
      <c r="B142" s="779" t="s">
        <v>1045</v>
      </c>
      <c r="C142" s="755" t="s">
        <v>338</v>
      </c>
      <c r="D142" s="849">
        <v>0</v>
      </c>
      <c r="E142" s="849"/>
      <c r="F142" s="849">
        <v>0</v>
      </c>
      <c r="G142" s="849">
        <v>0</v>
      </c>
      <c r="H142" s="849">
        <v>0</v>
      </c>
      <c r="I142" s="849">
        <v>0</v>
      </c>
      <c r="J142" s="915">
        <v>0</v>
      </c>
    </row>
    <row r="143" spans="1:10" s="672" customFormat="1" ht="25.5" hidden="1">
      <c r="A143" s="948">
        <v>1174100</v>
      </c>
      <c r="B143" s="782" t="s">
        <v>1060</v>
      </c>
      <c r="C143" s="726" t="s">
        <v>1046</v>
      </c>
      <c r="D143" s="849"/>
      <c r="E143" s="849"/>
      <c r="F143" s="849"/>
      <c r="G143" s="849"/>
      <c r="H143" s="849"/>
      <c r="I143" s="849"/>
      <c r="J143" s="915">
        <v>0</v>
      </c>
    </row>
    <row r="144" spans="1:10" s="672" customFormat="1" ht="25.5" hidden="1">
      <c r="A144" s="948">
        <v>1174200</v>
      </c>
      <c r="B144" s="781" t="s">
        <v>1636</v>
      </c>
      <c r="C144" s="726" t="s">
        <v>425</v>
      </c>
      <c r="D144" s="849"/>
      <c r="E144" s="849"/>
      <c r="F144" s="849"/>
      <c r="G144" s="849"/>
      <c r="H144" s="849"/>
      <c r="I144" s="849"/>
      <c r="J144" s="915">
        <v>0</v>
      </c>
    </row>
    <row r="145" spans="1:10" s="672" customFormat="1" ht="51" hidden="1">
      <c r="A145" s="948">
        <v>1175000</v>
      </c>
      <c r="B145" s="779" t="s">
        <v>535</v>
      </c>
      <c r="C145" s="755" t="s">
        <v>338</v>
      </c>
      <c r="D145" s="849">
        <v>0</v>
      </c>
      <c r="E145" s="849"/>
      <c r="F145" s="849">
        <v>0</v>
      </c>
      <c r="G145" s="849">
        <v>0</v>
      </c>
      <c r="H145" s="849">
        <v>0</v>
      </c>
      <c r="I145" s="849">
        <v>0</v>
      </c>
      <c r="J145" s="915">
        <v>0</v>
      </c>
    </row>
    <row r="146" spans="1:10" s="672" customFormat="1" ht="38.25" hidden="1">
      <c r="A146" s="948">
        <v>1175100</v>
      </c>
      <c r="B146" s="781" t="s">
        <v>1637</v>
      </c>
      <c r="C146" s="726" t="s">
        <v>212</v>
      </c>
      <c r="D146" s="849"/>
      <c r="E146" s="849"/>
      <c r="F146" s="849"/>
      <c r="G146" s="849"/>
      <c r="H146" s="849"/>
      <c r="I146" s="849"/>
      <c r="J146" s="915">
        <v>0</v>
      </c>
    </row>
    <row r="147" spans="1:10" s="672" customFormat="1" hidden="1">
      <c r="A147" s="948">
        <v>1176000</v>
      </c>
      <c r="B147" s="779" t="s">
        <v>213</v>
      </c>
      <c r="C147" s="755" t="s">
        <v>338</v>
      </c>
      <c r="D147" s="849">
        <v>0</v>
      </c>
      <c r="E147" s="849"/>
      <c r="F147" s="849">
        <v>0</v>
      </c>
      <c r="G147" s="849">
        <v>0</v>
      </c>
      <c r="H147" s="849">
        <v>0</v>
      </c>
      <c r="I147" s="849">
        <v>0</v>
      </c>
      <c r="J147" s="915">
        <v>0</v>
      </c>
    </row>
    <row r="148" spans="1:10" s="672" customFormat="1" hidden="1">
      <c r="A148" s="948">
        <v>1176100</v>
      </c>
      <c r="B148" s="781" t="s">
        <v>1638</v>
      </c>
      <c r="C148" s="726" t="s">
        <v>8</v>
      </c>
      <c r="D148" s="849"/>
      <c r="E148" s="830"/>
      <c r="F148" s="849"/>
      <c r="G148" s="849"/>
      <c r="H148" s="849"/>
      <c r="I148" s="849"/>
      <c r="J148" s="915">
        <v>0</v>
      </c>
    </row>
    <row r="149" spans="1:10" s="672" customFormat="1" hidden="1">
      <c r="A149" s="948">
        <v>1177000</v>
      </c>
      <c r="B149" s="779" t="s">
        <v>564</v>
      </c>
      <c r="C149" s="755" t="s">
        <v>338</v>
      </c>
      <c r="D149" s="849">
        <v>0</v>
      </c>
      <c r="E149" s="849"/>
      <c r="F149" s="849">
        <v>0</v>
      </c>
      <c r="G149" s="849">
        <v>0</v>
      </c>
      <c r="H149" s="849">
        <v>0</v>
      </c>
      <c r="I149" s="849">
        <v>0</v>
      </c>
      <c r="J149" s="915">
        <v>0</v>
      </c>
    </row>
    <row r="150" spans="1:10" s="672" customFormat="1" ht="13.5" hidden="1" thickBot="1">
      <c r="A150" s="949">
        <v>1177100</v>
      </c>
      <c r="B150" s="783" t="s">
        <v>1639</v>
      </c>
      <c r="C150" s="730" t="s">
        <v>244</v>
      </c>
      <c r="D150" s="937"/>
      <c r="E150" s="937"/>
      <c r="F150" s="937"/>
      <c r="G150" s="937"/>
      <c r="H150" s="937"/>
      <c r="I150" s="937"/>
      <c r="J150" s="915">
        <v>0</v>
      </c>
    </row>
    <row r="151" spans="1:10" s="672" customFormat="1" ht="26.25" hidden="1" thickBot="1">
      <c r="A151" s="952" t="s">
        <v>247</v>
      </c>
      <c r="B151" s="790" t="s">
        <v>618</v>
      </c>
      <c r="C151" s="791" t="s">
        <v>338</v>
      </c>
      <c r="D151" s="1123">
        <f>D152</f>
        <v>0</v>
      </c>
      <c r="E151" s="1123"/>
      <c r="F151" s="1123">
        <f>F152</f>
        <v>0</v>
      </c>
      <c r="G151" s="1123">
        <f>G152</f>
        <v>0</v>
      </c>
      <c r="H151" s="1123">
        <f>H152</f>
        <v>0</v>
      </c>
      <c r="I151" s="1123">
        <f>I152</f>
        <v>0</v>
      </c>
      <c r="J151" s="915">
        <f>F152</f>
        <v>0</v>
      </c>
    </row>
    <row r="152" spans="1:10" s="672" customFormat="1" hidden="1">
      <c r="A152" s="950" t="s">
        <v>620</v>
      </c>
      <c r="B152" s="799" t="s">
        <v>621</v>
      </c>
      <c r="C152" s="718" t="s">
        <v>338</v>
      </c>
      <c r="D152" s="951">
        <f>SUM(D153:D155)</f>
        <v>0</v>
      </c>
      <c r="E152" s="951"/>
      <c r="F152" s="951">
        <f>SUM(F153:F155)</f>
        <v>0</v>
      </c>
      <c r="G152" s="951">
        <f>SUM(G153:G155)</f>
        <v>0</v>
      </c>
      <c r="H152" s="951">
        <f>+SUM(H153:H155)</f>
        <v>0</v>
      </c>
      <c r="I152" s="951">
        <f>SUM(I153:I155)</f>
        <v>0</v>
      </c>
      <c r="J152" s="915">
        <f>F152</f>
        <v>0</v>
      </c>
    </row>
    <row r="153" spans="1:10" s="672" customFormat="1" hidden="1">
      <c r="A153" s="948" t="s">
        <v>622</v>
      </c>
      <c r="B153" s="781" t="s">
        <v>1640</v>
      </c>
      <c r="C153" s="955" t="s">
        <v>945</v>
      </c>
      <c r="D153" s="849"/>
      <c r="E153" s="830"/>
      <c r="F153" s="849"/>
      <c r="G153" s="849"/>
      <c r="H153" s="849"/>
      <c r="I153" s="849"/>
      <c r="J153" s="915">
        <f>F153</f>
        <v>0</v>
      </c>
    </row>
    <row r="154" spans="1:10" s="672" customFormat="1" hidden="1">
      <c r="A154" s="948" t="s">
        <v>946</v>
      </c>
      <c r="B154" s="781" t="s">
        <v>1641</v>
      </c>
      <c r="C154" s="955" t="s">
        <v>923</v>
      </c>
      <c r="D154" s="849">
        <v>0</v>
      </c>
      <c r="E154" s="830"/>
      <c r="F154" s="849">
        <f>D154+E154</f>
        <v>0</v>
      </c>
      <c r="G154" s="849">
        <v>0</v>
      </c>
      <c r="H154" s="849">
        <v>0</v>
      </c>
      <c r="I154" s="849">
        <v>0</v>
      </c>
      <c r="J154" s="915">
        <f>F154</f>
        <v>0</v>
      </c>
    </row>
    <row r="155" spans="1:10" s="672" customFormat="1" ht="25.5" hidden="1">
      <c r="A155" s="948" t="s">
        <v>924</v>
      </c>
      <c r="B155" s="781" t="s">
        <v>1642</v>
      </c>
      <c r="C155" s="955" t="s">
        <v>926</v>
      </c>
      <c r="D155" s="1302">
        <v>0</v>
      </c>
      <c r="E155" s="1505">
        <v>0</v>
      </c>
      <c r="F155" s="1302">
        <f>D155+E155</f>
        <v>0</v>
      </c>
      <c r="G155" s="1197">
        <v>0</v>
      </c>
      <c r="H155" s="1197">
        <v>0</v>
      </c>
      <c r="I155" s="1197">
        <v>0</v>
      </c>
      <c r="J155" s="1199">
        <f>F155</f>
        <v>0</v>
      </c>
    </row>
    <row r="156" spans="1:10" s="672" customFormat="1" hidden="1">
      <c r="A156" s="957" t="s">
        <v>927</v>
      </c>
      <c r="B156" s="781" t="s">
        <v>1643</v>
      </c>
      <c r="C156" s="955" t="s">
        <v>1055</v>
      </c>
      <c r="D156" s="849"/>
      <c r="E156" s="830"/>
      <c r="F156" s="849"/>
      <c r="G156" s="849"/>
      <c r="H156" s="849"/>
      <c r="I156" s="849"/>
      <c r="J156" s="915">
        <v>0</v>
      </c>
    </row>
    <row r="157" spans="1:10" s="672" customFormat="1" hidden="1">
      <c r="A157" s="957" t="s">
        <v>127</v>
      </c>
      <c r="B157" s="782" t="s">
        <v>128</v>
      </c>
      <c r="C157" s="955" t="s">
        <v>129</v>
      </c>
      <c r="D157" s="849"/>
      <c r="E157" s="830"/>
      <c r="F157" s="849"/>
      <c r="G157" s="849"/>
      <c r="H157" s="849"/>
      <c r="I157" s="849"/>
      <c r="J157" s="915">
        <v>0</v>
      </c>
    </row>
    <row r="158" spans="1:10" s="672" customFormat="1" hidden="1">
      <c r="A158" s="957" t="s">
        <v>130</v>
      </c>
      <c r="B158" s="781" t="s">
        <v>1644</v>
      </c>
      <c r="C158" s="955" t="s">
        <v>857</v>
      </c>
      <c r="D158" s="849"/>
      <c r="E158" s="830"/>
      <c r="F158" s="849"/>
      <c r="G158" s="849"/>
      <c r="H158" s="849"/>
      <c r="I158" s="849"/>
      <c r="J158" s="915">
        <v>0</v>
      </c>
    </row>
    <row r="159" spans="1:10" s="672" customFormat="1" hidden="1">
      <c r="A159" s="957" t="s">
        <v>858</v>
      </c>
      <c r="B159" s="781" t="s">
        <v>1645</v>
      </c>
      <c r="C159" s="955" t="s">
        <v>860</v>
      </c>
      <c r="D159" s="849"/>
      <c r="E159" s="830"/>
      <c r="F159" s="849"/>
      <c r="G159" s="849"/>
      <c r="H159" s="849"/>
      <c r="I159" s="849"/>
      <c r="J159" s="915">
        <v>0</v>
      </c>
    </row>
    <row r="160" spans="1:10" s="672" customFormat="1" hidden="1">
      <c r="A160" s="958" t="s">
        <v>765</v>
      </c>
      <c r="B160" s="959" t="s">
        <v>1646</v>
      </c>
      <c r="C160" s="960" t="s">
        <v>627</v>
      </c>
      <c r="D160" s="849"/>
      <c r="E160" s="830"/>
      <c r="F160" s="849"/>
      <c r="G160" s="849"/>
      <c r="H160" s="849"/>
      <c r="I160" s="849"/>
      <c r="J160" s="915">
        <v>0</v>
      </c>
    </row>
    <row r="161" spans="1:10" s="672" customFormat="1" hidden="1">
      <c r="A161" s="924" t="s">
        <v>766</v>
      </c>
      <c r="B161" s="961" t="s">
        <v>1020</v>
      </c>
      <c r="C161" s="928" t="s">
        <v>1021</v>
      </c>
      <c r="D161" s="849"/>
      <c r="E161" s="830"/>
      <c r="F161" s="849"/>
      <c r="G161" s="849"/>
      <c r="H161" s="849"/>
      <c r="I161" s="849"/>
      <c r="J161" s="915">
        <v>0</v>
      </c>
    </row>
    <row r="162" spans="1:10" s="672" customFormat="1" hidden="1">
      <c r="A162" s="924" t="s">
        <v>1022</v>
      </c>
      <c r="B162" s="961" t="s">
        <v>1023</v>
      </c>
      <c r="C162" s="928" t="s">
        <v>1024</v>
      </c>
      <c r="D162" s="849"/>
      <c r="E162" s="830"/>
      <c r="F162" s="849"/>
      <c r="G162" s="849"/>
      <c r="H162" s="849"/>
      <c r="I162" s="849"/>
      <c r="J162" s="915">
        <v>0</v>
      </c>
    </row>
    <row r="163" spans="1:10" s="672" customFormat="1" hidden="1">
      <c r="A163" s="962" t="s">
        <v>628</v>
      </c>
      <c r="B163" s="963" t="s">
        <v>629</v>
      </c>
      <c r="C163" s="964" t="s">
        <v>338</v>
      </c>
      <c r="D163" s="849">
        <v>0</v>
      </c>
      <c r="E163" s="849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</row>
    <row r="164" spans="1:10" hidden="1">
      <c r="A164" s="957" t="s">
        <v>630</v>
      </c>
      <c r="B164" s="782" t="s">
        <v>631</v>
      </c>
      <c r="C164" s="955" t="s">
        <v>632</v>
      </c>
      <c r="D164" s="849"/>
      <c r="E164" s="830"/>
      <c r="F164" s="849"/>
      <c r="G164" s="849"/>
      <c r="H164" s="849"/>
      <c r="I164" s="849"/>
      <c r="J164" s="915">
        <v>0</v>
      </c>
    </row>
    <row r="165" spans="1:10" hidden="1">
      <c r="A165" s="957" t="s">
        <v>633</v>
      </c>
      <c r="B165" s="782" t="s">
        <v>634</v>
      </c>
      <c r="C165" s="955" t="s">
        <v>635</v>
      </c>
      <c r="D165" s="849"/>
      <c r="E165" s="830"/>
      <c r="F165" s="849"/>
      <c r="G165" s="849"/>
      <c r="H165" s="849"/>
      <c r="I165" s="849"/>
      <c r="J165" s="915">
        <v>0</v>
      </c>
    </row>
    <row r="166" spans="1:10" ht="25.5" hidden="1">
      <c r="A166" s="957" t="s">
        <v>636</v>
      </c>
      <c r="B166" s="781" t="s">
        <v>1647</v>
      </c>
      <c r="C166" s="955" t="s">
        <v>294</v>
      </c>
      <c r="D166" s="849"/>
      <c r="E166" s="830"/>
      <c r="F166" s="849"/>
      <c r="G166" s="849"/>
      <c r="H166" s="849"/>
      <c r="I166" s="849"/>
      <c r="J166" s="915">
        <v>0</v>
      </c>
    </row>
    <row r="167" spans="1:10" hidden="1">
      <c r="A167" s="957" t="s">
        <v>295</v>
      </c>
      <c r="B167" s="781" t="s">
        <v>1648</v>
      </c>
      <c r="C167" s="955" t="s">
        <v>297</v>
      </c>
      <c r="D167" s="849"/>
      <c r="E167" s="830"/>
      <c r="F167" s="849"/>
      <c r="G167" s="849"/>
      <c r="H167" s="849"/>
      <c r="I167" s="849"/>
      <c r="J167" s="915">
        <v>0</v>
      </c>
    </row>
    <row r="168" spans="1:10" hidden="1">
      <c r="A168" s="957" t="s">
        <v>298</v>
      </c>
      <c r="B168" s="779" t="s">
        <v>299</v>
      </c>
      <c r="C168" s="767" t="s">
        <v>338</v>
      </c>
      <c r="D168" s="849">
        <v>0</v>
      </c>
      <c r="E168" s="849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0" hidden="1">
      <c r="A169" s="957" t="s">
        <v>300</v>
      </c>
      <c r="B169" s="782" t="s">
        <v>1061</v>
      </c>
      <c r="C169" s="955" t="s">
        <v>301</v>
      </c>
      <c r="D169" s="849"/>
      <c r="E169" s="830"/>
      <c r="F169" s="849"/>
      <c r="G169" s="849"/>
      <c r="H169" s="849"/>
      <c r="I169" s="849"/>
      <c r="J169" s="915">
        <v>0</v>
      </c>
    </row>
    <row r="170" spans="1:10" hidden="1">
      <c r="A170" s="965" t="s">
        <v>302</v>
      </c>
      <c r="B170" s="806" t="s">
        <v>1025</v>
      </c>
      <c r="C170" s="767" t="s">
        <v>338</v>
      </c>
      <c r="D170" s="849">
        <v>0</v>
      </c>
      <c r="E170" s="849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0" hidden="1">
      <c r="A171" s="957" t="s">
        <v>304</v>
      </c>
      <c r="B171" s="782" t="s">
        <v>1062</v>
      </c>
      <c r="C171" s="955" t="s">
        <v>305</v>
      </c>
      <c r="D171" s="849"/>
      <c r="E171" s="849"/>
      <c r="F171" s="849"/>
      <c r="G171" s="849"/>
      <c r="H171" s="849"/>
      <c r="I171" s="849"/>
      <c r="J171" s="915">
        <v>0</v>
      </c>
    </row>
    <row r="172" spans="1:10" hidden="1">
      <c r="A172" s="957" t="s">
        <v>306</v>
      </c>
      <c r="B172" s="782" t="s">
        <v>1063</v>
      </c>
      <c r="C172" s="955" t="s">
        <v>307</v>
      </c>
      <c r="D172" s="849"/>
      <c r="E172" s="849"/>
      <c r="F172" s="849"/>
      <c r="G172" s="849"/>
      <c r="H172" s="849"/>
      <c r="I172" s="849"/>
      <c r="J172" s="849"/>
    </row>
    <row r="173" spans="1:10">
      <c r="A173" s="957" t="s">
        <v>308</v>
      </c>
      <c r="B173" s="781" t="s">
        <v>1649</v>
      </c>
      <c r="C173" s="955" t="s">
        <v>310</v>
      </c>
      <c r="D173" s="849"/>
      <c r="E173" s="849"/>
      <c r="F173" s="849"/>
      <c r="G173" s="849"/>
      <c r="H173" s="849"/>
      <c r="I173" s="849"/>
      <c r="J173" s="849"/>
    </row>
    <row r="174" spans="1:10" ht="13.5" thickBot="1">
      <c r="A174" s="966">
        <v>1244000</v>
      </c>
      <c r="B174" s="967" t="s">
        <v>1661</v>
      </c>
      <c r="C174" s="960" t="s">
        <v>1089</v>
      </c>
      <c r="D174" s="867"/>
      <c r="E174" s="867"/>
      <c r="F174" s="867"/>
      <c r="G174" s="867"/>
      <c r="H174" s="867"/>
      <c r="I174" s="867"/>
      <c r="J174" s="867"/>
    </row>
    <row r="175" spans="1:10" ht="13.5" thickBot="1">
      <c r="A175" s="968">
        <v>1000000</v>
      </c>
      <c r="B175" s="969" t="s">
        <v>1027</v>
      </c>
      <c r="C175" s="970" t="s">
        <v>338</v>
      </c>
      <c r="D175" s="953">
        <f>D32+D151</f>
        <v>5200</v>
      </c>
      <c r="E175" s="953">
        <f>E32</f>
        <v>0</v>
      </c>
      <c r="F175" s="953">
        <f>F32+F151</f>
        <v>5200</v>
      </c>
      <c r="G175" s="953">
        <f>G32+G151</f>
        <v>2100</v>
      </c>
      <c r="H175" s="953">
        <f>H32+H151</f>
        <v>4200</v>
      </c>
      <c r="I175" s="953">
        <f>I32+I151</f>
        <v>5200</v>
      </c>
      <c r="J175" s="1111">
        <f>J32+J151</f>
        <v>5200</v>
      </c>
    </row>
    <row r="176" spans="1:10">
      <c r="A176" s="1322"/>
      <c r="B176" s="814"/>
      <c r="C176" s="815"/>
      <c r="D176" s="1793"/>
      <c r="E176" s="2558"/>
      <c r="F176" s="2559"/>
      <c r="G176" s="2559"/>
      <c r="H176" s="2559"/>
      <c r="I176" s="2559"/>
      <c r="J176" s="2559"/>
    </row>
    <row r="177" spans="1:10">
      <c r="A177" s="2422"/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>
      <c r="A178" s="2422" t="s">
        <v>2127</v>
      </c>
      <c r="B178" s="2422"/>
      <c r="C178" s="2422"/>
      <c r="D178" s="2422"/>
      <c r="E178" s="2422"/>
      <c r="F178" s="2422"/>
      <c r="G178" s="2422"/>
      <c r="H178" s="2422"/>
      <c r="I178" s="2422"/>
      <c r="J178" s="2422"/>
    </row>
    <row r="179" spans="1:10" ht="14.25">
      <c r="A179" s="2422" t="s">
        <v>1675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>
      <c r="A180" s="2461" t="s">
        <v>950</v>
      </c>
      <c r="B180" s="2461"/>
      <c r="C180" s="2461"/>
      <c r="D180" s="2461"/>
      <c r="E180" s="2461"/>
      <c r="F180" s="2461"/>
      <c r="G180" s="2461"/>
      <c r="H180" s="2461"/>
      <c r="I180" s="2461"/>
      <c r="J180" s="2461"/>
    </row>
    <row r="181" spans="1:10" ht="14.25">
      <c r="A181" s="2466"/>
      <c r="B181" s="2466"/>
      <c r="C181" s="2466"/>
      <c r="D181" s="2466"/>
      <c r="E181" s="2466"/>
      <c r="F181" s="2466"/>
      <c r="G181" s="2466"/>
      <c r="H181" s="2466"/>
      <c r="I181" s="2466"/>
      <c r="J181" s="2466"/>
    </row>
    <row r="182" spans="1:10">
      <c r="A182" s="2422" t="s">
        <v>951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 s="626" customFormat="1" ht="14.25">
      <c r="A183" s="816" t="s">
        <v>2011</v>
      </c>
      <c r="B183" s="816"/>
      <c r="C183" s="817"/>
      <c r="D183" s="816"/>
      <c r="E183" s="816"/>
      <c r="F183" s="816"/>
      <c r="G183" s="816" t="s">
        <v>1102</v>
      </c>
      <c r="H183" s="816"/>
      <c r="I183" s="816"/>
      <c r="J183" s="816"/>
    </row>
    <row r="184" spans="1:10" s="626" customFormat="1" ht="14.25">
      <c r="A184" s="818" t="s">
        <v>1655</v>
      </c>
      <c r="B184" s="817" t="s">
        <v>612</v>
      </c>
      <c r="C184" s="820"/>
      <c r="D184" s="662"/>
      <c r="E184" s="661" t="s">
        <v>289</v>
      </c>
      <c r="F184" s="662"/>
      <c r="G184" s="661" t="s">
        <v>290</v>
      </c>
      <c r="H184" s="662"/>
      <c r="I184" s="662"/>
      <c r="J184" s="818"/>
    </row>
    <row r="185" spans="1:10">
      <c r="A185" s="2455"/>
      <c r="B185" s="2455"/>
      <c r="C185" s="2455"/>
      <c r="D185" s="2455"/>
      <c r="E185" s="2455"/>
      <c r="F185" s="2455"/>
      <c r="G185" s="2455"/>
      <c r="H185" s="2455"/>
      <c r="I185" s="2455"/>
      <c r="J185" s="2455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>
      <c r="A190" s="971"/>
      <c r="B190" s="971"/>
      <c r="C190" s="971"/>
      <c r="D190" s="971"/>
      <c r="E190" s="971"/>
      <c r="F190" s="971"/>
      <c r="G190" s="971"/>
      <c r="H190" s="971"/>
      <c r="I190" s="971"/>
      <c r="J190" s="972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971"/>
      <c r="B195" s="971"/>
      <c r="C195" s="971"/>
      <c r="D195" s="971"/>
      <c r="E195" s="971"/>
      <c r="F195" s="971"/>
      <c r="G195" s="971"/>
      <c r="H195" s="971"/>
      <c r="I195" s="971"/>
      <c r="J195" s="971"/>
    </row>
    <row r="196" spans="1:10">
      <c r="A196" s="2464"/>
      <c r="B196" s="2464"/>
      <c r="C196" s="2464"/>
      <c r="D196" s="2464"/>
      <c r="E196" s="2464"/>
      <c r="F196" s="2464"/>
      <c r="G196" s="2464"/>
      <c r="H196" s="2464"/>
      <c r="I196" s="2464"/>
      <c r="J196" s="2464"/>
    </row>
    <row r="197" spans="1:10">
      <c r="A197" s="971"/>
      <c r="B197" s="971"/>
      <c r="C197" s="971"/>
      <c r="D197" s="971"/>
      <c r="E197" s="971"/>
      <c r="F197" s="973"/>
      <c r="G197" s="973"/>
      <c r="H197" s="973"/>
      <c r="I197" s="973"/>
      <c r="J197" s="973"/>
    </row>
    <row r="198" spans="1:10">
      <c r="A198" s="2464"/>
      <c r="B198" s="2464"/>
      <c r="C198" s="2464"/>
      <c r="D198" s="2464"/>
      <c r="E198" s="2464"/>
      <c r="F198" s="2464"/>
      <c r="G198" s="2464"/>
      <c r="H198" s="2464"/>
      <c r="I198" s="2464"/>
      <c r="J198" s="2464"/>
    </row>
    <row r="199" spans="1:10">
      <c r="A199" s="971"/>
      <c r="B199" s="971"/>
      <c r="C199" s="971"/>
      <c r="D199" s="971"/>
      <c r="E199" s="971"/>
      <c r="F199" s="971"/>
      <c r="G199" s="971"/>
      <c r="H199" s="971"/>
      <c r="I199" s="971"/>
      <c r="J199" s="971"/>
    </row>
    <row r="200" spans="1:10">
      <c r="A200" s="2464"/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>
      <c r="A201" s="971"/>
      <c r="B201" s="971"/>
      <c r="C201" s="971"/>
      <c r="D201" s="971"/>
      <c r="E201" s="971"/>
      <c r="F201" s="971"/>
      <c r="G201" s="971"/>
      <c r="H201" s="971"/>
      <c r="I201" s="971"/>
      <c r="J201" s="971"/>
    </row>
    <row r="202" spans="1:10">
      <c r="A202" s="2464" t="s">
        <v>49</v>
      </c>
      <c r="B202" s="2464"/>
      <c r="C202" s="2464"/>
      <c r="D202" s="2464"/>
      <c r="E202" s="2464"/>
      <c r="F202" s="2464"/>
      <c r="G202" s="2464"/>
      <c r="H202" s="2464"/>
      <c r="I202" s="2464"/>
      <c r="J202" s="2464"/>
    </row>
    <row r="203" spans="1:10">
      <c r="A203" s="2463" t="s">
        <v>1664</v>
      </c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2463" t="s">
        <v>1665</v>
      </c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2463" t="s">
        <v>1666</v>
      </c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971" t="s">
        <v>890</v>
      </c>
      <c r="B206" s="974"/>
      <c r="C206" s="974"/>
      <c r="D206" s="974"/>
      <c r="E206" s="974"/>
      <c r="F206" s="974"/>
      <c r="G206" s="974"/>
      <c r="H206" s="974"/>
      <c r="I206" s="974"/>
      <c r="J206" s="974"/>
    </row>
    <row r="207" spans="1:10">
      <c r="A207" s="2463" t="s">
        <v>1667</v>
      </c>
      <c r="B207" s="2463"/>
      <c r="C207" s="2463"/>
      <c r="D207" s="2463"/>
      <c r="E207" s="2463"/>
      <c r="F207" s="2463"/>
      <c r="G207" s="2463"/>
      <c r="H207" s="2463"/>
      <c r="I207" s="2463"/>
      <c r="J207" s="2463"/>
    </row>
    <row r="208" spans="1:10">
      <c r="A208" s="2422" t="s">
        <v>645</v>
      </c>
      <c r="B208" s="2422"/>
      <c r="C208" s="2422"/>
      <c r="D208" s="2422"/>
      <c r="E208" s="2422"/>
      <c r="F208" s="2422"/>
      <c r="G208" s="2422"/>
      <c r="H208" s="2422"/>
      <c r="I208" s="2422"/>
      <c r="J208" s="2422"/>
    </row>
    <row r="209" spans="1:10">
      <c r="A209" s="2459" t="s">
        <v>1070</v>
      </c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 ht="14.25">
      <c r="A210" s="2459" t="s">
        <v>1668</v>
      </c>
      <c r="B210" s="2459"/>
      <c r="C210" s="2459"/>
      <c r="D210" s="2459"/>
      <c r="E210" s="2459"/>
      <c r="F210" s="2459"/>
      <c r="G210" s="2459"/>
      <c r="H210" s="2459"/>
      <c r="I210" s="2459"/>
      <c r="J210" s="2459"/>
    </row>
    <row r="211" spans="1:10">
      <c r="A211" s="2461" t="s">
        <v>950</v>
      </c>
      <c r="B211" s="2461"/>
      <c r="C211" s="2461"/>
      <c r="D211" s="2461"/>
      <c r="E211" s="2461"/>
      <c r="F211" s="2461"/>
      <c r="G211" s="2461"/>
      <c r="H211" s="2461"/>
      <c r="I211" s="2461"/>
      <c r="J211" s="2461"/>
    </row>
    <row r="212" spans="1:10" ht="14.25">
      <c r="A212" s="2462" t="s">
        <v>1669</v>
      </c>
      <c r="B212" s="2462"/>
      <c r="C212" s="2462"/>
      <c r="D212" s="2462"/>
      <c r="E212" s="2462"/>
      <c r="F212" s="2462"/>
      <c r="G212" s="2462"/>
      <c r="H212" s="2462"/>
      <c r="I212" s="2462"/>
      <c r="J212" s="2462"/>
    </row>
    <row r="213" spans="1:10">
      <c r="A213" s="2459" t="s">
        <v>951</v>
      </c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>
      <c r="A214" s="2459" t="s">
        <v>952</v>
      </c>
      <c r="B214" s="2459"/>
      <c r="C214" s="2459"/>
      <c r="D214" s="2459"/>
      <c r="E214" s="2459"/>
      <c r="F214" s="2459"/>
      <c r="G214" s="2459"/>
      <c r="H214" s="2459"/>
      <c r="I214" s="2459"/>
      <c r="J214" s="2459"/>
    </row>
    <row r="215" spans="1:10" ht="14.25">
      <c r="A215" s="2460" t="s">
        <v>1663</v>
      </c>
      <c r="B215" s="2460"/>
      <c r="C215" s="2460"/>
      <c r="D215" s="2460"/>
      <c r="E215" s="2460"/>
      <c r="F215" s="2460"/>
      <c r="G215" s="2460"/>
      <c r="H215" s="2460"/>
      <c r="I215" s="2460"/>
      <c r="J215" s="2460"/>
    </row>
    <row r="216" spans="1:10">
      <c r="A216" s="2455"/>
      <c r="B216" s="2455"/>
      <c r="C216" s="2455"/>
      <c r="D216" s="2455"/>
      <c r="E216" s="2455"/>
      <c r="F216" s="2455"/>
      <c r="G216" s="2455"/>
      <c r="H216" s="2455"/>
      <c r="I216" s="2455"/>
      <c r="J216" s="2455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</mergeCells>
  <pageMargins left="0.7" right="0.7" top="0.75" bottom="0.75" header="0.3" footer="0.3"/>
  <pageSetup paperSize="9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L216"/>
  <sheetViews>
    <sheetView topLeftCell="A28" workbookViewId="0">
      <selection activeCell="F31" sqref="F31"/>
    </sheetView>
  </sheetViews>
  <sheetFormatPr defaultRowHeight="12.75"/>
  <cols>
    <col min="1" max="1" width="7.4257812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10.7109375" style="841" customWidth="1"/>
    <col min="6" max="6" width="11.2851562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889</v>
      </c>
    </row>
    <row r="2" spans="1:10">
      <c r="F2" s="869"/>
      <c r="G2" s="869"/>
      <c r="H2" s="869"/>
      <c r="I2" s="869"/>
    </row>
    <row r="3" spans="1:10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5.75">
      <c r="B6" s="871" t="s">
        <v>31</v>
      </c>
      <c r="C6" s="872"/>
      <c r="D6" s="871"/>
      <c r="E6" s="1381"/>
      <c r="G6" s="873" t="s">
        <v>971</v>
      </c>
      <c r="H6" s="820"/>
    </row>
    <row r="7" spans="1:10">
      <c r="B7" s="662"/>
      <c r="C7" s="874"/>
    </row>
    <row r="8" spans="1:10">
      <c r="A8" s="672" t="s">
        <v>2157</v>
      </c>
      <c r="F8" s="665"/>
      <c r="G8" s="665"/>
    </row>
    <row r="9" spans="1:10" s="672" customFormat="1" ht="10.5">
      <c r="A9" s="2455" t="s">
        <v>1073</v>
      </c>
      <c r="B9" s="2455"/>
      <c r="C9" s="2455"/>
      <c r="D9" s="2455"/>
      <c r="E9" s="2455"/>
    </row>
    <row r="10" spans="1:10">
      <c r="A10" s="672" t="s">
        <v>451</v>
      </c>
      <c r="B10" s="875"/>
      <c r="C10" s="876"/>
      <c r="D10" s="824"/>
      <c r="E10" s="1382"/>
    </row>
    <row r="11" spans="1:10">
      <c r="B11" s="877"/>
      <c r="C11" s="878"/>
      <c r="D11" s="877"/>
      <c r="E11" s="1383"/>
      <c r="F11" s="877"/>
      <c r="G11" s="877"/>
      <c r="H11" s="879"/>
    </row>
    <row r="12" spans="1:10">
      <c r="A12" s="880" t="s">
        <v>452</v>
      </c>
      <c r="B12" s="873"/>
      <c r="C12" s="874"/>
      <c r="D12" s="873"/>
      <c r="E12" s="1384"/>
      <c r="F12" s="873"/>
      <c r="G12" s="820"/>
      <c r="H12" s="881" t="s">
        <v>193</v>
      </c>
    </row>
    <row r="13" spans="1:10" ht="21.75">
      <c r="A13" s="882" t="s">
        <v>587</v>
      </c>
      <c r="B13" s="882"/>
      <c r="C13" s="878"/>
      <c r="D13" s="882"/>
      <c r="E13" s="1385"/>
      <c r="F13" s="882"/>
      <c r="G13" s="883"/>
    </row>
    <row r="14" spans="1:10" s="841" customFormat="1">
      <c r="A14" s="2445" t="s">
        <v>2138</v>
      </c>
      <c r="B14" s="2446"/>
      <c r="C14" s="1460"/>
      <c r="F14" s="1461"/>
      <c r="G14" s="1461"/>
    </row>
    <row r="15" spans="1:10" ht="18">
      <c r="A15" s="884"/>
      <c r="B15" s="2447" t="s">
        <v>588</v>
      </c>
      <c r="C15" s="2447"/>
      <c r="D15" s="2447"/>
      <c r="E15" s="2447"/>
      <c r="F15" s="885"/>
      <c r="G15" s="885"/>
      <c r="H15" s="885"/>
      <c r="I15" s="885"/>
      <c r="J15" s="885"/>
    </row>
    <row r="16" spans="1:10" ht="14.25">
      <c r="A16" s="662"/>
      <c r="B16" s="2449" t="s">
        <v>243</v>
      </c>
      <c r="C16" s="2449"/>
      <c r="D16" s="2449"/>
      <c r="E16" s="2449"/>
      <c r="F16" s="2449"/>
      <c r="G16" s="886"/>
      <c r="H16" s="886"/>
      <c r="I16" s="886"/>
      <c r="J16" s="886"/>
    </row>
    <row r="17" spans="1:12" s="626" customFormat="1" ht="14.25" customHeight="1">
      <c r="A17" s="2451" t="s">
        <v>2126</v>
      </c>
      <c r="B17" s="2451"/>
      <c r="C17" s="2451"/>
      <c r="D17" s="2451"/>
      <c r="E17" s="2451"/>
      <c r="F17" s="2451"/>
      <c r="G17" s="2451"/>
      <c r="H17" s="2451"/>
      <c r="I17" s="2451"/>
      <c r="J17" s="2451"/>
      <c r="K17" s="672"/>
      <c r="L17" s="672"/>
    </row>
    <row r="18" spans="1:12" s="667" customFormat="1" ht="12.75" customHeight="1" thickBot="1">
      <c r="A18" s="2451"/>
      <c r="B18" s="2451"/>
      <c r="C18" s="2451"/>
      <c r="D18" s="2451"/>
      <c r="E18" s="2451"/>
      <c r="F18" s="2451"/>
      <c r="G18" s="2451"/>
      <c r="H18" s="2451"/>
      <c r="I18" s="2451"/>
      <c r="J18" s="2451"/>
    </row>
    <row r="19" spans="1:12" s="869" customFormat="1" ht="21.75" customHeight="1" thickBot="1">
      <c r="A19" s="677" t="s">
        <v>2123</v>
      </c>
      <c r="B19" s="892"/>
      <c r="C19" s="889"/>
      <c r="E19" s="1387"/>
      <c r="G19" s="892" t="s">
        <v>313</v>
      </c>
      <c r="H19" s="893">
        <v>8</v>
      </c>
      <c r="I19" s="894">
        <v>2</v>
      </c>
      <c r="J19" s="895">
        <v>3</v>
      </c>
    </row>
    <row r="20" spans="1:12" s="892" customFormat="1" ht="17.25" customHeight="1" thickBot="1">
      <c r="A20" s="677" t="s">
        <v>600</v>
      </c>
      <c r="C20" s="889"/>
      <c r="E20" s="1388"/>
      <c r="G20" s="892" t="s">
        <v>1133</v>
      </c>
    </row>
    <row r="21" spans="1:12" s="892" customFormat="1" ht="9.75" customHeight="1" thickBot="1">
      <c r="A21" s="677" t="s">
        <v>531</v>
      </c>
      <c r="C21" s="896"/>
      <c r="D21" s="897"/>
      <c r="E21" s="1388"/>
      <c r="G21" s="892" t="s">
        <v>532</v>
      </c>
    </row>
    <row r="22" spans="1:12" s="869" customFormat="1" ht="15.75" customHeight="1" thickBot="1">
      <c r="A22" s="677" t="s">
        <v>693</v>
      </c>
      <c r="B22" s="892"/>
      <c r="C22" s="889"/>
      <c r="E22" s="1387"/>
      <c r="G22" s="892" t="s">
        <v>902</v>
      </c>
      <c r="I22" s="898"/>
    </row>
    <row r="23" spans="1:12" s="869" customFormat="1" ht="12.75" customHeight="1">
      <c r="A23" s="677" t="s">
        <v>287</v>
      </c>
      <c r="B23" s="899"/>
      <c r="C23" s="900"/>
      <c r="E23" s="1387"/>
      <c r="F23" s="901"/>
      <c r="G23" s="892" t="s">
        <v>904</v>
      </c>
    </row>
    <row r="24" spans="1:12" s="869" customFormat="1" ht="15.75" customHeight="1" thickBot="1">
      <c r="A24" s="679" t="s">
        <v>286</v>
      </c>
      <c r="B24" s="890"/>
      <c r="C24" s="900"/>
      <c r="D24" s="902"/>
      <c r="E24" s="1389"/>
      <c r="G24" s="892" t="s">
        <v>218</v>
      </c>
      <c r="I24" s="901"/>
    </row>
    <row r="25" spans="1:12" s="901" customFormat="1" ht="15.75" customHeight="1" thickBot="1">
      <c r="A25" s="677" t="s">
        <v>110</v>
      </c>
      <c r="B25" s="892"/>
      <c r="C25" s="900"/>
      <c r="D25" s="903"/>
      <c r="E25" s="1387"/>
      <c r="G25" s="901" t="s">
        <v>1658</v>
      </c>
      <c r="H25" s="904"/>
      <c r="I25" s="905"/>
      <c r="J25" s="906"/>
    </row>
    <row r="26" spans="1:12" s="901" customFormat="1" ht="15" customHeight="1" thickBot="1">
      <c r="A26" s="677" t="s">
        <v>608</v>
      </c>
      <c r="B26" s="892"/>
      <c r="C26" s="900"/>
      <c r="E26" s="1390" t="s">
        <v>704</v>
      </c>
      <c r="G26" s="892" t="s">
        <v>398</v>
      </c>
      <c r="I26" s="869"/>
      <c r="J26" s="869"/>
    </row>
    <row r="27" spans="1:12" s="901" customFormat="1" ht="16.5" hidden="1" customHeight="1">
      <c r="A27" s="680"/>
      <c r="B27" s="869"/>
      <c r="C27" s="908"/>
      <c r="E27" s="1391"/>
      <c r="F27" s="869"/>
      <c r="G27" s="869"/>
    </row>
    <row r="28" spans="1:12" s="901" customFormat="1" ht="16.5" customHeight="1" thickBot="1">
      <c r="A28" s="680"/>
      <c r="B28" s="869"/>
      <c r="C28" s="908"/>
      <c r="E28" s="1391"/>
      <c r="F28" s="869"/>
      <c r="G28" s="869"/>
      <c r="H28" s="2469">
        <v>900272000366</v>
      </c>
      <c r="I28" s="2469"/>
      <c r="J28" s="2469"/>
    </row>
    <row r="29" spans="1:12" s="672" customFormat="1" ht="35.25" customHeight="1" thickBot="1">
      <c r="A29" s="695" t="s">
        <v>385</v>
      </c>
      <c r="B29" s="696" t="s">
        <v>609</v>
      </c>
      <c r="C29" s="697"/>
      <c r="D29" s="696" t="s">
        <v>401</v>
      </c>
      <c r="E29" s="1392"/>
      <c r="F29" s="2438" t="s">
        <v>342</v>
      </c>
      <c r="G29" s="2440" t="s">
        <v>343</v>
      </c>
      <c r="H29" s="2441"/>
      <c r="I29" s="2441"/>
      <c r="J29" s="2442"/>
    </row>
    <row r="30" spans="1:12" s="672" customFormat="1" ht="65.25" customHeight="1" thickBot="1">
      <c r="A30" s="699"/>
      <c r="B30" s="700" t="s">
        <v>329</v>
      </c>
      <c r="C30" s="701" t="s">
        <v>641</v>
      </c>
      <c r="D30" s="702" t="s">
        <v>761</v>
      </c>
      <c r="E30" s="139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2" s="910" customFormat="1" ht="21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1394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2" s="813" customFormat="1" ht="33" customHeight="1" thickBot="1">
      <c r="A32" s="911">
        <v>1100000</v>
      </c>
      <c r="B32" s="711" t="s">
        <v>1659</v>
      </c>
      <c r="C32" s="712" t="s">
        <v>338</v>
      </c>
      <c r="D32" s="826">
        <f t="shared" ref="D32:I32" si="0">D92</f>
        <v>36000</v>
      </c>
      <c r="E32" s="1104">
        <f>E92+E35+E47</f>
        <v>0</v>
      </c>
      <c r="F32" s="826">
        <f>F92+F33+F43</f>
        <v>36000</v>
      </c>
      <c r="G32" s="826">
        <f t="shared" si="0"/>
        <v>9000</v>
      </c>
      <c r="H32" s="826">
        <f t="shared" si="0"/>
        <v>18000</v>
      </c>
      <c r="I32" s="826">
        <f t="shared" si="0"/>
        <v>27000</v>
      </c>
      <c r="J32" s="1104">
        <f>F32</f>
        <v>36000</v>
      </c>
    </row>
    <row r="33" spans="1:10" s="672" customFormat="1" ht="90" hidden="1" thickBot="1">
      <c r="A33" s="911">
        <v>1110000</v>
      </c>
      <c r="B33" s="714" t="s">
        <v>1617</v>
      </c>
      <c r="C33" s="712" t="s">
        <v>338</v>
      </c>
      <c r="D33" s="827">
        <f>D34</f>
        <v>0</v>
      </c>
      <c r="E33" s="1122"/>
      <c r="F33" s="827">
        <f>F34</f>
        <v>0</v>
      </c>
      <c r="G33" s="827">
        <f>G34</f>
        <v>0</v>
      </c>
      <c r="H33" s="827">
        <f>H34</f>
        <v>0</v>
      </c>
      <c r="I33" s="827">
        <f>I34</f>
        <v>0</v>
      </c>
      <c r="J33" s="827">
        <f>J34</f>
        <v>0</v>
      </c>
    </row>
    <row r="34" spans="1:10" s="672" customFormat="1" ht="14.25" hidden="1">
      <c r="A34" s="912">
        <v>1110000</v>
      </c>
      <c r="B34" s="717" t="s">
        <v>768</v>
      </c>
      <c r="C34" s="718" t="s">
        <v>338</v>
      </c>
      <c r="D34" s="828">
        <f>SUM(D35:D41)</f>
        <v>0</v>
      </c>
      <c r="E34" s="1395"/>
      <c r="F34" s="828">
        <f>SUM(F35:F41)</f>
        <v>0</v>
      </c>
      <c r="G34" s="828">
        <f>SUM(G35:G41)</f>
        <v>0</v>
      </c>
      <c r="H34" s="828">
        <f>SUM(H35:H41)</f>
        <v>0</v>
      </c>
      <c r="I34" s="828">
        <f>SUM(I35:I41)</f>
        <v>0</v>
      </c>
      <c r="J34" s="828">
        <f>SUM(J35:J41)</f>
        <v>0</v>
      </c>
    </row>
    <row r="35" spans="1:10" s="672" customFormat="1" ht="25.5" hidden="1">
      <c r="A35" s="913">
        <v>1111000</v>
      </c>
      <c r="B35" s="721" t="s">
        <v>643</v>
      </c>
      <c r="C35" s="722" t="s">
        <v>769</v>
      </c>
      <c r="D35" s="1105">
        <v>0</v>
      </c>
      <c r="E35" s="1451">
        <v>0</v>
      </c>
      <c r="F35" s="1106">
        <f>D35+E35</f>
        <v>0</v>
      </c>
      <c r="G35" s="846">
        <v>0</v>
      </c>
      <c r="H35" s="846">
        <v>0</v>
      </c>
      <c r="I35" s="846">
        <v>0</v>
      </c>
      <c r="J35" s="846">
        <f>F35</f>
        <v>0</v>
      </c>
    </row>
    <row r="36" spans="1:10" s="672" customFormat="1" ht="25.5" hidden="1">
      <c r="A36" s="914">
        <v>1112000</v>
      </c>
      <c r="B36" s="725" t="s">
        <v>255</v>
      </c>
      <c r="C36" s="726" t="s">
        <v>770</v>
      </c>
      <c r="D36" s="844">
        <v>0</v>
      </c>
      <c r="E36" s="845"/>
      <c r="F36" s="845">
        <v>0</v>
      </c>
      <c r="G36" s="845">
        <v>0</v>
      </c>
      <c r="H36" s="845">
        <v>0</v>
      </c>
      <c r="I36" s="845">
        <v>0</v>
      </c>
      <c r="J36" s="844">
        <f>F36</f>
        <v>0</v>
      </c>
    </row>
    <row r="37" spans="1:10" s="672" customFormat="1" ht="25.5" hidden="1">
      <c r="A37" s="914">
        <v>1113000</v>
      </c>
      <c r="B37" s="725" t="s">
        <v>771</v>
      </c>
      <c r="C37" s="726" t="s">
        <v>772</v>
      </c>
      <c r="D37" s="844"/>
      <c r="E37" s="845"/>
      <c r="F37" s="845"/>
      <c r="G37" s="845"/>
      <c r="H37" s="845"/>
      <c r="I37" s="845"/>
      <c r="J37" s="954">
        <v>0</v>
      </c>
    </row>
    <row r="38" spans="1:10" s="672" customFormat="1" ht="38.25" hidden="1">
      <c r="A38" s="914">
        <v>1114000</v>
      </c>
      <c r="B38" s="725" t="s">
        <v>377</v>
      </c>
      <c r="C38" s="726" t="s">
        <v>378</v>
      </c>
      <c r="D38" s="844"/>
      <c r="E38" s="845"/>
      <c r="F38" s="845"/>
      <c r="G38" s="845"/>
      <c r="H38" s="845"/>
      <c r="I38" s="845"/>
      <c r="J38" s="954">
        <v>0</v>
      </c>
    </row>
    <row r="39" spans="1:10" s="672" customFormat="1" hidden="1">
      <c r="A39" s="914">
        <v>1115000</v>
      </c>
      <c r="B39" s="725" t="s">
        <v>591</v>
      </c>
      <c r="C39" s="726" t="s">
        <v>367</v>
      </c>
      <c r="D39" s="844"/>
      <c r="E39" s="845"/>
      <c r="F39" s="845"/>
      <c r="G39" s="845"/>
      <c r="H39" s="845"/>
      <c r="I39" s="845"/>
      <c r="J39" s="954">
        <v>0</v>
      </c>
    </row>
    <row r="40" spans="1:10" s="672" customFormat="1" ht="25.5" hidden="1">
      <c r="A40" s="914">
        <v>1116000</v>
      </c>
      <c r="B40" s="725" t="s">
        <v>981</v>
      </c>
      <c r="C40" s="726" t="s">
        <v>368</v>
      </c>
      <c r="D40" s="844"/>
      <c r="E40" s="845"/>
      <c r="F40" s="845"/>
      <c r="G40" s="845"/>
      <c r="H40" s="845"/>
      <c r="I40" s="845"/>
      <c r="J40" s="954">
        <v>0</v>
      </c>
    </row>
    <row r="41" spans="1:10" s="672" customFormat="1" ht="13.5" hidden="1" thickBot="1">
      <c r="A41" s="916">
        <v>1117000</v>
      </c>
      <c r="B41" s="729" t="s">
        <v>610</v>
      </c>
      <c r="C41" s="730" t="s">
        <v>19</v>
      </c>
      <c r="D41" s="839">
        <v>0</v>
      </c>
      <c r="E41" s="840"/>
      <c r="F41" s="840">
        <f>D41</f>
        <v>0</v>
      </c>
      <c r="G41" s="840">
        <v>0</v>
      </c>
      <c r="H41" s="840">
        <v>0</v>
      </c>
      <c r="I41" s="840">
        <v>0</v>
      </c>
      <c r="J41" s="954">
        <f>F41</f>
        <v>0</v>
      </c>
    </row>
    <row r="42" spans="1:10" s="672" customFormat="1" ht="29.25" hidden="1" thickBot="1">
      <c r="A42" s="917">
        <v>1120000</v>
      </c>
      <c r="B42" s="733" t="s">
        <v>20</v>
      </c>
      <c r="C42" s="712" t="s">
        <v>338</v>
      </c>
      <c r="D42" s="833">
        <f>D43+D55+D66+D69+D51+D64</f>
        <v>0</v>
      </c>
      <c r="E42" s="1107"/>
      <c r="F42" s="1107">
        <f>F43+F55+F66+F69+F51+F64</f>
        <v>0</v>
      </c>
      <c r="G42" s="1107">
        <f>G43+G51+G55+G64+G66+G69</f>
        <v>0</v>
      </c>
      <c r="H42" s="1107">
        <f>H43+H51+H55+H64+H66+H69</f>
        <v>0</v>
      </c>
      <c r="I42" s="1107">
        <f>I43+I51+I55+I64+I66+I69</f>
        <v>0</v>
      </c>
      <c r="J42" s="954">
        <f>F42</f>
        <v>0</v>
      </c>
    </row>
    <row r="43" spans="1:10" s="672" customFormat="1" ht="14.25" hidden="1">
      <c r="A43" s="912">
        <v>1121000</v>
      </c>
      <c r="B43" s="735" t="s">
        <v>21</v>
      </c>
      <c r="C43" s="736"/>
      <c r="D43" s="834">
        <f>SUM(D44:D49)</f>
        <v>0</v>
      </c>
      <c r="E43" s="846">
        <v>0</v>
      </c>
      <c r="F43" s="846">
        <f>SUM(F44:F49)</f>
        <v>0</v>
      </c>
      <c r="G43" s="846">
        <f>SUM(G44:G49)</f>
        <v>0</v>
      </c>
      <c r="H43" s="846">
        <f>SUM(H44:H49)</f>
        <v>0</v>
      </c>
      <c r="I43" s="846">
        <f>SUM(I44:I49)</f>
        <v>0</v>
      </c>
      <c r="J43" s="954">
        <f>SUM(J44:J49)</f>
        <v>0</v>
      </c>
    </row>
    <row r="44" spans="1:10" s="672" customFormat="1" ht="25.5" hidden="1">
      <c r="A44" s="914">
        <v>1121100</v>
      </c>
      <c r="B44" s="737" t="s">
        <v>359</v>
      </c>
      <c r="C44" s="726" t="s">
        <v>360</v>
      </c>
      <c r="D44" s="844"/>
      <c r="E44" s="845"/>
      <c r="F44" s="845"/>
      <c r="G44" s="845"/>
      <c r="H44" s="845"/>
      <c r="I44" s="845"/>
      <c r="J44" s="954">
        <v>0</v>
      </c>
    </row>
    <row r="45" spans="1:10" s="672" customFormat="1" hidden="1">
      <c r="A45" s="914">
        <v>1121200</v>
      </c>
      <c r="B45" s="738" t="s">
        <v>1618</v>
      </c>
      <c r="C45" s="726" t="s">
        <v>362</v>
      </c>
      <c r="D45" s="844">
        <v>0</v>
      </c>
      <c r="E45" s="845">
        <v>0</v>
      </c>
      <c r="F45" s="845">
        <f>D45+E45</f>
        <v>0</v>
      </c>
      <c r="G45" s="845">
        <v>0</v>
      </c>
      <c r="H45" s="845">
        <v>0</v>
      </c>
      <c r="I45" s="845">
        <v>0</v>
      </c>
      <c r="J45" s="954">
        <f>F45</f>
        <v>0</v>
      </c>
    </row>
    <row r="46" spans="1:10" s="672" customFormat="1" hidden="1">
      <c r="A46" s="914">
        <v>1121300</v>
      </c>
      <c r="B46" s="737" t="s">
        <v>734</v>
      </c>
      <c r="C46" s="726" t="s">
        <v>363</v>
      </c>
      <c r="D46" s="844">
        <v>0</v>
      </c>
      <c r="E46" s="845">
        <v>0</v>
      </c>
      <c r="F46" s="845">
        <f>D46+E46</f>
        <v>0</v>
      </c>
      <c r="G46" s="845">
        <v>0</v>
      </c>
      <c r="H46" s="845">
        <v>0</v>
      </c>
      <c r="I46" s="845">
        <v>0</v>
      </c>
      <c r="J46" s="954">
        <f>F46</f>
        <v>0</v>
      </c>
    </row>
    <row r="47" spans="1:10" s="672" customFormat="1" hidden="1">
      <c r="A47" s="914">
        <v>1121400</v>
      </c>
      <c r="B47" s="737" t="s">
        <v>735</v>
      </c>
      <c r="C47" s="726" t="s">
        <v>364</v>
      </c>
      <c r="D47" s="844">
        <v>0</v>
      </c>
      <c r="E47" s="845">
        <v>0</v>
      </c>
      <c r="F47" s="845">
        <f>D47+E47</f>
        <v>0</v>
      </c>
      <c r="G47" s="845">
        <v>0</v>
      </c>
      <c r="H47" s="845">
        <v>0</v>
      </c>
      <c r="I47" s="845">
        <v>0</v>
      </c>
      <c r="J47" s="954">
        <f>F47</f>
        <v>0</v>
      </c>
    </row>
    <row r="48" spans="1:10" s="672" customFormat="1" hidden="1">
      <c r="A48" s="914">
        <v>1121500</v>
      </c>
      <c r="B48" s="737" t="s">
        <v>65</v>
      </c>
      <c r="C48" s="726" t="s">
        <v>365</v>
      </c>
      <c r="D48" s="834"/>
      <c r="E48" s="845"/>
      <c r="F48" s="845">
        <f>D48+E48</f>
        <v>0</v>
      </c>
      <c r="G48" s="846"/>
      <c r="H48" s="846"/>
      <c r="I48" s="846"/>
      <c r="J48" s="954">
        <v>0</v>
      </c>
    </row>
    <row r="49" spans="1:11" s="672" customFormat="1" hidden="1">
      <c r="A49" s="914">
        <v>1121600</v>
      </c>
      <c r="B49" s="1205" t="s">
        <v>66</v>
      </c>
      <c r="C49" s="726" t="s">
        <v>366</v>
      </c>
      <c r="D49" s="844">
        <v>0</v>
      </c>
      <c r="E49" s="845">
        <v>0</v>
      </c>
      <c r="F49" s="845">
        <f>D49+E49</f>
        <v>0</v>
      </c>
      <c r="G49" s="845">
        <v>0</v>
      </c>
      <c r="H49" s="845">
        <v>0</v>
      </c>
      <c r="I49" s="845">
        <v>0</v>
      </c>
      <c r="J49" s="954">
        <f>F49</f>
        <v>0</v>
      </c>
    </row>
    <row r="50" spans="1:11" s="672" customFormat="1" ht="13.5" hidden="1" thickBot="1">
      <c r="A50" s="918">
        <v>1121700</v>
      </c>
      <c r="B50" s="741" t="s">
        <v>67</v>
      </c>
      <c r="C50" s="730" t="s">
        <v>731</v>
      </c>
      <c r="D50" s="839"/>
      <c r="E50" s="840"/>
      <c r="F50" s="840"/>
      <c r="G50" s="840"/>
      <c r="H50" s="840"/>
      <c r="I50" s="840"/>
      <c r="J50" s="954">
        <v>0</v>
      </c>
    </row>
    <row r="51" spans="1:11" s="672" customFormat="1" ht="28.5" hidden="1">
      <c r="A51" s="912">
        <v>1122000</v>
      </c>
      <c r="B51" s="742" t="s">
        <v>732</v>
      </c>
      <c r="C51" s="718" t="s">
        <v>338</v>
      </c>
      <c r="D51" s="842">
        <f>D52</f>
        <v>0</v>
      </c>
      <c r="E51" s="843"/>
      <c r="F51" s="843">
        <f>F52</f>
        <v>0</v>
      </c>
      <c r="G51" s="843">
        <f>G52</f>
        <v>0</v>
      </c>
      <c r="H51" s="843">
        <f>H52</f>
        <v>0</v>
      </c>
      <c r="I51" s="843">
        <f>I52</f>
        <v>0</v>
      </c>
      <c r="J51" s="954">
        <f>J52</f>
        <v>0</v>
      </c>
    </row>
    <row r="52" spans="1:11" s="672" customFormat="1" hidden="1">
      <c r="A52" s="919">
        <v>1122100</v>
      </c>
      <c r="B52" s="737" t="s">
        <v>68</v>
      </c>
      <c r="C52" s="722" t="s">
        <v>733</v>
      </c>
      <c r="D52" s="844">
        <v>0</v>
      </c>
      <c r="E52" s="845"/>
      <c r="F52" s="845">
        <v>0</v>
      </c>
      <c r="G52" s="845">
        <v>0</v>
      </c>
      <c r="H52" s="845">
        <v>0</v>
      </c>
      <c r="I52" s="845">
        <v>0</v>
      </c>
      <c r="J52" s="954">
        <f>F52</f>
        <v>0</v>
      </c>
    </row>
    <row r="53" spans="1:11" s="672" customFormat="1" hidden="1">
      <c r="A53" s="919">
        <v>1122200</v>
      </c>
      <c r="B53" s="737" t="s">
        <v>465</v>
      </c>
      <c r="C53" s="726" t="s">
        <v>978</v>
      </c>
      <c r="D53" s="844"/>
      <c r="E53" s="845"/>
      <c r="F53" s="845"/>
      <c r="G53" s="845"/>
      <c r="H53" s="845"/>
      <c r="I53" s="845"/>
      <c r="J53" s="954">
        <v>0</v>
      </c>
    </row>
    <row r="54" spans="1:11" s="672" customFormat="1" ht="13.5" hidden="1" thickBot="1">
      <c r="A54" s="917">
        <v>1122300</v>
      </c>
      <c r="B54" s="741" t="s">
        <v>136</v>
      </c>
      <c r="C54" s="730" t="s">
        <v>979</v>
      </c>
      <c r="D54" s="839"/>
      <c r="E54" s="840"/>
      <c r="F54" s="840"/>
      <c r="G54" s="840"/>
      <c r="H54" s="840"/>
      <c r="I54" s="840"/>
      <c r="J54" s="954">
        <v>0</v>
      </c>
    </row>
    <row r="55" spans="1:11" s="672" customFormat="1" ht="28.5" hidden="1">
      <c r="A55" s="912">
        <v>1123000</v>
      </c>
      <c r="B55" s="742" t="s">
        <v>52</v>
      </c>
      <c r="C55" s="718" t="s">
        <v>338</v>
      </c>
      <c r="D55" s="842">
        <f>SUM(D56:D63)</f>
        <v>0</v>
      </c>
      <c r="E55" s="843"/>
      <c r="F55" s="843">
        <f>SUM(F56:F63)</f>
        <v>0</v>
      </c>
      <c r="G55" s="843">
        <f>SUM(G56:G63)</f>
        <v>0</v>
      </c>
      <c r="H55" s="843">
        <f>SUM(H56:H63)</f>
        <v>0</v>
      </c>
      <c r="I55" s="843">
        <f>SUM(I56:I63)</f>
        <v>0</v>
      </c>
      <c r="J55" s="954">
        <f>F55</f>
        <v>0</v>
      </c>
    </row>
    <row r="56" spans="1:11" s="672" customFormat="1" hidden="1">
      <c r="A56" s="919">
        <v>1123100</v>
      </c>
      <c r="B56" s="737" t="s">
        <v>137</v>
      </c>
      <c r="C56" s="722" t="s">
        <v>345</v>
      </c>
      <c r="D56" s="844"/>
      <c r="E56" s="845"/>
      <c r="F56" s="845"/>
      <c r="G56" s="845"/>
      <c r="H56" s="845"/>
      <c r="I56" s="845"/>
      <c r="J56" s="954">
        <f>F56</f>
        <v>0</v>
      </c>
    </row>
    <row r="57" spans="1:11" s="672" customFormat="1" hidden="1">
      <c r="A57" s="919">
        <v>1123200</v>
      </c>
      <c r="B57" s="737" t="s">
        <v>138</v>
      </c>
      <c r="C57" s="726" t="s">
        <v>346</v>
      </c>
      <c r="D57" s="844">
        <v>0</v>
      </c>
      <c r="E57" s="845"/>
      <c r="F57" s="845">
        <v>0</v>
      </c>
      <c r="G57" s="845">
        <v>0</v>
      </c>
      <c r="H57" s="845">
        <v>0</v>
      </c>
      <c r="I57" s="845">
        <v>0</v>
      </c>
      <c r="J57" s="954">
        <f>F57</f>
        <v>0</v>
      </c>
    </row>
    <row r="58" spans="1:11" s="672" customFormat="1" ht="25.5" hidden="1">
      <c r="A58" s="919">
        <v>1123300</v>
      </c>
      <c r="B58" s="737" t="s">
        <v>139</v>
      </c>
      <c r="C58" s="726" t="s">
        <v>347</v>
      </c>
      <c r="D58" s="844"/>
      <c r="E58" s="845"/>
      <c r="F58" s="845"/>
      <c r="G58" s="845"/>
      <c r="H58" s="845"/>
      <c r="I58" s="845"/>
      <c r="J58" s="954"/>
    </row>
    <row r="59" spans="1:11" s="672" customFormat="1" hidden="1">
      <c r="A59" s="919">
        <v>1123400</v>
      </c>
      <c r="B59" s="737" t="s">
        <v>533</v>
      </c>
      <c r="C59" s="726" t="s">
        <v>348</v>
      </c>
      <c r="D59" s="844">
        <v>0</v>
      </c>
      <c r="E59" s="845"/>
      <c r="F59" s="845">
        <v>0</v>
      </c>
      <c r="G59" s="845">
        <v>0</v>
      </c>
      <c r="H59" s="845">
        <v>0</v>
      </c>
      <c r="I59" s="845">
        <v>0</v>
      </c>
      <c r="J59" s="954">
        <f t="shared" ref="J59:J65" si="1">F59</f>
        <v>0</v>
      </c>
    </row>
    <row r="60" spans="1:11" s="672" customFormat="1" hidden="1">
      <c r="A60" s="919">
        <v>1123500</v>
      </c>
      <c r="B60" s="745" t="s">
        <v>534</v>
      </c>
      <c r="C60" s="746">
        <v>423500</v>
      </c>
      <c r="D60" s="844"/>
      <c r="E60" s="845"/>
      <c r="F60" s="845"/>
      <c r="G60" s="845"/>
      <c r="H60" s="845"/>
      <c r="I60" s="845"/>
      <c r="J60" s="954">
        <f t="shared" si="1"/>
        <v>0</v>
      </c>
    </row>
    <row r="61" spans="1:11" s="672" customFormat="1" hidden="1">
      <c r="A61" s="919">
        <v>1123600</v>
      </c>
      <c r="B61" s="737" t="s">
        <v>174</v>
      </c>
      <c r="C61" s="726" t="s">
        <v>349</v>
      </c>
      <c r="D61" s="844"/>
      <c r="E61" s="845"/>
      <c r="F61" s="845"/>
      <c r="G61" s="845"/>
      <c r="H61" s="845"/>
      <c r="I61" s="845"/>
      <c r="J61" s="954">
        <f t="shared" si="1"/>
        <v>0</v>
      </c>
    </row>
    <row r="62" spans="1:11" s="672" customFormat="1" hidden="1">
      <c r="A62" s="919">
        <v>1123700</v>
      </c>
      <c r="B62" s="737" t="s">
        <v>175</v>
      </c>
      <c r="C62" s="726" t="s">
        <v>350</v>
      </c>
      <c r="D62" s="844">
        <v>0</v>
      </c>
      <c r="E62" s="845"/>
      <c r="F62" s="845">
        <v>0</v>
      </c>
      <c r="G62" s="845">
        <v>0</v>
      </c>
      <c r="H62" s="845">
        <v>0</v>
      </c>
      <c r="I62" s="845">
        <v>0</v>
      </c>
      <c r="J62" s="954">
        <f t="shared" si="1"/>
        <v>0</v>
      </c>
    </row>
    <row r="63" spans="1:11" s="672" customFormat="1" ht="13.5" hidden="1" thickBot="1">
      <c r="A63" s="917">
        <v>1123800</v>
      </c>
      <c r="B63" s="741" t="s">
        <v>176</v>
      </c>
      <c r="C63" s="730" t="s">
        <v>351</v>
      </c>
      <c r="D63" s="839">
        <v>0</v>
      </c>
      <c r="E63" s="840">
        <v>0</v>
      </c>
      <c r="F63" s="840">
        <f>D63+E63</f>
        <v>0</v>
      </c>
      <c r="G63" s="840">
        <v>0</v>
      </c>
      <c r="H63" s="840">
        <v>0</v>
      </c>
      <c r="I63" s="840">
        <v>0</v>
      </c>
      <c r="J63" s="954">
        <f t="shared" si="1"/>
        <v>0</v>
      </c>
      <c r="K63" s="985"/>
    </row>
    <row r="64" spans="1:11" s="672" customFormat="1" ht="28.5" hidden="1">
      <c r="A64" s="912">
        <v>1124000</v>
      </c>
      <c r="B64" s="742" t="s">
        <v>198</v>
      </c>
      <c r="C64" s="718" t="s">
        <v>338</v>
      </c>
      <c r="D64" s="842">
        <f>D65</f>
        <v>0</v>
      </c>
      <c r="E64" s="843"/>
      <c r="F64" s="843">
        <f>F65</f>
        <v>0</v>
      </c>
      <c r="G64" s="843">
        <f>G65</f>
        <v>0</v>
      </c>
      <c r="H64" s="843">
        <f>H65</f>
        <v>0</v>
      </c>
      <c r="I64" s="843">
        <f>I65</f>
        <v>0</v>
      </c>
      <c r="J64" s="954">
        <f t="shared" si="1"/>
        <v>0</v>
      </c>
    </row>
    <row r="65" spans="1:10" s="672" customFormat="1" ht="13.5" hidden="1" thickBot="1">
      <c r="A65" s="917">
        <v>1124100</v>
      </c>
      <c r="B65" s="741" t="s">
        <v>177</v>
      </c>
      <c r="C65" s="730" t="s">
        <v>199</v>
      </c>
      <c r="D65" s="839">
        <v>0</v>
      </c>
      <c r="E65" s="840">
        <v>0</v>
      </c>
      <c r="F65" s="840">
        <f>D65+E65</f>
        <v>0</v>
      </c>
      <c r="G65" s="840">
        <v>0</v>
      </c>
      <c r="H65" s="840">
        <v>0</v>
      </c>
      <c r="I65" s="840">
        <v>0</v>
      </c>
      <c r="J65" s="954">
        <f t="shared" si="1"/>
        <v>0</v>
      </c>
    </row>
    <row r="66" spans="1:10" s="672" customFormat="1" ht="28.5" hidden="1">
      <c r="A66" s="912">
        <v>1125000</v>
      </c>
      <c r="B66" s="742" t="s">
        <v>878</v>
      </c>
      <c r="C66" s="718" t="s">
        <v>338</v>
      </c>
      <c r="D66" s="842">
        <f>D67+D68</f>
        <v>0</v>
      </c>
      <c r="E66" s="843"/>
      <c r="F66" s="843">
        <f>F67+F68</f>
        <v>0</v>
      </c>
      <c r="G66" s="843">
        <f>G67+G68</f>
        <v>0</v>
      </c>
      <c r="H66" s="843">
        <f>H67+H68</f>
        <v>0</v>
      </c>
      <c r="I66" s="843">
        <f>I67+I68</f>
        <v>0</v>
      </c>
      <c r="J66" s="954">
        <f>J67+J68</f>
        <v>0</v>
      </c>
    </row>
    <row r="67" spans="1:10" s="672" customFormat="1" ht="25.5" hidden="1">
      <c r="A67" s="919">
        <v>1125100</v>
      </c>
      <c r="B67" s="737" t="s">
        <v>178</v>
      </c>
      <c r="C67" s="722" t="s">
        <v>879</v>
      </c>
      <c r="D67" s="844">
        <v>0</v>
      </c>
      <c r="E67" s="845">
        <v>0</v>
      </c>
      <c r="F67" s="845">
        <f>D67+E67</f>
        <v>0</v>
      </c>
      <c r="G67" s="845">
        <v>0</v>
      </c>
      <c r="H67" s="845">
        <v>0</v>
      </c>
      <c r="I67" s="845">
        <v>0</v>
      </c>
      <c r="J67" s="954">
        <f t="shared" ref="J67:J73" si="2">F67</f>
        <v>0</v>
      </c>
    </row>
    <row r="68" spans="1:10" s="672" customFormat="1" ht="26.25" hidden="1" thickBot="1">
      <c r="A68" s="917">
        <v>1125200</v>
      </c>
      <c r="B68" s="741" t="s">
        <v>669</v>
      </c>
      <c r="C68" s="730" t="s">
        <v>988</v>
      </c>
      <c r="D68" s="839">
        <v>0</v>
      </c>
      <c r="E68" s="840">
        <v>0</v>
      </c>
      <c r="F68" s="840">
        <f>D68+E68</f>
        <v>0</v>
      </c>
      <c r="G68" s="840">
        <v>0</v>
      </c>
      <c r="H68" s="840">
        <v>0</v>
      </c>
      <c r="I68" s="840">
        <v>0</v>
      </c>
      <c r="J68" s="954">
        <f t="shared" si="2"/>
        <v>0</v>
      </c>
    </row>
    <row r="69" spans="1:10" s="672" customFormat="1" ht="14.25" hidden="1">
      <c r="A69" s="912">
        <v>1126000</v>
      </c>
      <c r="B69" s="742" t="s">
        <v>989</v>
      </c>
      <c r="C69" s="718" t="s">
        <v>338</v>
      </c>
      <c r="D69" s="842">
        <f>SUM(D70:D77)</f>
        <v>0</v>
      </c>
      <c r="E69" s="843"/>
      <c r="F69" s="843">
        <f>SUM(F70:F77)</f>
        <v>0</v>
      </c>
      <c r="G69" s="843">
        <f>SUM(G70:G77)</f>
        <v>0</v>
      </c>
      <c r="H69" s="843">
        <f>SUM(H70:H77)</f>
        <v>0</v>
      </c>
      <c r="I69" s="843">
        <f>SUM(I70:I77)</f>
        <v>0</v>
      </c>
      <c r="J69" s="954">
        <f t="shared" si="2"/>
        <v>0</v>
      </c>
    </row>
    <row r="70" spans="1:10" s="672" customFormat="1" hidden="1">
      <c r="A70" s="912">
        <v>1126100</v>
      </c>
      <c r="B70" s="737" t="s">
        <v>941</v>
      </c>
      <c r="C70" s="722" t="s">
        <v>990</v>
      </c>
      <c r="D70" s="844">
        <v>0</v>
      </c>
      <c r="E70" s="845"/>
      <c r="F70" s="845">
        <f>D70+E70</f>
        <v>0</v>
      </c>
      <c r="G70" s="845">
        <v>0</v>
      </c>
      <c r="H70" s="845">
        <v>0</v>
      </c>
      <c r="I70" s="845">
        <v>0</v>
      </c>
      <c r="J70" s="954">
        <f t="shared" si="2"/>
        <v>0</v>
      </c>
    </row>
    <row r="71" spans="1:10" s="672" customFormat="1" hidden="1">
      <c r="A71" s="912">
        <v>1126200</v>
      </c>
      <c r="B71" s="737" t="s">
        <v>942</v>
      </c>
      <c r="C71" s="726" t="s">
        <v>991</v>
      </c>
      <c r="D71" s="844"/>
      <c r="E71" s="845"/>
      <c r="F71" s="845">
        <f t="shared" ref="F71:F77" si="3">D71+E71</f>
        <v>0</v>
      </c>
      <c r="G71" s="845"/>
      <c r="H71" s="845"/>
      <c r="I71" s="845"/>
      <c r="J71" s="954">
        <f t="shared" si="2"/>
        <v>0</v>
      </c>
    </row>
    <row r="72" spans="1:10" s="672" customFormat="1" hidden="1">
      <c r="A72" s="912">
        <v>1126300</v>
      </c>
      <c r="B72" s="737" t="s">
        <v>369</v>
      </c>
      <c r="C72" s="726" t="s">
        <v>370</v>
      </c>
      <c r="D72" s="844"/>
      <c r="E72" s="845"/>
      <c r="F72" s="845">
        <f t="shared" si="3"/>
        <v>0</v>
      </c>
      <c r="G72" s="845"/>
      <c r="H72" s="845"/>
      <c r="I72" s="845"/>
      <c r="J72" s="954">
        <f t="shared" si="2"/>
        <v>0</v>
      </c>
    </row>
    <row r="73" spans="1:10" s="672" customFormat="1" hidden="1">
      <c r="A73" s="914">
        <v>1126400</v>
      </c>
      <c r="B73" s="747" t="s">
        <v>943</v>
      </c>
      <c r="C73" s="726" t="s">
        <v>371</v>
      </c>
      <c r="D73" s="844">
        <v>0</v>
      </c>
      <c r="E73" s="845"/>
      <c r="F73" s="845">
        <f t="shared" si="3"/>
        <v>0</v>
      </c>
      <c r="G73" s="845">
        <v>0</v>
      </c>
      <c r="H73" s="845">
        <v>0</v>
      </c>
      <c r="I73" s="845">
        <v>0</v>
      </c>
      <c r="J73" s="954">
        <f t="shared" si="2"/>
        <v>0</v>
      </c>
    </row>
    <row r="74" spans="1:10" s="672" customFormat="1" ht="25.5" hidden="1">
      <c r="A74" s="916">
        <v>1126500</v>
      </c>
      <c r="B74" s="748" t="s">
        <v>901</v>
      </c>
      <c r="C74" s="726" t="s">
        <v>372</v>
      </c>
      <c r="D74" s="844"/>
      <c r="E74" s="845"/>
      <c r="F74" s="845">
        <f t="shared" si="3"/>
        <v>0</v>
      </c>
      <c r="G74" s="845"/>
      <c r="H74" s="845"/>
      <c r="I74" s="845"/>
      <c r="J74" s="954">
        <v>0</v>
      </c>
    </row>
    <row r="75" spans="1:10" s="672" customFormat="1" hidden="1">
      <c r="A75" s="914">
        <v>1126600</v>
      </c>
      <c r="B75" s="747" t="s">
        <v>214</v>
      </c>
      <c r="C75" s="726" t="s">
        <v>373</v>
      </c>
      <c r="D75" s="844"/>
      <c r="E75" s="845"/>
      <c r="F75" s="845">
        <f t="shared" si="3"/>
        <v>0</v>
      </c>
      <c r="G75" s="845"/>
      <c r="H75" s="845"/>
      <c r="I75" s="845"/>
      <c r="J75" s="954">
        <f>F75</f>
        <v>0</v>
      </c>
    </row>
    <row r="76" spans="1:10" s="672" customFormat="1" hidden="1">
      <c r="A76" s="914">
        <v>1126700</v>
      </c>
      <c r="B76" s="747" t="s">
        <v>215</v>
      </c>
      <c r="C76" s="726" t="s">
        <v>374</v>
      </c>
      <c r="D76" s="844">
        <v>0</v>
      </c>
      <c r="E76" s="845">
        <v>0</v>
      </c>
      <c r="F76" s="845">
        <f t="shared" si="3"/>
        <v>0</v>
      </c>
      <c r="G76" s="845">
        <v>0</v>
      </c>
      <c r="H76" s="845">
        <v>0</v>
      </c>
      <c r="I76" s="845">
        <v>0</v>
      </c>
      <c r="J76" s="954">
        <f>F76</f>
        <v>0</v>
      </c>
    </row>
    <row r="77" spans="1:10" s="672" customFormat="1" ht="13.5" hidden="1" thickBot="1">
      <c r="A77" s="918">
        <v>1126800</v>
      </c>
      <c r="B77" s="749" t="s">
        <v>458</v>
      </c>
      <c r="C77" s="730" t="s">
        <v>375</v>
      </c>
      <c r="D77" s="839">
        <v>0</v>
      </c>
      <c r="E77" s="840">
        <v>0</v>
      </c>
      <c r="F77" s="845">
        <f t="shared" si="3"/>
        <v>0</v>
      </c>
      <c r="G77" s="840">
        <v>0</v>
      </c>
      <c r="H77" s="840">
        <v>0</v>
      </c>
      <c r="I77" s="840">
        <v>0</v>
      </c>
      <c r="J77" s="954">
        <f>F77</f>
        <v>0</v>
      </c>
    </row>
    <row r="78" spans="1:10" s="672" customFormat="1" ht="14.25" hidden="1">
      <c r="A78" s="920">
        <v>1130000</v>
      </c>
      <c r="B78" s="751" t="s">
        <v>274</v>
      </c>
      <c r="C78" s="718" t="s">
        <v>338</v>
      </c>
      <c r="D78" s="842">
        <v>0</v>
      </c>
      <c r="E78" s="843"/>
      <c r="F78" s="843">
        <f>F138</f>
        <v>0</v>
      </c>
      <c r="G78" s="843">
        <v>0</v>
      </c>
      <c r="H78" s="843">
        <v>0</v>
      </c>
      <c r="I78" s="843">
        <f>I138</f>
        <v>0</v>
      </c>
      <c r="J78" s="954">
        <f>J138</f>
        <v>0</v>
      </c>
    </row>
    <row r="79" spans="1:10" s="672" customFormat="1" hidden="1">
      <c r="A79" s="920">
        <v>1130100</v>
      </c>
      <c r="B79" s="747" t="s">
        <v>459</v>
      </c>
      <c r="C79" s="722" t="s">
        <v>275</v>
      </c>
      <c r="D79" s="844"/>
      <c r="E79" s="845"/>
      <c r="F79" s="845"/>
      <c r="G79" s="845"/>
      <c r="H79" s="845"/>
      <c r="I79" s="845"/>
      <c r="J79" s="954">
        <v>0</v>
      </c>
    </row>
    <row r="80" spans="1:10" s="672" customFormat="1" hidden="1">
      <c r="A80" s="920">
        <v>1130200</v>
      </c>
      <c r="B80" s="747" t="s">
        <v>460</v>
      </c>
      <c r="C80" s="726" t="s">
        <v>276</v>
      </c>
      <c r="D80" s="844"/>
      <c r="E80" s="845"/>
      <c r="F80" s="845"/>
      <c r="G80" s="845"/>
      <c r="H80" s="845"/>
      <c r="I80" s="845"/>
      <c r="J80" s="954">
        <v>0</v>
      </c>
    </row>
    <row r="81" spans="1:10" s="672" customFormat="1" hidden="1">
      <c r="A81" s="920">
        <v>1130300</v>
      </c>
      <c r="B81" s="747" t="s">
        <v>461</v>
      </c>
      <c r="C81" s="726" t="s">
        <v>277</v>
      </c>
      <c r="D81" s="844"/>
      <c r="E81" s="845"/>
      <c r="F81" s="845"/>
      <c r="G81" s="845"/>
      <c r="H81" s="845"/>
      <c r="I81" s="845"/>
      <c r="J81" s="954">
        <v>0</v>
      </c>
    </row>
    <row r="82" spans="1:10" s="672" customFormat="1" hidden="1">
      <c r="A82" s="920">
        <v>1130400</v>
      </c>
      <c r="B82" s="752" t="s">
        <v>462</v>
      </c>
      <c r="C82" s="753" t="s">
        <v>278</v>
      </c>
      <c r="D82" s="834"/>
      <c r="E82" s="846"/>
      <c r="F82" s="846"/>
      <c r="G82" s="846"/>
      <c r="H82" s="846"/>
      <c r="I82" s="846"/>
      <c r="J82" s="954">
        <v>0</v>
      </c>
    </row>
    <row r="83" spans="1:10" s="672" customFormat="1" ht="14.25" hidden="1">
      <c r="A83" s="914">
        <v>1131000</v>
      </c>
      <c r="B83" s="754" t="s">
        <v>279</v>
      </c>
      <c r="C83" s="755" t="s">
        <v>338</v>
      </c>
      <c r="D83" s="844"/>
      <c r="E83" s="845"/>
      <c r="F83" s="845"/>
      <c r="G83" s="845"/>
      <c r="H83" s="845"/>
      <c r="I83" s="845"/>
      <c r="J83" s="954">
        <v>0</v>
      </c>
    </row>
    <row r="84" spans="1:10" s="672" customFormat="1" ht="25.5" hidden="1">
      <c r="A84" s="914">
        <v>1131100</v>
      </c>
      <c r="B84" s="747" t="s">
        <v>565</v>
      </c>
      <c r="C84" s="722" t="s">
        <v>280</v>
      </c>
      <c r="D84" s="844"/>
      <c r="E84" s="845"/>
      <c r="F84" s="845"/>
      <c r="G84" s="845"/>
      <c r="H84" s="845"/>
      <c r="I84" s="845"/>
      <c r="J84" s="954">
        <v>0</v>
      </c>
    </row>
    <row r="85" spans="1:10" s="672" customFormat="1" hidden="1">
      <c r="A85" s="914">
        <v>1131200</v>
      </c>
      <c r="B85" s="747" t="s">
        <v>566</v>
      </c>
      <c r="C85" s="726" t="s">
        <v>281</v>
      </c>
      <c r="D85" s="844"/>
      <c r="E85" s="845"/>
      <c r="F85" s="845"/>
      <c r="G85" s="845"/>
      <c r="H85" s="845"/>
      <c r="I85" s="845"/>
      <c r="J85" s="954">
        <v>0</v>
      </c>
    </row>
    <row r="86" spans="1:10" s="672" customFormat="1" ht="13.5" hidden="1" thickBot="1">
      <c r="A86" s="914">
        <v>1131300</v>
      </c>
      <c r="B86" s="749" t="s">
        <v>567</v>
      </c>
      <c r="C86" s="730" t="s">
        <v>282</v>
      </c>
      <c r="D86" s="839"/>
      <c r="E86" s="840"/>
      <c r="F86" s="840"/>
      <c r="G86" s="840"/>
      <c r="H86" s="840"/>
      <c r="I86" s="840"/>
      <c r="J86" s="954">
        <v>0</v>
      </c>
    </row>
    <row r="87" spans="1:10" s="672" customFormat="1" ht="14.25" hidden="1">
      <c r="A87" s="921">
        <v>1140000</v>
      </c>
      <c r="B87" s="751" t="s">
        <v>283</v>
      </c>
      <c r="C87" s="718" t="s">
        <v>338</v>
      </c>
      <c r="D87" s="842">
        <v>0</v>
      </c>
      <c r="E87" s="843"/>
      <c r="F87" s="843">
        <v>0</v>
      </c>
      <c r="G87" s="843">
        <v>0</v>
      </c>
      <c r="H87" s="843">
        <v>0</v>
      </c>
      <c r="I87" s="843">
        <v>0</v>
      </c>
      <c r="J87" s="954">
        <v>0</v>
      </c>
    </row>
    <row r="88" spans="1:10" s="672" customFormat="1" ht="25.5" hidden="1">
      <c r="A88" s="921">
        <v>1141000</v>
      </c>
      <c r="B88" s="747" t="s">
        <v>284</v>
      </c>
      <c r="C88" s="722" t="s">
        <v>960</v>
      </c>
      <c r="D88" s="844"/>
      <c r="E88" s="845"/>
      <c r="F88" s="845"/>
      <c r="G88" s="845"/>
      <c r="H88" s="845"/>
      <c r="I88" s="845"/>
      <c r="J88" s="954">
        <v>0</v>
      </c>
    </row>
    <row r="89" spans="1:10" s="672" customFormat="1" ht="25.5" hidden="1">
      <c r="A89" s="921">
        <v>1142000</v>
      </c>
      <c r="B89" s="747" t="s">
        <v>38</v>
      </c>
      <c r="C89" s="726" t="s">
        <v>39</v>
      </c>
      <c r="D89" s="844"/>
      <c r="E89" s="845"/>
      <c r="F89" s="845"/>
      <c r="G89" s="845"/>
      <c r="H89" s="845"/>
      <c r="I89" s="845"/>
      <c r="J89" s="954">
        <v>0</v>
      </c>
    </row>
    <row r="90" spans="1:10" s="672" customFormat="1" ht="25.5" hidden="1">
      <c r="A90" s="921">
        <v>1143000</v>
      </c>
      <c r="B90" s="747" t="s">
        <v>40</v>
      </c>
      <c r="C90" s="726" t="s">
        <v>41</v>
      </c>
      <c r="D90" s="844"/>
      <c r="E90" s="845"/>
      <c r="F90" s="845"/>
      <c r="G90" s="845"/>
      <c r="H90" s="845"/>
      <c r="I90" s="845"/>
      <c r="J90" s="954">
        <v>0</v>
      </c>
    </row>
    <row r="91" spans="1:10" s="672" customFormat="1" ht="26.25" thickBot="1">
      <c r="A91" s="917">
        <v>1144000</v>
      </c>
      <c r="B91" s="749" t="s">
        <v>42</v>
      </c>
      <c r="C91" s="730" t="s">
        <v>418</v>
      </c>
      <c r="D91" s="839"/>
      <c r="E91" s="840"/>
      <c r="F91" s="840"/>
      <c r="G91" s="840"/>
      <c r="H91" s="840"/>
      <c r="I91" s="840"/>
      <c r="J91" s="954">
        <v>0</v>
      </c>
    </row>
    <row r="92" spans="1:10" s="672" customFormat="1" ht="14.25">
      <c r="A92" s="922">
        <v>1150000</v>
      </c>
      <c r="B92" s="923" t="s">
        <v>694</v>
      </c>
      <c r="C92" s="718" t="s">
        <v>338</v>
      </c>
      <c r="D92" s="842">
        <f>D99</f>
        <v>36000</v>
      </c>
      <c r="E92" s="843">
        <f>E99</f>
        <v>0</v>
      </c>
      <c r="F92" s="843">
        <f>F99</f>
        <v>36000</v>
      </c>
      <c r="G92" s="843">
        <f>G105</f>
        <v>9000</v>
      </c>
      <c r="H92" s="843">
        <f>H105</f>
        <v>18000</v>
      </c>
      <c r="I92" s="843">
        <f>I105</f>
        <v>27000</v>
      </c>
      <c r="J92" s="954">
        <f>J99</f>
        <v>36000</v>
      </c>
    </row>
    <row r="93" spans="1:10" s="672" customFormat="1" ht="25.5">
      <c r="A93" s="924">
        <v>1151000</v>
      </c>
      <c r="B93" s="925" t="s">
        <v>649</v>
      </c>
      <c r="C93" s="718" t="s">
        <v>338</v>
      </c>
      <c r="D93" s="847">
        <v>0</v>
      </c>
      <c r="E93" s="848"/>
      <c r="F93" s="848">
        <v>0</v>
      </c>
      <c r="G93" s="848">
        <v>0</v>
      </c>
      <c r="H93" s="848">
        <v>0</v>
      </c>
      <c r="I93" s="848">
        <v>0</v>
      </c>
      <c r="J93" s="954">
        <v>0</v>
      </c>
    </row>
    <row r="94" spans="1:10" s="672" customFormat="1" ht="25.5" hidden="1">
      <c r="A94" s="924">
        <v>1151100</v>
      </c>
      <c r="B94" s="927" t="s">
        <v>250</v>
      </c>
      <c r="C94" s="928">
        <v>461100</v>
      </c>
      <c r="D94" s="847"/>
      <c r="E94" s="848"/>
      <c r="F94" s="848"/>
      <c r="G94" s="848"/>
      <c r="H94" s="848"/>
      <c r="I94" s="848"/>
      <c r="J94" s="954">
        <v>0</v>
      </c>
    </row>
    <row r="95" spans="1:10" s="672" customFormat="1" ht="25.5" hidden="1">
      <c r="A95" s="924">
        <v>1151200</v>
      </c>
      <c r="B95" s="927" t="s">
        <v>607</v>
      </c>
      <c r="C95" s="928">
        <v>461200</v>
      </c>
      <c r="D95" s="847"/>
      <c r="E95" s="848"/>
      <c r="F95" s="848"/>
      <c r="G95" s="848"/>
      <c r="H95" s="848"/>
      <c r="I95" s="848"/>
      <c r="J95" s="954">
        <v>0</v>
      </c>
    </row>
    <row r="96" spans="1:10" s="672" customFormat="1" ht="25.5" hidden="1">
      <c r="A96" s="924">
        <v>1152000</v>
      </c>
      <c r="B96" s="929" t="s">
        <v>495</v>
      </c>
      <c r="C96" s="930" t="s">
        <v>338</v>
      </c>
      <c r="D96" s="931">
        <v>0</v>
      </c>
      <c r="E96" s="1108"/>
      <c r="F96" s="1108">
        <v>0</v>
      </c>
      <c r="G96" s="1108">
        <v>0</v>
      </c>
      <c r="H96" s="1108">
        <v>0</v>
      </c>
      <c r="I96" s="1108">
        <v>0</v>
      </c>
      <c r="J96" s="954">
        <v>0</v>
      </c>
    </row>
    <row r="97" spans="1:10" s="672" customFormat="1" ht="25.5" hidden="1">
      <c r="A97" s="924">
        <v>1152100</v>
      </c>
      <c r="B97" s="932" t="s">
        <v>518</v>
      </c>
      <c r="C97" s="928">
        <v>462100</v>
      </c>
      <c r="D97" s="844"/>
      <c r="E97" s="845"/>
      <c r="F97" s="845"/>
      <c r="G97" s="845"/>
      <c r="H97" s="845"/>
      <c r="I97" s="845"/>
      <c r="J97" s="954">
        <v>0</v>
      </c>
    </row>
    <row r="98" spans="1:10" s="672" customFormat="1" ht="26.25" thickBot="1">
      <c r="A98" s="934">
        <v>1152200</v>
      </c>
      <c r="B98" s="935" t="s">
        <v>723</v>
      </c>
      <c r="C98" s="936">
        <v>462200</v>
      </c>
      <c r="D98" s="839"/>
      <c r="E98" s="840"/>
      <c r="F98" s="840"/>
      <c r="G98" s="840"/>
      <c r="H98" s="840"/>
      <c r="I98" s="840"/>
      <c r="J98" s="954">
        <v>0</v>
      </c>
    </row>
    <row r="99" spans="1:10" s="672" customFormat="1" ht="24.75" customHeight="1">
      <c r="A99" s="922">
        <v>1153000</v>
      </c>
      <c r="B99" s="938" t="s">
        <v>724</v>
      </c>
      <c r="C99" s="939" t="s">
        <v>338</v>
      </c>
      <c r="D99" s="940">
        <f t="shared" ref="D99:J99" si="4">D105</f>
        <v>36000</v>
      </c>
      <c r="E99" s="1109">
        <f t="shared" si="4"/>
        <v>0</v>
      </c>
      <c r="F99" s="1109">
        <f t="shared" si="4"/>
        <v>36000</v>
      </c>
      <c r="G99" s="1109">
        <f t="shared" si="4"/>
        <v>9000</v>
      </c>
      <c r="H99" s="1109">
        <f t="shared" si="4"/>
        <v>18000</v>
      </c>
      <c r="I99" s="1109">
        <f t="shared" si="4"/>
        <v>27000</v>
      </c>
      <c r="J99" s="954">
        <f t="shared" si="4"/>
        <v>36000</v>
      </c>
    </row>
    <row r="100" spans="1:10" s="672" customFormat="1" ht="25.5" hidden="1">
      <c r="A100" s="924">
        <v>1153100</v>
      </c>
      <c r="B100" s="932" t="s">
        <v>725</v>
      </c>
      <c r="C100" s="928">
        <v>463100</v>
      </c>
      <c r="D100" s="931"/>
      <c r="E100" s="1108"/>
      <c r="F100" s="1108"/>
      <c r="G100" s="1108"/>
      <c r="H100" s="1108"/>
      <c r="I100" s="1108"/>
      <c r="J100" s="954">
        <v>0</v>
      </c>
    </row>
    <row r="101" spans="1:10" s="672" customFormat="1" hidden="1">
      <c r="A101" s="924">
        <v>1153200</v>
      </c>
      <c r="B101" s="932" t="s">
        <v>95</v>
      </c>
      <c r="C101" s="928">
        <v>463200</v>
      </c>
      <c r="D101" s="931"/>
      <c r="E101" s="1108"/>
      <c r="F101" s="1108"/>
      <c r="G101" s="1108"/>
      <c r="H101" s="1108"/>
      <c r="I101" s="1108"/>
      <c r="J101" s="954">
        <v>0</v>
      </c>
    </row>
    <row r="102" spans="1:10" s="672" customFormat="1" ht="38.25" hidden="1">
      <c r="A102" s="924">
        <v>1153300</v>
      </c>
      <c r="B102" s="932" t="s">
        <v>479</v>
      </c>
      <c r="C102" s="928">
        <v>463300</v>
      </c>
      <c r="D102" s="931"/>
      <c r="E102" s="1108"/>
      <c r="F102" s="1108"/>
      <c r="G102" s="1108"/>
      <c r="H102" s="1108"/>
      <c r="I102" s="1108"/>
      <c r="J102" s="954">
        <v>0</v>
      </c>
    </row>
    <row r="103" spans="1:10" s="672" customFormat="1" ht="38.25">
      <c r="A103" s="924">
        <v>1153400</v>
      </c>
      <c r="B103" s="932" t="s">
        <v>480</v>
      </c>
      <c r="C103" s="928">
        <v>463400</v>
      </c>
      <c r="D103" s="931"/>
      <c r="E103" s="1108"/>
      <c r="F103" s="1108"/>
      <c r="G103" s="1108"/>
      <c r="H103" s="1108"/>
      <c r="I103" s="1108"/>
      <c r="J103" s="954">
        <v>0</v>
      </c>
    </row>
    <row r="104" spans="1:10" s="672" customFormat="1">
      <c r="A104" s="924">
        <v>1153500</v>
      </c>
      <c r="B104" s="1730" t="s">
        <v>481</v>
      </c>
      <c r="C104" s="746">
        <v>463500</v>
      </c>
      <c r="D104" s="931"/>
      <c r="E104" s="1108"/>
      <c r="F104" s="1108"/>
      <c r="G104" s="1108"/>
      <c r="H104" s="1108"/>
      <c r="I104" s="1108"/>
      <c r="J104" s="1193">
        <v>0</v>
      </c>
    </row>
    <row r="105" spans="1:10" s="672" customFormat="1" ht="38.25">
      <c r="A105" s="924">
        <v>1153700</v>
      </c>
      <c r="B105" s="941" t="s">
        <v>482</v>
      </c>
      <c r="C105" s="746">
        <v>463700</v>
      </c>
      <c r="D105" s="931">
        <v>36000</v>
      </c>
      <c r="E105" s="1108">
        <v>0</v>
      </c>
      <c r="F105" s="1108">
        <f>D105+E105</f>
        <v>36000</v>
      </c>
      <c r="G105" s="1108">
        <v>9000</v>
      </c>
      <c r="H105" s="1108">
        <v>18000</v>
      </c>
      <c r="I105" s="1108">
        <v>27000</v>
      </c>
      <c r="J105" s="954">
        <f>F105</f>
        <v>36000</v>
      </c>
    </row>
    <row r="106" spans="1:10" s="672" customFormat="1" ht="35.25" customHeight="1" thickBot="1">
      <c r="A106" s="924">
        <v>1153800</v>
      </c>
      <c r="B106" s="941" t="s">
        <v>953</v>
      </c>
      <c r="C106" s="928">
        <v>463800</v>
      </c>
      <c r="D106" s="931"/>
      <c r="E106" s="1108"/>
      <c r="F106" s="1108"/>
      <c r="G106" s="1108"/>
      <c r="H106" s="1108"/>
      <c r="I106" s="1108"/>
      <c r="J106" s="954">
        <v>0</v>
      </c>
    </row>
    <row r="107" spans="1:10" s="672" customFormat="1" hidden="1">
      <c r="A107" s="924">
        <v>1153900</v>
      </c>
      <c r="B107" s="941" t="s">
        <v>954</v>
      </c>
      <c r="C107" s="928">
        <v>463900</v>
      </c>
      <c r="D107" s="931"/>
      <c r="E107" s="1108"/>
      <c r="F107" s="1108"/>
      <c r="G107" s="1108"/>
      <c r="H107" s="1108"/>
      <c r="I107" s="1108"/>
      <c r="J107" s="954">
        <v>0</v>
      </c>
    </row>
    <row r="108" spans="1:10" s="672" customFormat="1" ht="25.5" hidden="1">
      <c r="A108" s="924">
        <v>1154000</v>
      </c>
      <c r="B108" s="942" t="s">
        <v>955</v>
      </c>
      <c r="C108" s="930" t="s">
        <v>338</v>
      </c>
      <c r="D108" s="931">
        <v>0</v>
      </c>
      <c r="E108" s="1108"/>
      <c r="F108" s="1108">
        <v>0</v>
      </c>
      <c r="G108" s="1108">
        <v>0</v>
      </c>
      <c r="H108" s="1108">
        <v>0</v>
      </c>
      <c r="I108" s="1108">
        <v>0</v>
      </c>
      <c r="J108" s="954">
        <v>0</v>
      </c>
    </row>
    <row r="109" spans="1:10" s="672" customFormat="1" ht="25.5" hidden="1">
      <c r="A109" s="924">
        <v>1154100</v>
      </c>
      <c r="B109" s="941" t="s">
        <v>195</v>
      </c>
      <c r="C109" s="928">
        <v>465100</v>
      </c>
      <c r="D109" s="943"/>
      <c r="E109" s="1110"/>
      <c r="F109" s="1110"/>
      <c r="G109" s="1110"/>
      <c r="H109" s="1110"/>
      <c r="I109" s="1110"/>
      <c r="J109" s="954">
        <v>0</v>
      </c>
    </row>
    <row r="110" spans="1:10" s="672" customFormat="1" hidden="1">
      <c r="A110" s="924">
        <v>1154200</v>
      </c>
      <c r="B110" s="941" t="s">
        <v>196</v>
      </c>
      <c r="C110" s="928">
        <v>465200</v>
      </c>
      <c r="D110" s="943"/>
      <c r="E110" s="1110"/>
      <c r="F110" s="1110"/>
      <c r="G110" s="1110"/>
      <c r="H110" s="1110"/>
      <c r="I110" s="1110"/>
      <c r="J110" s="954">
        <v>0</v>
      </c>
    </row>
    <row r="111" spans="1:10" s="672" customFormat="1" hidden="1">
      <c r="A111" s="924">
        <v>1154300</v>
      </c>
      <c r="B111" s="941" t="s">
        <v>197</v>
      </c>
      <c r="C111" s="928">
        <v>465300</v>
      </c>
      <c r="D111" s="943"/>
      <c r="E111" s="1110"/>
      <c r="F111" s="1110"/>
      <c r="G111" s="1110"/>
      <c r="H111" s="1110"/>
      <c r="I111" s="1110"/>
      <c r="J111" s="954">
        <v>0</v>
      </c>
    </row>
    <row r="112" spans="1:10" s="672" customFormat="1" ht="38.25" hidden="1">
      <c r="A112" s="924">
        <v>1154500</v>
      </c>
      <c r="B112" s="941" t="s">
        <v>63</v>
      </c>
      <c r="C112" s="928">
        <v>465500</v>
      </c>
      <c r="D112" s="943"/>
      <c r="E112" s="1110"/>
      <c r="F112" s="1110"/>
      <c r="G112" s="1110"/>
      <c r="H112" s="1110"/>
      <c r="I112" s="1110"/>
      <c r="J112" s="954">
        <v>0</v>
      </c>
    </row>
    <row r="113" spans="1:10" s="672" customFormat="1" ht="38.25" hidden="1">
      <c r="A113" s="924">
        <v>1154600</v>
      </c>
      <c r="B113" s="941" t="s">
        <v>64</v>
      </c>
      <c r="C113" s="928">
        <v>465600</v>
      </c>
      <c r="D113" s="844"/>
      <c r="E113" s="845"/>
      <c r="F113" s="845"/>
      <c r="G113" s="845"/>
      <c r="H113" s="845"/>
      <c r="I113" s="845"/>
      <c r="J113" s="954">
        <v>0</v>
      </c>
    </row>
    <row r="114" spans="1:10" s="672" customFormat="1" ht="13.5" hidden="1" thickBot="1">
      <c r="A114" s="934">
        <v>1154700</v>
      </c>
      <c r="B114" s="946" t="s">
        <v>74</v>
      </c>
      <c r="C114" s="730" t="s">
        <v>75</v>
      </c>
      <c r="D114" s="839"/>
      <c r="E114" s="840"/>
      <c r="F114" s="840"/>
      <c r="G114" s="840"/>
      <c r="H114" s="840"/>
      <c r="I114" s="840"/>
      <c r="J114" s="954">
        <v>0</v>
      </c>
    </row>
    <row r="115" spans="1:10" s="672" customFormat="1" ht="25.5" hidden="1">
      <c r="A115" s="947">
        <v>1160000</v>
      </c>
      <c r="B115" s="764" t="s">
        <v>76</v>
      </c>
      <c r="C115" s="718" t="s">
        <v>338</v>
      </c>
      <c r="D115" s="842">
        <v>0</v>
      </c>
      <c r="E115" s="843"/>
      <c r="F115" s="843">
        <v>0</v>
      </c>
      <c r="G115" s="843">
        <v>0</v>
      </c>
      <c r="H115" s="843">
        <v>0</v>
      </c>
      <c r="I115" s="843">
        <v>0</v>
      </c>
      <c r="J115" s="954">
        <v>0</v>
      </c>
    </row>
    <row r="116" spans="1:10" s="672" customFormat="1" hidden="1">
      <c r="A116" s="919">
        <v>1161000</v>
      </c>
      <c r="B116" s="766" t="s">
        <v>77</v>
      </c>
      <c r="C116" s="767" t="s">
        <v>338</v>
      </c>
      <c r="D116" s="844">
        <v>0</v>
      </c>
      <c r="E116" s="845"/>
      <c r="F116" s="845">
        <v>0</v>
      </c>
      <c r="G116" s="845">
        <v>0</v>
      </c>
      <c r="H116" s="845">
        <v>0</v>
      </c>
      <c r="I116" s="845">
        <v>0</v>
      </c>
      <c r="J116" s="954">
        <v>0</v>
      </c>
    </row>
    <row r="117" spans="1:10" s="672" customFormat="1" ht="24.75" hidden="1" customHeight="1">
      <c r="A117" s="919">
        <v>1161100</v>
      </c>
      <c r="B117" s="725" t="s">
        <v>1660</v>
      </c>
      <c r="C117" s="746">
        <v>471100</v>
      </c>
      <c r="D117" s="844"/>
      <c r="E117" s="845"/>
      <c r="F117" s="845"/>
      <c r="G117" s="845"/>
      <c r="H117" s="845"/>
      <c r="I117" s="845"/>
      <c r="J117" s="954">
        <v>0</v>
      </c>
    </row>
    <row r="118" spans="1:10" s="672" customFormat="1" ht="25.5" hidden="1">
      <c r="A118" s="919">
        <v>1161200</v>
      </c>
      <c r="B118" s="760" t="s">
        <v>1622</v>
      </c>
      <c r="C118" s="746">
        <v>471200</v>
      </c>
      <c r="D118" s="844"/>
      <c r="E118" s="845"/>
      <c r="F118" s="845"/>
      <c r="G118" s="845"/>
      <c r="H118" s="845"/>
      <c r="I118" s="845"/>
      <c r="J118" s="954">
        <v>0</v>
      </c>
    </row>
    <row r="119" spans="1:10" s="672" customFormat="1" ht="25.5" hidden="1">
      <c r="A119" s="919">
        <v>1162000</v>
      </c>
      <c r="B119" s="766" t="s">
        <v>1080</v>
      </c>
      <c r="C119" s="767" t="s">
        <v>338</v>
      </c>
      <c r="D119" s="844">
        <v>0</v>
      </c>
      <c r="E119" s="845"/>
      <c r="F119" s="845">
        <v>0</v>
      </c>
      <c r="G119" s="845">
        <v>0</v>
      </c>
      <c r="H119" s="845">
        <v>0</v>
      </c>
      <c r="I119" s="845">
        <v>0</v>
      </c>
      <c r="J119" s="954">
        <v>0</v>
      </c>
    </row>
    <row r="120" spans="1:10" s="672" customFormat="1" ht="25.5" hidden="1">
      <c r="A120" s="919">
        <v>1162100</v>
      </c>
      <c r="B120" s="760" t="s">
        <v>1623</v>
      </c>
      <c r="C120" s="726" t="s">
        <v>122</v>
      </c>
      <c r="D120" s="844"/>
      <c r="E120" s="845"/>
      <c r="F120" s="845"/>
      <c r="G120" s="845"/>
      <c r="H120" s="845"/>
      <c r="I120" s="845"/>
      <c r="J120" s="954">
        <v>0</v>
      </c>
    </row>
    <row r="121" spans="1:10" s="672" customFormat="1" hidden="1">
      <c r="A121" s="919">
        <v>1162200</v>
      </c>
      <c r="B121" s="760" t="s">
        <v>1624</v>
      </c>
      <c r="C121" s="726" t="s">
        <v>23</v>
      </c>
      <c r="D121" s="844"/>
      <c r="E121" s="845"/>
      <c r="F121" s="845"/>
      <c r="G121" s="845"/>
      <c r="H121" s="845"/>
      <c r="I121" s="845"/>
      <c r="J121" s="954">
        <v>0</v>
      </c>
    </row>
    <row r="122" spans="1:10" s="672" customFormat="1" ht="25.5" hidden="1">
      <c r="A122" s="919">
        <v>1162300</v>
      </c>
      <c r="B122" s="760" t="s">
        <v>1625</v>
      </c>
      <c r="C122" s="726" t="s">
        <v>25</v>
      </c>
      <c r="D122" s="844"/>
      <c r="E122" s="845"/>
      <c r="F122" s="845"/>
      <c r="G122" s="845"/>
      <c r="H122" s="845"/>
      <c r="I122" s="845"/>
      <c r="J122" s="954">
        <v>0</v>
      </c>
    </row>
    <row r="123" spans="1:10" s="672" customFormat="1" hidden="1">
      <c r="A123" s="919">
        <v>1162400</v>
      </c>
      <c r="B123" s="760" t="s">
        <v>1626</v>
      </c>
      <c r="C123" s="726" t="s">
        <v>795</v>
      </c>
      <c r="D123" s="844"/>
      <c r="E123" s="845"/>
      <c r="F123" s="845"/>
      <c r="G123" s="845"/>
      <c r="H123" s="845"/>
      <c r="I123" s="845"/>
      <c r="J123" s="954">
        <v>0</v>
      </c>
    </row>
    <row r="124" spans="1:10" s="672" customFormat="1" ht="25.5" hidden="1">
      <c r="A124" s="919">
        <v>1162500</v>
      </c>
      <c r="B124" s="760" t="s">
        <v>1627</v>
      </c>
      <c r="C124" s="726" t="s">
        <v>797</v>
      </c>
      <c r="D124" s="844"/>
      <c r="E124" s="845"/>
      <c r="F124" s="845"/>
      <c r="G124" s="845"/>
      <c r="H124" s="845"/>
      <c r="I124" s="845"/>
      <c r="J124" s="954">
        <v>0</v>
      </c>
    </row>
    <row r="125" spans="1:10" s="672" customFormat="1" hidden="1">
      <c r="A125" s="919">
        <v>1162600</v>
      </c>
      <c r="B125" s="760" t="s">
        <v>1628</v>
      </c>
      <c r="C125" s="726" t="s">
        <v>489</v>
      </c>
      <c r="D125" s="844"/>
      <c r="E125" s="845"/>
      <c r="F125" s="845"/>
      <c r="G125" s="845"/>
      <c r="H125" s="845"/>
      <c r="I125" s="845"/>
      <c r="J125" s="954">
        <v>0</v>
      </c>
    </row>
    <row r="126" spans="1:10" s="672" customFormat="1" ht="25.5" hidden="1">
      <c r="A126" s="919">
        <v>1162700</v>
      </c>
      <c r="B126" s="725" t="s">
        <v>1629</v>
      </c>
      <c r="C126" s="726" t="s">
        <v>491</v>
      </c>
      <c r="D126" s="844"/>
      <c r="E126" s="845"/>
      <c r="F126" s="845"/>
      <c r="G126" s="845"/>
      <c r="H126" s="845"/>
      <c r="I126" s="845"/>
      <c r="J126" s="954">
        <v>0</v>
      </c>
    </row>
    <row r="127" spans="1:10" s="672" customFormat="1" hidden="1">
      <c r="A127" s="919">
        <v>1162800</v>
      </c>
      <c r="B127" s="760" t="s">
        <v>1630</v>
      </c>
      <c r="C127" s="726" t="s">
        <v>833</v>
      </c>
      <c r="D127" s="844"/>
      <c r="E127" s="845"/>
      <c r="F127" s="845"/>
      <c r="G127" s="845"/>
      <c r="H127" s="845"/>
      <c r="I127" s="845"/>
      <c r="J127" s="954">
        <v>0</v>
      </c>
    </row>
    <row r="128" spans="1:10" s="672" customFormat="1" hidden="1">
      <c r="A128" s="948">
        <v>1162900</v>
      </c>
      <c r="B128" s="760" t="s">
        <v>1631</v>
      </c>
      <c r="C128" s="726" t="s">
        <v>835</v>
      </c>
      <c r="D128" s="844"/>
      <c r="E128" s="845"/>
      <c r="F128" s="845"/>
      <c r="G128" s="845"/>
      <c r="H128" s="845"/>
      <c r="I128" s="845"/>
      <c r="J128" s="954">
        <v>0</v>
      </c>
    </row>
    <row r="129" spans="1:10" s="672" customFormat="1" hidden="1">
      <c r="A129" s="948">
        <v>1163000</v>
      </c>
      <c r="B129" s="766" t="s">
        <v>54</v>
      </c>
      <c r="C129" s="755" t="s">
        <v>338</v>
      </c>
      <c r="D129" s="844">
        <v>0</v>
      </c>
      <c r="E129" s="845"/>
      <c r="F129" s="845">
        <v>0</v>
      </c>
      <c r="G129" s="845">
        <v>0</v>
      </c>
      <c r="H129" s="845">
        <v>0</v>
      </c>
      <c r="I129" s="845">
        <v>0</v>
      </c>
      <c r="J129" s="954">
        <v>0</v>
      </c>
    </row>
    <row r="130" spans="1:10" s="672" customFormat="1" ht="13.5" hidden="1" thickBot="1">
      <c r="A130" s="949">
        <v>1163100</v>
      </c>
      <c r="B130" s="749" t="s">
        <v>763</v>
      </c>
      <c r="C130" s="730" t="s">
        <v>764</v>
      </c>
      <c r="D130" s="839"/>
      <c r="E130" s="840"/>
      <c r="F130" s="840"/>
      <c r="G130" s="840"/>
      <c r="H130" s="840"/>
      <c r="I130" s="840"/>
      <c r="J130" s="954">
        <v>0</v>
      </c>
    </row>
    <row r="131" spans="1:10" s="672" customFormat="1" hidden="1">
      <c r="A131" s="950">
        <v>1170000</v>
      </c>
      <c r="B131" s="772" t="s">
        <v>836</v>
      </c>
      <c r="C131" s="718" t="s">
        <v>338</v>
      </c>
      <c r="D131" s="842">
        <f>D135</f>
        <v>0</v>
      </c>
      <c r="E131" s="843"/>
      <c r="F131" s="843">
        <f>F135</f>
        <v>0</v>
      </c>
      <c r="G131" s="843">
        <f>G135</f>
        <v>0</v>
      </c>
      <c r="H131" s="843">
        <f>H135</f>
        <v>0</v>
      </c>
      <c r="I131" s="843">
        <f>I135</f>
        <v>0</v>
      </c>
      <c r="J131" s="954">
        <f>J135</f>
        <v>0</v>
      </c>
    </row>
    <row r="132" spans="1:10" s="672" customFormat="1" ht="38.25" hidden="1">
      <c r="A132" s="948">
        <v>1171000</v>
      </c>
      <c r="B132" s="776" t="s">
        <v>200</v>
      </c>
      <c r="C132" s="718" t="s">
        <v>338</v>
      </c>
      <c r="D132" s="847">
        <v>0</v>
      </c>
      <c r="E132" s="848"/>
      <c r="F132" s="848">
        <v>0</v>
      </c>
      <c r="G132" s="848">
        <v>0</v>
      </c>
      <c r="H132" s="848">
        <v>0</v>
      </c>
      <c r="I132" s="848">
        <v>0</v>
      </c>
      <c r="J132" s="954">
        <v>0</v>
      </c>
    </row>
    <row r="133" spans="1:10" s="672" customFormat="1" ht="38.25" hidden="1">
      <c r="A133" s="948">
        <v>1171100</v>
      </c>
      <c r="B133" s="725" t="s">
        <v>1632</v>
      </c>
      <c r="C133" s="722" t="s">
        <v>457</v>
      </c>
      <c r="D133" s="844"/>
      <c r="E133" s="845"/>
      <c r="F133" s="845"/>
      <c r="G133" s="845"/>
      <c r="H133" s="845"/>
      <c r="I133" s="845"/>
      <c r="J133" s="954">
        <v>0</v>
      </c>
    </row>
    <row r="134" spans="1:10" s="672" customFormat="1" ht="25.5" hidden="1">
      <c r="A134" s="948">
        <v>1171200</v>
      </c>
      <c r="B134" s="760" t="s">
        <v>1633</v>
      </c>
      <c r="C134" s="778" t="s">
        <v>332</v>
      </c>
      <c r="D134" s="844"/>
      <c r="E134" s="845"/>
      <c r="F134" s="845"/>
      <c r="G134" s="845"/>
      <c r="H134" s="845"/>
      <c r="I134" s="845"/>
      <c r="J134" s="954">
        <v>0</v>
      </c>
    </row>
    <row r="135" spans="1:10" s="672" customFormat="1" ht="51" hidden="1">
      <c r="A135" s="919">
        <v>1172000</v>
      </c>
      <c r="B135" s="779" t="s">
        <v>974</v>
      </c>
      <c r="C135" s="755" t="s">
        <v>338</v>
      </c>
      <c r="D135" s="842">
        <f>D137+D138</f>
        <v>0</v>
      </c>
      <c r="E135" s="843"/>
      <c r="F135" s="843">
        <f>F137+F138</f>
        <v>0</v>
      </c>
      <c r="G135" s="843">
        <f>G137+G138</f>
        <v>0</v>
      </c>
      <c r="H135" s="843">
        <f>H137+H138</f>
        <v>0</v>
      </c>
      <c r="I135" s="843">
        <f>I137+I138</f>
        <v>0</v>
      </c>
      <c r="J135" s="954">
        <f>F135</f>
        <v>0</v>
      </c>
    </row>
    <row r="136" spans="1:10" s="672" customFormat="1" ht="9" hidden="1" customHeight="1" thickBot="1">
      <c r="A136" s="919">
        <v>1172100</v>
      </c>
      <c r="B136" s="747" t="s">
        <v>1058</v>
      </c>
      <c r="C136" s="722" t="s">
        <v>975</v>
      </c>
      <c r="D136" s="844"/>
      <c r="E136" s="845"/>
      <c r="F136" s="845"/>
      <c r="G136" s="845"/>
      <c r="H136" s="845"/>
      <c r="I136" s="845"/>
      <c r="J136" s="954">
        <v>0</v>
      </c>
    </row>
    <row r="137" spans="1:10" s="672" customFormat="1" ht="13.5" hidden="1" thickBot="1">
      <c r="A137" s="919">
        <v>1172200</v>
      </c>
      <c r="B137" s="747" t="s">
        <v>1059</v>
      </c>
      <c r="C137" s="780">
        <v>482200</v>
      </c>
      <c r="D137" s="844">
        <v>0</v>
      </c>
      <c r="E137" s="845"/>
      <c r="F137" s="845">
        <v>0</v>
      </c>
      <c r="G137" s="845">
        <v>0</v>
      </c>
      <c r="H137" s="845">
        <v>0</v>
      </c>
      <c r="I137" s="845">
        <v>0</v>
      </c>
      <c r="J137" s="954">
        <f>F137</f>
        <v>0</v>
      </c>
    </row>
    <row r="138" spans="1:10" s="672" customFormat="1" ht="13.5" hidden="1" thickBot="1">
      <c r="A138" s="919">
        <v>1172300</v>
      </c>
      <c r="B138" s="760" t="s">
        <v>1634</v>
      </c>
      <c r="C138" s="726" t="s">
        <v>977</v>
      </c>
      <c r="D138" s="844">
        <v>0</v>
      </c>
      <c r="E138" s="845">
        <v>0</v>
      </c>
      <c r="F138" s="845">
        <f>D138+E138</f>
        <v>0</v>
      </c>
      <c r="G138" s="845">
        <v>0</v>
      </c>
      <c r="H138" s="845">
        <v>0</v>
      </c>
      <c r="I138" s="845">
        <v>0</v>
      </c>
      <c r="J138" s="954">
        <f>F138</f>
        <v>0</v>
      </c>
    </row>
    <row r="139" spans="1:10" s="672" customFormat="1" ht="26.25" hidden="1" thickBot="1">
      <c r="A139" s="919">
        <v>1172400</v>
      </c>
      <c r="B139" s="781" t="s">
        <v>1635</v>
      </c>
      <c r="C139" s="726" t="s">
        <v>117</v>
      </c>
      <c r="D139" s="847"/>
      <c r="E139" s="845"/>
      <c r="F139" s="848"/>
      <c r="G139" s="848"/>
      <c r="H139" s="848"/>
      <c r="I139" s="848"/>
      <c r="J139" s="954">
        <v>0</v>
      </c>
    </row>
    <row r="140" spans="1:10" s="672" customFormat="1" ht="26.25" hidden="1" thickBot="1">
      <c r="A140" s="919">
        <v>1173000</v>
      </c>
      <c r="B140" s="779" t="s">
        <v>118</v>
      </c>
      <c r="C140" s="755" t="s">
        <v>338</v>
      </c>
      <c r="D140" s="847">
        <v>0</v>
      </c>
      <c r="E140" s="848"/>
      <c r="F140" s="848">
        <v>0</v>
      </c>
      <c r="G140" s="848">
        <v>0</v>
      </c>
      <c r="H140" s="848">
        <v>0</v>
      </c>
      <c r="I140" s="848">
        <v>0</v>
      </c>
      <c r="J140" s="954">
        <v>0</v>
      </c>
    </row>
    <row r="141" spans="1:10" s="672" customFormat="1" ht="26.25" hidden="1" thickBot="1">
      <c r="A141" s="948">
        <v>1173100</v>
      </c>
      <c r="B141" s="782" t="s">
        <v>119</v>
      </c>
      <c r="C141" s="726" t="s">
        <v>1044</v>
      </c>
      <c r="D141" s="847"/>
      <c r="E141" s="845"/>
      <c r="F141" s="848"/>
      <c r="G141" s="848"/>
      <c r="H141" s="848"/>
      <c r="I141" s="848"/>
      <c r="J141" s="954">
        <v>0</v>
      </c>
    </row>
    <row r="142" spans="1:10" s="672" customFormat="1" ht="39" hidden="1" thickBot="1">
      <c r="A142" s="948">
        <v>1174000</v>
      </c>
      <c r="B142" s="779" t="s">
        <v>1045</v>
      </c>
      <c r="C142" s="755" t="s">
        <v>338</v>
      </c>
      <c r="D142" s="847">
        <v>0</v>
      </c>
      <c r="E142" s="848"/>
      <c r="F142" s="848">
        <v>0</v>
      </c>
      <c r="G142" s="848">
        <v>0</v>
      </c>
      <c r="H142" s="848">
        <v>0</v>
      </c>
      <c r="I142" s="848">
        <v>0</v>
      </c>
      <c r="J142" s="954">
        <v>0</v>
      </c>
    </row>
    <row r="143" spans="1:10" s="672" customFormat="1" ht="26.25" hidden="1" thickBot="1">
      <c r="A143" s="948">
        <v>1174100</v>
      </c>
      <c r="B143" s="782" t="s">
        <v>1060</v>
      </c>
      <c r="C143" s="726" t="s">
        <v>1046</v>
      </c>
      <c r="D143" s="847"/>
      <c r="E143" s="848"/>
      <c r="F143" s="848"/>
      <c r="G143" s="848"/>
      <c r="H143" s="848"/>
      <c r="I143" s="848"/>
      <c r="J143" s="954">
        <v>0</v>
      </c>
    </row>
    <row r="144" spans="1:10" s="672" customFormat="1" ht="26.25" hidden="1" thickBot="1">
      <c r="A144" s="948">
        <v>1174200</v>
      </c>
      <c r="B144" s="781" t="s">
        <v>1636</v>
      </c>
      <c r="C144" s="726" t="s">
        <v>425</v>
      </c>
      <c r="D144" s="847"/>
      <c r="E144" s="848"/>
      <c r="F144" s="848"/>
      <c r="G144" s="848"/>
      <c r="H144" s="848"/>
      <c r="I144" s="848"/>
      <c r="J144" s="954">
        <v>0</v>
      </c>
    </row>
    <row r="145" spans="1:10" s="672" customFormat="1" ht="51.75" hidden="1" thickBot="1">
      <c r="A145" s="948">
        <v>1175000</v>
      </c>
      <c r="B145" s="779" t="s">
        <v>535</v>
      </c>
      <c r="C145" s="755" t="s">
        <v>338</v>
      </c>
      <c r="D145" s="847">
        <v>0</v>
      </c>
      <c r="E145" s="848"/>
      <c r="F145" s="848">
        <v>0</v>
      </c>
      <c r="G145" s="848">
        <v>0</v>
      </c>
      <c r="H145" s="848">
        <v>0</v>
      </c>
      <c r="I145" s="848">
        <v>0</v>
      </c>
      <c r="J145" s="954">
        <v>0</v>
      </c>
    </row>
    <row r="146" spans="1:10" s="672" customFormat="1" ht="39" hidden="1" thickBot="1">
      <c r="A146" s="948">
        <v>1175100</v>
      </c>
      <c r="B146" s="781" t="s">
        <v>1637</v>
      </c>
      <c r="C146" s="726" t="s">
        <v>212</v>
      </c>
      <c r="D146" s="847"/>
      <c r="E146" s="848"/>
      <c r="F146" s="848"/>
      <c r="G146" s="848"/>
      <c r="H146" s="848"/>
      <c r="I146" s="848"/>
      <c r="J146" s="954">
        <v>0</v>
      </c>
    </row>
    <row r="147" spans="1:10" s="672" customFormat="1" ht="13.5" hidden="1" thickBot="1">
      <c r="A147" s="948">
        <v>1176000</v>
      </c>
      <c r="B147" s="779" t="s">
        <v>213</v>
      </c>
      <c r="C147" s="755" t="s">
        <v>338</v>
      </c>
      <c r="D147" s="847">
        <v>0</v>
      </c>
      <c r="E147" s="848"/>
      <c r="F147" s="848">
        <v>0</v>
      </c>
      <c r="G147" s="848">
        <v>0</v>
      </c>
      <c r="H147" s="848">
        <v>0</v>
      </c>
      <c r="I147" s="848">
        <v>0</v>
      </c>
      <c r="J147" s="954">
        <v>0</v>
      </c>
    </row>
    <row r="148" spans="1:10" s="672" customFormat="1" ht="13.5" hidden="1" thickBot="1">
      <c r="A148" s="948">
        <v>1176100</v>
      </c>
      <c r="B148" s="781" t="s">
        <v>1638</v>
      </c>
      <c r="C148" s="726" t="s">
        <v>8</v>
      </c>
      <c r="D148" s="847"/>
      <c r="E148" s="845"/>
      <c r="F148" s="848"/>
      <c r="G148" s="848"/>
      <c r="H148" s="848"/>
      <c r="I148" s="848"/>
      <c r="J148" s="954">
        <v>0</v>
      </c>
    </row>
    <row r="149" spans="1:10" s="672" customFormat="1" ht="13.5" hidden="1" thickBot="1">
      <c r="A149" s="948">
        <v>1177000</v>
      </c>
      <c r="B149" s="779" t="s">
        <v>564</v>
      </c>
      <c r="C149" s="755" t="s">
        <v>338</v>
      </c>
      <c r="D149" s="847">
        <v>0</v>
      </c>
      <c r="E149" s="848"/>
      <c r="F149" s="848">
        <v>0</v>
      </c>
      <c r="G149" s="848">
        <v>0</v>
      </c>
      <c r="H149" s="848">
        <v>0</v>
      </c>
      <c r="I149" s="848">
        <v>0</v>
      </c>
      <c r="J149" s="954">
        <v>0</v>
      </c>
    </row>
    <row r="150" spans="1:10" s="672" customFormat="1" ht="13.5" hidden="1" thickBot="1">
      <c r="A150" s="949">
        <v>1177100</v>
      </c>
      <c r="B150" s="783" t="s">
        <v>1639</v>
      </c>
      <c r="C150" s="730" t="s">
        <v>244</v>
      </c>
      <c r="D150" s="839"/>
      <c r="E150" s="840"/>
      <c r="F150" s="840"/>
      <c r="G150" s="840"/>
      <c r="H150" s="840"/>
      <c r="I150" s="840"/>
      <c r="J150" s="954">
        <v>0</v>
      </c>
    </row>
    <row r="151" spans="1:10" s="672" customFormat="1" ht="24.75" hidden="1" customHeight="1" thickBot="1">
      <c r="A151" s="952" t="s">
        <v>247</v>
      </c>
      <c r="B151" s="790" t="s">
        <v>618</v>
      </c>
      <c r="C151" s="791" t="s">
        <v>338</v>
      </c>
      <c r="D151" s="953">
        <f t="shared" ref="D151:I151" si="5">D152</f>
        <v>0</v>
      </c>
      <c r="E151" s="1111">
        <f t="shared" si="5"/>
        <v>0</v>
      </c>
      <c r="F151" s="1111">
        <f t="shared" si="5"/>
        <v>0</v>
      </c>
      <c r="G151" s="1111">
        <f t="shared" si="5"/>
        <v>0</v>
      </c>
      <c r="H151" s="1111">
        <f t="shared" si="5"/>
        <v>0</v>
      </c>
      <c r="I151" s="1111">
        <f t="shared" si="5"/>
        <v>0</v>
      </c>
      <c r="J151" s="954">
        <f>F152</f>
        <v>0</v>
      </c>
    </row>
    <row r="152" spans="1:10" s="672" customFormat="1" hidden="1">
      <c r="A152" s="950" t="s">
        <v>620</v>
      </c>
      <c r="B152" s="799" t="s">
        <v>621</v>
      </c>
      <c r="C152" s="718" t="s">
        <v>338</v>
      </c>
      <c r="D152" s="842">
        <f>SUM(D153:D162)</f>
        <v>0</v>
      </c>
      <c r="E152" s="843">
        <f>E155</f>
        <v>0</v>
      </c>
      <c r="F152" s="842">
        <f>SUM(F153:F162)</f>
        <v>0</v>
      </c>
      <c r="G152" s="842">
        <f>SUM(G153:G162)</f>
        <v>0</v>
      </c>
      <c r="H152" s="842">
        <f>SUM(H153:H162)</f>
        <v>0</v>
      </c>
      <c r="I152" s="842">
        <f>SUM(I153:I162)</f>
        <v>0</v>
      </c>
      <c r="J152" s="954">
        <f>F152</f>
        <v>0</v>
      </c>
    </row>
    <row r="153" spans="1:10" s="672" customFormat="1" hidden="1">
      <c r="A153" s="948" t="s">
        <v>622</v>
      </c>
      <c r="B153" s="781" t="s">
        <v>1640</v>
      </c>
      <c r="C153" s="955" t="s">
        <v>945</v>
      </c>
      <c r="D153" s="847"/>
      <c r="E153" s="845"/>
      <c r="F153" s="847"/>
      <c r="G153" s="847"/>
      <c r="H153" s="847"/>
      <c r="I153" s="847"/>
      <c r="J153" s="954">
        <f>F153</f>
        <v>0</v>
      </c>
    </row>
    <row r="154" spans="1:10" s="672" customFormat="1" hidden="1">
      <c r="A154" s="948" t="s">
        <v>946</v>
      </c>
      <c r="B154" s="781" t="s">
        <v>1641</v>
      </c>
      <c r="C154" s="955" t="s">
        <v>923</v>
      </c>
      <c r="D154" s="847">
        <v>0</v>
      </c>
      <c r="E154" s="845"/>
      <c r="F154" s="847">
        <f>D154+E154</f>
        <v>0</v>
      </c>
      <c r="G154" s="847"/>
      <c r="H154" s="847"/>
      <c r="I154" s="847">
        <v>0</v>
      </c>
      <c r="J154" s="954">
        <f>F154</f>
        <v>0</v>
      </c>
    </row>
    <row r="155" spans="1:10" s="672" customFormat="1" ht="25.5" hidden="1">
      <c r="A155" s="948" t="s">
        <v>924</v>
      </c>
      <c r="B155" s="781" t="s">
        <v>1642</v>
      </c>
      <c r="C155" s="955" t="s">
        <v>926</v>
      </c>
      <c r="D155" s="956">
        <v>0</v>
      </c>
      <c r="E155" s="1505">
        <v>0</v>
      </c>
      <c r="F155" s="956">
        <f>D155+E155</f>
        <v>0</v>
      </c>
      <c r="G155" s="1197">
        <v>0</v>
      </c>
      <c r="H155" s="1198">
        <v>0</v>
      </c>
      <c r="I155" s="1198">
        <v>0</v>
      </c>
      <c r="J155" s="1199">
        <f>F155</f>
        <v>0</v>
      </c>
    </row>
    <row r="156" spans="1:10" s="672" customFormat="1" hidden="1">
      <c r="A156" s="957" t="s">
        <v>927</v>
      </c>
      <c r="B156" s="781" t="s">
        <v>1643</v>
      </c>
      <c r="C156" s="955" t="s">
        <v>1055</v>
      </c>
      <c r="D156" s="847"/>
      <c r="E156" s="845"/>
      <c r="F156" s="847"/>
      <c r="G156" s="847"/>
      <c r="H156" s="847"/>
      <c r="I156" s="847"/>
      <c r="J156" s="954">
        <v>0</v>
      </c>
    </row>
    <row r="157" spans="1:10" s="672" customFormat="1" hidden="1">
      <c r="A157" s="957" t="s">
        <v>127</v>
      </c>
      <c r="B157" s="782" t="s">
        <v>128</v>
      </c>
      <c r="C157" s="955" t="s">
        <v>129</v>
      </c>
      <c r="D157" s="847">
        <v>0</v>
      </c>
      <c r="E157" s="845">
        <v>0</v>
      </c>
      <c r="F157" s="847">
        <v>0</v>
      </c>
      <c r="G157" s="847"/>
      <c r="H157" s="847"/>
      <c r="I157" s="847">
        <v>0</v>
      </c>
      <c r="J157" s="954">
        <f>F157</f>
        <v>0</v>
      </c>
    </row>
    <row r="158" spans="1:10" s="672" customFormat="1" hidden="1">
      <c r="A158" s="957" t="s">
        <v>130</v>
      </c>
      <c r="B158" s="781" t="s">
        <v>1644</v>
      </c>
      <c r="C158" s="955" t="s">
        <v>857</v>
      </c>
      <c r="D158" s="848">
        <v>0</v>
      </c>
      <c r="E158" s="845">
        <v>0</v>
      </c>
      <c r="F158" s="847">
        <v>0</v>
      </c>
      <c r="G158" s="847">
        <v>0</v>
      </c>
      <c r="H158" s="847">
        <v>0</v>
      </c>
      <c r="I158" s="847">
        <v>0</v>
      </c>
      <c r="J158" s="954">
        <f>F158</f>
        <v>0</v>
      </c>
    </row>
    <row r="159" spans="1:10" s="672" customFormat="1" hidden="1">
      <c r="A159" s="957" t="s">
        <v>858</v>
      </c>
      <c r="B159" s="781" t="s">
        <v>1645</v>
      </c>
      <c r="C159" s="955" t="s">
        <v>860</v>
      </c>
      <c r="D159" s="849"/>
      <c r="E159" s="837"/>
      <c r="F159" s="849"/>
      <c r="G159" s="849"/>
      <c r="H159" s="849"/>
      <c r="I159" s="849"/>
      <c r="J159" s="915">
        <v>0</v>
      </c>
    </row>
    <row r="160" spans="1:10" s="672" customFormat="1" hidden="1">
      <c r="A160" s="958" t="s">
        <v>765</v>
      </c>
      <c r="B160" s="959" t="s">
        <v>1646</v>
      </c>
      <c r="C160" s="960" t="s">
        <v>627</v>
      </c>
      <c r="D160" s="849"/>
      <c r="E160" s="837"/>
      <c r="F160" s="849"/>
      <c r="G160" s="849"/>
      <c r="H160" s="849"/>
      <c r="I160" s="849"/>
      <c r="J160" s="915">
        <v>0</v>
      </c>
    </row>
    <row r="161" spans="1:10" s="672" customFormat="1" hidden="1">
      <c r="A161" s="924" t="s">
        <v>766</v>
      </c>
      <c r="B161" s="961" t="s">
        <v>1020</v>
      </c>
      <c r="C161" s="928" t="s">
        <v>1021</v>
      </c>
      <c r="D161" s="849"/>
      <c r="E161" s="837"/>
      <c r="F161" s="849"/>
      <c r="G161" s="849"/>
      <c r="H161" s="849"/>
      <c r="I161" s="849"/>
      <c r="J161" s="915">
        <v>0</v>
      </c>
    </row>
    <row r="162" spans="1:10" s="672" customFormat="1" hidden="1">
      <c r="A162" s="924" t="s">
        <v>1022</v>
      </c>
      <c r="B162" s="961" t="s">
        <v>1023</v>
      </c>
      <c r="C162" s="928" t="s">
        <v>1024</v>
      </c>
      <c r="D162" s="849"/>
      <c r="E162" s="837"/>
      <c r="F162" s="849"/>
      <c r="G162" s="849"/>
      <c r="H162" s="849"/>
      <c r="I162" s="849"/>
      <c r="J162" s="915">
        <v>0</v>
      </c>
    </row>
    <row r="163" spans="1:10" s="672" customFormat="1" hidden="1">
      <c r="A163" s="962" t="s">
        <v>628</v>
      </c>
      <c r="B163" s="963" t="s">
        <v>629</v>
      </c>
      <c r="C163" s="964" t="s">
        <v>338</v>
      </c>
      <c r="D163" s="849">
        <v>0</v>
      </c>
      <c r="E163" s="850"/>
      <c r="F163" s="849">
        <v>0</v>
      </c>
      <c r="G163" s="849">
        <v>0</v>
      </c>
      <c r="H163" s="849">
        <v>0</v>
      </c>
      <c r="I163" s="849">
        <v>0</v>
      </c>
      <c r="J163" s="915">
        <v>0</v>
      </c>
    </row>
    <row r="164" spans="1:10" hidden="1">
      <c r="A164" s="957" t="s">
        <v>630</v>
      </c>
      <c r="B164" s="782" t="s">
        <v>631</v>
      </c>
      <c r="C164" s="955" t="s">
        <v>632</v>
      </c>
      <c r="D164" s="849"/>
      <c r="E164" s="837"/>
      <c r="F164" s="849"/>
      <c r="G164" s="849"/>
      <c r="H164" s="849"/>
      <c r="I164" s="849"/>
      <c r="J164" s="915">
        <v>0</v>
      </c>
    </row>
    <row r="165" spans="1:10" hidden="1">
      <c r="A165" s="957" t="s">
        <v>633</v>
      </c>
      <c r="B165" s="782" t="s">
        <v>634</v>
      </c>
      <c r="C165" s="955" t="s">
        <v>635</v>
      </c>
      <c r="D165" s="849"/>
      <c r="E165" s="837"/>
      <c r="F165" s="849"/>
      <c r="G165" s="849"/>
      <c r="H165" s="849"/>
      <c r="I165" s="849"/>
      <c r="J165" s="915">
        <v>0</v>
      </c>
    </row>
    <row r="166" spans="1:10" ht="25.5" hidden="1">
      <c r="A166" s="957" t="s">
        <v>636</v>
      </c>
      <c r="B166" s="781" t="s">
        <v>1647</v>
      </c>
      <c r="C166" s="955" t="s">
        <v>294</v>
      </c>
      <c r="D166" s="849"/>
      <c r="E166" s="837"/>
      <c r="F166" s="849"/>
      <c r="G166" s="849"/>
      <c r="H166" s="849"/>
      <c r="I166" s="849"/>
      <c r="J166" s="915">
        <v>0</v>
      </c>
    </row>
    <row r="167" spans="1:10" hidden="1">
      <c r="A167" s="957" t="s">
        <v>295</v>
      </c>
      <c r="B167" s="781" t="s">
        <v>1648</v>
      </c>
      <c r="C167" s="955" t="s">
        <v>297</v>
      </c>
      <c r="D167" s="849"/>
      <c r="E167" s="837"/>
      <c r="F167" s="849"/>
      <c r="G167" s="849"/>
      <c r="H167" s="849"/>
      <c r="I167" s="849"/>
      <c r="J167" s="915">
        <v>0</v>
      </c>
    </row>
    <row r="168" spans="1:10" hidden="1">
      <c r="A168" s="957" t="s">
        <v>298</v>
      </c>
      <c r="B168" s="779" t="s">
        <v>299</v>
      </c>
      <c r="C168" s="767" t="s">
        <v>338</v>
      </c>
      <c r="D168" s="849">
        <v>0</v>
      </c>
      <c r="E168" s="850"/>
      <c r="F168" s="849">
        <v>0</v>
      </c>
      <c r="G168" s="849">
        <v>0</v>
      </c>
      <c r="H168" s="849">
        <v>0</v>
      </c>
      <c r="I168" s="849">
        <v>0</v>
      </c>
      <c r="J168" s="915">
        <v>0</v>
      </c>
    </row>
    <row r="169" spans="1:10" hidden="1">
      <c r="A169" s="957" t="s">
        <v>300</v>
      </c>
      <c r="B169" s="782" t="s">
        <v>1061</v>
      </c>
      <c r="C169" s="955" t="s">
        <v>301</v>
      </c>
      <c r="D169" s="849"/>
      <c r="E169" s="837"/>
      <c r="F169" s="849"/>
      <c r="G169" s="849"/>
      <c r="H169" s="849"/>
      <c r="I169" s="849"/>
      <c r="J169" s="915">
        <v>0</v>
      </c>
    </row>
    <row r="170" spans="1:10" hidden="1">
      <c r="A170" s="965" t="s">
        <v>302</v>
      </c>
      <c r="B170" s="806" t="s">
        <v>1025</v>
      </c>
      <c r="C170" s="767" t="s">
        <v>338</v>
      </c>
      <c r="D170" s="849">
        <v>0</v>
      </c>
      <c r="E170" s="850"/>
      <c r="F170" s="849">
        <v>0</v>
      </c>
      <c r="G170" s="849">
        <v>0</v>
      </c>
      <c r="H170" s="849">
        <v>0</v>
      </c>
      <c r="I170" s="849">
        <v>0</v>
      </c>
      <c r="J170" s="915">
        <v>0</v>
      </c>
    </row>
    <row r="171" spans="1:10" hidden="1">
      <c r="A171" s="957" t="s">
        <v>304</v>
      </c>
      <c r="B171" s="782" t="s">
        <v>1062</v>
      </c>
      <c r="C171" s="955" t="s">
        <v>305</v>
      </c>
      <c r="D171" s="849"/>
      <c r="E171" s="850"/>
      <c r="F171" s="849"/>
      <c r="G171" s="849"/>
      <c r="H171" s="849"/>
      <c r="I171" s="849"/>
      <c r="J171" s="915">
        <v>0</v>
      </c>
    </row>
    <row r="172" spans="1:10" hidden="1">
      <c r="A172" s="957" t="s">
        <v>306</v>
      </c>
      <c r="B172" s="782" t="s">
        <v>1063</v>
      </c>
      <c r="C172" s="955" t="s">
        <v>307</v>
      </c>
      <c r="D172" s="849"/>
      <c r="E172" s="850"/>
      <c r="F172" s="849"/>
      <c r="G172" s="849"/>
      <c r="H172" s="849"/>
      <c r="I172" s="849"/>
      <c r="J172" s="849"/>
    </row>
    <row r="173" spans="1:10" hidden="1">
      <c r="A173" s="957" t="s">
        <v>308</v>
      </c>
      <c r="B173" s="781" t="s">
        <v>1649</v>
      </c>
      <c r="C173" s="955" t="s">
        <v>310</v>
      </c>
      <c r="D173" s="849"/>
      <c r="E173" s="850"/>
      <c r="F173" s="849"/>
      <c r="G173" s="849"/>
      <c r="H173" s="849"/>
      <c r="I173" s="849"/>
      <c r="J173" s="849"/>
    </row>
    <row r="174" spans="1:10" ht="13.5" hidden="1" thickBot="1">
      <c r="A174" s="966">
        <v>1244000</v>
      </c>
      <c r="B174" s="967" t="s">
        <v>1661</v>
      </c>
      <c r="C174" s="960" t="s">
        <v>1089</v>
      </c>
      <c r="D174" s="867"/>
      <c r="E174" s="1312"/>
      <c r="F174" s="867"/>
      <c r="G174" s="867"/>
      <c r="H174" s="867"/>
      <c r="I174" s="867"/>
      <c r="J174" s="867"/>
    </row>
    <row r="175" spans="1:10" ht="28.5" customHeight="1" thickBot="1">
      <c r="A175" s="968">
        <v>1000000</v>
      </c>
      <c r="B175" s="969" t="s">
        <v>1027</v>
      </c>
      <c r="C175" s="970" t="s">
        <v>338</v>
      </c>
      <c r="D175" s="953">
        <f t="shared" ref="D175:I175" si="6">D32+D151</f>
        <v>36000</v>
      </c>
      <c r="E175" s="1111">
        <f t="shared" si="6"/>
        <v>0</v>
      </c>
      <c r="F175" s="953">
        <f t="shared" si="6"/>
        <v>36000</v>
      </c>
      <c r="G175" s="953">
        <f t="shared" si="6"/>
        <v>9000</v>
      </c>
      <c r="H175" s="953">
        <f t="shared" si="6"/>
        <v>18000</v>
      </c>
      <c r="I175" s="953">
        <f t="shared" si="6"/>
        <v>27000</v>
      </c>
      <c r="J175" s="1111">
        <f>F175</f>
        <v>36000</v>
      </c>
    </row>
    <row r="176" spans="1:10" ht="14.25">
      <c r="A176" s="2443"/>
      <c r="B176" s="2443"/>
      <c r="C176" s="2443"/>
      <c r="D176" s="2443"/>
      <c r="E176" s="2443"/>
      <c r="F176" s="2443"/>
      <c r="G176" s="2443"/>
      <c r="H176" s="2443"/>
      <c r="I176" s="2443"/>
      <c r="J176" s="2443"/>
    </row>
    <row r="177" spans="1:10">
      <c r="A177" s="2422" t="s">
        <v>2127</v>
      </c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>
      <c r="A178" s="2459" t="s">
        <v>1070</v>
      </c>
      <c r="B178" s="2459"/>
      <c r="C178" s="2459"/>
      <c r="D178" s="2459"/>
      <c r="E178" s="2459"/>
      <c r="F178" s="2459"/>
      <c r="G178" s="2459"/>
      <c r="H178" s="2459"/>
      <c r="I178" s="2459"/>
      <c r="J178" s="2459"/>
    </row>
    <row r="179" spans="1:10" ht="14.25">
      <c r="A179" s="2422" t="s">
        <v>1753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>
      <c r="A180" s="2461" t="s">
        <v>950</v>
      </c>
      <c r="B180" s="2461"/>
      <c r="C180" s="2461"/>
      <c r="D180" s="2461"/>
      <c r="E180" s="2461"/>
      <c r="F180" s="2461"/>
      <c r="G180" s="2461"/>
      <c r="H180" s="2461"/>
      <c r="I180" s="2461"/>
      <c r="J180" s="2461"/>
    </row>
    <row r="181" spans="1:10" ht="14.25">
      <c r="A181" s="2466"/>
      <c r="B181" s="2466"/>
      <c r="C181" s="2466"/>
      <c r="D181" s="2466"/>
      <c r="E181" s="2466"/>
      <c r="F181" s="2466"/>
      <c r="G181" s="2466"/>
      <c r="H181" s="2466"/>
      <c r="I181" s="2466"/>
      <c r="J181" s="2466"/>
    </row>
    <row r="182" spans="1:10">
      <c r="A182" s="2422" t="s">
        <v>951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 s="626" customFormat="1" ht="14.25">
      <c r="A183" s="816" t="s">
        <v>2011</v>
      </c>
      <c r="B183" s="816"/>
      <c r="C183" s="817"/>
      <c r="D183" s="816"/>
      <c r="E183" s="1613"/>
      <c r="F183" s="816"/>
      <c r="G183" s="816" t="s">
        <v>1102</v>
      </c>
      <c r="H183" s="816"/>
      <c r="I183" s="816"/>
      <c r="J183" s="816"/>
    </row>
    <row r="184" spans="1:10" s="626" customFormat="1" ht="14.25">
      <c r="A184" s="818" t="s">
        <v>1655</v>
      </c>
      <c r="B184" s="817" t="s">
        <v>612</v>
      </c>
      <c r="C184" s="820"/>
      <c r="D184" s="662"/>
      <c r="E184" s="1614" t="s">
        <v>289</v>
      </c>
      <c r="F184" s="662"/>
      <c r="G184" s="661" t="s">
        <v>290</v>
      </c>
      <c r="H184" s="662"/>
      <c r="I184" s="662"/>
      <c r="J184" s="818"/>
    </row>
    <row r="185" spans="1:10">
      <c r="A185" s="2455"/>
      <c r="B185" s="2455"/>
      <c r="C185" s="2455"/>
      <c r="D185" s="2455"/>
      <c r="E185" s="2455"/>
      <c r="F185" s="2455"/>
      <c r="G185" s="2455"/>
      <c r="H185" s="2455"/>
      <c r="I185" s="2455"/>
      <c r="J185" s="2455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464"/>
      <c r="B196" s="2464"/>
      <c r="C196" s="2464"/>
      <c r="D196" s="2464"/>
      <c r="E196" s="2464"/>
      <c r="F196" s="2464"/>
      <c r="G196" s="2464"/>
      <c r="H196" s="2464"/>
      <c r="I196" s="2464"/>
      <c r="J196" s="2464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464"/>
      <c r="B198" s="2464"/>
      <c r="C198" s="2464"/>
      <c r="D198" s="2464"/>
      <c r="E198" s="2464"/>
      <c r="F198" s="2464"/>
      <c r="G198" s="2464"/>
      <c r="H198" s="2464"/>
      <c r="I198" s="2464"/>
      <c r="J198" s="2464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464"/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464"/>
      <c r="B202" s="2464"/>
      <c r="C202" s="2464"/>
      <c r="D202" s="2464"/>
      <c r="E202" s="2464"/>
      <c r="F202" s="2464"/>
      <c r="G202" s="2464"/>
      <c r="H202" s="2464"/>
      <c r="I202" s="2464"/>
      <c r="J202" s="2464"/>
    </row>
    <row r="203" spans="1:10">
      <c r="A203" s="2463"/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2463"/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2463"/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971"/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463"/>
      <c r="B207" s="2463"/>
      <c r="C207" s="2463"/>
      <c r="D207" s="2463"/>
      <c r="E207" s="2463"/>
      <c r="F207" s="2463"/>
      <c r="G207" s="2463"/>
      <c r="H207" s="2463"/>
      <c r="I207" s="2463"/>
      <c r="J207" s="2463"/>
    </row>
    <row r="208" spans="1:10">
      <c r="A208" s="2422"/>
      <c r="B208" s="2422"/>
      <c r="C208" s="2422"/>
      <c r="D208" s="2422"/>
      <c r="E208" s="2422"/>
      <c r="F208" s="2422"/>
      <c r="G208" s="2422"/>
      <c r="H208" s="2422"/>
      <c r="I208" s="2422"/>
      <c r="J208" s="2422"/>
    </row>
    <row r="209" spans="1:10">
      <c r="A209" s="2459"/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>
      <c r="A210" s="2459"/>
      <c r="B210" s="2459"/>
      <c r="C210" s="2459"/>
      <c r="D210" s="2459"/>
      <c r="E210" s="2459"/>
      <c r="F210" s="2459"/>
      <c r="G210" s="2459"/>
      <c r="H210" s="2459"/>
      <c r="I210" s="2459"/>
      <c r="J210" s="2459"/>
    </row>
    <row r="211" spans="1:10">
      <c r="A211" s="2461"/>
      <c r="B211" s="2461"/>
      <c r="C211" s="2461"/>
      <c r="D211" s="2461"/>
      <c r="E211" s="2461"/>
      <c r="F211" s="2461"/>
      <c r="G211" s="2461"/>
      <c r="H211" s="2461"/>
      <c r="I211" s="2461"/>
      <c r="J211" s="2461"/>
    </row>
    <row r="212" spans="1:10" ht="14.25">
      <c r="A212" s="2462"/>
      <c r="B212" s="2462"/>
      <c r="C212" s="2462"/>
      <c r="D212" s="2462"/>
      <c r="E212" s="2462"/>
      <c r="F212" s="2462"/>
      <c r="G212" s="2462"/>
      <c r="H212" s="2462"/>
      <c r="I212" s="2462"/>
      <c r="J212" s="2462"/>
    </row>
    <row r="213" spans="1:10">
      <c r="A213" s="2459"/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>
      <c r="A214" s="2459"/>
      <c r="B214" s="2459"/>
      <c r="C214" s="2459"/>
      <c r="D214" s="2459"/>
      <c r="E214" s="2459"/>
      <c r="F214" s="2459"/>
      <c r="G214" s="2459"/>
      <c r="H214" s="2459"/>
      <c r="I214" s="2459"/>
      <c r="J214" s="2459"/>
    </row>
    <row r="215" spans="1:10">
      <c r="A215" s="2460"/>
      <c r="B215" s="2460"/>
      <c r="C215" s="2460"/>
      <c r="D215" s="2460"/>
      <c r="E215" s="2460"/>
      <c r="F215" s="2460"/>
      <c r="G215" s="2460"/>
      <c r="H215" s="2460"/>
      <c r="I215" s="2460"/>
      <c r="J215" s="2460"/>
    </row>
    <row r="216" spans="1:10">
      <c r="A216" s="2455"/>
      <c r="B216" s="2455"/>
      <c r="C216" s="2455"/>
      <c r="D216" s="2455"/>
      <c r="E216" s="2455"/>
      <c r="F216" s="2455"/>
      <c r="G216" s="2455"/>
      <c r="H216" s="2455"/>
      <c r="I216" s="2455"/>
      <c r="J216" s="2455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25" right="0.25" top="0.75" bottom="0.75" header="0.3" footer="0.3"/>
  <pageSetup paperSize="9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DAC3F-B77C-4F81-9CB8-08102E1EC190}">
  <dimension ref="A1:K216"/>
  <sheetViews>
    <sheetView workbookViewId="0">
      <selection activeCell="M29" sqref="M29"/>
    </sheetView>
  </sheetViews>
  <sheetFormatPr defaultRowHeight="12.75"/>
  <cols>
    <col min="1" max="1" width="7.42578125" style="672" customWidth="1"/>
    <col min="2" max="2" width="46.28515625" style="663" customWidth="1"/>
    <col min="3" max="3" width="8.7109375" style="673" customWidth="1"/>
    <col min="4" max="4" width="13.140625" style="662" customWidth="1"/>
    <col min="5" max="5" width="9.28515625" style="841" customWidth="1"/>
    <col min="6" max="6" width="9.85546875" style="662" customWidth="1"/>
    <col min="7" max="7" width="12.42578125" style="662" customWidth="1"/>
    <col min="8" max="8" width="11.7109375" style="662" customWidth="1"/>
    <col min="9" max="9" width="11.5703125" style="662" customWidth="1"/>
    <col min="10" max="10" width="11.28515625" style="662" customWidth="1"/>
    <col min="11" max="16384" width="9.140625" style="662"/>
  </cols>
  <sheetData>
    <row r="1" spans="1:10">
      <c r="I1" s="868" t="s">
        <v>889</v>
      </c>
    </row>
    <row r="2" spans="1:10" ht="10.5" customHeight="1">
      <c r="F2" s="869"/>
      <c r="G2" s="869"/>
      <c r="H2" s="869"/>
      <c r="I2" s="869"/>
    </row>
    <row r="3" spans="1:10" ht="9.75" customHeight="1">
      <c r="H3" s="870" t="s">
        <v>848</v>
      </c>
    </row>
    <row r="4" spans="1:10">
      <c r="G4" s="869" t="s">
        <v>982</v>
      </c>
    </row>
    <row r="5" spans="1:10">
      <c r="H5" s="669" t="s">
        <v>162</v>
      </c>
    </row>
    <row r="6" spans="1:10" ht="14.25" customHeight="1">
      <c r="B6" s="871" t="s">
        <v>31</v>
      </c>
      <c r="C6" s="872"/>
      <c r="D6" s="871"/>
      <c r="E6" s="1381"/>
      <c r="G6" s="873" t="s">
        <v>971</v>
      </c>
      <c r="H6" s="820"/>
    </row>
    <row r="7" spans="1:10">
      <c r="B7" s="662"/>
      <c r="C7" s="874"/>
    </row>
    <row r="8" spans="1:10" ht="12" customHeight="1">
      <c r="A8" s="672" t="s">
        <v>2216</v>
      </c>
      <c r="F8" s="665"/>
      <c r="G8" s="665"/>
    </row>
    <row r="9" spans="1:10" s="672" customFormat="1" ht="9.75" customHeight="1">
      <c r="A9" s="2455" t="s">
        <v>1073</v>
      </c>
      <c r="B9" s="2455"/>
      <c r="C9" s="2455"/>
      <c r="D9" s="2455"/>
      <c r="E9" s="2455"/>
    </row>
    <row r="10" spans="1:10">
      <c r="A10" s="672" t="s">
        <v>451</v>
      </c>
      <c r="B10" s="875"/>
      <c r="C10" s="876"/>
      <c r="D10" s="824"/>
      <c r="E10" s="1382"/>
    </row>
    <row r="11" spans="1:10" ht="14.25" customHeight="1">
      <c r="B11" s="877"/>
      <c r="C11" s="878"/>
      <c r="D11" s="877"/>
      <c r="E11" s="1383"/>
      <c r="F11" s="877"/>
      <c r="G11" s="877"/>
      <c r="H11" s="879"/>
    </row>
    <row r="12" spans="1:10" ht="11.25" customHeight="1">
      <c r="A12" s="880" t="s">
        <v>452</v>
      </c>
      <c r="B12" s="873" t="s">
        <v>1100</v>
      </c>
      <c r="C12" s="874"/>
      <c r="D12" s="873"/>
      <c r="E12" s="1384"/>
      <c r="F12" s="873"/>
      <c r="G12" s="820"/>
      <c r="H12" s="881" t="s">
        <v>193</v>
      </c>
    </row>
    <row r="13" spans="1:10" ht="30" customHeight="1">
      <c r="A13" s="882" t="s">
        <v>587</v>
      </c>
      <c r="B13" s="882"/>
      <c r="C13" s="878"/>
      <c r="D13" s="882"/>
      <c r="E13" s="1385"/>
      <c r="F13" s="882"/>
      <c r="G13" s="883"/>
    </row>
    <row r="14" spans="1:10" s="841" customFormat="1" ht="12.75" customHeight="1">
      <c r="A14" s="2445" t="s">
        <v>2217</v>
      </c>
      <c r="B14" s="2446"/>
      <c r="C14" s="1460"/>
      <c r="F14" s="1461"/>
      <c r="G14" s="1461"/>
    </row>
    <row r="15" spans="1:10" ht="21.75" customHeight="1">
      <c r="A15" s="884"/>
      <c r="B15" s="2447" t="s">
        <v>588</v>
      </c>
      <c r="C15" s="2447"/>
      <c r="D15" s="2447"/>
      <c r="E15" s="2447"/>
      <c r="F15" s="885"/>
      <c r="G15" s="885"/>
      <c r="H15" s="885"/>
      <c r="I15" s="885"/>
      <c r="J15" s="885"/>
    </row>
    <row r="16" spans="1:10" ht="21" customHeight="1">
      <c r="A16" s="662"/>
      <c r="B16" s="2449" t="s">
        <v>243</v>
      </c>
      <c r="C16" s="2449"/>
      <c r="D16" s="2449"/>
      <c r="E16" s="2449"/>
      <c r="F16" s="2449"/>
      <c r="G16" s="886"/>
      <c r="H16" s="886"/>
      <c r="I16" s="886"/>
      <c r="J16" s="886"/>
    </row>
    <row r="17" spans="1:10" s="672" customFormat="1" ht="21.75" hidden="1" customHeight="1">
      <c r="A17" s="882"/>
      <c r="B17" s="2451" t="s">
        <v>2218</v>
      </c>
      <c r="C17" s="2451"/>
      <c r="D17" s="2451"/>
      <c r="E17" s="2451"/>
      <c r="F17" s="2451"/>
      <c r="G17" s="887"/>
      <c r="H17" s="887"/>
      <c r="I17" s="887"/>
      <c r="J17" s="887"/>
    </row>
    <row r="18" spans="1:10" s="672" customFormat="1" ht="12" customHeight="1">
      <c r="A18" s="883"/>
      <c r="B18" s="2451"/>
      <c r="C18" s="2451"/>
      <c r="D18" s="2451"/>
      <c r="E18" s="2451"/>
      <c r="F18" s="2451"/>
      <c r="G18" s="676"/>
      <c r="H18" s="676"/>
      <c r="I18" s="675"/>
      <c r="J18" s="675"/>
    </row>
    <row r="19" spans="1:10" s="667" customFormat="1" thickBot="1">
      <c r="A19" s="677" t="s">
        <v>205</v>
      </c>
      <c r="B19" s="888"/>
      <c r="C19" s="889"/>
      <c r="D19" s="669"/>
      <c r="E19" s="1386"/>
      <c r="G19" s="890" t="s">
        <v>617</v>
      </c>
      <c r="H19" s="891"/>
      <c r="I19" s="891"/>
      <c r="J19" s="891"/>
    </row>
    <row r="20" spans="1:10" s="869" customFormat="1" ht="15.75" customHeight="1" thickBot="1">
      <c r="A20" s="677" t="s">
        <v>84</v>
      </c>
      <c r="B20" s="892"/>
      <c r="C20" s="889"/>
      <c r="E20" s="1387"/>
      <c r="G20" s="892" t="s">
        <v>313</v>
      </c>
      <c r="H20" s="893">
        <v>9</v>
      </c>
      <c r="I20" s="894">
        <v>5</v>
      </c>
      <c r="J20" s="895">
        <v>1</v>
      </c>
    </row>
    <row r="21" spans="1:10" s="892" customFormat="1" ht="15" customHeight="1" thickBot="1">
      <c r="A21" s="677" t="s">
        <v>600</v>
      </c>
      <c r="C21" s="889"/>
      <c r="E21" s="1388"/>
      <c r="G21" s="892" t="s">
        <v>1129</v>
      </c>
    </row>
    <row r="22" spans="1:10" s="892" customFormat="1" ht="9.75" customHeight="1" thickBot="1">
      <c r="A22" s="677" t="s">
        <v>531</v>
      </c>
      <c r="C22" s="896"/>
      <c r="D22" s="897"/>
      <c r="E22" s="1388"/>
      <c r="G22" s="892" t="s">
        <v>532</v>
      </c>
    </row>
    <row r="23" spans="1:10" s="869" customFormat="1" ht="15.75" customHeight="1" thickBot="1">
      <c r="A23" s="677" t="s">
        <v>693</v>
      </c>
      <c r="B23" s="892"/>
      <c r="C23" s="889"/>
      <c r="E23" s="1387"/>
      <c r="G23" s="892" t="s">
        <v>902</v>
      </c>
      <c r="I23" s="898"/>
    </row>
    <row r="24" spans="1:10" s="869" customFormat="1" ht="12.75" customHeight="1">
      <c r="A24" s="677" t="s">
        <v>202</v>
      </c>
      <c r="B24" s="899"/>
      <c r="C24" s="900"/>
      <c r="E24" s="1387"/>
      <c r="F24" s="901"/>
      <c r="G24" s="892" t="s">
        <v>904</v>
      </c>
    </row>
    <row r="25" spans="1:10" s="869" customFormat="1" ht="15.75" customHeight="1" thickBot="1">
      <c r="A25" s="679" t="s">
        <v>286</v>
      </c>
      <c r="B25" s="890"/>
      <c r="C25" s="900"/>
      <c r="D25" s="902"/>
      <c r="E25" s="1389"/>
      <c r="G25" s="892" t="s">
        <v>218</v>
      </c>
      <c r="I25" s="901"/>
    </row>
    <row r="26" spans="1:10" s="901" customFormat="1" ht="15.75" customHeight="1" thickBot="1">
      <c r="A26" s="677" t="s">
        <v>110</v>
      </c>
      <c r="B26" s="892"/>
      <c r="C26" s="900"/>
      <c r="D26" s="903"/>
      <c r="E26" s="1387"/>
      <c r="G26" s="901" t="s">
        <v>1658</v>
      </c>
      <c r="H26" s="904"/>
      <c r="I26" s="905"/>
      <c r="J26" s="906"/>
    </row>
    <row r="27" spans="1:10" s="901" customFormat="1" ht="16.5" customHeight="1" thickBot="1">
      <c r="A27" s="677" t="s">
        <v>608</v>
      </c>
      <c r="B27" s="892"/>
      <c r="C27" s="900"/>
      <c r="E27" s="1390" t="s">
        <v>704</v>
      </c>
      <c r="G27" s="892" t="s">
        <v>398</v>
      </c>
      <c r="I27" s="869"/>
      <c r="J27" s="869"/>
    </row>
    <row r="28" spans="1:10" s="901" customFormat="1" ht="16.5" customHeight="1" thickBot="1">
      <c r="A28" s="680"/>
      <c r="B28" s="869"/>
      <c r="C28" s="908"/>
      <c r="E28" s="1391"/>
      <c r="F28" s="869"/>
      <c r="G28" s="869"/>
      <c r="H28" s="2469">
        <v>900272140022</v>
      </c>
      <c r="I28" s="2469"/>
      <c r="J28" s="2469"/>
    </row>
    <row r="29" spans="1:10" s="672" customFormat="1" ht="35.25" customHeight="1" thickBot="1">
      <c r="A29" s="695" t="s">
        <v>385</v>
      </c>
      <c r="B29" s="696" t="s">
        <v>609</v>
      </c>
      <c r="C29" s="697"/>
      <c r="D29" s="696" t="s">
        <v>401</v>
      </c>
      <c r="E29" s="1392"/>
      <c r="F29" s="2438" t="s">
        <v>342</v>
      </c>
      <c r="G29" s="2440" t="s">
        <v>343</v>
      </c>
      <c r="H29" s="2441"/>
      <c r="I29" s="2441"/>
      <c r="J29" s="2442"/>
    </row>
    <row r="30" spans="1:10" s="672" customFormat="1" ht="59.25" customHeight="1" thickBot="1">
      <c r="A30" s="699"/>
      <c r="B30" s="700" t="s">
        <v>329</v>
      </c>
      <c r="C30" s="701" t="s">
        <v>641</v>
      </c>
      <c r="D30" s="702" t="s">
        <v>761</v>
      </c>
      <c r="E30" s="1393" t="s">
        <v>929</v>
      </c>
      <c r="F30" s="2439"/>
      <c r="G30" s="702" t="s">
        <v>930</v>
      </c>
      <c r="H30" s="702" t="s">
        <v>931</v>
      </c>
      <c r="I30" s="702" t="s">
        <v>932</v>
      </c>
      <c r="J30" s="702" t="s">
        <v>933</v>
      </c>
    </row>
    <row r="31" spans="1:10" s="910" customFormat="1" ht="21" customHeight="1" thickBot="1">
      <c r="A31" s="704" t="s">
        <v>934</v>
      </c>
      <c r="B31" s="705" t="s">
        <v>935</v>
      </c>
      <c r="C31" s="706" t="s">
        <v>936</v>
      </c>
      <c r="D31" s="707" t="s">
        <v>703</v>
      </c>
      <c r="E31" s="1394" t="s">
        <v>704</v>
      </c>
      <c r="F31" s="707" t="s">
        <v>642</v>
      </c>
      <c r="G31" s="708">
        <v>4</v>
      </c>
      <c r="H31" s="709">
        <v>5</v>
      </c>
      <c r="I31" s="710">
        <v>6</v>
      </c>
      <c r="J31" s="709">
        <v>7</v>
      </c>
    </row>
    <row r="32" spans="1:10" s="813" customFormat="1" ht="20.25" customHeight="1" thickBot="1">
      <c r="A32" s="911">
        <v>1100000</v>
      </c>
      <c r="B32" s="711" t="s">
        <v>1659</v>
      </c>
      <c r="C32" s="712" t="s">
        <v>338</v>
      </c>
      <c r="D32" s="826">
        <f>D105+D34+D42</f>
        <v>29650</v>
      </c>
      <c r="E32" s="1104">
        <f>E68+E35+E77+E45+E65+E46+E70+E75+E76+E63</f>
        <v>0</v>
      </c>
      <c r="F32" s="826">
        <f>D32+E32</f>
        <v>29650</v>
      </c>
      <c r="G32" s="826">
        <f>+G105+G33+G42</f>
        <v>5500</v>
      </c>
      <c r="H32" s="826">
        <f>H33+H42+H131+H105</f>
        <v>11395</v>
      </c>
      <c r="I32" s="826">
        <f>I33+I42+I131+I105</f>
        <v>16795</v>
      </c>
      <c r="J32" s="826">
        <f>F32</f>
        <v>29650</v>
      </c>
    </row>
    <row r="33" spans="1:11" s="672" customFormat="1" ht="25.5" customHeight="1" thickBot="1">
      <c r="A33" s="911">
        <v>1110000</v>
      </c>
      <c r="B33" s="714" t="s">
        <v>1617</v>
      </c>
      <c r="C33" s="712" t="s">
        <v>338</v>
      </c>
      <c r="D33" s="827">
        <f>D34</f>
        <v>23700</v>
      </c>
      <c r="E33" s="1122"/>
      <c r="F33" s="827">
        <f>F34</f>
        <v>23700</v>
      </c>
      <c r="G33" s="827">
        <f>G34</f>
        <v>4700</v>
      </c>
      <c r="H33" s="827">
        <f>H34</f>
        <v>10000</v>
      </c>
      <c r="I33" s="827">
        <f>I34</f>
        <v>14500</v>
      </c>
      <c r="J33" s="827">
        <f>J34</f>
        <v>23700</v>
      </c>
    </row>
    <row r="34" spans="1:11" s="672" customFormat="1" ht="22.5" customHeight="1">
      <c r="A34" s="912">
        <v>1110000</v>
      </c>
      <c r="B34" s="717" t="s">
        <v>768</v>
      </c>
      <c r="C34" s="718" t="s">
        <v>338</v>
      </c>
      <c r="D34" s="828">
        <f>SUM(D35:D41)</f>
        <v>23700</v>
      </c>
      <c r="E34" s="1395"/>
      <c r="F34" s="828">
        <f>SUM(F35:F41)</f>
        <v>23700</v>
      </c>
      <c r="G34" s="828">
        <f>SUM(G35:G41)</f>
        <v>4700</v>
      </c>
      <c r="H34" s="828">
        <f>SUM(H35:H41)</f>
        <v>10000</v>
      </c>
      <c r="I34" s="828">
        <f>SUM(I35:I41)</f>
        <v>14500</v>
      </c>
      <c r="J34" s="828">
        <f>SUM(J35:J41)</f>
        <v>23700</v>
      </c>
    </row>
    <row r="35" spans="1:11" s="672" customFormat="1" ht="24" customHeight="1" thickBot="1">
      <c r="A35" s="913">
        <v>1111000</v>
      </c>
      <c r="B35" s="721" t="s">
        <v>643</v>
      </c>
      <c r="C35" s="722" t="s">
        <v>769</v>
      </c>
      <c r="D35" s="846">
        <v>23700</v>
      </c>
      <c r="E35" s="843">
        <v>0</v>
      </c>
      <c r="F35" s="846">
        <f>D35+E35</f>
        <v>23700</v>
      </c>
      <c r="G35" s="846">
        <v>4700</v>
      </c>
      <c r="H35" s="846">
        <v>10000</v>
      </c>
      <c r="I35" s="846">
        <v>14500</v>
      </c>
      <c r="J35" s="846">
        <f>F35</f>
        <v>23700</v>
      </c>
      <c r="K35" s="672">
        <v>27720</v>
      </c>
    </row>
    <row r="36" spans="1:11" s="672" customFormat="1" ht="24" hidden="1" customHeight="1">
      <c r="A36" s="914">
        <v>1112000</v>
      </c>
      <c r="B36" s="725" t="s">
        <v>255</v>
      </c>
      <c r="C36" s="726" t="s">
        <v>770</v>
      </c>
      <c r="D36" s="844">
        <v>0</v>
      </c>
      <c r="E36" s="845"/>
      <c r="F36" s="844">
        <v>0</v>
      </c>
      <c r="G36" s="844">
        <v>0</v>
      </c>
      <c r="H36" s="844">
        <v>0</v>
      </c>
      <c r="I36" s="844">
        <v>0</v>
      </c>
      <c r="J36" s="844">
        <f>F36</f>
        <v>0</v>
      </c>
    </row>
    <row r="37" spans="1:11" s="672" customFormat="1" ht="26.25" hidden="1" thickBot="1">
      <c r="A37" s="914">
        <v>1113000</v>
      </c>
      <c r="B37" s="725" t="s">
        <v>771</v>
      </c>
      <c r="C37" s="726" t="s">
        <v>772</v>
      </c>
      <c r="D37" s="844"/>
      <c r="E37" s="845"/>
      <c r="F37" s="844"/>
      <c r="G37" s="844"/>
      <c r="H37" s="844"/>
      <c r="I37" s="844"/>
      <c r="J37" s="954">
        <v>0</v>
      </c>
    </row>
    <row r="38" spans="1:11" s="672" customFormat="1" ht="39" hidden="1" thickBot="1">
      <c r="A38" s="914">
        <v>1114000</v>
      </c>
      <c r="B38" s="725" t="s">
        <v>377</v>
      </c>
      <c r="C38" s="726" t="s">
        <v>378</v>
      </c>
      <c r="D38" s="844"/>
      <c r="E38" s="845"/>
      <c r="F38" s="844"/>
      <c r="G38" s="844"/>
      <c r="H38" s="844"/>
      <c r="I38" s="844"/>
      <c r="J38" s="954">
        <v>0</v>
      </c>
    </row>
    <row r="39" spans="1:11" s="672" customFormat="1" ht="13.5" hidden="1" thickBot="1">
      <c r="A39" s="914">
        <v>1115000</v>
      </c>
      <c r="B39" s="725" t="s">
        <v>591</v>
      </c>
      <c r="C39" s="726" t="s">
        <v>367</v>
      </c>
      <c r="D39" s="844"/>
      <c r="E39" s="845"/>
      <c r="F39" s="844"/>
      <c r="G39" s="844"/>
      <c r="H39" s="844"/>
      <c r="I39" s="844"/>
      <c r="J39" s="954">
        <v>0</v>
      </c>
    </row>
    <row r="40" spans="1:11" s="672" customFormat="1" ht="26.25" hidden="1" thickBot="1">
      <c r="A40" s="914">
        <v>1116000</v>
      </c>
      <c r="B40" s="725" t="s">
        <v>981</v>
      </c>
      <c r="C40" s="726" t="s">
        <v>368</v>
      </c>
      <c r="D40" s="844"/>
      <c r="E40" s="845"/>
      <c r="F40" s="844"/>
      <c r="G40" s="844"/>
      <c r="H40" s="844"/>
      <c r="I40" s="844"/>
      <c r="J40" s="954">
        <v>0</v>
      </c>
    </row>
    <row r="41" spans="1:11" s="672" customFormat="1" ht="22.5" hidden="1" customHeight="1">
      <c r="A41" s="916">
        <v>1117000</v>
      </c>
      <c r="B41" s="729" t="s">
        <v>610</v>
      </c>
      <c r="C41" s="730" t="s">
        <v>19</v>
      </c>
      <c r="D41" s="839">
        <v>0</v>
      </c>
      <c r="E41" s="840">
        <v>0</v>
      </c>
      <c r="F41" s="839">
        <f>D41+E41</f>
        <v>0</v>
      </c>
      <c r="G41" s="839">
        <v>0</v>
      </c>
      <c r="H41" s="839">
        <v>0</v>
      </c>
      <c r="I41" s="839">
        <v>0</v>
      </c>
      <c r="J41" s="954">
        <f>F41</f>
        <v>0</v>
      </c>
    </row>
    <row r="42" spans="1:11" s="672" customFormat="1" ht="29.25" thickBot="1">
      <c r="A42" s="917">
        <v>1120000</v>
      </c>
      <c r="B42" s="733" t="s">
        <v>20</v>
      </c>
      <c r="C42" s="712" t="s">
        <v>338</v>
      </c>
      <c r="D42" s="833">
        <f>D43+D55+D66+D69+D51+D64</f>
        <v>5950</v>
      </c>
      <c r="E42" s="1107"/>
      <c r="F42" s="833">
        <f>F43+F55+F66+F69+F51+F64</f>
        <v>5950</v>
      </c>
      <c r="G42" s="833">
        <f>G43+G51+G55+G64+G66+G69</f>
        <v>800</v>
      </c>
      <c r="H42" s="833">
        <f>H43+H51+H55+H64+H66+H69</f>
        <v>1395</v>
      </c>
      <c r="I42" s="833">
        <f>I43+I51+I55+I64+I66+I69</f>
        <v>2295</v>
      </c>
      <c r="J42" s="954">
        <f>F42</f>
        <v>5950</v>
      </c>
    </row>
    <row r="43" spans="1:11" s="672" customFormat="1" ht="14.25" hidden="1">
      <c r="A43" s="912">
        <v>1121000</v>
      </c>
      <c r="B43" s="735" t="s">
        <v>21</v>
      </c>
      <c r="C43" s="736"/>
      <c r="D43" s="834">
        <f>SUM(D44:D49)</f>
        <v>1900</v>
      </c>
      <c r="E43" s="846"/>
      <c r="F43" s="834">
        <f>SUM(F44:F49)</f>
        <v>1900</v>
      </c>
      <c r="G43" s="834">
        <f>SUM(G44:G49)</f>
        <v>500</v>
      </c>
      <c r="H43" s="834">
        <f>SUM(H44:H49)</f>
        <v>700</v>
      </c>
      <c r="I43" s="834">
        <f>SUM(I44:I49)</f>
        <v>1250</v>
      </c>
      <c r="J43" s="954">
        <f>SUM(J44:J49)</f>
        <v>1900</v>
      </c>
    </row>
    <row r="44" spans="1:11" s="672" customFormat="1" ht="25.5" hidden="1">
      <c r="A44" s="914">
        <v>1121100</v>
      </c>
      <c r="B44" s="737" t="s">
        <v>359</v>
      </c>
      <c r="C44" s="726" t="s">
        <v>360</v>
      </c>
      <c r="D44" s="844"/>
      <c r="E44" s="845"/>
      <c r="F44" s="844"/>
      <c r="G44" s="844"/>
      <c r="H44" s="844"/>
      <c r="I44" s="844"/>
      <c r="J44" s="954">
        <v>0</v>
      </c>
    </row>
    <row r="45" spans="1:11" s="672" customFormat="1" ht="24" customHeight="1">
      <c r="A45" s="914">
        <v>1121200</v>
      </c>
      <c r="B45" s="738" t="s">
        <v>1618</v>
      </c>
      <c r="C45" s="726" t="s">
        <v>362</v>
      </c>
      <c r="D45" s="844">
        <v>1500</v>
      </c>
      <c r="E45" s="845">
        <v>0</v>
      </c>
      <c r="F45" s="844">
        <f>D45+E45</f>
        <v>1500</v>
      </c>
      <c r="G45" s="844">
        <v>450</v>
      </c>
      <c r="H45" s="844">
        <v>600</v>
      </c>
      <c r="I45" s="844">
        <v>1100</v>
      </c>
      <c r="J45" s="954">
        <f>F45</f>
        <v>1500</v>
      </c>
    </row>
    <row r="46" spans="1:11" s="672" customFormat="1" ht="25.5" customHeight="1">
      <c r="A46" s="914">
        <v>1121300</v>
      </c>
      <c r="B46" s="737" t="s">
        <v>734</v>
      </c>
      <c r="C46" s="726" t="s">
        <v>363</v>
      </c>
      <c r="D46" s="844">
        <v>300</v>
      </c>
      <c r="E46" s="845">
        <v>0</v>
      </c>
      <c r="F46" s="844">
        <f>D46+E46</f>
        <v>300</v>
      </c>
      <c r="G46" s="844">
        <v>50</v>
      </c>
      <c r="H46" s="844">
        <v>100</v>
      </c>
      <c r="I46" s="844">
        <v>150</v>
      </c>
      <c r="J46" s="954">
        <f>F46</f>
        <v>300</v>
      </c>
    </row>
    <row r="47" spans="1:11" s="672" customFormat="1" ht="21.75" customHeight="1">
      <c r="A47" s="914">
        <v>1121400</v>
      </c>
      <c r="B47" s="737" t="s">
        <v>735</v>
      </c>
      <c r="C47" s="726" t="s">
        <v>364</v>
      </c>
      <c r="D47" s="844">
        <v>100</v>
      </c>
      <c r="E47" s="845"/>
      <c r="F47" s="844">
        <f>D47+E47</f>
        <v>100</v>
      </c>
      <c r="G47" s="844">
        <v>0</v>
      </c>
      <c r="H47" s="844">
        <v>0</v>
      </c>
      <c r="I47" s="844">
        <v>0</v>
      </c>
      <c r="J47" s="954">
        <f>F47</f>
        <v>100</v>
      </c>
    </row>
    <row r="48" spans="1:11" s="672" customFormat="1">
      <c r="A48" s="914">
        <v>1121500</v>
      </c>
      <c r="B48" s="737" t="s">
        <v>65</v>
      </c>
      <c r="C48" s="726" t="s">
        <v>365</v>
      </c>
      <c r="D48" s="834"/>
      <c r="E48" s="845"/>
      <c r="F48" s="844">
        <f>D48+E48</f>
        <v>0</v>
      </c>
      <c r="G48" s="834"/>
      <c r="H48" s="834"/>
      <c r="I48" s="834"/>
      <c r="J48" s="954">
        <v>0</v>
      </c>
    </row>
    <row r="49" spans="1:10" s="672" customFormat="1">
      <c r="A49" s="914">
        <v>1121600</v>
      </c>
      <c r="B49" s="737" t="s">
        <v>66</v>
      </c>
      <c r="C49" s="726" t="s">
        <v>366</v>
      </c>
      <c r="D49" s="844"/>
      <c r="E49" s="845"/>
      <c r="F49" s="844">
        <f>D49+E49</f>
        <v>0</v>
      </c>
      <c r="G49" s="844"/>
      <c r="H49" s="844"/>
      <c r="I49" s="844"/>
      <c r="J49" s="954">
        <v>0</v>
      </c>
    </row>
    <row r="50" spans="1:10" s="672" customFormat="1" ht="13.5" thickBot="1">
      <c r="A50" s="918">
        <v>1121700</v>
      </c>
      <c r="B50" s="741" t="s">
        <v>67</v>
      </c>
      <c r="C50" s="730" t="s">
        <v>731</v>
      </c>
      <c r="D50" s="839"/>
      <c r="E50" s="840"/>
      <c r="F50" s="839"/>
      <c r="G50" s="839"/>
      <c r="H50" s="839"/>
      <c r="I50" s="839"/>
      <c r="J50" s="954">
        <v>0</v>
      </c>
    </row>
    <row r="51" spans="1:10" s="672" customFormat="1" ht="28.5">
      <c r="A51" s="912">
        <v>1122000</v>
      </c>
      <c r="B51" s="742" t="s">
        <v>732</v>
      </c>
      <c r="C51" s="718" t="s">
        <v>338</v>
      </c>
      <c r="D51" s="842">
        <f>D52</f>
        <v>2000</v>
      </c>
      <c r="E51" s="843"/>
      <c r="F51" s="842">
        <f>F52</f>
        <v>2000</v>
      </c>
      <c r="G51" s="842">
        <f>G52</f>
        <v>0</v>
      </c>
      <c r="H51" s="842">
        <f>H52</f>
        <v>0</v>
      </c>
      <c r="I51" s="842">
        <f>I52</f>
        <v>0</v>
      </c>
      <c r="J51" s="954">
        <f>J52</f>
        <v>2000</v>
      </c>
    </row>
    <row r="52" spans="1:10" s="672" customFormat="1" ht="25.5" customHeight="1">
      <c r="A52" s="919">
        <v>1122100</v>
      </c>
      <c r="B52" s="737" t="s">
        <v>68</v>
      </c>
      <c r="C52" s="722" t="s">
        <v>733</v>
      </c>
      <c r="D52" s="844">
        <v>2000</v>
      </c>
      <c r="E52" s="845"/>
      <c r="F52" s="844">
        <f>D52+E52</f>
        <v>2000</v>
      </c>
      <c r="G52" s="844">
        <v>0</v>
      </c>
      <c r="H52" s="844">
        <v>0</v>
      </c>
      <c r="I52" s="844">
        <v>0</v>
      </c>
      <c r="J52" s="954">
        <f>F52</f>
        <v>2000</v>
      </c>
    </row>
    <row r="53" spans="1:10" s="672" customFormat="1" ht="18" customHeight="1">
      <c r="A53" s="919">
        <v>1122200</v>
      </c>
      <c r="B53" s="737" t="s">
        <v>465</v>
      </c>
      <c r="C53" s="726" t="s">
        <v>978</v>
      </c>
      <c r="D53" s="844"/>
      <c r="E53" s="845"/>
      <c r="F53" s="844"/>
      <c r="G53" s="844"/>
      <c r="H53" s="844"/>
      <c r="I53" s="844"/>
      <c r="J53" s="954">
        <v>0</v>
      </c>
    </row>
    <row r="54" spans="1:10" s="672" customFormat="1" ht="20.25" customHeight="1" thickBot="1">
      <c r="A54" s="917">
        <v>1122300</v>
      </c>
      <c r="B54" s="741" t="s">
        <v>136</v>
      </c>
      <c r="C54" s="730" t="s">
        <v>979</v>
      </c>
      <c r="D54" s="839"/>
      <c r="E54" s="840"/>
      <c r="F54" s="839"/>
      <c r="G54" s="839"/>
      <c r="H54" s="839"/>
      <c r="I54" s="839"/>
      <c r="J54" s="954">
        <v>0</v>
      </c>
    </row>
    <row r="55" spans="1:10" s="672" customFormat="1" ht="28.5">
      <c r="A55" s="912">
        <v>1123000</v>
      </c>
      <c r="B55" s="742" t="s">
        <v>52</v>
      </c>
      <c r="C55" s="718" t="s">
        <v>338</v>
      </c>
      <c r="D55" s="842">
        <f>SUM(D56:D63)</f>
        <v>800</v>
      </c>
      <c r="E55" s="843"/>
      <c r="F55" s="842">
        <f>SUM(F56:F63)</f>
        <v>800</v>
      </c>
      <c r="G55" s="842">
        <f>SUM(G56:G63)</f>
        <v>100</v>
      </c>
      <c r="H55" s="842">
        <f>SUM(H56:H63)</f>
        <v>250</v>
      </c>
      <c r="I55" s="842">
        <f>SUM(I56:I63)</f>
        <v>400</v>
      </c>
      <c r="J55" s="954">
        <f>F55</f>
        <v>800</v>
      </c>
    </row>
    <row r="56" spans="1:10" s="672" customFormat="1" hidden="1">
      <c r="A56" s="919">
        <v>1123100</v>
      </c>
      <c r="B56" s="737" t="s">
        <v>137</v>
      </c>
      <c r="C56" s="722" t="s">
        <v>345</v>
      </c>
      <c r="D56" s="844"/>
      <c r="E56" s="845"/>
      <c r="F56" s="844"/>
      <c r="G56" s="844"/>
      <c r="H56" s="844"/>
      <c r="I56" s="844"/>
      <c r="J56" s="954">
        <f>F56</f>
        <v>0</v>
      </c>
    </row>
    <row r="57" spans="1:10" s="672" customFormat="1" hidden="1">
      <c r="A57" s="919">
        <v>1123200</v>
      </c>
      <c r="B57" s="737" t="s">
        <v>138</v>
      </c>
      <c r="C57" s="726" t="s">
        <v>346</v>
      </c>
      <c r="D57" s="844">
        <v>0</v>
      </c>
      <c r="E57" s="845"/>
      <c r="F57" s="844">
        <v>0</v>
      </c>
      <c r="G57" s="844">
        <v>0</v>
      </c>
      <c r="H57" s="844">
        <v>0</v>
      </c>
      <c r="I57" s="844">
        <v>0</v>
      </c>
      <c r="J57" s="954">
        <f>F57</f>
        <v>0</v>
      </c>
    </row>
    <row r="58" spans="1:10" s="672" customFormat="1" ht="25.5" hidden="1">
      <c r="A58" s="919">
        <v>1123300</v>
      </c>
      <c r="B58" s="737" t="s">
        <v>139</v>
      </c>
      <c r="C58" s="726" t="s">
        <v>347</v>
      </c>
      <c r="D58" s="844"/>
      <c r="E58" s="845"/>
      <c r="F58" s="844"/>
      <c r="G58" s="844"/>
      <c r="H58" s="844"/>
      <c r="I58" s="844"/>
      <c r="J58" s="954"/>
    </row>
    <row r="59" spans="1:10" s="672" customFormat="1" hidden="1">
      <c r="A59" s="919">
        <v>1123400</v>
      </c>
      <c r="B59" s="737" t="s">
        <v>533</v>
      </c>
      <c r="C59" s="726" t="s">
        <v>348</v>
      </c>
      <c r="D59" s="844">
        <v>0</v>
      </c>
      <c r="E59" s="845"/>
      <c r="F59" s="844">
        <v>0</v>
      </c>
      <c r="G59" s="844">
        <v>0</v>
      </c>
      <c r="H59" s="844">
        <v>0</v>
      </c>
      <c r="I59" s="844">
        <v>0</v>
      </c>
      <c r="J59" s="954">
        <f t="shared" ref="J59:J64" si="0">F59</f>
        <v>0</v>
      </c>
    </row>
    <row r="60" spans="1:10" s="672" customFormat="1" hidden="1">
      <c r="A60" s="919">
        <v>1123500</v>
      </c>
      <c r="B60" s="745" t="s">
        <v>534</v>
      </c>
      <c r="C60" s="746">
        <v>423500</v>
      </c>
      <c r="D60" s="844"/>
      <c r="E60" s="845"/>
      <c r="F60" s="844"/>
      <c r="G60" s="844"/>
      <c r="H60" s="844"/>
      <c r="I60" s="844"/>
      <c r="J60" s="954">
        <f t="shared" si="0"/>
        <v>0</v>
      </c>
    </row>
    <row r="61" spans="1:10" s="672" customFormat="1" hidden="1">
      <c r="A61" s="919">
        <v>1123600</v>
      </c>
      <c r="B61" s="737" t="s">
        <v>174</v>
      </c>
      <c r="C61" s="726" t="s">
        <v>349</v>
      </c>
      <c r="D61" s="844"/>
      <c r="E61" s="845"/>
      <c r="F61" s="844"/>
      <c r="G61" s="844"/>
      <c r="H61" s="844"/>
      <c r="I61" s="844"/>
      <c r="J61" s="954">
        <f t="shared" si="0"/>
        <v>0</v>
      </c>
    </row>
    <row r="62" spans="1:10" s="672" customFormat="1" hidden="1">
      <c r="A62" s="919">
        <v>1123700</v>
      </c>
      <c r="B62" s="737" t="s">
        <v>175</v>
      </c>
      <c r="C62" s="726" t="s">
        <v>350</v>
      </c>
      <c r="D62" s="844">
        <v>0</v>
      </c>
      <c r="E62" s="845"/>
      <c r="F62" s="844">
        <v>0</v>
      </c>
      <c r="G62" s="844">
        <v>0</v>
      </c>
      <c r="H62" s="844">
        <v>0</v>
      </c>
      <c r="I62" s="844">
        <v>0</v>
      </c>
      <c r="J62" s="954">
        <f t="shared" si="0"/>
        <v>0</v>
      </c>
    </row>
    <row r="63" spans="1:10" s="672" customFormat="1" ht="24.75" customHeight="1" thickBot="1">
      <c r="A63" s="917">
        <v>1123800</v>
      </c>
      <c r="B63" s="741" t="s">
        <v>176</v>
      </c>
      <c r="C63" s="730" t="s">
        <v>351</v>
      </c>
      <c r="D63" s="839">
        <v>800</v>
      </c>
      <c r="E63" s="840">
        <v>0</v>
      </c>
      <c r="F63" s="839">
        <f>D63+E63</f>
        <v>800</v>
      </c>
      <c r="G63" s="839">
        <v>100</v>
      </c>
      <c r="H63" s="839">
        <v>250</v>
      </c>
      <c r="I63" s="839">
        <v>400</v>
      </c>
      <c r="J63" s="954">
        <f t="shared" si="0"/>
        <v>800</v>
      </c>
    </row>
    <row r="64" spans="1:10" s="672" customFormat="1" ht="28.5">
      <c r="A64" s="912">
        <v>1124000</v>
      </c>
      <c r="B64" s="742" t="s">
        <v>198</v>
      </c>
      <c r="C64" s="718" t="s">
        <v>338</v>
      </c>
      <c r="D64" s="842">
        <f>D65</f>
        <v>85</v>
      </c>
      <c r="E64" s="843"/>
      <c r="F64" s="842">
        <f>F65</f>
        <v>85</v>
      </c>
      <c r="G64" s="842">
        <f>G65</f>
        <v>0</v>
      </c>
      <c r="H64" s="842">
        <f>H65</f>
        <v>0</v>
      </c>
      <c r="I64" s="842">
        <f>I65</f>
        <v>0</v>
      </c>
      <c r="J64" s="954">
        <f t="shared" si="0"/>
        <v>85</v>
      </c>
    </row>
    <row r="65" spans="1:10" s="672" customFormat="1" ht="13.5" thickBot="1">
      <c r="A65" s="917">
        <v>1124100</v>
      </c>
      <c r="B65" s="741" t="s">
        <v>177</v>
      </c>
      <c r="C65" s="730" t="s">
        <v>199</v>
      </c>
      <c r="D65" s="839">
        <v>85</v>
      </c>
      <c r="E65" s="840">
        <v>0</v>
      </c>
      <c r="F65" s="842">
        <f>D65+E65</f>
        <v>85</v>
      </c>
      <c r="G65" s="839">
        <v>0</v>
      </c>
      <c r="H65" s="839">
        <v>0</v>
      </c>
      <c r="I65" s="839">
        <v>0</v>
      </c>
      <c r="J65" s="954">
        <f>F65</f>
        <v>85</v>
      </c>
    </row>
    <row r="66" spans="1:10" s="672" customFormat="1" ht="28.5">
      <c r="A66" s="912">
        <v>1125000</v>
      </c>
      <c r="B66" s="742" t="s">
        <v>878</v>
      </c>
      <c r="C66" s="718" t="s">
        <v>338</v>
      </c>
      <c r="D66" s="842">
        <f>D67+D68</f>
        <v>50</v>
      </c>
      <c r="E66" s="843"/>
      <c r="F66" s="842">
        <f>F67+F68</f>
        <v>50</v>
      </c>
      <c r="G66" s="842">
        <f>G67+G68</f>
        <v>0</v>
      </c>
      <c r="H66" s="842">
        <f>H67+H68</f>
        <v>0</v>
      </c>
      <c r="I66" s="842">
        <f>I67+I68</f>
        <v>0</v>
      </c>
      <c r="J66" s="954">
        <f>J67+J68</f>
        <v>50</v>
      </c>
    </row>
    <row r="67" spans="1:10" s="672" customFormat="1" ht="25.5">
      <c r="A67" s="919">
        <v>1125100</v>
      </c>
      <c r="B67" s="737" t="s">
        <v>178</v>
      </c>
      <c r="C67" s="722" t="s">
        <v>879</v>
      </c>
      <c r="D67" s="844"/>
      <c r="E67" s="845">
        <v>0</v>
      </c>
      <c r="F67" s="844">
        <f>D67+E67</f>
        <v>0</v>
      </c>
      <c r="G67" s="844"/>
      <c r="H67" s="844"/>
      <c r="I67" s="844">
        <v>0</v>
      </c>
      <c r="J67" s="954">
        <f t="shared" ref="J67:J73" si="1">F67</f>
        <v>0</v>
      </c>
    </row>
    <row r="68" spans="1:10" s="672" customFormat="1" ht="26.25" thickBot="1">
      <c r="A68" s="917">
        <v>1125200</v>
      </c>
      <c r="B68" s="741" t="s">
        <v>669</v>
      </c>
      <c r="C68" s="730" t="s">
        <v>988</v>
      </c>
      <c r="D68" s="839">
        <v>50</v>
      </c>
      <c r="E68" s="840">
        <v>0</v>
      </c>
      <c r="F68" s="839">
        <f>D68+E68</f>
        <v>50</v>
      </c>
      <c r="G68" s="839">
        <v>0</v>
      </c>
      <c r="H68" s="839">
        <v>0</v>
      </c>
      <c r="I68" s="839">
        <v>0</v>
      </c>
      <c r="J68" s="954">
        <f t="shared" si="1"/>
        <v>50</v>
      </c>
    </row>
    <row r="69" spans="1:10" s="672" customFormat="1" ht="14.25">
      <c r="A69" s="912">
        <v>1126000</v>
      </c>
      <c r="B69" s="742" t="s">
        <v>989</v>
      </c>
      <c r="C69" s="718" t="s">
        <v>338</v>
      </c>
      <c r="D69" s="842">
        <f>SUM(D70:D77)</f>
        <v>1115</v>
      </c>
      <c r="E69" s="843">
        <f>E77</f>
        <v>0</v>
      </c>
      <c r="F69" s="842">
        <f>D69+E69</f>
        <v>1115</v>
      </c>
      <c r="G69" s="842">
        <f>SUM(G70:G77)</f>
        <v>200</v>
      </c>
      <c r="H69" s="842">
        <f>SUM(H70:H77)</f>
        <v>445</v>
      </c>
      <c r="I69" s="842">
        <f>SUM(I70:I77)</f>
        <v>645</v>
      </c>
      <c r="J69" s="954">
        <f t="shared" si="1"/>
        <v>1115</v>
      </c>
    </row>
    <row r="70" spans="1:10" s="672" customFormat="1" ht="18" customHeight="1">
      <c r="A70" s="912">
        <v>1126100</v>
      </c>
      <c r="B70" s="737" t="s">
        <v>941</v>
      </c>
      <c r="C70" s="722" t="s">
        <v>990</v>
      </c>
      <c r="D70" s="844">
        <v>75</v>
      </c>
      <c r="E70" s="845">
        <v>0</v>
      </c>
      <c r="F70" s="844">
        <f>D70+E70</f>
        <v>75</v>
      </c>
      <c r="G70" s="844">
        <v>0</v>
      </c>
      <c r="H70" s="844">
        <v>25</v>
      </c>
      <c r="I70" s="844">
        <v>25</v>
      </c>
      <c r="J70" s="954">
        <f t="shared" si="1"/>
        <v>75</v>
      </c>
    </row>
    <row r="71" spans="1:10" s="672" customFormat="1">
      <c r="A71" s="912">
        <v>1126200</v>
      </c>
      <c r="B71" s="737" t="s">
        <v>942</v>
      </c>
      <c r="C71" s="726" t="s">
        <v>991</v>
      </c>
      <c r="D71" s="844"/>
      <c r="E71" s="845"/>
      <c r="F71" s="844"/>
      <c r="G71" s="844"/>
      <c r="H71" s="844"/>
      <c r="I71" s="844"/>
      <c r="J71" s="954">
        <f t="shared" si="1"/>
        <v>0</v>
      </c>
    </row>
    <row r="72" spans="1:10" s="672" customFormat="1" ht="0.75" customHeight="1">
      <c r="A72" s="912">
        <v>1126300</v>
      </c>
      <c r="B72" s="737" t="s">
        <v>369</v>
      </c>
      <c r="C72" s="726" t="s">
        <v>370</v>
      </c>
      <c r="D72" s="844"/>
      <c r="E72" s="845"/>
      <c r="F72" s="844"/>
      <c r="G72" s="844"/>
      <c r="H72" s="844"/>
      <c r="I72" s="844"/>
      <c r="J72" s="954">
        <f t="shared" si="1"/>
        <v>0</v>
      </c>
    </row>
    <row r="73" spans="1:10" s="672" customFormat="1" hidden="1">
      <c r="A73" s="914">
        <v>1126400</v>
      </c>
      <c r="B73" s="747" t="s">
        <v>943</v>
      </c>
      <c r="C73" s="726" t="s">
        <v>371</v>
      </c>
      <c r="D73" s="844">
        <v>0</v>
      </c>
      <c r="E73" s="845"/>
      <c r="F73" s="844">
        <v>0</v>
      </c>
      <c r="G73" s="844">
        <v>0</v>
      </c>
      <c r="H73" s="844">
        <v>0</v>
      </c>
      <c r="I73" s="844">
        <v>0</v>
      </c>
      <c r="J73" s="954">
        <f t="shared" si="1"/>
        <v>0</v>
      </c>
    </row>
    <row r="74" spans="1:10" s="672" customFormat="1" ht="25.5" hidden="1">
      <c r="A74" s="916">
        <v>1126500</v>
      </c>
      <c r="B74" s="748" t="s">
        <v>901</v>
      </c>
      <c r="C74" s="726" t="s">
        <v>372</v>
      </c>
      <c r="D74" s="844"/>
      <c r="E74" s="845"/>
      <c r="F74" s="844"/>
      <c r="G74" s="844"/>
      <c r="H74" s="844"/>
      <c r="I74" s="844"/>
      <c r="J74" s="954">
        <v>0</v>
      </c>
    </row>
    <row r="75" spans="1:10" s="672" customFormat="1" ht="21" customHeight="1">
      <c r="A75" s="914">
        <v>1126600</v>
      </c>
      <c r="B75" s="747" t="s">
        <v>214</v>
      </c>
      <c r="C75" s="726" t="s">
        <v>373</v>
      </c>
      <c r="D75" s="844">
        <v>40</v>
      </c>
      <c r="E75" s="845">
        <v>0</v>
      </c>
      <c r="F75" s="844">
        <f>D75+E75</f>
        <v>40</v>
      </c>
      <c r="G75" s="844">
        <v>0</v>
      </c>
      <c r="H75" s="844">
        <v>20</v>
      </c>
      <c r="I75" s="844">
        <v>20</v>
      </c>
      <c r="J75" s="954">
        <f>F75</f>
        <v>40</v>
      </c>
    </row>
    <row r="76" spans="1:10" s="672" customFormat="1" ht="20.25" customHeight="1">
      <c r="A76" s="914">
        <v>1126700</v>
      </c>
      <c r="B76" s="747" t="s">
        <v>215</v>
      </c>
      <c r="C76" s="726" t="s">
        <v>374</v>
      </c>
      <c r="D76" s="844">
        <v>150</v>
      </c>
      <c r="E76" s="845">
        <v>0</v>
      </c>
      <c r="F76" s="844">
        <f>D76+E76</f>
        <v>150</v>
      </c>
      <c r="G76" s="844">
        <v>0</v>
      </c>
      <c r="H76" s="844">
        <v>100</v>
      </c>
      <c r="I76" s="844">
        <v>100</v>
      </c>
      <c r="J76" s="954">
        <f>F76</f>
        <v>150</v>
      </c>
    </row>
    <row r="77" spans="1:10" s="672" customFormat="1" ht="24" customHeight="1" thickBot="1">
      <c r="A77" s="918">
        <v>1126800</v>
      </c>
      <c r="B77" s="749" t="s">
        <v>458</v>
      </c>
      <c r="C77" s="730" t="s">
        <v>375</v>
      </c>
      <c r="D77" s="839">
        <v>850</v>
      </c>
      <c r="E77" s="840">
        <v>0</v>
      </c>
      <c r="F77" s="844">
        <f>D77+E77</f>
        <v>850</v>
      </c>
      <c r="G77" s="839">
        <v>200</v>
      </c>
      <c r="H77" s="839">
        <v>300</v>
      </c>
      <c r="I77" s="839">
        <v>500</v>
      </c>
      <c r="J77" s="954">
        <f>F77</f>
        <v>850</v>
      </c>
    </row>
    <row r="78" spans="1:10" s="672" customFormat="1" ht="14.25">
      <c r="A78" s="920">
        <v>1130000</v>
      </c>
      <c r="B78" s="751" t="s">
        <v>274</v>
      </c>
      <c r="C78" s="718" t="s">
        <v>338</v>
      </c>
      <c r="D78" s="842">
        <v>0</v>
      </c>
      <c r="E78" s="843"/>
      <c r="F78" s="842">
        <v>0</v>
      </c>
      <c r="G78" s="842">
        <v>0</v>
      </c>
      <c r="H78" s="842">
        <v>0</v>
      </c>
      <c r="I78" s="842">
        <v>0</v>
      </c>
      <c r="J78" s="954">
        <v>0</v>
      </c>
    </row>
    <row r="79" spans="1:10" s="672" customFormat="1" ht="12.75" customHeight="1" thickBot="1">
      <c r="A79" s="920">
        <v>1130100</v>
      </c>
      <c r="B79" s="747" t="s">
        <v>459</v>
      </c>
      <c r="C79" s="722" t="s">
        <v>275</v>
      </c>
      <c r="D79" s="844"/>
      <c r="E79" s="845"/>
      <c r="F79" s="844"/>
      <c r="G79" s="844"/>
      <c r="H79" s="844"/>
      <c r="I79" s="844"/>
      <c r="J79" s="954">
        <v>0</v>
      </c>
    </row>
    <row r="80" spans="1:10" s="672" customFormat="1" ht="13.5" hidden="1" thickBot="1">
      <c r="A80" s="920">
        <v>1130200</v>
      </c>
      <c r="B80" s="747" t="s">
        <v>460</v>
      </c>
      <c r="C80" s="726" t="s">
        <v>276</v>
      </c>
      <c r="D80" s="844"/>
      <c r="E80" s="845"/>
      <c r="F80" s="844"/>
      <c r="G80" s="844"/>
      <c r="H80" s="844"/>
      <c r="I80" s="844"/>
      <c r="J80" s="954">
        <v>0</v>
      </c>
    </row>
    <row r="81" spans="1:10" s="672" customFormat="1" ht="13.5" hidden="1" thickBot="1">
      <c r="A81" s="920">
        <v>1130300</v>
      </c>
      <c r="B81" s="747" t="s">
        <v>461</v>
      </c>
      <c r="C81" s="726" t="s">
        <v>277</v>
      </c>
      <c r="D81" s="844"/>
      <c r="E81" s="845"/>
      <c r="F81" s="844"/>
      <c r="G81" s="844"/>
      <c r="H81" s="844"/>
      <c r="I81" s="844"/>
      <c r="J81" s="954">
        <v>0</v>
      </c>
    </row>
    <row r="82" spans="1:10" s="672" customFormat="1" ht="13.5" hidden="1" thickBot="1">
      <c r="A82" s="920">
        <v>1130400</v>
      </c>
      <c r="B82" s="752" t="s">
        <v>462</v>
      </c>
      <c r="C82" s="753" t="s">
        <v>278</v>
      </c>
      <c r="D82" s="834"/>
      <c r="E82" s="846"/>
      <c r="F82" s="834"/>
      <c r="G82" s="834"/>
      <c r="H82" s="834"/>
      <c r="I82" s="834"/>
      <c r="J82" s="954">
        <v>0</v>
      </c>
    </row>
    <row r="83" spans="1:10" s="672" customFormat="1" ht="15" hidden="1" thickBot="1">
      <c r="A83" s="914">
        <v>1131000</v>
      </c>
      <c r="B83" s="754" t="s">
        <v>279</v>
      </c>
      <c r="C83" s="755" t="s">
        <v>338</v>
      </c>
      <c r="D83" s="844"/>
      <c r="E83" s="845"/>
      <c r="F83" s="844"/>
      <c r="G83" s="844"/>
      <c r="H83" s="844"/>
      <c r="I83" s="844"/>
      <c r="J83" s="954">
        <v>0</v>
      </c>
    </row>
    <row r="84" spans="1:10" s="672" customFormat="1" ht="26.25" hidden="1" thickBot="1">
      <c r="A84" s="914">
        <v>1131100</v>
      </c>
      <c r="B84" s="747" t="s">
        <v>565</v>
      </c>
      <c r="C84" s="722" t="s">
        <v>280</v>
      </c>
      <c r="D84" s="844"/>
      <c r="E84" s="845"/>
      <c r="F84" s="844"/>
      <c r="G84" s="844"/>
      <c r="H84" s="844"/>
      <c r="I84" s="844"/>
      <c r="J84" s="954">
        <v>0</v>
      </c>
    </row>
    <row r="85" spans="1:10" s="672" customFormat="1" ht="6.75" hidden="1" customHeight="1">
      <c r="A85" s="914">
        <v>1131200</v>
      </c>
      <c r="B85" s="747" t="s">
        <v>566</v>
      </c>
      <c r="C85" s="726" t="s">
        <v>281</v>
      </c>
      <c r="D85" s="844"/>
      <c r="E85" s="845"/>
      <c r="F85" s="844"/>
      <c r="G85" s="844"/>
      <c r="H85" s="844"/>
      <c r="I85" s="844"/>
      <c r="J85" s="954">
        <v>0</v>
      </c>
    </row>
    <row r="86" spans="1:10" s="672" customFormat="1" ht="10.5" hidden="1" customHeight="1">
      <c r="A86" s="914">
        <v>1131300</v>
      </c>
      <c r="B86" s="749" t="s">
        <v>567</v>
      </c>
      <c r="C86" s="730" t="s">
        <v>282</v>
      </c>
      <c r="D86" s="839"/>
      <c r="E86" s="840"/>
      <c r="F86" s="839"/>
      <c r="G86" s="839"/>
      <c r="H86" s="839"/>
      <c r="I86" s="839"/>
      <c r="J86" s="954">
        <v>0</v>
      </c>
    </row>
    <row r="87" spans="1:10" s="672" customFormat="1" ht="15" hidden="1" thickBot="1">
      <c r="A87" s="921">
        <v>1140000</v>
      </c>
      <c r="B87" s="751" t="s">
        <v>283</v>
      </c>
      <c r="C87" s="718" t="s">
        <v>338</v>
      </c>
      <c r="D87" s="842">
        <v>0</v>
      </c>
      <c r="E87" s="843"/>
      <c r="F87" s="842">
        <v>0</v>
      </c>
      <c r="G87" s="842">
        <v>0</v>
      </c>
      <c r="H87" s="842">
        <v>0</v>
      </c>
      <c r="I87" s="842">
        <v>0</v>
      </c>
      <c r="J87" s="954">
        <v>0</v>
      </c>
    </row>
    <row r="88" spans="1:10" s="672" customFormat="1" ht="26.25" hidden="1" thickBot="1">
      <c r="A88" s="921">
        <v>1141000</v>
      </c>
      <c r="B88" s="747" t="s">
        <v>284</v>
      </c>
      <c r="C88" s="722" t="s">
        <v>960</v>
      </c>
      <c r="D88" s="844"/>
      <c r="E88" s="845"/>
      <c r="F88" s="844"/>
      <c r="G88" s="844"/>
      <c r="H88" s="844"/>
      <c r="I88" s="844"/>
      <c r="J88" s="954">
        <v>0</v>
      </c>
    </row>
    <row r="89" spans="1:10" s="672" customFormat="1" ht="26.25" hidden="1" thickBot="1">
      <c r="A89" s="921">
        <v>1142000</v>
      </c>
      <c r="B89" s="747" t="s">
        <v>38</v>
      </c>
      <c r="C89" s="726" t="s">
        <v>39</v>
      </c>
      <c r="D89" s="844"/>
      <c r="E89" s="845"/>
      <c r="F89" s="844"/>
      <c r="G89" s="844"/>
      <c r="H89" s="844"/>
      <c r="I89" s="844"/>
      <c r="J89" s="954">
        <v>0</v>
      </c>
    </row>
    <row r="90" spans="1:10" s="672" customFormat="1" ht="26.25" hidden="1" thickBot="1">
      <c r="A90" s="921">
        <v>1143000</v>
      </c>
      <c r="B90" s="747" t="s">
        <v>40</v>
      </c>
      <c r="C90" s="726" t="s">
        <v>41</v>
      </c>
      <c r="D90" s="844"/>
      <c r="E90" s="845"/>
      <c r="F90" s="844"/>
      <c r="G90" s="844"/>
      <c r="H90" s="844"/>
      <c r="I90" s="844"/>
      <c r="J90" s="954">
        <v>0</v>
      </c>
    </row>
    <row r="91" spans="1:10" s="672" customFormat="1" ht="26.25" hidden="1" thickBot="1">
      <c r="A91" s="917">
        <v>1144000</v>
      </c>
      <c r="B91" s="749" t="s">
        <v>42</v>
      </c>
      <c r="C91" s="730" t="s">
        <v>418</v>
      </c>
      <c r="D91" s="839"/>
      <c r="E91" s="840"/>
      <c r="F91" s="839"/>
      <c r="G91" s="839"/>
      <c r="H91" s="839"/>
      <c r="I91" s="839"/>
      <c r="J91" s="954">
        <v>0</v>
      </c>
    </row>
    <row r="92" spans="1:10" s="672" customFormat="1" ht="15" hidden="1" thickBot="1">
      <c r="A92" s="922">
        <v>1150000</v>
      </c>
      <c r="B92" s="923" t="s">
        <v>694</v>
      </c>
      <c r="C92" s="718" t="s">
        <v>338</v>
      </c>
      <c r="D92" s="842">
        <v>0</v>
      </c>
      <c r="E92" s="843"/>
      <c r="F92" s="842">
        <v>0</v>
      </c>
      <c r="G92" s="842">
        <v>0</v>
      </c>
      <c r="H92" s="842">
        <v>0</v>
      </c>
      <c r="I92" s="842">
        <v>0</v>
      </c>
      <c r="J92" s="954">
        <v>0</v>
      </c>
    </row>
    <row r="93" spans="1:10" s="672" customFormat="1" ht="26.25" hidden="1" thickBot="1">
      <c r="A93" s="924">
        <v>1151000</v>
      </c>
      <c r="B93" s="925" t="s">
        <v>649</v>
      </c>
      <c r="C93" s="718" t="s">
        <v>338</v>
      </c>
      <c r="D93" s="847">
        <v>0</v>
      </c>
      <c r="E93" s="848"/>
      <c r="F93" s="847">
        <v>0</v>
      </c>
      <c r="G93" s="847">
        <v>0</v>
      </c>
      <c r="H93" s="847">
        <v>0</v>
      </c>
      <c r="I93" s="847">
        <v>0</v>
      </c>
      <c r="J93" s="954">
        <v>0</v>
      </c>
    </row>
    <row r="94" spans="1:10" s="672" customFormat="1" ht="26.25" hidden="1" thickBot="1">
      <c r="A94" s="924">
        <v>1151100</v>
      </c>
      <c r="B94" s="927" t="s">
        <v>250</v>
      </c>
      <c r="C94" s="928">
        <v>461100</v>
      </c>
      <c r="D94" s="847"/>
      <c r="E94" s="848"/>
      <c r="F94" s="847"/>
      <c r="G94" s="847"/>
      <c r="H94" s="847"/>
      <c r="I94" s="847"/>
      <c r="J94" s="954">
        <v>0</v>
      </c>
    </row>
    <row r="95" spans="1:10" s="672" customFormat="1" ht="26.25" hidden="1" thickBot="1">
      <c r="A95" s="924">
        <v>1151200</v>
      </c>
      <c r="B95" s="927" t="s">
        <v>607</v>
      </c>
      <c r="C95" s="928">
        <v>461200</v>
      </c>
      <c r="D95" s="847"/>
      <c r="E95" s="848"/>
      <c r="F95" s="847"/>
      <c r="G95" s="847"/>
      <c r="H95" s="847"/>
      <c r="I95" s="847"/>
      <c r="J95" s="954">
        <v>0</v>
      </c>
    </row>
    <row r="96" spans="1:10" s="672" customFormat="1" ht="26.25" hidden="1" thickBot="1">
      <c r="A96" s="924">
        <v>1152000</v>
      </c>
      <c r="B96" s="929" t="s">
        <v>495</v>
      </c>
      <c r="C96" s="930" t="s">
        <v>338</v>
      </c>
      <c r="D96" s="931">
        <v>0</v>
      </c>
      <c r="E96" s="1108"/>
      <c r="F96" s="931">
        <v>0</v>
      </c>
      <c r="G96" s="931">
        <v>0</v>
      </c>
      <c r="H96" s="931">
        <v>0</v>
      </c>
      <c r="I96" s="931">
        <v>0</v>
      </c>
      <c r="J96" s="954">
        <v>0</v>
      </c>
    </row>
    <row r="97" spans="1:10" s="672" customFormat="1" ht="26.25" hidden="1" thickBot="1">
      <c r="A97" s="924">
        <v>1152100</v>
      </c>
      <c r="B97" s="932" t="s">
        <v>518</v>
      </c>
      <c r="C97" s="928">
        <v>462100</v>
      </c>
      <c r="D97" s="844"/>
      <c r="E97" s="845"/>
      <c r="F97" s="844"/>
      <c r="G97" s="844"/>
      <c r="H97" s="844"/>
      <c r="I97" s="844"/>
      <c r="J97" s="954">
        <v>0</v>
      </c>
    </row>
    <row r="98" spans="1:10" s="672" customFormat="1" ht="26.25" hidden="1" thickBot="1">
      <c r="A98" s="934">
        <v>1152200</v>
      </c>
      <c r="B98" s="935" t="s">
        <v>723</v>
      </c>
      <c r="C98" s="936">
        <v>462200</v>
      </c>
      <c r="D98" s="839"/>
      <c r="E98" s="840"/>
      <c r="F98" s="839"/>
      <c r="G98" s="839"/>
      <c r="H98" s="839"/>
      <c r="I98" s="839"/>
      <c r="J98" s="954">
        <v>0</v>
      </c>
    </row>
    <row r="99" spans="1:10" s="672" customFormat="1" ht="26.25" hidden="1" thickBot="1">
      <c r="A99" s="922">
        <v>1153000</v>
      </c>
      <c r="B99" s="938" t="s">
        <v>724</v>
      </c>
      <c r="C99" s="939" t="s">
        <v>338</v>
      </c>
      <c r="D99" s="940">
        <v>0</v>
      </c>
      <c r="E99" s="1109"/>
      <c r="F99" s="940">
        <v>0</v>
      </c>
      <c r="G99" s="940">
        <v>0</v>
      </c>
      <c r="H99" s="940">
        <v>0</v>
      </c>
      <c r="I99" s="940">
        <v>0</v>
      </c>
      <c r="J99" s="954">
        <v>0</v>
      </c>
    </row>
    <row r="100" spans="1:10" s="672" customFormat="1" ht="26.25" hidden="1" thickBot="1">
      <c r="A100" s="924">
        <v>1153100</v>
      </c>
      <c r="B100" s="932" t="s">
        <v>725</v>
      </c>
      <c r="C100" s="928">
        <v>463100</v>
      </c>
      <c r="D100" s="931"/>
      <c r="E100" s="1108"/>
      <c r="F100" s="931"/>
      <c r="G100" s="931"/>
      <c r="H100" s="931"/>
      <c r="I100" s="931"/>
      <c r="J100" s="954">
        <v>0</v>
      </c>
    </row>
    <row r="101" spans="1:10" s="672" customFormat="1" ht="13.5" hidden="1" thickBot="1">
      <c r="A101" s="924">
        <v>1153200</v>
      </c>
      <c r="B101" s="932" t="s">
        <v>95</v>
      </c>
      <c r="C101" s="928">
        <v>463200</v>
      </c>
      <c r="D101" s="931"/>
      <c r="E101" s="1108"/>
      <c r="F101" s="931"/>
      <c r="G101" s="931"/>
      <c r="H101" s="931"/>
      <c r="I101" s="931"/>
      <c r="J101" s="954">
        <v>0</v>
      </c>
    </row>
    <row r="102" spans="1:10" s="672" customFormat="1" ht="39" hidden="1" thickBot="1">
      <c r="A102" s="924">
        <v>1153300</v>
      </c>
      <c r="B102" s="932" t="s">
        <v>479</v>
      </c>
      <c r="C102" s="928">
        <v>463300</v>
      </c>
      <c r="D102" s="931"/>
      <c r="E102" s="1108"/>
      <c r="F102" s="931"/>
      <c r="G102" s="931"/>
      <c r="H102" s="931"/>
      <c r="I102" s="931"/>
      <c r="J102" s="954">
        <v>0</v>
      </c>
    </row>
    <row r="103" spans="1:10" s="672" customFormat="1" ht="39" hidden="1" thickBot="1">
      <c r="A103" s="924">
        <v>1153400</v>
      </c>
      <c r="B103" s="932" t="s">
        <v>480</v>
      </c>
      <c r="C103" s="928">
        <v>463400</v>
      </c>
      <c r="D103" s="931"/>
      <c r="E103" s="1108"/>
      <c r="F103" s="931"/>
      <c r="G103" s="931"/>
      <c r="H103" s="931"/>
      <c r="I103" s="931"/>
      <c r="J103" s="954">
        <v>0</v>
      </c>
    </row>
    <row r="104" spans="1:10" s="672" customFormat="1" ht="13.5" hidden="1" thickBot="1">
      <c r="A104" s="924">
        <v>1153500</v>
      </c>
      <c r="B104" s="941" t="s">
        <v>481</v>
      </c>
      <c r="C104" s="928">
        <v>463500</v>
      </c>
      <c r="D104" s="931"/>
      <c r="E104" s="1108"/>
      <c r="F104" s="931"/>
      <c r="G104" s="931"/>
      <c r="H104" s="931"/>
      <c r="I104" s="931"/>
      <c r="J104" s="954">
        <v>0</v>
      </c>
    </row>
    <row r="105" spans="1:10" s="672" customFormat="1" ht="39" hidden="1" thickBot="1">
      <c r="A105" s="924">
        <v>1153700</v>
      </c>
      <c r="B105" s="941" t="s">
        <v>482</v>
      </c>
      <c r="C105" s="746">
        <v>463700</v>
      </c>
      <c r="D105" s="931">
        <v>0</v>
      </c>
      <c r="E105" s="1108"/>
      <c r="F105" s="931">
        <f>D105+E105</f>
        <v>0</v>
      </c>
      <c r="G105" s="931"/>
      <c r="H105" s="931"/>
      <c r="I105" s="931"/>
      <c r="J105" s="954">
        <f>F105</f>
        <v>0</v>
      </c>
    </row>
    <row r="106" spans="1:10" s="672" customFormat="1" ht="39" hidden="1" thickBot="1">
      <c r="A106" s="924">
        <v>1153800</v>
      </c>
      <c r="B106" s="941" t="s">
        <v>953</v>
      </c>
      <c r="C106" s="928">
        <v>463800</v>
      </c>
      <c r="D106" s="931"/>
      <c r="E106" s="1108"/>
      <c r="F106" s="931"/>
      <c r="G106" s="931"/>
      <c r="H106" s="931"/>
      <c r="I106" s="931"/>
      <c r="J106" s="954">
        <v>0</v>
      </c>
    </row>
    <row r="107" spans="1:10" s="672" customFormat="1" ht="13.5" hidden="1" thickBot="1">
      <c r="A107" s="924">
        <v>1153900</v>
      </c>
      <c r="B107" s="941" t="s">
        <v>954</v>
      </c>
      <c r="C107" s="928">
        <v>463900</v>
      </c>
      <c r="D107" s="931"/>
      <c r="E107" s="1108"/>
      <c r="F107" s="931"/>
      <c r="G107" s="931"/>
      <c r="H107" s="931"/>
      <c r="I107" s="931"/>
      <c r="J107" s="954">
        <v>0</v>
      </c>
    </row>
    <row r="108" spans="1:10" s="672" customFormat="1" ht="26.25" hidden="1" thickBot="1">
      <c r="A108" s="924">
        <v>1154000</v>
      </c>
      <c r="B108" s="942" t="s">
        <v>955</v>
      </c>
      <c r="C108" s="930" t="s">
        <v>338</v>
      </c>
      <c r="D108" s="931">
        <v>0</v>
      </c>
      <c r="E108" s="1108"/>
      <c r="F108" s="931">
        <v>0</v>
      </c>
      <c r="G108" s="931">
        <v>0</v>
      </c>
      <c r="H108" s="931">
        <v>0</v>
      </c>
      <c r="I108" s="931">
        <v>0</v>
      </c>
      <c r="J108" s="954">
        <v>0</v>
      </c>
    </row>
    <row r="109" spans="1:10" s="672" customFormat="1" ht="26.25" hidden="1" thickBot="1">
      <c r="A109" s="924">
        <v>1154100</v>
      </c>
      <c r="B109" s="941" t="s">
        <v>195</v>
      </c>
      <c r="C109" s="928">
        <v>465100</v>
      </c>
      <c r="D109" s="943"/>
      <c r="E109" s="1110"/>
      <c r="F109" s="943"/>
      <c r="G109" s="943"/>
      <c r="H109" s="943"/>
      <c r="I109" s="943"/>
      <c r="J109" s="954">
        <v>0</v>
      </c>
    </row>
    <row r="110" spans="1:10" s="672" customFormat="1" ht="13.5" hidden="1" thickBot="1">
      <c r="A110" s="924">
        <v>1154200</v>
      </c>
      <c r="B110" s="941" t="s">
        <v>196</v>
      </c>
      <c r="C110" s="928">
        <v>465200</v>
      </c>
      <c r="D110" s="943"/>
      <c r="E110" s="1110"/>
      <c r="F110" s="943"/>
      <c r="G110" s="943"/>
      <c r="H110" s="943"/>
      <c r="I110" s="943"/>
      <c r="J110" s="954">
        <v>0</v>
      </c>
    </row>
    <row r="111" spans="1:10" s="672" customFormat="1" ht="13.5" hidden="1" thickBot="1">
      <c r="A111" s="924">
        <v>1154300</v>
      </c>
      <c r="B111" s="941" t="s">
        <v>197</v>
      </c>
      <c r="C111" s="928">
        <v>465300</v>
      </c>
      <c r="D111" s="943"/>
      <c r="E111" s="1110"/>
      <c r="F111" s="943"/>
      <c r="G111" s="943"/>
      <c r="H111" s="943"/>
      <c r="I111" s="943"/>
      <c r="J111" s="954">
        <v>0</v>
      </c>
    </row>
    <row r="112" spans="1:10" s="672" customFormat="1" ht="39" hidden="1" thickBot="1">
      <c r="A112" s="924">
        <v>1154500</v>
      </c>
      <c r="B112" s="941" t="s">
        <v>63</v>
      </c>
      <c r="C112" s="928">
        <v>465500</v>
      </c>
      <c r="D112" s="943"/>
      <c r="E112" s="1110"/>
      <c r="F112" s="943"/>
      <c r="G112" s="943"/>
      <c r="H112" s="943"/>
      <c r="I112" s="943"/>
      <c r="J112" s="954">
        <v>0</v>
      </c>
    </row>
    <row r="113" spans="1:10" s="672" customFormat="1" ht="39" hidden="1" thickBot="1">
      <c r="A113" s="924">
        <v>1154600</v>
      </c>
      <c r="B113" s="941" t="s">
        <v>64</v>
      </c>
      <c r="C113" s="928">
        <v>465600</v>
      </c>
      <c r="D113" s="844"/>
      <c r="E113" s="845"/>
      <c r="F113" s="844"/>
      <c r="G113" s="844"/>
      <c r="H113" s="844"/>
      <c r="I113" s="844"/>
      <c r="J113" s="954">
        <v>0</v>
      </c>
    </row>
    <row r="114" spans="1:10" s="672" customFormat="1" ht="13.5" hidden="1" thickBot="1">
      <c r="A114" s="934">
        <v>1154700</v>
      </c>
      <c r="B114" s="946" t="s">
        <v>74</v>
      </c>
      <c r="C114" s="730" t="s">
        <v>75</v>
      </c>
      <c r="D114" s="839"/>
      <c r="E114" s="840"/>
      <c r="F114" s="839"/>
      <c r="G114" s="839"/>
      <c r="H114" s="839"/>
      <c r="I114" s="839"/>
      <c r="J114" s="954">
        <v>0</v>
      </c>
    </row>
    <row r="115" spans="1:10" s="672" customFormat="1" ht="26.25" hidden="1" thickBot="1">
      <c r="A115" s="947">
        <v>1160000</v>
      </c>
      <c r="B115" s="764" t="s">
        <v>76</v>
      </c>
      <c r="C115" s="718" t="s">
        <v>338</v>
      </c>
      <c r="D115" s="842">
        <v>0</v>
      </c>
      <c r="E115" s="843"/>
      <c r="F115" s="842">
        <v>0</v>
      </c>
      <c r="G115" s="842">
        <v>0</v>
      </c>
      <c r="H115" s="842">
        <v>0</v>
      </c>
      <c r="I115" s="842">
        <v>0</v>
      </c>
      <c r="J115" s="954">
        <v>0</v>
      </c>
    </row>
    <row r="116" spans="1:10" s="672" customFormat="1" ht="13.5" hidden="1" thickBot="1">
      <c r="A116" s="919">
        <v>1161000</v>
      </c>
      <c r="B116" s="766" t="s">
        <v>77</v>
      </c>
      <c r="C116" s="767" t="s">
        <v>338</v>
      </c>
      <c r="D116" s="844">
        <v>0</v>
      </c>
      <c r="E116" s="845"/>
      <c r="F116" s="844">
        <v>0</v>
      </c>
      <c r="G116" s="844">
        <v>0</v>
      </c>
      <c r="H116" s="844">
        <v>0</v>
      </c>
      <c r="I116" s="844">
        <v>0</v>
      </c>
      <c r="J116" s="954">
        <v>0</v>
      </c>
    </row>
    <row r="117" spans="1:10" s="672" customFormat="1" ht="26.25" hidden="1" thickBot="1">
      <c r="A117" s="919">
        <v>1161100</v>
      </c>
      <c r="B117" s="725" t="s">
        <v>1660</v>
      </c>
      <c r="C117" s="746">
        <v>471100</v>
      </c>
      <c r="D117" s="844"/>
      <c r="E117" s="845"/>
      <c r="F117" s="844"/>
      <c r="G117" s="844"/>
      <c r="H117" s="844"/>
      <c r="I117" s="844"/>
      <c r="J117" s="954">
        <v>0</v>
      </c>
    </row>
    <row r="118" spans="1:10" s="672" customFormat="1" ht="26.25" hidden="1" thickBot="1">
      <c r="A118" s="919">
        <v>1161200</v>
      </c>
      <c r="B118" s="760" t="s">
        <v>1622</v>
      </c>
      <c r="C118" s="746">
        <v>471200</v>
      </c>
      <c r="D118" s="844"/>
      <c r="E118" s="845"/>
      <c r="F118" s="844"/>
      <c r="G118" s="844"/>
      <c r="H118" s="844"/>
      <c r="I118" s="844"/>
      <c r="J118" s="954">
        <v>0</v>
      </c>
    </row>
    <row r="119" spans="1:10" s="672" customFormat="1" ht="26.25" hidden="1" thickBot="1">
      <c r="A119" s="919">
        <v>1162000</v>
      </c>
      <c r="B119" s="766" t="s">
        <v>1080</v>
      </c>
      <c r="C119" s="767" t="s">
        <v>338</v>
      </c>
      <c r="D119" s="844">
        <v>0</v>
      </c>
      <c r="E119" s="845"/>
      <c r="F119" s="844">
        <v>0</v>
      </c>
      <c r="G119" s="844">
        <v>0</v>
      </c>
      <c r="H119" s="844">
        <v>0</v>
      </c>
      <c r="I119" s="844">
        <v>0</v>
      </c>
      <c r="J119" s="954">
        <v>0</v>
      </c>
    </row>
    <row r="120" spans="1:10" s="672" customFormat="1" ht="26.25" hidden="1" thickBot="1">
      <c r="A120" s="919">
        <v>1162100</v>
      </c>
      <c r="B120" s="760" t="s">
        <v>1623</v>
      </c>
      <c r="C120" s="726" t="s">
        <v>122</v>
      </c>
      <c r="D120" s="844"/>
      <c r="E120" s="845"/>
      <c r="F120" s="844"/>
      <c r="G120" s="844"/>
      <c r="H120" s="844"/>
      <c r="I120" s="844"/>
      <c r="J120" s="954">
        <v>0</v>
      </c>
    </row>
    <row r="121" spans="1:10" s="672" customFormat="1" ht="13.5" hidden="1" thickBot="1">
      <c r="A121" s="919">
        <v>1162200</v>
      </c>
      <c r="B121" s="760" t="s">
        <v>1624</v>
      </c>
      <c r="C121" s="726" t="s">
        <v>23</v>
      </c>
      <c r="D121" s="844"/>
      <c r="E121" s="845"/>
      <c r="F121" s="844"/>
      <c r="G121" s="844"/>
      <c r="H121" s="844"/>
      <c r="I121" s="844"/>
      <c r="J121" s="954">
        <v>0</v>
      </c>
    </row>
    <row r="122" spans="1:10" s="672" customFormat="1" ht="26.25" hidden="1" thickBot="1">
      <c r="A122" s="919">
        <v>1162300</v>
      </c>
      <c r="B122" s="760" t="s">
        <v>1625</v>
      </c>
      <c r="C122" s="726" t="s">
        <v>25</v>
      </c>
      <c r="D122" s="844"/>
      <c r="E122" s="845"/>
      <c r="F122" s="844"/>
      <c r="G122" s="844"/>
      <c r="H122" s="844"/>
      <c r="I122" s="844"/>
      <c r="J122" s="954">
        <v>0</v>
      </c>
    </row>
    <row r="123" spans="1:10" s="672" customFormat="1" ht="13.5" hidden="1" thickBot="1">
      <c r="A123" s="919">
        <v>1162400</v>
      </c>
      <c r="B123" s="760" t="s">
        <v>1626</v>
      </c>
      <c r="C123" s="726" t="s">
        <v>795</v>
      </c>
      <c r="D123" s="844"/>
      <c r="E123" s="845"/>
      <c r="F123" s="844"/>
      <c r="G123" s="844"/>
      <c r="H123" s="844"/>
      <c r="I123" s="844"/>
      <c r="J123" s="954">
        <v>0</v>
      </c>
    </row>
    <row r="124" spans="1:10" s="672" customFormat="1" ht="26.25" hidden="1" thickBot="1">
      <c r="A124" s="919">
        <v>1162500</v>
      </c>
      <c r="B124" s="760" t="s">
        <v>1627</v>
      </c>
      <c r="C124" s="726" t="s">
        <v>797</v>
      </c>
      <c r="D124" s="844"/>
      <c r="E124" s="845"/>
      <c r="F124" s="844"/>
      <c r="G124" s="844"/>
      <c r="H124" s="844"/>
      <c r="I124" s="844"/>
      <c r="J124" s="954">
        <v>0</v>
      </c>
    </row>
    <row r="125" spans="1:10" s="672" customFormat="1" ht="13.5" hidden="1" thickBot="1">
      <c r="A125" s="919">
        <v>1162600</v>
      </c>
      <c r="B125" s="760" t="s">
        <v>1628</v>
      </c>
      <c r="C125" s="726" t="s">
        <v>489</v>
      </c>
      <c r="D125" s="844"/>
      <c r="E125" s="845"/>
      <c r="F125" s="844"/>
      <c r="G125" s="844"/>
      <c r="H125" s="844"/>
      <c r="I125" s="844"/>
      <c r="J125" s="954">
        <v>0</v>
      </c>
    </row>
    <row r="126" spans="1:10" s="672" customFormat="1" ht="26.25" hidden="1" thickBot="1">
      <c r="A126" s="919">
        <v>1162700</v>
      </c>
      <c r="B126" s="725" t="s">
        <v>1629</v>
      </c>
      <c r="C126" s="726" t="s">
        <v>491</v>
      </c>
      <c r="D126" s="844"/>
      <c r="E126" s="845"/>
      <c r="F126" s="844"/>
      <c r="G126" s="844"/>
      <c r="H126" s="844"/>
      <c r="I126" s="844"/>
      <c r="J126" s="954">
        <v>0</v>
      </c>
    </row>
    <row r="127" spans="1:10" s="672" customFormat="1" ht="13.5" hidden="1" thickBot="1">
      <c r="A127" s="919">
        <v>1162800</v>
      </c>
      <c r="B127" s="760" t="s">
        <v>1630</v>
      </c>
      <c r="C127" s="726" t="s">
        <v>833</v>
      </c>
      <c r="D127" s="844"/>
      <c r="E127" s="845"/>
      <c r="F127" s="844"/>
      <c r="G127" s="844"/>
      <c r="H127" s="844"/>
      <c r="I127" s="844"/>
      <c r="J127" s="954">
        <v>0</v>
      </c>
    </row>
    <row r="128" spans="1:10" s="672" customFormat="1" ht="13.5" hidden="1" thickBot="1">
      <c r="A128" s="948">
        <v>1162900</v>
      </c>
      <c r="B128" s="760" t="s">
        <v>1631</v>
      </c>
      <c r="C128" s="726" t="s">
        <v>835</v>
      </c>
      <c r="D128" s="844"/>
      <c r="E128" s="845"/>
      <c r="F128" s="844"/>
      <c r="G128" s="844"/>
      <c r="H128" s="844"/>
      <c r="I128" s="844"/>
      <c r="J128" s="954">
        <v>0</v>
      </c>
    </row>
    <row r="129" spans="1:10" s="672" customFormat="1" ht="13.5" hidden="1" thickBot="1">
      <c r="A129" s="948">
        <v>1163000</v>
      </c>
      <c r="B129" s="766" t="s">
        <v>54</v>
      </c>
      <c r="C129" s="755" t="s">
        <v>338</v>
      </c>
      <c r="D129" s="844">
        <v>0</v>
      </c>
      <c r="E129" s="845"/>
      <c r="F129" s="844">
        <v>0</v>
      </c>
      <c r="G129" s="844">
        <v>0</v>
      </c>
      <c r="H129" s="844">
        <v>0</v>
      </c>
      <c r="I129" s="844">
        <v>0</v>
      </c>
      <c r="J129" s="954">
        <v>0</v>
      </c>
    </row>
    <row r="130" spans="1:10" s="672" customFormat="1" ht="13.5" hidden="1" thickBot="1">
      <c r="A130" s="949">
        <v>1163100</v>
      </c>
      <c r="B130" s="749" t="s">
        <v>763</v>
      </c>
      <c r="C130" s="730" t="s">
        <v>764</v>
      </c>
      <c r="D130" s="839"/>
      <c r="E130" s="840"/>
      <c r="F130" s="839"/>
      <c r="G130" s="839"/>
      <c r="H130" s="839"/>
      <c r="I130" s="839"/>
      <c r="J130" s="954">
        <v>0</v>
      </c>
    </row>
    <row r="131" spans="1:10" s="672" customFormat="1" ht="13.5" hidden="1" thickBot="1">
      <c r="A131" s="950">
        <v>1170000</v>
      </c>
      <c r="B131" s="772" t="s">
        <v>836</v>
      </c>
      <c r="C131" s="718" t="s">
        <v>338</v>
      </c>
      <c r="D131" s="842">
        <f>D135</f>
        <v>0</v>
      </c>
      <c r="E131" s="843"/>
      <c r="F131" s="842">
        <f>F135</f>
        <v>0</v>
      </c>
      <c r="G131" s="842">
        <f>G135</f>
        <v>0</v>
      </c>
      <c r="H131" s="842">
        <f>H135</f>
        <v>0</v>
      </c>
      <c r="I131" s="842">
        <f>I135</f>
        <v>0</v>
      </c>
      <c r="J131" s="954">
        <f>J135</f>
        <v>0</v>
      </c>
    </row>
    <row r="132" spans="1:10" s="672" customFormat="1" ht="39" hidden="1" thickBot="1">
      <c r="A132" s="948">
        <v>1171000</v>
      </c>
      <c r="B132" s="776" t="s">
        <v>200</v>
      </c>
      <c r="C132" s="718" t="s">
        <v>338</v>
      </c>
      <c r="D132" s="847">
        <v>0</v>
      </c>
      <c r="E132" s="848"/>
      <c r="F132" s="847">
        <v>0</v>
      </c>
      <c r="G132" s="847">
        <v>0</v>
      </c>
      <c r="H132" s="847">
        <v>0</v>
      </c>
      <c r="I132" s="847">
        <v>0</v>
      </c>
      <c r="J132" s="954">
        <v>0</v>
      </c>
    </row>
    <row r="133" spans="1:10" s="672" customFormat="1" ht="39" hidden="1" thickBot="1">
      <c r="A133" s="948">
        <v>1171100</v>
      </c>
      <c r="B133" s="725" t="s">
        <v>1632</v>
      </c>
      <c r="C133" s="722" t="s">
        <v>457</v>
      </c>
      <c r="D133" s="844"/>
      <c r="E133" s="845"/>
      <c r="F133" s="844"/>
      <c r="G133" s="844"/>
      <c r="H133" s="844"/>
      <c r="I133" s="844"/>
      <c r="J133" s="954">
        <v>0</v>
      </c>
    </row>
    <row r="134" spans="1:10" s="672" customFormat="1" ht="26.25" hidden="1" thickBot="1">
      <c r="A134" s="948">
        <v>1171200</v>
      </c>
      <c r="B134" s="760" t="s">
        <v>1633</v>
      </c>
      <c r="C134" s="778" t="s">
        <v>332</v>
      </c>
      <c r="D134" s="844"/>
      <c r="E134" s="845"/>
      <c r="F134" s="844"/>
      <c r="G134" s="844"/>
      <c r="H134" s="844"/>
      <c r="I134" s="844"/>
      <c r="J134" s="954">
        <v>0</v>
      </c>
    </row>
    <row r="135" spans="1:10" s="672" customFormat="1" ht="51.75" hidden="1" thickBot="1">
      <c r="A135" s="919">
        <v>1172000</v>
      </c>
      <c r="B135" s="779" t="s">
        <v>974</v>
      </c>
      <c r="C135" s="755" t="s">
        <v>338</v>
      </c>
      <c r="D135" s="842">
        <f>D137+D138</f>
        <v>0</v>
      </c>
      <c r="E135" s="843"/>
      <c r="F135" s="842">
        <f>F137+F138</f>
        <v>0</v>
      </c>
      <c r="G135" s="842">
        <f>G137+G138</f>
        <v>0</v>
      </c>
      <c r="H135" s="842">
        <f>H137+H138</f>
        <v>0</v>
      </c>
      <c r="I135" s="842">
        <f>I137+I138</f>
        <v>0</v>
      </c>
      <c r="J135" s="954">
        <f>F135</f>
        <v>0</v>
      </c>
    </row>
    <row r="136" spans="1:10" s="672" customFormat="1" ht="13.5" hidden="1" thickBot="1">
      <c r="A136" s="919">
        <v>1172100</v>
      </c>
      <c r="B136" s="747" t="s">
        <v>1058</v>
      </c>
      <c r="C136" s="722" t="s">
        <v>975</v>
      </c>
      <c r="D136" s="844"/>
      <c r="E136" s="845"/>
      <c r="F136" s="844"/>
      <c r="G136" s="844"/>
      <c r="H136" s="844"/>
      <c r="I136" s="844"/>
      <c r="J136" s="954">
        <v>0</v>
      </c>
    </row>
    <row r="137" spans="1:10" s="672" customFormat="1" ht="13.5" hidden="1" thickBot="1">
      <c r="A137" s="919">
        <v>1172200</v>
      </c>
      <c r="B137" s="747" t="s">
        <v>1059</v>
      </c>
      <c r="C137" s="780">
        <v>482200</v>
      </c>
      <c r="D137" s="844">
        <v>0</v>
      </c>
      <c r="E137" s="845"/>
      <c r="F137" s="844">
        <v>0</v>
      </c>
      <c r="G137" s="844">
        <v>0</v>
      </c>
      <c r="H137" s="844">
        <v>0</v>
      </c>
      <c r="I137" s="844">
        <v>0</v>
      </c>
      <c r="J137" s="954">
        <f>F137</f>
        <v>0</v>
      </c>
    </row>
    <row r="138" spans="1:10" s="672" customFormat="1" ht="13.5" hidden="1" thickBot="1">
      <c r="A138" s="919">
        <v>1172300</v>
      </c>
      <c r="B138" s="760" t="s">
        <v>1634</v>
      </c>
      <c r="C138" s="726" t="s">
        <v>977</v>
      </c>
      <c r="D138" s="844">
        <v>0</v>
      </c>
      <c r="E138" s="845"/>
      <c r="F138" s="844">
        <v>0</v>
      </c>
      <c r="G138" s="844">
        <v>0</v>
      </c>
      <c r="H138" s="844">
        <v>0</v>
      </c>
      <c r="I138" s="844">
        <v>0</v>
      </c>
      <c r="J138" s="954">
        <f>F138</f>
        <v>0</v>
      </c>
    </row>
    <row r="139" spans="1:10" s="672" customFormat="1" ht="26.25" hidden="1" thickBot="1">
      <c r="A139" s="919">
        <v>1172400</v>
      </c>
      <c r="B139" s="781" t="s">
        <v>1635</v>
      </c>
      <c r="C139" s="726" t="s">
        <v>117</v>
      </c>
      <c r="D139" s="847"/>
      <c r="E139" s="845"/>
      <c r="F139" s="847"/>
      <c r="G139" s="847"/>
      <c r="H139" s="847"/>
      <c r="I139" s="847"/>
      <c r="J139" s="954">
        <v>0</v>
      </c>
    </row>
    <row r="140" spans="1:10" s="672" customFormat="1" ht="26.25" hidden="1" thickBot="1">
      <c r="A140" s="919">
        <v>1173000</v>
      </c>
      <c r="B140" s="779" t="s">
        <v>118</v>
      </c>
      <c r="C140" s="755" t="s">
        <v>338</v>
      </c>
      <c r="D140" s="847">
        <v>0</v>
      </c>
      <c r="E140" s="848"/>
      <c r="F140" s="847">
        <v>0</v>
      </c>
      <c r="G140" s="847">
        <v>0</v>
      </c>
      <c r="H140" s="847">
        <v>0</v>
      </c>
      <c r="I140" s="847">
        <v>0</v>
      </c>
      <c r="J140" s="954">
        <v>0</v>
      </c>
    </row>
    <row r="141" spans="1:10" s="672" customFormat="1" ht="26.25" hidden="1" thickBot="1">
      <c r="A141" s="948">
        <v>1173100</v>
      </c>
      <c r="B141" s="782" t="s">
        <v>119</v>
      </c>
      <c r="C141" s="726" t="s">
        <v>1044</v>
      </c>
      <c r="D141" s="847"/>
      <c r="E141" s="845"/>
      <c r="F141" s="847"/>
      <c r="G141" s="847"/>
      <c r="H141" s="847"/>
      <c r="I141" s="847"/>
      <c r="J141" s="954">
        <v>0</v>
      </c>
    </row>
    <row r="142" spans="1:10" s="672" customFormat="1" ht="39" hidden="1" thickBot="1">
      <c r="A142" s="948">
        <v>1174000</v>
      </c>
      <c r="B142" s="779" t="s">
        <v>1045</v>
      </c>
      <c r="C142" s="755" t="s">
        <v>338</v>
      </c>
      <c r="D142" s="847">
        <v>0</v>
      </c>
      <c r="E142" s="848"/>
      <c r="F142" s="847">
        <v>0</v>
      </c>
      <c r="G142" s="847">
        <v>0</v>
      </c>
      <c r="H142" s="847">
        <v>0</v>
      </c>
      <c r="I142" s="847">
        <v>0</v>
      </c>
      <c r="J142" s="954">
        <v>0</v>
      </c>
    </row>
    <row r="143" spans="1:10" s="672" customFormat="1" ht="26.25" hidden="1" thickBot="1">
      <c r="A143" s="948">
        <v>1174100</v>
      </c>
      <c r="B143" s="782" t="s">
        <v>1060</v>
      </c>
      <c r="C143" s="726" t="s">
        <v>1046</v>
      </c>
      <c r="D143" s="847"/>
      <c r="E143" s="848"/>
      <c r="F143" s="847"/>
      <c r="G143" s="847"/>
      <c r="H143" s="847"/>
      <c r="I143" s="847"/>
      <c r="J143" s="954">
        <v>0</v>
      </c>
    </row>
    <row r="144" spans="1:10" s="672" customFormat="1" ht="26.25" hidden="1" thickBot="1">
      <c r="A144" s="948">
        <v>1174200</v>
      </c>
      <c r="B144" s="781" t="s">
        <v>1636</v>
      </c>
      <c r="C144" s="726" t="s">
        <v>425</v>
      </c>
      <c r="D144" s="847"/>
      <c r="E144" s="848"/>
      <c r="F144" s="847"/>
      <c r="G144" s="847"/>
      <c r="H144" s="847"/>
      <c r="I144" s="847"/>
      <c r="J144" s="954">
        <v>0</v>
      </c>
    </row>
    <row r="145" spans="1:10" s="672" customFormat="1" ht="51.75" hidden="1" thickBot="1">
      <c r="A145" s="948">
        <v>1175000</v>
      </c>
      <c r="B145" s="779" t="s">
        <v>535</v>
      </c>
      <c r="C145" s="755" t="s">
        <v>338</v>
      </c>
      <c r="D145" s="847">
        <v>0</v>
      </c>
      <c r="E145" s="848"/>
      <c r="F145" s="847">
        <v>0</v>
      </c>
      <c r="G145" s="847">
        <v>0</v>
      </c>
      <c r="H145" s="847">
        <v>0</v>
      </c>
      <c r="I145" s="847">
        <v>0</v>
      </c>
      <c r="J145" s="954">
        <v>0</v>
      </c>
    </row>
    <row r="146" spans="1:10" s="672" customFormat="1" ht="39" hidden="1" thickBot="1">
      <c r="A146" s="948">
        <v>1175100</v>
      </c>
      <c r="B146" s="781" t="s">
        <v>1637</v>
      </c>
      <c r="C146" s="726" t="s">
        <v>212</v>
      </c>
      <c r="D146" s="847"/>
      <c r="E146" s="848"/>
      <c r="F146" s="847"/>
      <c r="G146" s="847"/>
      <c r="H146" s="847"/>
      <c r="I146" s="847"/>
      <c r="J146" s="954">
        <v>0</v>
      </c>
    </row>
    <row r="147" spans="1:10" s="672" customFormat="1" ht="13.5" hidden="1" thickBot="1">
      <c r="A147" s="948">
        <v>1176000</v>
      </c>
      <c r="B147" s="779" t="s">
        <v>213</v>
      </c>
      <c r="C147" s="755" t="s">
        <v>338</v>
      </c>
      <c r="D147" s="847">
        <v>0</v>
      </c>
      <c r="E147" s="848"/>
      <c r="F147" s="847">
        <v>0</v>
      </c>
      <c r="G147" s="847">
        <v>0</v>
      </c>
      <c r="H147" s="847">
        <v>0</v>
      </c>
      <c r="I147" s="847">
        <v>0</v>
      </c>
      <c r="J147" s="954">
        <v>0</v>
      </c>
    </row>
    <row r="148" spans="1:10" s="672" customFormat="1" ht="13.5" hidden="1" thickBot="1">
      <c r="A148" s="948">
        <v>1176100</v>
      </c>
      <c r="B148" s="781" t="s">
        <v>1638</v>
      </c>
      <c r="C148" s="726" t="s">
        <v>8</v>
      </c>
      <c r="D148" s="847"/>
      <c r="E148" s="845"/>
      <c r="F148" s="847"/>
      <c r="G148" s="847"/>
      <c r="H148" s="847"/>
      <c r="I148" s="847"/>
      <c r="J148" s="954">
        <v>0</v>
      </c>
    </row>
    <row r="149" spans="1:10" s="672" customFormat="1" ht="13.5" hidden="1" thickBot="1">
      <c r="A149" s="948">
        <v>1177000</v>
      </c>
      <c r="B149" s="779" t="s">
        <v>564</v>
      </c>
      <c r="C149" s="755" t="s">
        <v>338</v>
      </c>
      <c r="D149" s="847">
        <v>0</v>
      </c>
      <c r="E149" s="848"/>
      <c r="F149" s="847">
        <v>0</v>
      </c>
      <c r="G149" s="847">
        <v>0</v>
      </c>
      <c r="H149" s="847">
        <v>0</v>
      </c>
      <c r="I149" s="847">
        <v>0</v>
      </c>
      <c r="J149" s="954">
        <v>0</v>
      </c>
    </row>
    <row r="150" spans="1:10" s="672" customFormat="1" ht="13.5" hidden="1" thickBot="1">
      <c r="A150" s="949">
        <v>1177100</v>
      </c>
      <c r="B150" s="783" t="s">
        <v>1639</v>
      </c>
      <c r="C150" s="730" t="s">
        <v>244</v>
      </c>
      <c r="D150" s="839"/>
      <c r="E150" s="840"/>
      <c r="F150" s="839"/>
      <c r="G150" s="839"/>
      <c r="H150" s="839"/>
      <c r="I150" s="839"/>
      <c r="J150" s="954">
        <v>0</v>
      </c>
    </row>
    <row r="151" spans="1:10" s="672" customFormat="1" ht="26.25" thickBot="1">
      <c r="A151" s="952" t="s">
        <v>247</v>
      </c>
      <c r="B151" s="790" t="s">
        <v>618</v>
      </c>
      <c r="C151" s="791" t="s">
        <v>338</v>
      </c>
      <c r="D151" s="953">
        <f>D157</f>
        <v>350</v>
      </c>
      <c r="E151" s="1111"/>
      <c r="F151" s="953">
        <f>F157</f>
        <v>350</v>
      </c>
      <c r="G151" s="953">
        <f>G157</f>
        <v>350</v>
      </c>
      <c r="H151" s="953">
        <f>H157</f>
        <v>350</v>
      </c>
      <c r="I151" s="953">
        <f>I157</f>
        <v>350</v>
      </c>
      <c r="J151" s="954">
        <f>J157</f>
        <v>350</v>
      </c>
    </row>
    <row r="152" spans="1:10" s="672" customFormat="1">
      <c r="A152" s="950" t="s">
        <v>620</v>
      </c>
      <c r="B152" s="799" t="s">
        <v>621</v>
      </c>
      <c r="C152" s="718" t="s">
        <v>338</v>
      </c>
      <c r="D152" s="842">
        <f>SUM(D153:D155)</f>
        <v>0</v>
      </c>
      <c r="E152" s="843"/>
      <c r="F152" s="842">
        <f>SUM(F153:F155)</f>
        <v>0</v>
      </c>
      <c r="G152" s="842">
        <f>SUM(G153:G155)</f>
        <v>0</v>
      </c>
      <c r="H152" s="842">
        <f>+SUM(H153:H155)</f>
        <v>0</v>
      </c>
      <c r="I152" s="842">
        <f>SUM(I153:I155)</f>
        <v>0</v>
      </c>
      <c r="J152" s="954">
        <f>F152</f>
        <v>0</v>
      </c>
    </row>
    <row r="153" spans="1:10" s="672" customFormat="1">
      <c r="A153" s="948" t="s">
        <v>622</v>
      </c>
      <c r="B153" s="781" t="s">
        <v>1640</v>
      </c>
      <c r="C153" s="955" t="s">
        <v>945</v>
      </c>
      <c r="D153" s="847"/>
      <c r="E153" s="845"/>
      <c r="F153" s="847"/>
      <c r="G153" s="847"/>
      <c r="H153" s="847"/>
      <c r="I153" s="847"/>
      <c r="J153" s="954">
        <f>F153</f>
        <v>0</v>
      </c>
    </row>
    <row r="154" spans="1:10" s="672" customFormat="1">
      <c r="A154" s="948" t="s">
        <v>946</v>
      </c>
      <c r="B154" s="781" t="s">
        <v>1641</v>
      </c>
      <c r="C154" s="955" t="s">
        <v>923</v>
      </c>
      <c r="D154" s="847">
        <v>0</v>
      </c>
      <c r="E154" s="845"/>
      <c r="F154" s="847">
        <v>0</v>
      </c>
      <c r="G154" s="847">
        <v>0</v>
      </c>
      <c r="H154" s="847">
        <v>0</v>
      </c>
      <c r="I154" s="847">
        <v>0</v>
      </c>
      <c r="J154" s="954">
        <f>F154</f>
        <v>0</v>
      </c>
    </row>
    <row r="155" spans="1:10" s="672" customFormat="1" ht="25.5">
      <c r="A155" s="948" t="s">
        <v>924</v>
      </c>
      <c r="B155" s="781" t="s">
        <v>1642</v>
      </c>
      <c r="C155" s="955" t="s">
        <v>926</v>
      </c>
      <c r="D155" s="956">
        <v>0</v>
      </c>
      <c r="E155" s="1505"/>
      <c r="F155" s="956">
        <f>D155+E155</f>
        <v>0</v>
      </c>
      <c r="G155" s="1197">
        <v>0</v>
      </c>
      <c r="H155" s="1198">
        <v>0</v>
      </c>
      <c r="I155" s="1198">
        <v>0</v>
      </c>
      <c r="J155" s="1199">
        <f>F155</f>
        <v>0</v>
      </c>
    </row>
    <row r="156" spans="1:10" s="672" customFormat="1">
      <c r="A156" s="957" t="s">
        <v>927</v>
      </c>
      <c r="B156" s="781" t="s">
        <v>1643</v>
      </c>
      <c r="C156" s="955" t="s">
        <v>1055</v>
      </c>
      <c r="D156" s="847"/>
      <c r="E156" s="845"/>
      <c r="F156" s="847"/>
      <c r="G156" s="847"/>
      <c r="H156" s="847"/>
      <c r="I156" s="847"/>
      <c r="J156" s="954">
        <v>0</v>
      </c>
    </row>
    <row r="157" spans="1:10" s="672" customFormat="1">
      <c r="A157" s="957" t="s">
        <v>127</v>
      </c>
      <c r="B157" s="782" t="s">
        <v>128</v>
      </c>
      <c r="C157" s="955" t="s">
        <v>129</v>
      </c>
      <c r="D157" s="847">
        <v>350</v>
      </c>
      <c r="E157" s="845"/>
      <c r="F157" s="847">
        <f>D157+E157</f>
        <v>350</v>
      </c>
      <c r="G157" s="847">
        <v>350</v>
      </c>
      <c r="H157" s="847">
        <v>350</v>
      </c>
      <c r="I157" s="847">
        <v>350</v>
      </c>
      <c r="J157" s="954">
        <f>F157</f>
        <v>350</v>
      </c>
    </row>
    <row r="158" spans="1:10" s="672" customFormat="1">
      <c r="A158" s="957" t="s">
        <v>130</v>
      </c>
      <c r="B158" s="781" t="s">
        <v>1644</v>
      </c>
      <c r="C158" s="955" t="s">
        <v>857</v>
      </c>
      <c r="D158" s="847"/>
      <c r="E158" s="845"/>
      <c r="F158" s="847"/>
      <c r="G158" s="847"/>
      <c r="H158" s="847"/>
      <c r="I158" s="847"/>
      <c r="J158" s="954">
        <v>0</v>
      </c>
    </row>
    <row r="159" spans="1:10" s="672" customFormat="1">
      <c r="A159" s="957" t="s">
        <v>858</v>
      </c>
      <c r="B159" s="781" t="s">
        <v>1645</v>
      </c>
      <c r="C159" s="955" t="s">
        <v>860</v>
      </c>
      <c r="D159" s="847"/>
      <c r="E159" s="845"/>
      <c r="F159" s="847"/>
      <c r="G159" s="847"/>
      <c r="H159" s="847"/>
      <c r="I159" s="847"/>
      <c r="J159" s="954">
        <v>0</v>
      </c>
    </row>
    <row r="160" spans="1:10" s="672" customFormat="1">
      <c r="A160" s="958" t="s">
        <v>765</v>
      </c>
      <c r="B160" s="959" t="s">
        <v>1646</v>
      </c>
      <c r="C160" s="960" t="s">
        <v>627</v>
      </c>
      <c r="D160" s="847"/>
      <c r="E160" s="845"/>
      <c r="F160" s="847"/>
      <c r="G160" s="847"/>
      <c r="H160" s="847"/>
      <c r="I160" s="847"/>
      <c r="J160" s="954">
        <v>0</v>
      </c>
    </row>
    <row r="161" spans="1:10" s="672" customFormat="1" hidden="1">
      <c r="A161" s="924" t="s">
        <v>766</v>
      </c>
      <c r="B161" s="961" t="s">
        <v>1020</v>
      </c>
      <c r="C161" s="928" t="s">
        <v>1021</v>
      </c>
      <c r="D161" s="847"/>
      <c r="E161" s="845"/>
      <c r="F161" s="847"/>
      <c r="G161" s="847"/>
      <c r="H161" s="847"/>
      <c r="I161" s="847"/>
      <c r="J161" s="954">
        <v>0</v>
      </c>
    </row>
    <row r="162" spans="1:10" s="672" customFormat="1" hidden="1">
      <c r="A162" s="924" t="s">
        <v>1022</v>
      </c>
      <c r="B162" s="961" t="s">
        <v>1023</v>
      </c>
      <c r="C162" s="928" t="s">
        <v>1024</v>
      </c>
      <c r="D162" s="847"/>
      <c r="E162" s="845"/>
      <c r="F162" s="847"/>
      <c r="G162" s="847"/>
      <c r="H162" s="847"/>
      <c r="I162" s="847"/>
      <c r="J162" s="954">
        <v>0</v>
      </c>
    </row>
    <row r="163" spans="1:10" s="672" customFormat="1" hidden="1">
      <c r="A163" s="962" t="s">
        <v>628</v>
      </c>
      <c r="B163" s="963" t="s">
        <v>629</v>
      </c>
      <c r="C163" s="964" t="s">
        <v>338</v>
      </c>
      <c r="D163" s="847">
        <v>0</v>
      </c>
      <c r="E163" s="848"/>
      <c r="F163" s="847">
        <v>0</v>
      </c>
      <c r="G163" s="847">
        <v>0</v>
      </c>
      <c r="H163" s="847">
        <v>0</v>
      </c>
      <c r="I163" s="847">
        <v>0</v>
      </c>
      <c r="J163" s="954">
        <v>0</v>
      </c>
    </row>
    <row r="164" spans="1:10" hidden="1">
      <c r="A164" s="957" t="s">
        <v>630</v>
      </c>
      <c r="B164" s="782" t="s">
        <v>631</v>
      </c>
      <c r="C164" s="955" t="s">
        <v>632</v>
      </c>
      <c r="D164" s="847"/>
      <c r="E164" s="845"/>
      <c r="F164" s="847"/>
      <c r="G164" s="847"/>
      <c r="H164" s="847"/>
      <c r="I164" s="847"/>
      <c r="J164" s="954">
        <v>0</v>
      </c>
    </row>
    <row r="165" spans="1:10" hidden="1">
      <c r="A165" s="957" t="s">
        <v>633</v>
      </c>
      <c r="B165" s="782" t="s">
        <v>634</v>
      </c>
      <c r="C165" s="955" t="s">
        <v>635</v>
      </c>
      <c r="D165" s="847"/>
      <c r="E165" s="845"/>
      <c r="F165" s="847"/>
      <c r="G165" s="847"/>
      <c r="H165" s="847"/>
      <c r="I165" s="847"/>
      <c r="J165" s="954">
        <v>0</v>
      </c>
    </row>
    <row r="166" spans="1:10" ht="25.5" hidden="1">
      <c r="A166" s="957" t="s">
        <v>636</v>
      </c>
      <c r="B166" s="781" t="s">
        <v>1647</v>
      </c>
      <c r="C166" s="955" t="s">
        <v>294</v>
      </c>
      <c r="D166" s="847"/>
      <c r="E166" s="845"/>
      <c r="F166" s="847"/>
      <c r="G166" s="847"/>
      <c r="H166" s="847"/>
      <c r="I166" s="847"/>
      <c r="J166" s="954">
        <v>0</v>
      </c>
    </row>
    <row r="167" spans="1:10" hidden="1">
      <c r="A167" s="957" t="s">
        <v>295</v>
      </c>
      <c r="B167" s="781" t="s">
        <v>1648</v>
      </c>
      <c r="C167" s="955" t="s">
        <v>297</v>
      </c>
      <c r="D167" s="847"/>
      <c r="E167" s="845"/>
      <c r="F167" s="847"/>
      <c r="G167" s="847"/>
      <c r="H167" s="847"/>
      <c r="I167" s="847"/>
      <c r="J167" s="954">
        <v>0</v>
      </c>
    </row>
    <row r="168" spans="1:10" hidden="1">
      <c r="A168" s="957" t="s">
        <v>298</v>
      </c>
      <c r="B168" s="779" t="s">
        <v>299</v>
      </c>
      <c r="C168" s="767" t="s">
        <v>338</v>
      </c>
      <c r="D168" s="847">
        <v>0</v>
      </c>
      <c r="E168" s="848"/>
      <c r="F168" s="847">
        <v>0</v>
      </c>
      <c r="G168" s="847">
        <v>0</v>
      </c>
      <c r="H168" s="847">
        <v>0</v>
      </c>
      <c r="I168" s="847">
        <v>0</v>
      </c>
      <c r="J168" s="954">
        <v>0</v>
      </c>
    </row>
    <row r="169" spans="1:10" hidden="1">
      <c r="A169" s="957" t="s">
        <v>300</v>
      </c>
      <c r="B169" s="782" t="s">
        <v>1061</v>
      </c>
      <c r="C169" s="955" t="s">
        <v>301</v>
      </c>
      <c r="D169" s="847"/>
      <c r="E169" s="845"/>
      <c r="F169" s="847"/>
      <c r="G169" s="847"/>
      <c r="H169" s="847"/>
      <c r="I169" s="847"/>
      <c r="J169" s="954">
        <v>0</v>
      </c>
    </row>
    <row r="170" spans="1:10" hidden="1">
      <c r="A170" s="965" t="s">
        <v>302</v>
      </c>
      <c r="B170" s="806" t="s">
        <v>1025</v>
      </c>
      <c r="C170" s="767" t="s">
        <v>338</v>
      </c>
      <c r="D170" s="847">
        <v>0</v>
      </c>
      <c r="E170" s="848"/>
      <c r="F170" s="847">
        <v>0</v>
      </c>
      <c r="G170" s="847">
        <v>0</v>
      </c>
      <c r="H170" s="847">
        <v>0</v>
      </c>
      <c r="I170" s="847">
        <v>0</v>
      </c>
      <c r="J170" s="954">
        <v>0</v>
      </c>
    </row>
    <row r="171" spans="1:10" hidden="1">
      <c r="A171" s="957" t="s">
        <v>304</v>
      </c>
      <c r="B171" s="782" t="s">
        <v>1062</v>
      </c>
      <c r="C171" s="955" t="s">
        <v>305</v>
      </c>
      <c r="D171" s="847"/>
      <c r="E171" s="848"/>
      <c r="F171" s="847"/>
      <c r="G171" s="847"/>
      <c r="H171" s="847"/>
      <c r="I171" s="847"/>
      <c r="J171" s="954">
        <v>0</v>
      </c>
    </row>
    <row r="172" spans="1:10" hidden="1">
      <c r="A172" s="957" t="s">
        <v>306</v>
      </c>
      <c r="B172" s="782" t="s">
        <v>1063</v>
      </c>
      <c r="C172" s="955" t="s">
        <v>307</v>
      </c>
      <c r="D172" s="847"/>
      <c r="E172" s="848"/>
      <c r="F172" s="847"/>
      <c r="G172" s="847"/>
      <c r="H172" s="847"/>
      <c r="I172" s="847"/>
      <c r="J172" s="847"/>
    </row>
    <row r="173" spans="1:10">
      <c r="A173" s="957" t="s">
        <v>308</v>
      </c>
      <c r="B173" s="781" t="s">
        <v>1649</v>
      </c>
      <c r="C173" s="955" t="s">
        <v>310</v>
      </c>
      <c r="D173" s="847"/>
      <c r="E173" s="848"/>
      <c r="F173" s="847"/>
      <c r="G173" s="847"/>
      <c r="H173" s="847"/>
      <c r="I173" s="847"/>
      <c r="J173" s="847"/>
    </row>
    <row r="174" spans="1:10" ht="13.5" thickBot="1">
      <c r="A174" s="966">
        <v>1244000</v>
      </c>
      <c r="B174" s="967" t="s">
        <v>1661</v>
      </c>
      <c r="C174" s="960" t="s">
        <v>1089</v>
      </c>
      <c r="D174" s="931"/>
      <c r="E174" s="1108"/>
      <c r="F174" s="931"/>
      <c r="G174" s="931"/>
      <c r="H174" s="931"/>
      <c r="I174" s="931"/>
      <c r="J174" s="931"/>
    </row>
    <row r="175" spans="1:10" ht="13.5" thickBot="1">
      <c r="A175" s="968">
        <v>1000000</v>
      </c>
      <c r="B175" s="969" t="s">
        <v>1027</v>
      </c>
      <c r="C175" s="970" t="s">
        <v>338</v>
      </c>
      <c r="D175" s="953">
        <f>D32+D151</f>
        <v>30000</v>
      </c>
      <c r="E175" s="1111">
        <f>E32</f>
        <v>0</v>
      </c>
      <c r="F175" s="953">
        <f>F32+F151</f>
        <v>30000</v>
      </c>
      <c r="G175" s="953">
        <f>G32+G151</f>
        <v>5850</v>
      </c>
      <c r="H175" s="953">
        <f>H32+H151</f>
        <v>11745</v>
      </c>
      <c r="I175" s="953">
        <f>I32+I151</f>
        <v>17145</v>
      </c>
      <c r="J175" s="1111">
        <f>F175</f>
        <v>30000</v>
      </c>
    </row>
    <row r="176" spans="1:10" ht="14.25">
      <c r="A176" s="2443"/>
      <c r="B176" s="2443"/>
      <c r="C176" s="2443"/>
      <c r="D176" s="2443"/>
      <c r="E176" s="2443"/>
      <c r="F176" s="2443"/>
      <c r="G176" s="2443"/>
      <c r="H176" s="2443"/>
      <c r="I176" s="2443"/>
      <c r="J176" s="2443"/>
    </row>
    <row r="177" spans="1:10">
      <c r="A177" s="2422" t="s">
        <v>2219</v>
      </c>
      <c r="B177" s="2422"/>
      <c r="C177" s="2422"/>
      <c r="D177" s="2422"/>
      <c r="E177" s="2422"/>
      <c r="F177" s="2422"/>
      <c r="G177" s="2422"/>
      <c r="H177" s="2422"/>
      <c r="I177" s="2422"/>
      <c r="J177" s="2422"/>
    </row>
    <row r="178" spans="1:10">
      <c r="A178" s="2459" t="s">
        <v>1070</v>
      </c>
      <c r="B178" s="2459"/>
      <c r="C178" s="2459"/>
      <c r="D178" s="2459"/>
      <c r="E178" s="2459"/>
      <c r="F178" s="2459"/>
      <c r="G178" s="2459"/>
      <c r="H178" s="2459"/>
      <c r="I178" s="2459"/>
      <c r="J178" s="2459"/>
    </row>
    <row r="179" spans="1:10" ht="14.25">
      <c r="A179" s="2422" t="s">
        <v>2215</v>
      </c>
      <c r="B179" s="2422"/>
      <c r="C179" s="2422"/>
      <c r="D179" s="2422"/>
      <c r="E179" s="2422"/>
      <c r="F179" s="2422"/>
      <c r="G179" s="2422"/>
      <c r="H179" s="2422"/>
      <c r="I179" s="2422"/>
      <c r="J179" s="2422"/>
    </row>
    <row r="180" spans="1:10" ht="10.5" customHeight="1">
      <c r="A180" s="2461" t="s">
        <v>950</v>
      </c>
      <c r="B180" s="2461"/>
      <c r="C180" s="2461"/>
      <c r="D180" s="2461"/>
      <c r="E180" s="2461"/>
      <c r="F180" s="2461"/>
      <c r="G180" s="2461"/>
      <c r="H180" s="2461"/>
      <c r="I180" s="2461"/>
      <c r="J180" s="2461"/>
    </row>
    <row r="181" spans="1:10" ht="14.25" hidden="1">
      <c r="A181" s="2466"/>
      <c r="B181" s="2466"/>
      <c r="C181" s="2466"/>
      <c r="D181" s="2466"/>
      <c r="E181" s="2466"/>
      <c r="F181" s="2466"/>
      <c r="G181" s="2466"/>
      <c r="H181" s="2466"/>
      <c r="I181" s="2466"/>
      <c r="J181" s="2466"/>
    </row>
    <row r="182" spans="1:10">
      <c r="A182" s="2422" t="s">
        <v>951</v>
      </c>
      <c r="B182" s="2422"/>
      <c r="C182" s="2422"/>
      <c r="D182" s="2422"/>
      <c r="E182" s="2422"/>
      <c r="F182" s="2422"/>
      <c r="G182" s="2422"/>
      <c r="H182" s="2422"/>
      <c r="I182" s="2422"/>
      <c r="J182" s="2422"/>
    </row>
    <row r="183" spans="1:10" s="626" customFormat="1" ht="14.25">
      <c r="A183" s="816" t="s">
        <v>2220</v>
      </c>
      <c r="B183" s="816"/>
      <c r="C183" s="817"/>
      <c r="D183" s="816"/>
      <c r="E183" s="1613"/>
      <c r="F183" s="816" t="s">
        <v>328</v>
      </c>
      <c r="G183" s="816" t="s">
        <v>2221</v>
      </c>
      <c r="H183" s="816"/>
      <c r="I183" s="816"/>
      <c r="J183" s="816"/>
    </row>
    <row r="184" spans="1:10" s="626" customFormat="1" ht="14.25">
      <c r="A184" s="818" t="s">
        <v>1655</v>
      </c>
      <c r="B184" s="817"/>
      <c r="C184" s="820"/>
      <c r="D184" s="662"/>
      <c r="E184" s="1614" t="s">
        <v>289</v>
      </c>
      <c r="F184" s="662"/>
      <c r="G184" s="661" t="s">
        <v>290</v>
      </c>
      <c r="H184" s="662"/>
      <c r="I184" s="662"/>
      <c r="J184" s="818"/>
    </row>
    <row r="185" spans="1:10">
      <c r="A185" s="2455"/>
      <c r="B185" s="2455"/>
      <c r="C185" s="2455"/>
      <c r="D185" s="2455"/>
      <c r="E185" s="2455"/>
      <c r="F185" s="2455"/>
      <c r="G185" s="2455"/>
      <c r="H185" s="2455"/>
      <c r="I185" s="2455"/>
      <c r="J185" s="2455"/>
    </row>
    <row r="186" spans="1:10">
      <c r="A186" s="2464"/>
      <c r="B186" s="2464"/>
      <c r="C186" s="2464"/>
      <c r="D186" s="2464"/>
      <c r="E186" s="2464"/>
      <c r="F186" s="2464"/>
      <c r="G186" s="2464"/>
      <c r="H186" s="2464"/>
      <c r="I186" s="2464"/>
      <c r="J186" s="2464"/>
    </row>
    <row r="187" spans="1:10">
      <c r="A187" s="2464"/>
      <c r="B187" s="2464"/>
      <c r="C187" s="2464"/>
      <c r="D187" s="2464"/>
      <c r="E187" s="2464"/>
      <c r="F187" s="2464"/>
      <c r="G187" s="2464"/>
      <c r="H187" s="2464"/>
      <c r="I187" s="2464"/>
      <c r="J187" s="2464"/>
    </row>
    <row r="188" spans="1:10">
      <c r="A188" s="2464"/>
      <c r="B188" s="2464"/>
      <c r="C188" s="2464"/>
      <c r="D188" s="2464"/>
      <c r="E188" s="2464"/>
      <c r="F188" s="2464"/>
      <c r="G188" s="2464"/>
      <c r="H188" s="2464"/>
      <c r="I188" s="2464"/>
      <c r="J188" s="2464"/>
    </row>
    <row r="189" spans="1:10">
      <c r="A189" s="2464"/>
      <c r="B189" s="2464"/>
      <c r="C189" s="2464"/>
      <c r="D189" s="2464"/>
      <c r="E189" s="2464"/>
      <c r="F189" s="2464"/>
      <c r="G189" s="2464"/>
      <c r="H189" s="2464"/>
      <c r="I189" s="2464"/>
      <c r="J189" s="2464"/>
    </row>
    <row r="190" spans="1:10">
      <c r="A190" s="971"/>
      <c r="B190" s="971"/>
      <c r="C190" s="971"/>
      <c r="D190" s="971"/>
      <c r="E190" s="1458"/>
      <c r="F190" s="971"/>
      <c r="G190" s="971"/>
      <c r="H190" s="971"/>
      <c r="I190" s="971"/>
      <c r="J190" s="972"/>
    </row>
    <row r="191" spans="1:10">
      <c r="A191" s="2464"/>
      <c r="B191" s="2464"/>
      <c r="C191" s="2464"/>
      <c r="D191" s="2464"/>
      <c r="E191" s="2464"/>
      <c r="F191" s="2464"/>
      <c r="G191" s="2464"/>
      <c r="H191" s="2464"/>
      <c r="I191" s="2464"/>
      <c r="J191" s="2464"/>
    </row>
    <row r="192" spans="1:10">
      <c r="A192" s="2464"/>
      <c r="B192" s="2464"/>
      <c r="C192" s="2464"/>
      <c r="D192" s="2464"/>
      <c r="E192" s="2464"/>
      <c r="F192" s="2464"/>
      <c r="G192" s="2464"/>
      <c r="H192" s="2464"/>
      <c r="I192" s="2464"/>
      <c r="J192" s="2464"/>
    </row>
    <row r="193" spans="1:10">
      <c r="A193" s="2464"/>
      <c r="B193" s="2464"/>
      <c r="C193" s="2464"/>
      <c r="D193" s="2464"/>
      <c r="E193" s="2464"/>
      <c r="F193" s="2464"/>
      <c r="G193" s="2464"/>
      <c r="H193" s="2464"/>
      <c r="I193" s="2464"/>
      <c r="J193" s="2464"/>
    </row>
    <row r="194" spans="1:10">
      <c r="A194" s="2464"/>
      <c r="B194" s="2464"/>
      <c r="C194" s="2464"/>
      <c r="D194" s="2464"/>
      <c r="E194" s="2464"/>
      <c r="F194" s="2464"/>
      <c r="G194" s="2464"/>
      <c r="H194" s="2464"/>
      <c r="I194" s="2464"/>
      <c r="J194" s="2464"/>
    </row>
    <row r="195" spans="1:10">
      <c r="A195" s="971"/>
      <c r="B195" s="971"/>
      <c r="C195" s="971"/>
      <c r="D195" s="971"/>
      <c r="E195" s="1458"/>
      <c r="F195" s="971"/>
      <c r="G195" s="971"/>
      <c r="H195" s="971"/>
      <c r="I195" s="971"/>
      <c r="J195" s="971"/>
    </row>
    <row r="196" spans="1:10">
      <c r="A196" s="2464"/>
      <c r="B196" s="2464"/>
      <c r="C196" s="2464"/>
      <c r="D196" s="2464"/>
      <c r="E196" s="2464"/>
      <c r="F196" s="2464"/>
      <c r="G196" s="2464"/>
      <c r="H196" s="2464"/>
      <c r="I196" s="2464"/>
      <c r="J196" s="2464"/>
    </row>
    <row r="197" spans="1:10">
      <c r="A197" s="971"/>
      <c r="B197" s="971"/>
      <c r="C197" s="971"/>
      <c r="D197" s="971"/>
      <c r="E197" s="1458"/>
      <c r="F197" s="973"/>
      <c r="G197" s="973"/>
      <c r="H197" s="973"/>
      <c r="I197" s="973"/>
      <c r="J197" s="973"/>
    </row>
    <row r="198" spans="1:10">
      <c r="A198" s="2464"/>
      <c r="B198" s="2464"/>
      <c r="C198" s="2464"/>
      <c r="D198" s="2464"/>
      <c r="E198" s="2464"/>
      <c r="F198" s="2464"/>
      <c r="G198" s="2464"/>
      <c r="H198" s="2464"/>
      <c r="I198" s="2464"/>
      <c r="J198" s="2464"/>
    </row>
    <row r="199" spans="1:10">
      <c r="A199" s="971"/>
      <c r="B199" s="971"/>
      <c r="C199" s="971"/>
      <c r="D199" s="971"/>
      <c r="E199" s="1458"/>
      <c r="F199" s="971"/>
      <c r="G199" s="971"/>
      <c r="H199" s="971"/>
      <c r="I199" s="971"/>
      <c r="J199" s="971"/>
    </row>
    <row r="200" spans="1:10">
      <c r="A200" s="2464"/>
      <c r="B200" s="2464"/>
      <c r="C200" s="2464"/>
      <c r="D200" s="2464"/>
      <c r="E200" s="2464"/>
      <c r="F200" s="2464"/>
      <c r="G200" s="2464"/>
      <c r="H200" s="2464"/>
      <c r="I200" s="2464"/>
      <c r="J200" s="2464"/>
    </row>
    <row r="201" spans="1:10">
      <c r="A201" s="971"/>
      <c r="B201" s="971"/>
      <c r="C201" s="971"/>
      <c r="D201" s="971"/>
      <c r="E201" s="1458"/>
      <c r="F201" s="971"/>
      <c r="G201" s="971"/>
      <c r="H201" s="971"/>
      <c r="I201" s="971"/>
      <c r="J201" s="971"/>
    </row>
    <row r="202" spans="1:10">
      <c r="A202" s="2464"/>
      <c r="B202" s="2464"/>
      <c r="C202" s="2464"/>
      <c r="D202" s="2464"/>
      <c r="E202" s="2464"/>
      <c r="F202" s="2464"/>
      <c r="G202" s="2464"/>
      <c r="H202" s="2464"/>
      <c r="I202" s="2464"/>
      <c r="J202" s="2464"/>
    </row>
    <row r="203" spans="1:10">
      <c r="A203" s="2463"/>
      <c r="B203" s="2463"/>
      <c r="C203" s="2463"/>
      <c r="D203" s="2463"/>
      <c r="E203" s="2463"/>
      <c r="F203" s="2463"/>
      <c r="G203" s="2463"/>
      <c r="H203" s="2463"/>
      <c r="I203" s="2463"/>
      <c r="J203" s="2463"/>
    </row>
    <row r="204" spans="1:10">
      <c r="A204" s="2463"/>
      <c r="B204" s="2463"/>
      <c r="C204" s="2463"/>
      <c r="D204" s="2463"/>
      <c r="E204" s="2463"/>
      <c r="F204" s="2463"/>
      <c r="G204" s="2463"/>
      <c r="H204" s="2463"/>
      <c r="I204" s="2463"/>
      <c r="J204" s="2463"/>
    </row>
    <row r="205" spans="1:10">
      <c r="A205" s="2463"/>
      <c r="B205" s="2463"/>
      <c r="C205" s="2463"/>
      <c r="D205" s="2463"/>
      <c r="E205" s="2463"/>
      <c r="F205" s="2463"/>
      <c r="G205" s="2463"/>
      <c r="H205" s="2463"/>
      <c r="I205" s="2463"/>
      <c r="J205" s="2463"/>
    </row>
    <row r="206" spans="1:10">
      <c r="A206" s="971"/>
      <c r="B206" s="974"/>
      <c r="C206" s="974"/>
      <c r="D206" s="974"/>
      <c r="E206" s="1396"/>
      <c r="F206" s="974"/>
      <c r="G206" s="974"/>
      <c r="H206" s="974"/>
      <c r="I206" s="974"/>
      <c r="J206" s="974"/>
    </row>
    <row r="207" spans="1:10">
      <c r="A207" s="2463"/>
      <c r="B207" s="2463"/>
      <c r="C207" s="2463"/>
      <c r="D207" s="2463"/>
      <c r="E207" s="2463"/>
      <c r="F207" s="2463"/>
      <c r="G207" s="2463"/>
      <c r="H207" s="2463"/>
      <c r="I207" s="2463"/>
      <c r="J207" s="2463"/>
    </row>
    <row r="208" spans="1:10">
      <c r="A208" s="2422"/>
      <c r="B208" s="2422"/>
      <c r="C208" s="2422"/>
      <c r="D208" s="2422"/>
      <c r="E208" s="2422"/>
      <c r="F208" s="2422"/>
      <c r="G208" s="2422"/>
      <c r="H208" s="2422"/>
      <c r="I208" s="2422"/>
      <c r="J208" s="2422"/>
    </row>
    <row r="209" spans="1:10">
      <c r="A209" s="2459"/>
      <c r="B209" s="2459"/>
      <c r="C209" s="2459"/>
      <c r="D209" s="2459"/>
      <c r="E209" s="2459"/>
      <c r="F209" s="2459"/>
      <c r="G209" s="2459"/>
      <c r="H209" s="2459"/>
      <c r="I209" s="2459"/>
      <c r="J209" s="2459"/>
    </row>
    <row r="210" spans="1:10">
      <c r="A210" s="2459"/>
      <c r="B210" s="2459"/>
      <c r="C210" s="2459"/>
      <c r="D210" s="2459"/>
      <c r="E210" s="2459"/>
      <c r="F210" s="2459"/>
      <c r="G210" s="2459"/>
      <c r="H210" s="2459"/>
      <c r="I210" s="2459"/>
      <c r="J210" s="2459"/>
    </row>
    <row r="211" spans="1:10">
      <c r="A211" s="2461"/>
      <c r="B211" s="2461"/>
      <c r="C211" s="2461"/>
      <c r="D211" s="2461"/>
      <c r="E211" s="2461"/>
      <c r="F211" s="2461"/>
      <c r="G211" s="2461"/>
      <c r="H211" s="2461"/>
      <c r="I211" s="2461"/>
      <c r="J211" s="2461"/>
    </row>
    <row r="212" spans="1:10" ht="14.25">
      <c r="A212" s="2462"/>
      <c r="B212" s="2462"/>
      <c r="C212" s="2462"/>
      <c r="D212" s="2462"/>
      <c r="E212" s="2462"/>
      <c r="F212" s="2462"/>
      <c r="G212" s="2462"/>
      <c r="H212" s="2462"/>
      <c r="I212" s="2462"/>
      <c r="J212" s="2462"/>
    </row>
    <row r="213" spans="1:10">
      <c r="A213" s="2459"/>
      <c r="B213" s="2459"/>
      <c r="C213" s="2459"/>
      <c r="D213" s="2459"/>
      <c r="E213" s="2459"/>
      <c r="F213" s="2459"/>
      <c r="G213" s="2459"/>
      <c r="H213" s="2459"/>
      <c r="I213" s="2459"/>
      <c r="J213" s="2459"/>
    </row>
    <row r="214" spans="1:10">
      <c r="A214" s="2459"/>
      <c r="B214" s="2459"/>
      <c r="C214" s="2459"/>
      <c r="D214" s="2459"/>
      <c r="E214" s="2459"/>
      <c r="F214" s="2459"/>
      <c r="G214" s="2459"/>
      <c r="H214" s="2459"/>
      <c r="I214" s="2459"/>
      <c r="J214" s="2459"/>
    </row>
    <row r="215" spans="1:10">
      <c r="A215" s="2460"/>
      <c r="B215" s="2460"/>
      <c r="C215" s="2460"/>
      <c r="D215" s="2460"/>
      <c r="E215" s="2460"/>
      <c r="F215" s="2460"/>
      <c r="G215" s="2460"/>
      <c r="H215" s="2460"/>
      <c r="I215" s="2460"/>
      <c r="J215" s="2460"/>
    </row>
    <row r="216" spans="1:10">
      <c r="A216" s="2455"/>
      <c r="B216" s="2455"/>
      <c r="C216" s="2455"/>
      <c r="D216" s="2455"/>
      <c r="E216" s="2455"/>
      <c r="F216" s="2455"/>
      <c r="G216" s="2455"/>
      <c r="H216" s="2455"/>
      <c r="I216" s="2455"/>
      <c r="J216" s="2455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A176:J176"/>
    <mergeCell ref="A177:J177"/>
    <mergeCell ref="A178:J178"/>
  </mergeCells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362EB-6DEB-4A5C-8FCB-EFC82F64DA7E}">
  <dimension ref="A1:AG290"/>
  <sheetViews>
    <sheetView topLeftCell="A3" workbookViewId="0">
      <selection activeCell="O15" sqref="O15"/>
    </sheetView>
  </sheetViews>
  <sheetFormatPr defaultRowHeight="12.75"/>
  <cols>
    <col min="1" max="1" width="2.42578125" customWidth="1"/>
    <col min="2" max="2" width="6.85546875" style="401" customWidth="1"/>
    <col min="3" max="3" width="37" style="401" customWidth="1"/>
    <col min="4" max="4" width="7.7109375" style="401" hidden="1" customWidth="1"/>
    <col min="5" max="5" width="12" style="401" hidden="1" customWidth="1"/>
    <col min="6" max="6" width="11" style="401" customWidth="1"/>
    <col min="7" max="7" width="0.28515625" style="401" hidden="1" customWidth="1"/>
    <col min="8" max="14" width="9.140625" hidden="1" customWidth="1"/>
    <col min="15" max="15" width="10.42578125" style="2043" customWidth="1"/>
    <col min="16" max="16" width="15.140625" style="2049" customWidth="1"/>
    <col min="17" max="17" width="15.42578125" style="2043" customWidth="1"/>
    <col min="18" max="18" width="9.140625" style="343" customWidth="1"/>
    <col min="19" max="19" width="0.140625" customWidth="1"/>
    <col min="20" max="20" width="9.140625" hidden="1" customWidth="1"/>
    <col min="21" max="21" width="18.7109375" customWidth="1"/>
    <col min="22" max="22" width="9.140625" customWidth="1"/>
  </cols>
  <sheetData>
    <row r="1" spans="2:33" ht="18" hidden="1" customHeight="1">
      <c r="D1" s="2398" t="s">
        <v>2007</v>
      </c>
      <c r="E1" s="2398"/>
      <c r="F1" s="2399"/>
      <c r="G1" s="2399"/>
      <c r="P1"/>
      <c r="Q1"/>
    </row>
    <row r="2" spans="2:33" ht="23.25" hidden="1" customHeight="1">
      <c r="C2" s="2400" t="s">
        <v>2009</v>
      </c>
      <c r="D2" s="2400"/>
      <c r="E2" s="2400"/>
      <c r="F2" s="1772"/>
      <c r="G2" s="1669"/>
      <c r="P2" s="2667" t="s">
        <v>2226</v>
      </c>
      <c r="Q2" s="2655" t="s">
        <v>2235</v>
      </c>
      <c r="R2" s="2652" t="s">
        <v>2225</v>
      </c>
    </row>
    <row r="3" spans="2:33" ht="25.5">
      <c r="B3" s="2382" t="s">
        <v>1793</v>
      </c>
      <c r="C3" s="2382" t="s">
        <v>1794</v>
      </c>
      <c r="D3" s="1988" t="s">
        <v>1795</v>
      </c>
      <c r="E3" s="2382" t="s">
        <v>1796</v>
      </c>
      <c r="F3" s="2657" t="s">
        <v>2229</v>
      </c>
      <c r="G3" s="2658"/>
      <c r="O3" s="2655" t="s">
        <v>2228</v>
      </c>
      <c r="P3" s="2668"/>
      <c r="Q3" s="2670"/>
      <c r="R3" s="2653"/>
    </row>
    <row r="4" spans="2:33" ht="58.5" customHeight="1">
      <c r="B4" s="2383"/>
      <c r="C4" s="2383"/>
      <c r="D4" s="1989" t="s">
        <v>1797</v>
      </c>
      <c r="E4" s="2383"/>
      <c r="F4" s="2659"/>
      <c r="G4" s="2660"/>
      <c r="O4" s="2656"/>
      <c r="P4" s="2669"/>
      <c r="Q4" s="2656"/>
      <c r="R4" s="2654"/>
    </row>
    <row r="5" spans="2:33">
      <c r="B5" s="1586">
        <v>1</v>
      </c>
      <c r="C5" s="1586">
        <v>2</v>
      </c>
      <c r="D5" s="1586">
        <v>3</v>
      </c>
      <c r="E5" s="1586">
        <v>4</v>
      </c>
      <c r="F5" s="2661"/>
      <c r="G5" s="2662"/>
      <c r="R5" s="2047"/>
    </row>
    <row r="6" spans="2:33">
      <c r="B6" s="2382">
        <v>0</v>
      </c>
      <c r="C6" s="1991" t="s">
        <v>1800</v>
      </c>
      <c r="D6" s="2385"/>
      <c r="E6" s="2388">
        <f>E9+E59+E97</f>
        <v>3995931.4000000004</v>
      </c>
      <c r="F6" s="2388">
        <f>F9+F59+F97</f>
        <v>1797175</v>
      </c>
      <c r="G6" s="2388">
        <f>G59+G97</f>
        <v>2198756.4</v>
      </c>
      <c r="O6" s="2647">
        <v>1721020.7</v>
      </c>
      <c r="P6" s="2640">
        <v>1784929.3</v>
      </c>
      <c r="Q6" s="2642">
        <f>F6-P6</f>
        <v>12245.699999999953</v>
      </c>
      <c r="R6" s="2643"/>
    </row>
    <row r="7" spans="2:33" ht="11.25" customHeight="1">
      <c r="B7" s="2384"/>
      <c r="C7" s="1670"/>
      <c r="D7" s="2386"/>
      <c r="E7" s="2389"/>
      <c r="F7" s="2389"/>
      <c r="G7" s="2389"/>
      <c r="H7" s="2671" t="s">
        <v>2200</v>
      </c>
      <c r="I7" s="2672"/>
      <c r="J7" s="2672"/>
      <c r="K7" s="2672"/>
      <c r="L7" s="2672"/>
      <c r="O7" s="2648"/>
      <c r="P7" s="2650"/>
      <c r="Q7" s="2650"/>
      <c r="R7" s="2651"/>
      <c r="U7" s="379"/>
      <c r="V7" s="379"/>
    </row>
    <row r="8" spans="2:33" ht="9" hidden="1" customHeight="1">
      <c r="B8" s="2383"/>
      <c r="C8" s="1992" t="s">
        <v>1337</v>
      </c>
      <c r="D8" s="2387"/>
      <c r="E8" s="2390"/>
      <c r="F8" s="2390"/>
      <c r="G8" s="2390"/>
      <c r="O8" s="2649"/>
      <c r="P8" s="2641"/>
      <c r="Q8" s="2641"/>
      <c r="R8" s="2644"/>
    </row>
    <row r="9" spans="2:33">
      <c r="B9" s="2382">
        <v>1100</v>
      </c>
      <c r="C9" s="1991" t="s">
        <v>1802</v>
      </c>
      <c r="D9" s="2382">
        <v>7100</v>
      </c>
      <c r="E9" s="2388">
        <f>F9</f>
        <v>216061.2</v>
      </c>
      <c r="F9" s="2388">
        <f>F12+F18+F21+F46+F50</f>
        <v>216061.2</v>
      </c>
      <c r="G9" s="2391" t="s">
        <v>985</v>
      </c>
      <c r="H9" s="2663">
        <v>418982.8</v>
      </c>
      <c r="I9" s="2381"/>
      <c r="J9" s="2381"/>
      <c r="K9" s="2381"/>
      <c r="L9" s="2381"/>
      <c r="O9" s="2640">
        <v>208125.6</v>
      </c>
      <c r="P9" s="2640">
        <v>247703.7</v>
      </c>
      <c r="Q9" s="2642">
        <f>F9-P9</f>
        <v>-31642.5</v>
      </c>
      <c r="R9" s="2643"/>
      <c r="U9" s="379"/>
      <c r="V9" s="379"/>
      <c r="W9" s="379"/>
    </row>
    <row r="10" spans="2:33" ht="13.5" customHeight="1">
      <c r="B10" s="2384"/>
      <c r="C10" s="1670"/>
      <c r="D10" s="2384"/>
      <c r="E10" s="2389"/>
      <c r="F10" s="2389"/>
      <c r="G10" s="2392"/>
      <c r="J10">
        <v>28746.2</v>
      </c>
      <c r="K10" s="1576"/>
      <c r="O10" s="2641"/>
      <c r="P10" s="2641"/>
      <c r="Q10" s="2641"/>
      <c r="R10" s="2644"/>
    </row>
    <row r="11" spans="2:33" ht="12.75" hidden="1" customHeight="1">
      <c r="B11" s="2383"/>
      <c r="C11" s="1992" t="s">
        <v>1804</v>
      </c>
      <c r="D11" s="2383"/>
      <c r="E11" s="2390"/>
      <c r="F11" s="2390"/>
      <c r="G11" s="2393"/>
      <c r="R11" s="2047"/>
    </row>
    <row r="12" spans="2:33">
      <c r="B12" s="2382">
        <v>1110</v>
      </c>
      <c r="C12" s="1991" t="s">
        <v>1805</v>
      </c>
      <c r="D12" s="2382">
        <v>131</v>
      </c>
      <c r="E12" s="2388">
        <f>F12</f>
        <v>71179.199999999997</v>
      </c>
      <c r="F12" s="2388">
        <f>F15+F16+F17</f>
        <v>71179.199999999997</v>
      </c>
      <c r="G12" s="2391" t="s">
        <v>985</v>
      </c>
      <c r="O12" s="2640">
        <v>63566.6</v>
      </c>
      <c r="P12" s="2640">
        <v>94987.6</v>
      </c>
      <c r="Q12" s="2642">
        <f>F12-P12</f>
        <v>-23808.400000000009</v>
      </c>
      <c r="R12" s="2643"/>
    </row>
    <row r="13" spans="2:33" ht="18" customHeight="1">
      <c r="B13" s="2383"/>
      <c r="C13" s="1992" t="s">
        <v>1806</v>
      </c>
      <c r="D13" s="2383"/>
      <c r="E13" s="2390"/>
      <c r="F13" s="2390"/>
      <c r="G13" s="2393"/>
      <c r="I13">
        <v>364</v>
      </c>
      <c r="O13" s="2641"/>
      <c r="P13" s="2641"/>
      <c r="Q13" s="2641"/>
      <c r="R13" s="2644"/>
    </row>
    <row r="14" spans="2:33">
      <c r="B14" s="1671"/>
      <c r="C14" s="1602" t="s">
        <v>1366</v>
      </c>
      <c r="D14" s="1671"/>
      <c r="E14" s="1577"/>
      <c r="F14" s="1577"/>
      <c r="G14" s="1577"/>
      <c r="R14" s="2047"/>
    </row>
    <row r="15" spans="2:33" s="401" customFormat="1" ht="36.75" customHeight="1">
      <c r="B15" s="1586">
        <v>1111</v>
      </c>
      <c r="C15" s="1602" t="s">
        <v>1807</v>
      </c>
      <c r="D15" s="1671"/>
      <c r="E15" s="1577">
        <f>F15</f>
        <v>2481.4</v>
      </c>
      <c r="F15" s="1577">
        <v>2481.4</v>
      </c>
      <c r="G15" s="1672" t="s">
        <v>985</v>
      </c>
      <c r="H15">
        <v>900</v>
      </c>
      <c r="I15"/>
      <c r="J15" s="1987">
        <v>5493.2</v>
      </c>
      <c r="K15"/>
      <c r="L15"/>
      <c r="M15"/>
      <c r="N15"/>
      <c r="O15" s="2057">
        <v>900</v>
      </c>
      <c r="P15" s="2058">
        <v>2966.4</v>
      </c>
      <c r="Q15" s="2055">
        <f>F15-P15</f>
        <v>-485</v>
      </c>
      <c r="R15" s="2057">
        <f>Q15/P15*100</f>
        <v>-16.349784250269686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2:33" ht="28.5" customHeight="1">
      <c r="B16" s="1586">
        <v>1112</v>
      </c>
      <c r="C16" s="1602" t="s">
        <v>1808</v>
      </c>
      <c r="D16" s="1671"/>
      <c r="E16" s="1577">
        <f>F16</f>
        <v>13000</v>
      </c>
      <c r="F16" s="1577">
        <v>13000</v>
      </c>
      <c r="G16" s="1672" t="s">
        <v>985</v>
      </c>
      <c r="H16">
        <v>20000</v>
      </c>
      <c r="J16" s="1987"/>
      <c r="O16" s="2057">
        <v>20000</v>
      </c>
      <c r="P16" s="2058">
        <v>36455.800000000003</v>
      </c>
      <c r="Q16" s="2055">
        <f t="shared" ref="Q16:Q58" si="0">F16-P16</f>
        <v>-23455.800000000003</v>
      </c>
      <c r="R16" s="2057">
        <f t="shared" ref="R16:R58" si="1">Q16/P16*100</f>
        <v>-64.340379308642241</v>
      </c>
      <c r="U16" s="2381" t="s">
        <v>2243</v>
      </c>
      <c r="V16" s="2381"/>
      <c r="W16" s="2381"/>
    </row>
    <row r="17" spans="2:24" ht="32.25" customHeight="1">
      <c r="B17" s="1586">
        <v>1113</v>
      </c>
      <c r="C17" s="1602" t="s">
        <v>2230</v>
      </c>
      <c r="D17" s="1671" t="s">
        <v>1809</v>
      </c>
      <c r="E17" s="1577">
        <f>F17</f>
        <v>55697.8</v>
      </c>
      <c r="F17" s="1577">
        <v>55697.8</v>
      </c>
      <c r="G17" s="1672" t="s">
        <v>985</v>
      </c>
      <c r="H17">
        <v>42666.6</v>
      </c>
      <c r="J17" s="1987">
        <v>65190.8</v>
      </c>
      <c r="L17" s="2041" t="s">
        <v>2196</v>
      </c>
      <c r="M17" s="2042"/>
      <c r="N17" s="2042"/>
      <c r="O17" s="2056" t="s">
        <v>2227</v>
      </c>
      <c r="P17" s="2054" t="s">
        <v>2222</v>
      </c>
      <c r="Q17" s="2055">
        <f t="shared" si="0"/>
        <v>132.30000000000291</v>
      </c>
      <c r="R17" s="2048">
        <f t="shared" si="1"/>
        <v>0.23809738056888341</v>
      </c>
      <c r="S17" s="2042"/>
      <c r="T17" s="2042"/>
      <c r="U17" s="2042"/>
      <c r="V17" s="2042"/>
      <c r="W17" s="2042"/>
      <c r="X17" s="2042"/>
    </row>
    <row r="18" spans="2:24" ht="23.25" hidden="1" customHeight="1">
      <c r="B18" s="1586">
        <v>1120</v>
      </c>
      <c r="C18" s="1602" t="s">
        <v>1810</v>
      </c>
      <c r="D18" s="1586">
        <v>7136</v>
      </c>
      <c r="E18" s="1577">
        <f>F18</f>
        <v>129328</v>
      </c>
      <c r="F18" s="1577">
        <f>F20</f>
        <v>129328</v>
      </c>
      <c r="G18" s="1672" t="s">
        <v>985</v>
      </c>
      <c r="J18" s="1987"/>
      <c r="O18" s="2047"/>
      <c r="P18" s="2052"/>
      <c r="Q18" s="2053"/>
      <c r="R18" s="2048"/>
    </row>
    <row r="19" spans="2:24" ht="23.25" hidden="1" customHeight="1">
      <c r="B19" s="1671"/>
      <c r="C19" s="1602" t="s">
        <v>1366</v>
      </c>
      <c r="D19" s="1671"/>
      <c r="E19" s="1577"/>
      <c r="F19" s="1577"/>
      <c r="G19" s="1577"/>
      <c r="J19" s="1987"/>
      <c r="O19" s="2047"/>
      <c r="P19" s="2052"/>
      <c r="Q19" s="2053"/>
      <c r="R19" s="2048"/>
    </row>
    <row r="20" spans="2:24" ht="25.5" customHeight="1">
      <c r="B20" s="1586">
        <v>1121</v>
      </c>
      <c r="C20" s="1602" t="s">
        <v>1811</v>
      </c>
      <c r="D20" s="1671"/>
      <c r="E20" s="1577">
        <f>F20</f>
        <v>129328</v>
      </c>
      <c r="F20" s="1577">
        <v>129328</v>
      </c>
      <c r="G20" s="1672" t="s">
        <v>985</v>
      </c>
      <c r="H20" s="2063">
        <v>130759</v>
      </c>
      <c r="I20" s="2063"/>
      <c r="J20" s="2064">
        <v>141328</v>
      </c>
      <c r="K20" s="2065">
        <v>-15</v>
      </c>
      <c r="L20" s="2065" t="s">
        <v>2197</v>
      </c>
      <c r="M20" s="2063"/>
      <c r="N20" s="2063"/>
      <c r="O20" s="2057">
        <v>13759</v>
      </c>
      <c r="P20" s="2058">
        <v>131630.5</v>
      </c>
      <c r="Q20" s="2055">
        <f t="shared" si="0"/>
        <v>-2302.5</v>
      </c>
      <c r="R20" s="2057">
        <f t="shared" si="1"/>
        <v>-1.7492146576971142</v>
      </c>
      <c r="U20" s="2645" t="s">
        <v>2236</v>
      </c>
      <c r="V20" s="2646"/>
      <c r="W20" s="2646"/>
    </row>
    <row r="21" spans="2:24" ht="15.75" customHeight="1">
      <c r="B21" s="2382">
        <v>1130</v>
      </c>
      <c r="C21" s="1991" t="s">
        <v>2234</v>
      </c>
      <c r="D21" s="2382">
        <v>7145</v>
      </c>
      <c r="E21" s="2388">
        <f>F21</f>
        <v>7554</v>
      </c>
      <c r="F21" s="2388">
        <f>F23+F24+F27+F28+F30+F31+F32+F34+F35+F36+F37+F38+F39+F40+F41+F43+F44+F45</f>
        <v>7554</v>
      </c>
      <c r="G21" s="2391" t="s">
        <v>985</v>
      </c>
      <c r="H21" s="2063"/>
      <c r="I21" s="2063"/>
      <c r="J21" s="2064"/>
      <c r="K21" s="2063"/>
      <c r="L21" s="2063"/>
      <c r="M21" s="2063"/>
      <c r="N21" s="2063"/>
      <c r="O21" s="2057">
        <v>7300</v>
      </c>
      <c r="P21" s="2058">
        <v>12915.1</v>
      </c>
      <c r="Q21" s="2055">
        <f t="shared" si="0"/>
        <v>-5361.1</v>
      </c>
      <c r="R21" s="2057">
        <f t="shared" si="1"/>
        <v>-41.510325123305279</v>
      </c>
    </row>
    <row r="22" spans="2:24" ht="9" hidden="1" customHeight="1">
      <c r="B22" s="2383"/>
      <c r="C22" s="1992" t="s">
        <v>1366</v>
      </c>
      <c r="D22" s="2383"/>
      <c r="E22" s="2390"/>
      <c r="F22" s="2390"/>
      <c r="G22" s="2393"/>
      <c r="H22" s="2063"/>
      <c r="I22" s="2063"/>
      <c r="J22" s="2064"/>
      <c r="K22" s="2063"/>
      <c r="L22" s="2063"/>
      <c r="M22" s="2063"/>
      <c r="N22" s="2063"/>
      <c r="O22" s="2057"/>
      <c r="P22" s="2058"/>
      <c r="Q22" s="2055">
        <f t="shared" si="0"/>
        <v>0</v>
      </c>
      <c r="R22" s="2057" t="e">
        <f t="shared" si="1"/>
        <v>#DIV/0!</v>
      </c>
    </row>
    <row r="23" spans="2:24" ht="29.25" customHeight="1">
      <c r="B23" s="1586">
        <v>11301</v>
      </c>
      <c r="C23" s="1602" t="s">
        <v>2247</v>
      </c>
      <c r="D23" s="1671"/>
      <c r="E23" s="1577">
        <f>F23</f>
        <v>350</v>
      </c>
      <c r="F23" s="1577">
        <v>350</v>
      </c>
      <c r="G23" s="1672" t="s">
        <v>985</v>
      </c>
      <c r="J23" s="1987"/>
      <c r="O23" s="2057">
        <v>350</v>
      </c>
      <c r="P23" s="2058">
        <v>5700</v>
      </c>
      <c r="Q23" s="2055">
        <f t="shared" si="0"/>
        <v>-5350</v>
      </c>
      <c r="R23" s="2057">
        <f t="shared" si="1"/>
        <v>-93.859649122807014</v>
      </c>
    </row>
    <row r="24" spans="2:24" ht="81" hidden="1" customHeight="1">
      <c r="B24" s="2382">
        <v>11302</v>
      </c>
      <c r="C24" s="1991" t="s">
        <v>2194</v>
      </c>
      <c r="D24" s="2385"/>
      <c r="E24" s="2388">
        <f>F24</f>
        <v>60</v>
      </c>
      <c r="F24" s="2388">
        <v>60</v>
      </c>
      <c r="G24" s="2391" t="s">
        <v>985</v>
      </c>
      <c r="O24" s="2047"/>
      <c r="P24" s="2052">
        <v>30</v>
      </c>
      <c r="Q24" s="2053">
        <f t="shared" si="0"/>
        <v>30</v>
      </c>
      <c r="R24" s="2048">
        <f t="shared" si="1"/>
        <v>100</v>
      </c>
    </row>
    <row r="25" spans="2:24" hidden="1">
      <c r="B25" s="2384"/>
      <c r="C25" s="1670" t="s">
        <v>1812</v>
      </c>
      <c r="D25" s="2386"/>
      <c r="E25" s="2389"/>
      <c r="F25" s="2389"/>
      <c r="G25" s="2392"/>
      <c r="O25" s="2047"/>
      <c r="Q25" s="2045">
        <f t="shared" si="0"/>
        <v>0</v>
      </c>
      <c r="R25" s="2047" t="e">
        <f t="shared" si="1"/>
        <v>#DIV/0!</v>
      </c>
    </row>
    <row r="26" spans="2:24" hidden="1">
      <c r="B26" s="2383"/>
      <c r="C26" s="1992" t="s">
        <v>1813</v>
      </c>
      <c r="D26" s="2387"/>
      <c r="E26" s="2390"/>
      <c r="F26" s="2390"/>
      <c r="G26" s="2393"/>
      <c r="O26" s="2047"/>
      <c r="Q26" s="2045">
        <f t="shared" si="0"/>
        <v>0</v>
      </c>
      <c r="R26" s="2047" t="e">
        <f t="shared" si="1"/>
        <v>#DIV/0!</v>
      </c>
    </row>
    <row r="27" spans="2:24" ht="69" hidden="1" customHeight="1">
      <c r="B27" s="1586">
        <v>11303</v>
      </c>
      <c r="C27" s="1602" t="s">
        <v>2177</v>
      </c>
      <c r="D27" s="1671"/>
      <c r="E27" s="1577">
        <f>F27</f>
        <v>80</v>
      </c>
      <c r="F27" s="1577">
        <v>80</v>
      </c>
      <c r="G27" s="1672" t="s">
        <v>985</v>
      </c>
      <c r="O27" s="2047"/>
      <c r="P27" s="2049">
        <v>35</v>
      </c>
      <c r="Q27" s="2045">
        <f t="shared" si="0"/>
        <v>45</v>
      </c>
      <c r="R27" s="2047">
        <f t="shared" si="1"/>
        <v>128.57142857142858</v>
      </c>
    </row>
    <row r="28" spans="2:24" ht="134.25" hidden="1" customHeight="1">
      <c r="B28" s="2382">
        <v>11304</v>
      </c>
      <c r="C28" s="1990" t="s">
        <v>2132</v>
      </c>
      <c r="D28" s="2385"/>
      <c r="E28" s="2388">
        <f>F28</f>
        <v>1800</v>
      </c>
      <c r="F28" s="2388">
        <v>1800</v>
      </c>
      <c r="G28" s="2391" t="s">
        <v>985</v>
      </c>
      <c r="O28" s="2047"/>
      <c r="P28" s="2050">
        <v>1800</v>
      </c>
      <c r="Q28" s="2046">
        <f t="shared" si="0"/>
        <v>0</v>
      </c>
      <c r="R28" s="2047">
        <f t="shared" si="1"/>
        <v>0</v>
      </c>
    </row>
    <row r="29" spans="2:24" ht="43.5" hidden="1" customHeight="1">
      <c r="B29" s="2383"/>
      <c r="C29" s="1992"/>
      <c r="D29" s="2387"/>
      <c r="E29" s="2390"/>
      <c r="F29" s="2390"/>
      <c r="G29" s="2393"/>
      <c r="O29" s="2047"/>
      <c r="Q29" s="2045">
        <f t="shared" si="0"/>
        <v>0</v>
      </c>
      <c r="R29" s="2047" t="e">
        <f t="shared" si="1"/>
        <v>#DIV/0!</v>
      </c>
    </row>
    <row r="30" spans="2:24" ht="52.5" hidden="1" customHeight="1">
      <c r="B30" s="1586">
        <v>11305</v>
      </c>
      <c r="C30" s="1671" t="s">
        <v>1814</v>
      </c>
      <c r="D30" s="1671"/>
      <c r="E30" s="1577"/>
      <c r="F30" s="1577"/>
      <c r="G30" s="1672" t="s">
        <v>985</v>
      </c>
      <c r="O30" s="2047"/>
      <c r="Q30" s="2045">
        <f t="shared" si="0"/>
        <v>0</v>
      </c>
      <c r="R30" s="2047" t="e">
        <f t="shared" si="1"/>
        <v>#DIV/0!</v>
      </c>
    </row>
    <row r="31" spans="2:24" ht="74.25" hidden="1" customHeight="1">
      <c r="B31" s="1586">
        <v>11306</v>
      </c>
      <c r="C31" s="1671" t="s">
        <v>2131</v>
      </c>
      <c r="D31" s="1671"/>
      <c r="E31" s="1577">
        <f>F31</f>
        <v>100</v>
      </c>
      <c r="F31" s="1577">
        <v>100</v>
      </c>
      <c r="G31" s="1672" t="s">
        <v>985</v>
      </c>
      <c r="O31" s="2047"/>
      <c r="P31" s="2049">
        <v>100</v>
      </c>
      <c r="Q31" s="2045">
        <f t="shared" si="0"/>
        <v>0</v>
      </c>
      <c r="R31" s="2047">
        <f t="shared" si="1"/>
        <v>0</v>
      </c>
    </row>
    <row r="32" spans="2:24" ht="48" hidden="1" customHeight="1">
      <c r="B32" s="2382">
        <v>11307</v>
      </c>
      <c r="C32" s="1991" t="s">
        <v>1815</v>
      </c>
      <c r="D32" s="2385"/>
      <c r="E32" s="2388">
        <f>F32</f>
        <v>4300</v>
      </c>
      <c r="F32" s="2388">
        <v>4300</v>
      </c>
      <c r="G32" s="2391" t="s">
        <v>985</v>
      </c>
      <c r="O32" s="2047"/>
      <c r="P32" s="2058">
        <v>4411</v>
      </c>
      <c r="Q32" s="2055">
        <f t="shared" si="0"/>
        <v>-111</v>
      </c>
      <c r="R32" s="2057">
        <f t="shared" si="1"/>
        <v>-2.5164361822715935</v>
      </c>
    </row>
    <row r="33" spans="2:23" ht="53.25" hidden="1" customHeight="1">
      <c r="B33" s="2383"/>
      <c r="C33" s="1992" t="s">
        <v>1816</v>
      </c>
      <c r="D33" s="2387"/>
      <c r="E33" s="2390"/>
      <c r="F33" s="2390"/>
      <c r="G33" s="2393"/>
      <c r="O33" s="2047"/>
      <c r="Q33" s="2045">
        <f t="shared" si="0"/>
        <v>0</v>
      </c>
      <c r="R33" s="2047" t="e">
        <f t="shared" si="1"/>
        <v>#DIV/0!</v>
      </c>
    </row>
    <row r="34" spans="2:23" ht="89.25" hidden="1" customHeight="1">
      <c r="B34" s="1586">
        <v>11308</v>
      </c>
      <c r="C34" s="1602" t="s">
        <v>1783</v>
      </c>
      <c r="D34" s="1671"/>
      <c r="E34" s="1577"/>
      <c r="F34" s="1577"/>
      <c r="G34" s="1672" t="s">
        <v>985</v>
      </c>
      <c r="O34" s="2047"/>
      <c r="Q34" s="2045">
        <f t="shared" si="0"/>
        <v>0</v>
      </c>
      <c r="R34" s="2047" t="e">
        <f t="shared" si="1"/>
        <v>#DIV/0!</v>
      </c>
    </row>
    <row r="35" spans="2:23" ht="104.25" hidden="1" customHeight="1">
      <c r="B35" s="1586">
        <v>11309</v>
      </c>
      <c r="C35" s="1602" t="s">
        <v>2231</v>
      </c>
      <c r="D35" s="1671"/>
      <c r="E35" s="1577">
        <f>F35</f>
        <v>150</v>
      </c>
      <c r="F35" s="1577">
        <v>150</v>
      </c>
      <c r="G35" s="1672" t="s">
        <v>985</v>
      </c>
      <c r="H35" s="2666" t="s">
        <v>2198</v>
      </c>
      <c r="I35" s="2381"/>
      <c r="O35" s="2047"/>
      <c r="P35" s="2058"/>
      <c r="Q35" s="2055">
        <f t="shared" si="0"/>
        <v>150</v>
      </c>
      <c r="R35" s="2057"/>
    </row>
    <row r="36" spans="2:23" ht="70.5" hidden="1" customHeight="1">
      <c r="B36" s="1586">
        <v>11310</v>
      </c>
      <c r="C36" s="1602" t="s">
        <v>2232</v>
      </c>
      <c r="D36" s="1671"/>
      <c r="E36" s="1577">
        <f>F36</f>
        <v>250</v>
      </c>
      <c r="F36" s="1577">
        <v>250</v>
      </c>
      <c r="G36" s="1672" t="s">
        <v>985</v>
      </c>
      <c r="O36" s="2047"/>
      <c r="P36" s="2058">
        <v>475</v>
      </c>
      <c r="Q36" s="2055">
        <f t="shared" si="0"/>
        <v>-225</v>
      </c>
      <c r="R36" s="2057">
        <f t="shared" si="1"/>
        <v>-47.368421052631575</v>
      </c>
    </row>
    <row r="37" spans="2:23" ht="45" hidden="1" customHeight="1">
      <c r="B37" s="1586">
        <v>11311</v>
      </c>
      <c r="C37" s="1671" t="s">
        <v>1817</v>
      </c>
      <c r="D37" s="1671"/>
      <c r="E37" s="1577"/>
      <c r="F37" s="1577"/>
      <c r="G37" s="1672" t="s">
        <v>985</v>
      </c>
      <c r="O37" s="2047"/>
      <c r="P37" s="2058"/>
      <c r="Q37" s="2055">
        <f t="shared" si="0"/>
        <v>0</v>
      </c>
      <c r="R37" s="2057" t="e">
        <f t="shared" si="1"/>
        <v>#DIV/0!</v>
      </c>
    </row>
    <row r="38" spans="2:23" ht="165" hidden="1" customHeight="1">
      <c r="B38" s="1586">
        <v>11312</v>
      </c>
      <c r="C38" s="1602" t="s">
        <v>2161</v>
      </c>
      <c r="D38" s="1671"/>
      <c r="E38" s="1577">
        <f>F38</f>
        <v>64</v>
      </c>
      <c r="F38" s="1577">
        <v>64</v>
      </c>
      <c r="G38" s="1672" t="s">
        <v>985</v>
      </c>
      <c r="O38" s="2047"/>
      <c r="P38" s="2058">
        <v>64.099999999999994</v>
      </c>
      <c r="Q38" s="2055">
        <f t="shared" si="0"/>
        <v>-9.9999999999994316E-2</v>
      </c>
      <c r="R38" s="2057">
        <f t="shared" si="1"/>
        <v>-0.15600624024960111</v>
      </c>
    </row>
    <row r="39" spans="2:23" ht="74.25" hidden="1" customHeight="1">
      <c r="B39" s="1586">
        <v>11313</v>
      </c>
      <c r="C39" s="1602" t="s">
        <v>2134</v>
      </c>
      <c r="D39" s="1671"/>
      <c r="E39" s="1577">
        <f>F39</f>
        <v>300</v>
      </c>
      <c r="F39" s="1577">
        <v>300</v>
      </c>
      <c r="G39" s="1672" t="s">
        <v>985</v>
      </c>
      <c r="I39" t="s">
        <v>328</v>
      </c>
      <c r="O39" s="2047"/>
      <c r="P39" s="2058">
        <v>300</v>
      </c>
      <c r="Q39" s="2055">
        <f t="shared" si="0"/>
        <v>0</v>
      </c>
      <c r="R39" s="2057">
        <f t="shared" si="1"/>
        <v>0</v>
      </c>
    </row>
    <row r="40" spans="2:23" ht="63.75" hidden="1">
      <c r="B40" s="1586">
        <v>11314</v>
      </c>
      <c r="C40" s="1602" t="s">
        <v>1785</v>
      </c>
      <c r="D40" s="1671"/>
      <c r="E40" s="1577"/>
      <c r="F40" s="1577"/>
      <c r="G40" s="1672" t="s">
        <v>985</v>
      </c>
      <c r="O40" s="2047"/>
      <c r="P40" s="2058"/>
      <c r="Q40" s="2055">
        <f t="shared" si="0"/>
        <v>0</v>
      </c>
      <c r="R40" s="2057" t="e">
        <f t="shared" si="1"/>
        <v>#DIV/0!</v>
      </c>
    </row>
    <row r="41" spans="2:23" ht="76.5" hidden="1">
      <c r="B41" s="1586">
        <v>11315</v>
      </c>
      <c r="C41" s="1671" t="s">
        <v>1818</v>
      </c>
      <c r="D41" s="1671"/>
      <c r="E41" s="1577"/>
      <c r="F41" s="1577"/>
      <c r="G41" s="1672" t="s">
        <v>985</v>
      </c>
      <c r="O41" s="2047"/>
      <c r="P41" s="2058"/>
      <c r="Q41" s="2055">
        <f t="shared" si="0"/>
        <v>0</v>
      </c>
      <c r="R41" s="2057" t="e">
        <f t="shared" si="1"/>
        <v>#DIV/0!</v>
      </c>
    </row>
    <row r="42" spans="2:23" ht="51" hidden="1">
      <c r="B42" s="1586">
        <v>11316</v>
      </c>
      <c r="C42" s="1602" t="s">
        <v>1786</v>
      </c>
      <c r="D42" s="1671"/>
      <c r="E42" s="1577"/>
      <c r="F42" s="1577"/>
      <c r="G42" s="1672" t="s">
        <v>985</v>
      </c>
      <c r="O42" s="2047"/>
      <c r="P42" s="2058"/>
      <c r="Q42" s="2055">
        <f t="shared" si="0"/>
        <v>0</v>
      </c>
      <c r="R42" s="2057" t="e">
        <f t="shared" si="1"/>
        <v>#DIV/0!</v>
      </c>
    </row>
    <row r="43" spans="2:23" ht="62.25" hidden="1" customHeight="1">
      <c r="B43" s="1586">
        <v>11317</v>
      </c>
      <c r="C43" s="1671" t="s">
        <v>2162</v>
      </c>
      <c r="D43" s="1671"/>
      <c r="E43" s="1577">
        <f>F43</f>
        <v>100</v>
      </c>
      <c r="F43" s="1577">
        <v>100</v>
      </c>
      <c r="G43" s="1672" t="s">
        <v>985</v>
      </c>
      <c r="O43" s="2047"/>
      <c r="P43" s="2058">
        <v>0</v>
      </c>
      <c r="Q43" s="2055">
        <f t="shared" si="0"/>
        <v>100</v>
      </c>
      <c r="R43" s="2057"/>
    </row>
    <row r="44" spans="2:23" ht="57" hidden="1" customHeight="1">
      <c r="B44" s="1586">
        <v>11318</v>
      </c>
      <c r="C44" s="1602" t="s">
        <v>1787</v>
      </c>
      <c r="D44" s="1671"/>
      <c r="E44" s="1577">
        <f>F44</f>
        <v>0</v>
      </c>
      <c r="F44" s="1577">
        <v>0</v>
      </c>
      <c r="G44" s="1672" t="s">
        <v>985</v>
      </c>
      <c r="O44" s="2047"/>
      <c r="P44" s="2058"/>
      <c r="Q44" s="2055">
        <f t="shared" si="0"/>
        <v>0</v>
      </c>
      <c r="R44" s="2057"/>
    </row>
    <row r="45" spans="2:23" hidden="1">
      <c r="B45" s="1586">
        <v>11319</v>
      </c>
      <c r="C45" s="1671" t="s">
        <v>1819</v>
      </c>
      <c r="D45" s="1671"/>
      <c r="E45" s="1577"/>
      <c r="F45" s="1577"/>
      <c r="G45" s="1672" t="s">
        <v>985</v>
      </c>
      <c r="O45" s="2047"/>
      <c r="P45" s="2058"/>
      <c r="Q45" s="2055">
        <f t="shared" si="0"/>
        <v>0</v>
      </c>
      <c r="R45" s="2057"/>
    </row>
    <row r="46" spans="2:23" ht="38.25" hidden="1">
      <c r="B46" s="2382">
        <v>1140</v>
      </c>
      <c r="C46" s="1991" t="s">
        <v>1820</v>
      </c>
      <c r="D46" s="2382">
        <v>7146</v>
      </c>
      <c r="E46" s="2388">
        <f>F46</f>
        <v>8000</v>
      </c>
      <c r="F46" s="2388">
        <f>F48+F49</f>
        <v>8000</v>
      </c>
      <c r="G46" s="2391" t="s">
        <v>985</v>
      </c>
      <c r="O46" s="2047"/>
      <c r="P46" s="2058"/>
      <c r="Q46" s="2055">
        <f t="shared" si="0"/>
        <v>8000</v>
      </c>
      <c r="R46" s="2057"/>
    </row>
    <row r="47" spans="2:23" ht="14.25" hidden="1" customHeight="1">
      <c r="B47" s="2383"/>
      <c r="C47" s="1992" t="s">
        <v>1366</v>
      </c>
      <c r="D47" s="2383"/>
      <c r="E47" s="2390"/>
      <c r="F47" s="2390"/>
      <c r="G47" s="2393"/>
      <c r="O47" s="2047"/>
      <c r="Q47" s="2045">
        <f t="shared" si="0"/>
        <v>0</v>
      </c>
      <c r="R47" s="2047"/>
    </row>
    <row r="48" spans="2:23" s="1951" customFormat="1" ht="0.75" hidden="1" customHeight="1">
      <c r="B48" s="1586">
        <v>1141</v>
      </c>
      <c r="C48" s="1602" t="s">
        <v>2181</v>
      </c>
      <c r="D48" s="1671"/>
      <c r="E48" s="1577">
        <f>F48</f>
        <v>3500</v>
      </c>
      <c r="F48" s="1577">
        <v>3500</v>
      </c>
      <c r="G48" s="1672" t="s">
        <v>985</v>
      </c>
      <c r="H48"/>
      <c r="I48"/>
      <c r="J48"/>
      <c r="K48"/>
      <c r="L48"/>
      <c r="M48"/>
      <c r="N48"/>
      <c r="O48" s="2047"/>
      <c r="P48" s="2058">
        <v>3342</v>
      </c>
      <c r="Q48" s="2055">
        <f t="shared" si="0"/>
        <v>158</v>
      </c>
      <c r="R48" s="2057">
        <f t="shared" si="1"/>
        <v>4.7277079593058051</v>
      </c>
      <c r="S48"/>
      <c r="T48"/>
      <c r="U48"/>
      <c r="V48"/>
      <c r="W48"/>
    </row>
    <row r="49" spans="2:23" s="1951" customFormat="1" ht="128.25" hidden="1" customHeight="1">
      <c r="B49" s="1586">
        <v>1142</v>
      </c>
      <c r="C49" s="1602" t="s">
        <v>2180</v>
      </c>
      <c r="D49" s="1671"/>
      <c r="E49" s="1577">
        <f>F49</f>
        <v>4500</v>
      </c>
      <c r="F49" s="1577">
        <v>4500</v>
      </c>
      <c r="G49" s="1672" t="s">
        <v>985</v>
      </c>
      <c r="H49"/>
      <c r="I49"/>
      <c r="J49"/>
      <c r="K49"/>
      <c r="L49"/>
      <c r="M49"/>
      <c r="N49"/>
      <c r="O49" s="2047"/>
      <c r="P49" s="2058">
        <v>4828.5</v>
      </c>
      <c r="Q49" s="2055">
        <f t="shared" si="0"/>
        <v>-328.5</v>
      </c>
      <c r="R49" s="2057">
        <f t="shared" si="1"/>
        <v>-6.8033550792171482</v>
      </c>
      <c r="S49"/>
      <c r="T49"/>
      <c r="U49"/>
      <c r="V49"/>
      <c r="W49"/>
    </row>
    <row r="50" spans="2:23" hidden="1">
      <c r="B50" s="2382">
        <v>1150</v>
      </c>
      <c r="C50" s="1991" t="s">
        <v>1822</v>
      </c>
      <c r="D50" s="2382">
        <v>7161</v>
      </c>
      <c r="E50" s="2388"/>
      <c r="F50" s="2388"/>
      <c r="G50" s="2391" t="s">
        <v>985</v>
      </c>
      <c r="O50" s="2047"/>
      <c r="P50" s="2058"/>
      <c r="Q50" s="2055">
        <f t="shared" si="0"/>
        <v>0</v>
      </c>
      <c r="R50" s="2057" t="e">
        <f t="shared" si="1"/>
        <v>#DIV/0!</v>
      </c>
    </row>
    <row r="51" spans="2:23" hidden="1">
      <c r="B51" s="2384"/>
      <c r="C51" s="1670" t="s">
        <v>1823</v>
      </c>
      <c r="D51" s="2384"/>
      <c r="E51" s="2389"/>
      <c r="F51" s="2389"/>
      <c r="G51" s="2392"/>
      <c r="O51" s="2047"/>
      <c r="P51" s="2058"/>
      <c r="Q51" s="2055">
        <f t="shared" si="0"/>
        <v>0</v>
      </c>
      <c r="R51" s="2057" t="e">
        <f t="shared" si="1"/>
        <v>#DIV/0!</v>
      </c>
    </row>
    <row r="52" spans="2:23" ht="11.25" hidden="1" customHeight="1">
      <c r="B52" s="2383"/>
      <c r="C52" s="1992" t="s">
        <v>1366</v>
      </c>
      <c r="D52" s="2383"/>
      <c r="E52" s="2390"/>
      <c r="F52" s="2390"/>
      <c r="G52" s="2393"/>
      <c r="O52" s="2047"/>
      <c r="P52" s="2058"/>
      <c r="Q52" s="2055">
        <f t="shared" si="0"/>
        <v>0</v>
      </c>
      <c r="R52" s="2057" t="e">
        <f t="shared" si="1"/>
        <v>#DIV/0!</v>
      </c>
    </row>
    <row r="53" spans="2:23" ht="63.75" hidden="1" customHeight="1">
      <c r="B53" s="2382">
        <v>151</v>
      </c>
      <c r="C53" s="1991" t="s">
        <v>1824</v>
      </c>
      <c r="D53" s="2385"/>
      <c r="E53" s="2388"/>
      <c r="F53" s="2388"/>
      <c r="G53" s="2391" t="s">
        <v>985</v>
      </c>
      <c r="O53" s="2047"/>
      <c r="P53" s="2058"/>
      <c r="Q53" s="2055">
        <f t="shared" si="0"/>
        <v>0</v>
      </c>
      <c r="R53" s="2057" t="e">
        <f t="shared" si="1"/>
        <v>#DIV/0!</v>
      </c>
    </row>
    <row r="54" spans="2:23" ht="12.75" hidden="1" customHeight="1">
      <c r="B54" s="2383"/>
      <c r="C54" s="1992" t="s">
        <v>1340</v>
      </c>
      <c r="D54" s="2387"/>
      <c r="E54" s="2390"/>
      <c r="F54" s="2390"/>
      <c r="G54" s="2393"/>
      <c r="O54" s="2047"/>
      <c r="P54" s="2058"/>
      <c r="Q54" s="2055">
        <f t="shared" si="0"/>
        <v>0</v>
      </c>
      <c r="R54" s="2057" t="e">
        <f t="shared" si="1"/>
        <v>#DIV/0!</v>
      </c>
    </row>
    <row r="55" spans="2:23" hidden="1">
      <c r="B55" s="1586">
        <v>1152</v>
      </c>
      <c r="C55" s="1602" t="s">
        <v>1789</v>
      </c>
      <c r="D55" s="1671"/>
      <c r="E55" s="1577"/>
      <c r="F55" s="1577"/>
      <c r="G55" s="1672" t="s">
        <v>985</v>
      </c>
      <c r="O55" s="2047"/>
      <c r="P55" s="2058"/>
      <c r="Q55" s="2055">
        <f t="shared" si="0"/>
        <v>0</v>
      </c>
      <c r="R55" s="2057" t="e">
        <f t="shared" si="1"/>
        <v>#DIV/0!</v>
      </c>
    </row>
    <row r="56" spans="2:23" hidden="1">
      <c r="B56" s="1586">
        <v>1153</v>
      </c>
      <c r="C56" s="1602" t="s">
        <v>1790</v>
      </c>
      <c r="D56" s="1671"/>
      <c r="E56" s="1577"/>
      <c r="F56" s="1577"/>
      <c r="G56" s="1672" t="s">
        <v>985</v>
      </c>
      <c r="O56" s="2047"/>
      <c r="P56" s="2058"/>
      <c r="Q56" s="2055">
        <f t="shared" si="0"/>
        <v>0</v>
      </c>
      <c r="R56" s="2057" t="e">
        <f t="shared" si="1"/>
        <v>#DIV/0!</v>
      </c>
    </row>
    <row r="57" spans="2:23" ht="22.5" hidden="1" customHeight="1">
      <c r="B57" s="1586">
        <v>1154</v>
      </c>
      <c r="C57" s="1602" t="s">
        <v>1791</v>
      </c>
      <c r="D57" s="1671"/>
      <c r="E57" s="1577"/>
      <c r="F57" s="1577"/>
      <c r="G57" s="1672" t="s">
        <v>985</v>
      </c>
      <c r="O57" s="2047"/>
      <c r="P57" s="2058"/>
      <c r="Q57" s="2055">
        <f t="shared" si="0"/>
        <v>0</v>
      </c>
      <c r="R57" s="2057" t="e">
        <f t="shared" si="1"/>
        <v>#DIV/0!</v>
      </c>
    </row>
    <row r="58" spans="2:23" ht="113.25" hidden="1" customHeight="1">
      <c r="B58" s="1586">
        <v>1155</v>
      </c>
      <c r="C58" s="1602" t="s">
        <v>1792</v>
      </c>
      <c r="D58" s="1671"/>
      <c r="E58" s="1577"/>
      <c r="F58" s="1577"/>
      <c r="G58" s="1672" t="s">
        <v>985</v>
      </c>
      <c r="O58" s="2047"/>
      <c r="P58" s="2058"/>
      <c r="Q58" s="2055">
        <f t="shared" si="0"/>
        <v>0</v>
      </c>
      <c r="R58" s="2057" t="e">
        <f t="shared" si="1"/>
        <v>#DIV/0!</v>
      </c>
    </row>
    <row r="59" spans="2:23" ht="35.25" hidden="1" customHeight="1">
      <c r="B59" s="1586">
        <v>1200</v>
      </c>
      <c r="C59" s="1602" t="s">
        <v>1825</v>
      </c>
      <c r="D59" s="1586">
        <v>7300</v>
      </c>
      <c r="E59" s="1577">
        <f>F59+G59</f>
        <v>3592871.2</v>
      </c>
      <c r="F59" s="1577">
        <f>F62+F66+F76</f>
        <v>1434114.8</v>
      </c>
      <c r="G59" s="1577">
        <f>G64+G71+G92</f>
        <v>2158756.4</v>
      </c>
      <c r="O59" s="2047"/>
      <c r="P59" s="2058"/>
      <c r="Q59" s="2055"/>
      <c r="R59" s="2057"/>
    </row>
    <row r="60" spans="2:23" ht="25.5" hidden="1">
      <c r="B60" s="2385"/>
      <c r="C60" s="1991" t="s">
        <v>1826</v>
      </c>
      <c r="D60" s="2385"/>
      <c r="E60" s="2388"/>
      <c r="F60" s="2388"/>
      <c r="G60" s="2388"/>
      <c r="O60" s="2047"/>
      <c r="P60" s="2058"/>
      <c r="Q60" s="2055"/>
      <c r="R60" s="2057"/>
    </row>
    <row r="61" spans="2:23" ht="1.5" hidden="1" customHeight="1">
      <c r="B61" s="2387"/>
      <c r="C61" s="1992" t="s">
        <v>1337</v>
      </c>
      <c r="D61" s="2387"/>
      <c r="E61" s="2390"/>
      <c r="F61" s="2390"/>
      <c r="G61" s="2390"/>
      <c r="O61" s="2047"/>
      <c r="P61" s="2058"/>
      <c r="Q61" s="2055"/>
      <c r="R61" s="2057"/>
    </row>
    <row r="62" spans="2:23" ht="36.75" hidden="1" customHeight="1">
      <c r="B62" s="1586">
        <v>1210</v>
      </c>
      <c r="C62" s="1602" t="s">
        <v>1827</v>
      </c>
      <c r="D62" s="1586">
        <v>7311</v>
      </c>
      <c r="E62" s="1577"/>
      <c r="F62" s="1577"/>
      <c r="G62" s="1672" t="s">
        <v>985</v>
      </c>
      <c r="O62" s="2047"/>
      <c r="P62" s="2058"/>
      <c r="Q62" s="2055"/>
      <c r="R62" s="2057"/>
    </row>
    <row r="63" spans="2:23" ht="89.25" hidden="1">
      <c r="B63" s="1586">
        <v>1211</v>
      </c>
      <c r="C63" s="1602" t="s">
        <v>1828</v>
      </c>
      <c r="D63" s="1671"/>
      <c r="E63" s="1577"/>
      <c r="F63" s="1577"/>
      <c r="G63" s="1672" t="s">
        <v>985</v>
      </c>
      <c r="O63" s="2047"/>
      <c r="P63" s="2058"/>
      <c r="Q63" s="2055"/>
      <c r="R63" s="2057"/>
    </row>
    <row r="64" spans="2:23" ht="51" hidden="1">
      <c r="B64" s="1586">
        <v>1220</v>
      </c>
      <c r="C64" s="1602" t="s">
        <v>1829</v>
      </c>
      <c r="D64" s="1586">
        <v>7312</v>
      </c>
      <c r="E64" s="1577"/>
      <c r="F64" s="1672" t="s">
        <v>985</v>
      </c>
      <c r="G64" s="1577"/>
      <c r="O64" s="2047"/>
      <c r="P64" s="2058"/>
      <c r="Q64" s="2055"/>
      <c r="R64" s="2057"/>
    </row>
    <row r="65" spans="2:18" ht="89.25" hidden="1">
      <c r="B65" s="1586">
        <v>1221</v>
      </c>
      <c r="C65" s="1602" t="s">
        <v>1830</v>
      </c>
      <c r="D65" s="1671"/>
      <c r="E65" s="1577"/>
      <c r="F65" s="1672" t="s">
        <v>985</v>
      </c>
      <c r="G65" s="1577"/>
      <c r="O65" s="2047"/>
      <c r="P65" s="2058"/>
      <c r="Q65" s="2055"/>
      <c r="R65" s="2057"/>
    </row>
    <row r="66" spans="2:18" ht="38.25" hidden="1">
      <c r="B66" s="2382">
        <v>1230</v>
      </c>
      <c r="C66" s="1991" t="s">
        <v>1831</v>
      </c>
      <c r="D66" s="2382">
        <v>7321</v>
      </c>
      <c r="E66" s="2388"/>
      <c r="F66" s="2388"/>
      <c r="G66" s="2391" t="s">
        <v>985</v>
      </c>
      <c r="O66" s="2047"/>
      <c r="P66" s="2058"/>
      <c r="Q66" s="2055"/>
      <c r="R66" s="2057"/>
    </row>
    <row r="67" spans="2:18" hidden="1">
      <c r="B67" s="2384"/>
      <c r="C67" s="1670" t="s">
        <v>1832</v>
      </c>
      <c r="D67" s="2384"/>
      <c r="E67" s="2389"/>
      <c r="F67" s="2389"/>
      <c r="G67" s="2392"/>
      <c r="O67" s="2047"/>
      <c r="P67" s="2058"/>
      <c r="Q67" s="2055"/>
      <c r="R67" s="2057"/>
    </row>
    <row r="68" spans="2:18" hidden="1">
      <c r="B68" s="2383"/>
      <c r="C68" s="1992" t="s">
        <v>1833</v>
      </c>
      <c r="D68" s="2383"/>
      <c r="E68" s="2390"/>
      <c r="F68" s="2390"/>
      <c r="G68" s="2393"/>
      <c r="O68" s="2047"/>
      <c r="P68" s="2058"/>
      <c r="Q68" s="2055"/>
      <c r="R68" s="2057"/>
    </row>
    <row r="69" spans="2:18" ht="63.75" hidden="1">
      <c r="B69" s="2382">
        <v>1231</v>
      </c>
      <c r="C69" s="1991" t="s">
        <v>1834</v>
      </c>
      <c r="D69" s="2385"/>
      <c r="E69" s="2388"/>
      <c r="F69" s="2388"/>
      <c r="G69" s="2391" t="s">
        <v>985</v>
      </c>
      <c r="O69" s="2047"/>
      <c r="P69" s="2058"/>
      <c r="Q69" s="2055"/>
      <c r="R69" s="2057"/>
    </row>
    <row r="70" spans="2:18" hidden="1">
      <c r="B70" s="2383"/>
      <c r="C70" s="1992" t="s">
        <v>1835</v>
      </c>
      <c r="D70" s="2387"/>
      <c r="E70" s="2390"/>
      <c r="F70" s="2390"/>
      <c r="G70" s="2393"/>
      <c r="O70" s="2047"/>
      <c r="P70" s="2058"/>
      <c r="Q70" s="2055"/>
      <c r="R70" s="2057"/>
    </row>
    <row r="71" spans="2:18" ht="38.25" hidden="1">
      <c r="B71" s="2382">
        <v>1240</v>
      </c>
      <c r="C71" s="1991" t="s">
        <v>1836</v>
      </c>
      <c r="D71" s="2382">
        <v>7322</v>
      </c>
      <c r="E71" s="2388">
        <f>G71</f>
        <v>42654</v>
      </c>
      <c r="F71" s="2391" t="s">
        <v>985</v>
      </c>
      <c r="G71" s="2388">
        <f>G74</f>
        <v>42654</v>
      </c>
      <c r="O71" s="2047"/>
      <c r="P71" s="2058"/>
      <c r="Q71" s="2055"/>
      <c r="R71" s="2057"/>
    </row>
    <row r="72" spans="2:18" ht="10.5" hidden="1" customHeight="1">
      <c r="B72" s="2384"/>
      <c r="C72" s="1670" t="s">
        <v>1837</v>
      </c>
      <c r="D72" s="2384"/>
      <c r="E72" s="2389"/>
      <c r="F72" s="2392"/>
      <c r="G72" s="2389"/>
      <c r="O72" s="2047"/>
      <c r="P72" s="2058"/>
      <c r="Q72" s="2055"/>
      <c r="R72" s="2057"/>
    </row>
    <row r="73" spans="2:18" ht="18" hidden="1" customHeight="1">
      <c r="B73" s="2383"/>
      <c r="C73" s="1992" t="s">
        <v>1366</v>
      </c>
      <c r="D73" s="2383"/>
      <c r="E73" s="2390"/>
      <c r="F73" s="2393"/>
      <c r="G73" s="2390"/>
      <c r="O73" s="2047"/>
      <c r="P73" s="2058"/>
      <c r="Q73" s="2055"/>
      <c r="R73" s="2057"/>
    </row>
    <row r="74" spans="2:18" ht="51" hidden="1">
      <c r="B74" s="2382">
        <v>1241</v>
      </c>
      <c r="C74" s="1991" t="s">
        <v>1838</v>
      </c>
      <c r="D74" s="2385"/>
      <c r="E74" s="2388">
        <f>G74</f>
        <v>42654</v>
      </c>
      <c r="F74" s="2391" t="s">
        <v>985</v>
      </c>
      <c r="G74" s="2388">
        <v>42654</v>
      </c>
      <c r="O74" s="2047"/>
      <c r="P74" s="2058"/>
      <c r="Q74" s="2055"/>
      <c r="R74" s="2057"/>
    </row>
    <row r="75" spans="2:18" ht="34.5" hidden="1" customHeight="1">
      <c r="B75" s="2383"/>
      <c r="C75" s="1992" t="s">
        <v>2135</v>
      </c>
      <c r="D75" s="2387"/>
      <c r="E75" s="2390"/>
      <c r="F75" s="2393"/>
      <c r="G75" s="2390"/>
      <c r="O75" s="2047"/>
      <c r="P75" s="2058"/>
      <c r="Q75" s="2055"/>
      <c r="R75" s="2057"/>
    </row>
    <row r="76" spans="2:18" hidden="1">
      <c r="B76" s="2382">
        <v>1250</v>
      </c>
      <c r="C76" s="1991" t="s">
        <v>1839</v>
      </c>
      <c r="D76" s="2382">
        <v>7331</v>
      </c>
      <c r="E76" s="2388">
        <f>F76</f>
        <v>1434114.8</v>
      </c>
      <c r="F76" s="2388">
        <f>F80+F82+F88+F90</f>
        <v>1434114.8</v>
      </c>
      <c r="G76" s="2391" t="s">
        <v>985</v>
      </c>
      <c r="O76" s="2047"/>
      <c r="P76" s="2058"/>
      <c r="Q76" s="2055"/>
      <c r="R76" s="2057"/>
    </row>
    <row r="77" spans="2:18" ht="25.5" hidden="1">
      <c r="B77" s="2384"/>
      <c r="C77" s="1670" t="s">
        <v>1840</v>
      </c>
      <c r="D77" s="2384"/>
      <c r="E77" s="2389"/>
      <c r="F77" s="2389"/>
      <c r="G77" s="2392"/>
      <c r="O77" s="2047"/>
      <c r="P77" s="2058"/>
      <c r="Q77" s="2055"/>
      <c r="R77" s="2057"/>
    </row>
    <row r="78" spans="2:18" ht="25.5" hidden="1">
      <c r="B78" s="2384"/>
      <c r="C78" s="1670" t="s">
        <v>1841</v>
      </c>
      <c r="D78" s="2384"/>
      <c r="E78" s="2389"/>
      <c r="F78" s="2389"/>
      <c r="G78" s="2392"/>
      <c r="O78" s="2047"/>
      <c r="P78" s="2058"/>
      <c r="Q78" s="2055"/>
      <c r="R78" s="2057"/>
    </row>
    <row r="79" spans="2:18" ht="0.75" hidden="1" customHeight="1">
      <c r="B79" s="2383"/>
      <c r="C79" s="1992" t="s">
        <v>1340</v>
      </c>
      <c r="D79" s="2383"/>
      <c r="E79" s="2390"/>
      <c r="F79" s="2390"/>
      <c r="G79" s="2393"/>
      <c r="O79" s="2047"/>
      <c r="P79" s="2058"/>
      <c r="Q79" s="2055"/>
      <c r="R79" s="2057"/>
    </row>
    <row r="80" spans="2:18" ht="12.75" hidden="1" customHeight="1">
      <c r="B80" s="2382">
        <v>1251</v>
      </c>
      <c r="C80" s="2382" t="s">
        <v>2178</v>
      </c>
      <c r="D80" s="2385"/>
      <c r="E80" s="2388">
        <f>F80</f>
        <v>1434114.8</v>
      </c>
      <c r="F80" s="2388">
        <v>1434114.8</v>
      </c>
      <c r="G80" s="2391" t="s">
        <v>985</v>
      </c>
      <c r="O80" s="2047"/>
      <c r="P80" s="2058"/>
      <c r="Q80" s="2055"/>
      <c r="R80" s="2057"/>
    </row>
    <row r="81" spans="2:22" s="401" customFormat="1" ht="11.25" hidden="1" customHeight="1">
      <c r="B81" s="2383"/>
      <c r="C81" s="2383"/>
      <c r="D81" s="2387"/>
      <c r="E81" s="2390"/>
      <c r="F81" s="2390"/>
      <c r="G81" s="2393"/>
      <c r="H81"/>
      <c r="I81"/>
      <c r="J81"/>
      <c r="K81"/>
      <c r="L81"/>
      <c r="M81"/>
      <c r="N81"/>
      <c r="O81" s="2047"/>
      <c r="P81" s="2058"/>
      <c r="Q81" s="2055"/>
      <c r="R81" s="2057"/>
      <c r="S81"/>
      <c r="T81"/>
      <c r="U81"/>
      <c r="V81"/>
    </row>
    <row r="82" spans="2:22" ht="25.5" hidden="1">
      <c r="B82" s="2382">
        <v>1252</v>
      </c>
      <c r="C82" s="1991" t="s">
        <v>1842</v>
      </c>
      <c r="D82" s="2385"/>
      <c r="E82" s="2388"/>
      <c r="F82" s="2388">
        <f>F85+F87</f>
        <v>0</v>
      </c>
      <c r="G82" s="2391" t="s">
        <v>985</v>
      </c>
      <c r="O82" s="2047"/>
      <c r="P82" s="2058"/>
      <c r="Q82" s="2055"/>
      <c r="R82" s="2057"/>
    </row>
    <row r="83" spans="2:22" hidden="1">
      <c r="B83" s="2384"/>
      <c r="C83" s="1670" t="s">
        <v>1843</v>
      </c>
      <c r="D83" s="2386"/>
      <c r="E83" s="2389"/>
      <c r="F83" s="2389"/>
      <c r="G83" s="2392"/>
      <c r="O83" s="2047"/>
      <c r="P83" s="2058"/>
      <c r="Q83" s="2055"/>
      <c r="R83" s="2057"/>
    </row>
    <row r="84" spans="2:22" ht="12" hidden="1" customHeight="1">
      <c r="B84" s="2383"/>
      <c r="C84" s="1992" t="s">
        <v>1844</v>
      </c>
      <c r="D84" s="2387"/>
      <c r="E84" s="2390"/>
      <c r="F84" s="2390"/>
      <c r="G84" s="2393"/>
      <c r="O84" s="2047"/>
      <c r="P84" s="2058"/>
      <c r="Q84" s="2055"/>
      <c r="R84" s="2057"/>
    </row>
    <row r="85" spans="2:22" ht="63.75" hidden="1">
      <c r="B85" s="2382">
        <v>1253</v>
      </c>
      <c r="C85" s="1991" t="s">
        <v>1845</v>
      </c>
      <c r="D85" s="2385"/>
      <c r="E85" s="2388"/>
      <c r="F85" s="2388"/>
      <c r="G85" s="2391" t="s">
        <v>985</v>
      </c>
      <c r="O85" s="2047"/>
      <c r="P85" s="2058"/>
      <c r="Q85" s="2055"/>
      <c r="R85" s="2057"/>
    </row>
    <row r="86" spans="2:22" hidden="1">
      <c r="B86" s="2383"/>
      <c r="C86" s="1992" t="s">
        <v>1846</v>
      </c>
      <c r="D86" s="2387"/>
      <c r="E86" s="2390"/>
      <c r="F86" s="2390"/>
      <c r="G86" s="2393"/>
      <c r="O86" s="2047"/>
      <c r="P86" s="2058"/>
      <c r="Q86" s="2055"/>
      <c r="R86" s="2057"/>
    </row>
    <row r="87" spans="2:22" ht="15.75" hidden="1" customHeight="1">
      <c r="B87" s="1586">
        <v>1254</v>
      </c>
      <c r="C87" s="1602" t="s">
        <v>1847</v>
      </c>
      <c r="D87" s="1671"/>
      <c r="E87" s="1577"/>
      <c r="F87" s="1577">
        <v>0</v>
      </c>
      <c r="G87" s="1672" t="s">
        <v>985</v>
      </c>
      <c r="H87" s="2664">
        <v>900275095108</v>
      </c>
      <c r="I87" s="2665"/>
      <c r="J87" s="2665"/>
      <c r="O87" s="2047"/>
      <c r="P87" s="2058"/>
      <c r="Q87" s="2055"/>
      <c r="R87" s="2057"/>
    </row>
    <row r="88" spans="2:22" ht="0.75" hidden="1" customHeight="1">
      <c r="B88" s="2382">
        <v>1255</v>
      </c>
      <c r="C88" s="1991" t="s">
        <v>1848</v>
      </c>
      <c r="D88" s="2385"/>
      <c r="E88" s="2388">
        <f>F88</f>
        <v>0</v>
      </c>
      <c r="F88" s="2388">
        <v>0</v>
      </c>
      <c r="G88" s="2391" t="s">
        <v>985</v>
      </c>
      <c r="O88" s="2047"/>
      <c r="P88" s="2058"/>
      <c r="Q88" s="2055"/>
      <c r="R88" s="2057"/>
    </row>
    <row r="89" spans="2:22" ht="38.25" hidden="1">
      <c r="B89" s="2383"/>
      <c r="C89" s="1992" t="s">
        <v>1849</v>
      </c>
      <c r="D89" s="2387"/>
      <c r="E89" s="2390"/>
      <c r="F89" s="2390"/>
      <c r="G89" s="2393"/>
      <c r="O89" s="2047"/>
      <c r="P89" s="2058"/>
      <c r="Q89" s="2055"/>
      <c r="R89" s="2057"/>
    </row>
    <row r="90" spans="2:22" ht="0.75" hidden="1" customHeight="1">
      <c r="B90" s="2382">
        <v>1256</v>
      </c>
      <c r="C90" s="1991" t="s">
        <v>1850</v>
      </c>
      <c r="D90" s="2385"/>
      <c r="E90" s="2388"/>
      <c r="F90" s="2388"/>
      <c r="G90" s="2391" t="s">
        <v>985</v>
      </c>
      <c r="O90" s="2047"/>
      <c r="P90" s="2058"/>
      <c r="Q90" s="2055"/>
      <c r="R90" s="2057"/>
    </row>
    <row r="91" spans="2:22" hidden="1">
      <c r="B91" s="2383"/>
      <c r="C91" s="1992" t="s">
        <v>1851</v>
      </c>
      <c r="D91" s="2387"/>
      <c r="E91" s="2390"/>
      <c r="F91" s="2390"/>
      <c r="G91" s="2393"/>
      <c r="O91" s="2047"/>
      <c r="P91" s="2058"/>
      <c r="Q91" s="2055"/>
      <c r="R91" s="2057"/>
    </row>
    <row r="92" spans="2:22" ht="38.25" hidden="1">
      <c r="B92" s="2382">
        <v>1260</v>
      </c>
      <c r="C92" s="1991" t="s">
        <v>1852</v>
      </c>
      <c r="D92" s="2382">
        <v>7332</v>
      </c>
      <c r="E92" s="2388">
        <f>G92</f>
        <v>2116102.4</v>
      </c>
      <c r="F92" s="2391" t="s">
        <v>985</v>
      </c>
      <c r="G92" s="2388">
        <f>G95+G96</f>
        <v>2116102.4</v>
      </c>
      <c r="O92" s="2047"/>
      <c r="P92" s="2058"/>
      <c r="Q92" s="2055"/>
      <c r="R92" s="2057"/>
    </row>
    <row r="93" spans="2:22" hidden="1">
      <c r="B93" s="2384"/>
      <c r="C93" s="1670" t="s">
        <v>1853</v>
      </c>
      <c r="D93" s="2384"/>
      <c r="E93" s="2389"/>
      <c r="F93" s="2392"/>
      <c r="G93" s="2389"/>
      <c r="O93" s="2047"/>
      <c r="P93" s="2058"/>
      <c r="Q93" s="2055"/>
      <c r="R93" s="2057"/>
    </row>
    <row r="94" spans="2:22" hidden="1">
      <c r="B94" s="2383"/>
      <c r="C94" s="1992" t="s">
        <v>1366</v>
      </c>
      <c r="D94" s="2383"/>
      <c r="E94" s="2390"/>
      <c r="F94" s="2393"/>
      <c r="G94" s="2390"/>
      <c r="O94" s="2047"/>
      <c r="P94" s="2058"/>
      <c r="Q94" s="2055"/>
      <c r="R94" s="2057"/>
    </row>
    <row r="95" spans="2:22" ht="47.25" hidden="1" customHeight="1">
      <c r="B95" s="1586">
        <v>1261</v>
      </c>
      <c r="C95" s="1602" t="s">
        <v>2014</v>
      </c>
      <c r="D95" s="1671"/>
      <c r="E95" s="1577">
        <f>G95</f>
        <v>2116102.4</v>
      </c>
      <c r="F95" s="1672" t="s">
        <v>985</v>
      </c>
      <c r="G95" s="1577">
        <v>2116102.4</v>
      </c>
      <c r="O95" s="2047"/>
      <c r="P95" s="2058"/>
      <c r="Q95" s="2055"/>
      <c r="R95" s="2057"/>
    </row>
    <row r="96" spans="2:22" ht="51" hidden="1">
      <c r="B96" s="1586">
        <v>1262</v>
      </c>
      <c r="C96" s="1602" t="s">
        <v>1854</v>
      </c>
      <c r="D96" s="1671"/>
      <c r="E96" s="1577"/>
      <c r="F96" s="1672" t="s">
        <v>985</v>
      </c>
      <c r="G96" s="1577"/>
      <c r="O96" s="2047"/>
      <c r="P96" s="2058"/>
      <c r="Q96" s="2055"/>
      <c r="R96" s="2057"/>
    </row>
    <row r="97" spans="2:21" hidden="1">
      <c r="B97" s="2382">
        <v>1300</v>
      </c>
      <c r="C97" s="1991" t="s">
        <v>1855</v>
      </c>
      <c r="D97" s="2382">
        <v>7400</v>
      </c>
      <c r="E97" s="2388">
        <f>E100+E104+E107+E116+E123+E153+E158+E163+E169</f>
        <v>186999</v>
      </c>
      <c r="F97" s="2388">
        <f>F104+F107+F116+F123+F153+F158+F169</f>
        <v>146999</v>
      </c>
      <c r="G97" s="2388">
        <f>G100+G163+G169</f>
        <v>40000</v>
      </c>
      <c r="O97" s="2047"/>
      <c r="P97" s="2058"/>
      <c r="Q97" s="2055"/>
      <c r="R97" s="2057"/>
    </row>
    <row r="98" spans="2:21" ht="39" hidden="1" customHeight="1">
      <c r="B98" s="2384"/>
      <c r="C98" s="1670" t="s">
        <v>1856</v>
      </c>
      <c r="D98" s="2384"/>
      <c r="E98" s="2389"/>
      <c r="F98" s="2389"/>
      <c r="G98" s="2389"/>
      <c r="O98" s="2047"/>
      <c r="P98" s="2058"/>
      <c r="Q98" s="2055">
        <f t="shared" ref="Q98:Q161" si="2">F98-P98</f>
        <v>0</v>
      </c>
      <c r="R98" s="2057"/>
    </row>
    <row r="99" spans="2:21" ht="12.75" hidden="1" customHeight="1">
      <c r="B99" s="2383"/>
      <c r="C99" s="1992" t="s">
        <v>1366</v>
      </c>
      <c r="D99" s="2383"/>
      <c r="E99" s="2390"/>
      <c r="F99" s="2390"/>
      <c r="G99" s="2390"/>
      <c r="O99" s="2047"/>
      <c r="P99" s="2058"/>
      <c r="Q99" s="2055">
        <f t="shared" si="2"/>
        <v>0</v>
      </c>
      <c r="R99" s="2057" t="e">
        <f t="shared" ref="R99:R162" si="3">Q99/P99*100</f>
        <v>#DIV/0!</v>
      </c>
    </row>
    <row r="100" spans="2:21" ht="12.75" hidden="1" customHeight="1">
      <c r="B100" s="2382">
        <v>1310</v>
      </c>
      <c r="C100" s="1991" t="s">
        <v>1857</v>
      </c>
      <c r="D100" s="2382">
        <v>7411</v>
      </c>
      <c r="E100" s="2388"/>
      <c r="F100" s="2391" t="s">
        <v>985</v>
      </c>
      <c r="G100" s="2388"/>
      <c r="O100" s="2047"/>
      <c r="P100" s="2058"/>
      <c r="Q100" s="2055" t="e">
        <f t="shared" si="2"/>
        <v>#VALUE!</v>
      </c>
      <c r="R100" s="2057" t="e">
        <f t="shared" si="3"/>
        <v>#VALUE!</v>
      </c>
    </row>
    <row r="101" spans="2:21" ht="12.75" hidden="1" customHeight="1">
      <c r="B101" s="2383"/>
      <c r="C101" s="1992" t="s">
        <v>1366</v>
      </c>
      <c r="D101" s="2383"/>
      <c r="E101" s="2390"/>
      <c r="F101" s="2393"/>
      <c r="G101" s="2390"/>
      <c r="O101" s="2047"/>
      <c r="P101" s="2058"/>
      <c r="Q101" s="2055">
        <f t="shared" si="2"/>
        <v>0</v>
      </c>
      <c r="R101" s="2057" t="e">
        <f t="shared" si="3"/>
        <v>#DIV/0!</v>
      </c>
    </row>
    <row r="102" spans="2:21" ht="51" hidden="1" customHeight="1">
      <c r="B102" s="2382">
        <v>1311</v>
      </c>
      <c r="C102" s="1991" t="s">
        <v>1858</v>
      </c>
      <c r="D102" s="2385"/>
      <c r="E102" s="2388"/>
      <c r="F102" s="2391" t="s">
        <v>985</v>
      </c>
      <c r="G102" s="2388"/>
      <c r="O102" s="2047"/>
      <c r="P102" s="2058"/>
      <c r="Q102" s="2055" t="e">
        <f t="shared" si="2"/>
        <v>#VALUE!</v>
      </c>
      <c r="R102" s="2057" t="e">
        <f t="shared" si="3"/>
        <v>#VALUE!</v>
      </c>
    </row>
    <row r="103" spans="2:21" ht="25.5" hidden="1" customHeight="1">
      <c r="B103" s="2383"/>
      <c r="C103" s="1992" t="s">
        <v>1859</v>
      </c>
      <c r="D103" s="2387"/>
      <c r="E103" s="2390"/>
      <c r="F103" s="2393"/>
      <c r="G103" s="2390"/>
      <c r="O103" s="2047"/>
      <c r="P103" s="2058"/>
      <c r="Q103" s="2055">
        <f t="shared" si="2"/>
        <v>0</v>
      </c>
      <c r="R103" s="2057" t="e">
        <f t="shared" si="3"/>
        <v>#DIV/0!</v>
      </c>
    </row>
    <row r="104" spans="2:21" ht="12.75" hidden="1" customHeight="1">
      <c r="B104" s="2382">
        <v>1320</v>
      </c>
      <c r="C104" s="1991" t="s">
        <v>1860</v>
      </c>
      <c r="D104" s="2382">
        <v>7412</v>
      </c>
      <c r="E104" s="2388"/>
      <c r="F104" s="2388"/>
      <c r="G104" s="2391" t="s">
        <v>985</v>
      </c>
      <c r="O104" s="2047"/>
      <c r="P104" s="2058"/>
      <c r="Q104" s="2055">
        <f t="shared" si="2"/>
        <v>0</v>
      </c>
      <c r="R104" s="2057" t="e">
        <f t="shared" si="3"/>
        <v>#DIV/0!</v>
      </c>
    </row>
    <row r="105" spans="2:21" ht="12.75" hidden="1" customHeight="1">
      <c r="B105" s="2383"/>
      <c r="C105" s="1992" t="s">
        <v>1366</v>
      </c>
      <c r="D105" s="2383"/>
      <c r="E105" s="2390"/>
      <c r="F105" s="2390"/>
      <c r="G105" s="2393"/>
      <c r="O105" s="2047"/>
      <c r="P105" s="2058"/>
      <c r="Q105" s="2055">
        <f t="shared" si="2"/>
        <v>0</v>
      </c>
      <c r="R105" s="2057" t="e">
        <f t="shared" si="3"/>
        <v>#DIV/0!</v>
      </c>
    </row>
    <row r="106" spans="2:21" ht="13.5" hidden="1" customHeight="1">
      <c r="B106" s="1586">
        <v>1321</v>
      </c>
      <c r="C106" s="1602" t="s">
        <v>1861</v>
      </c>
      <c r="D106" s="1671"/>
      <c r="E106" s="1577"/>
      <c r="F106" s="1577"/>
      <c r="G106" s="1672" t="s">
        <v>985</v>
      </c>
      <c r="O106" s="2047"/>
      <c r="P106" s="2058"/>
      <c r="Q106" s="2055">
        <f t="shared" si="2"/>
        <v>0</v>
      </c>
      <c r="R106" s="2057" t="e">
        <f t="shared" si="3"/>
        <v>#DIV/0!</v>
      </c>
    </row>
    <row r="107" spans="2:21" ht="25.5" hidden="1">
      <c r="B107" s="2382">
        <v>1330</v>
      </c>
      <c r="C107" s="1991" t="s">
        <v>1862</v>
      </c>
      <c r="D107" s="2382">
        <v>7415</v>
      </c>
      <c r="E107" s="2388">
        <f>F107</f>
        <v>90000</v>
      </c>
      <c r="F107" s="2388">
        <f>F110+F111+F113+F115</f>
        <v>90000</v>
      </c>
      <c r="G107" s="2391" t="s">
        <v>985</v>
      </c>
      <c r="O107" s="2047"/>
      <c r="P107" s="2058">
        <v>104482.3</v>
      </c>
      <c r="Q107" s="2055">
        <f t="shared" si="2"/>
        <v>-14482.300000000003</v>
      </c>
      <c r="R107" s="2057">
        <f t="shared" si="3"/>
        <v>-13.861008036767952</v>
      </c>
    </row>
    <row r="108" spans="2:21" ht="16.5" hidden="1" customHeight="1">
      <c r="B108" s="2384"/>
      <c r="C108" s="1670" t="s">
        <v>1863</v>
      </c>
      <c r="D108" s="2384"/>
      <c r="E108" s="2389"/>
      <c r="F108" s="2389"/>
      <c r="G108" s="2392"/>
      <c r="O108" s="2047"/>
      <c r="P108" s="2058"/>
      <c r="Q108" s="2055"/>
      <c r="R108" s="2057"/>
    </row>
    <row r="109" spans="2:21" hidden="1">
      <c r="B109" s="2383"/>
      <c r="C109" s="1992" t="s">
        <v>1366</v>
      </c>
      <c r="D109" s="2383"/>
      <c r="E109" s="2390"/>
      <c r="F109" s="2390"/>
      <c r="G109" s="2393"/>
      <c r="O109" s="2047"/>
      <c r="P109" s="2058"/>
      <c r="Q109" s="2055">
        <f t="shared" si="2"/>
        <v>0</v>
      </c>
      <c r="R109" s="2057" t="e">
        <f t="shared" si="3"/>
        <v>#DIV/0!</v>
      </c>
    </row>
    <row r="110" spans="2:21" ht="29.25" customHeight="1">
      <c r="B110" s="1586">
        <v>1331</v>
      </c>
      <c r="C110" s="2062" t="s">
        <v>1973</v>
      </c>
      <c r="D110" s="1671"/>
      <c r="E110" s="1577">
        <f>F110</f>
        <v>75000</v>
      </c>
      <c r="F110" s="1577">
        <v>75000</v>
      </c>
      <c r="G110" s="1672" t="s">
        <v>985</v>
      </c>
      <c r="O110" s="2057">
        <v>100000</v>
      </c>
      <c r="P110" s="2058">
        <v>85424.7</v>
      </c>
      <c r="Q110" s="2055">
        <f t="shared" si="2"/>
        <v>-10424.699999999997</v>
      </c>
      <c r="R110" s="2057">
        <f t="shared" si="3"/>
        <v>-12.203379116344568</v>
      </c>
      <c r="U110" t="s">
        <v>2242</v>
      </c>
    </row>
    <row r="111" spans="2:21" ht="38.25" hidden="1">
      <c r="B111" s="2382">
        <v>1332</v>
      </c>
      <c r="C111" s="1991" t="s">
        <v>1864</v>
      </c>
      <c r="D111" s="2385"/>
      <c r="E111" s="2388">
        <f>F111</f>
        <v>0</v>
      </c>
      <c r="F111" s="2388">
        <v>0</v>
      </c>
      <c r="G111" s="2391" t="s">
        <v>985</v>
      </c>
      <c r="O111" s="2057"/>
      <c r="P111" s="2058"/>
      <c r="Q111" s="2055">
        <f t="shared" si="2"/>
        <v>0</v>
      </c>
      <c r="R111" s="2057" t="e">
        <f t="shared" si="3"/>
        <v>#DIV/0!</v>
      </c>
    </row>
    <row r="112" spans="2:21" ht="6.75" hidden="1" customHeight="1">
      <c r="B112" s="2383"/>
      <c r="C112" s="1992" t="s">
        <v>2184</v>
      </c>
      <c r="D112" s="2387"/>
      <c r="E112" s="2390"/>
      <c r="F112" s="2390"/>
      <c r="G112" s="2393"/>
      <c r="O112" s="2057"/>
      <c r="P112" s="2058"/>
      <c r="Q112" s="2055">
        <f t="shared" si="2"/>
        <v>0</v>
      </c>
      <c r="R112" s="2057" t="e">
        <f t="shared" si="3"/>
        <v>#DIV/0!</v>
      </c>
    </row>
    <row r="113" spans="2:18" ht="63.75" hidden="1" customHeight="1">
      <c r="B113" s="2382">
        <v>1333</v>
      </c>
      <c r="C113" s="2382" t="s">
        <v>1865</v>
      </c>
      <c r="D113" s="2385"/>
      <c r="E113" s="2388">
        <f>F113</f>
        <v>0</v>
      </c>
      <c r="F113" s="2388">
        <v>0</v>
      </c>
      <c r="G113" s="2391" t="s">
        <v>985</v>
      </c>
      <c r="O113" s="2057"/>
      <c r="P113" s="2058"/>
      <c r="Q113" s="2055">
        <f t="shared" si="2"/>
        <v>0</v>
      </c>
      <c r="R113" s="2057" t="e">
        <f t="shared" si="3"/>
        <v>#DIV/0!</v>
      </c>
    </row>
    <row r="114" spans="2:18" ht="4.5" hidden="1" customHeight="1">
      <c r="B114" s="2383"/>
      <c r="C114" s="2383"/>
      <c r="D114" s="2387"/>
      <c r="E114" s="2390"/>
      <c r="F114" s="2390"/>
      <c r="G114" s="2393"/>
      <c r="O114" s="2057"/>
      <c r="P114" s="2058"/>
      <c r="Q114" s="2055">
        <f t="shared" si="2"/>
        <v>0</v>
      </c>
      <c r="R114" s="2057" t="e">
        <f t="shared" si="3"/>
        <v>#DIV/0!</v>
      </c>
    </row>
    <row r="115" spans="2:18" ht="18.75" customHeight="1">
      <c r="B115" s="1586">
        <v>1334</v>
      </c>
      <c r="C115" s="1602" t="s">
        <v>1866</v>
      </c>
      <c r="D115" s="1671"/>
      <c r="E115" s="1577">
        <f>F115</f>
        <v>15000</v>
      </c>
      <c r="F115" s="1577">
        <v>15000</v>
      </c>
      <c r="G115" s="1672" t="s">
        <v>985</v>
      </c>
      <c r="O115" s="2057">
        <v>28000</v>
      </c>
      <c r="P115" s="2058">
        <v>19057.599999999999</v>
      </c>
      <c r="Q115" s="2055">
        <f t="shared" si="2"/>
        <v>-4057.5999999999985</v>
      </c>
      <c r="R115" s="2057">
        <f t="shared" si="3"/>
        <v>-21.291243388464441</v>
      </c>
    </row>
    <row r="116" spans="2:18" ht="41.25" hidden="1" customHeight="1">
      <c r="B116" s="2382">
        <v>1340</v>
      </c>
      <c r="C116" s="1991" t="s">
        <v>2185</v>
      </c>
      <c r="D116" s="2382">
        <v>7421</v>
      </c>
      <c r="E116" s="2388">
        <f>F116</f>
        <v>1999</v>
      </c>
      <c r="F116" s="2388">
        <f>F119+F120+F122</f>
        <v>1999</v>
      </c>
      <c r="G116" s="2391" t="s">
        <v>985</v>
      </c>
      <c r="O116" s="2047"/>
      <c r="P116" s="2058"/>
      <c r="Q116" s="2055"/>
      <c r="R116" s="2057"/>
    </row>
    <row r="117" spans="2:18" ht="3" hidden="1" customHeight="1">
      <c r="B117" s="2384"/>
      <c r="C117" s="1670" t="s">
        <v>1867</v>
      </c>
      <c r="D117" s="2384"/>
      <c r="E117" s="2389"/>
      <c r="F117" s="2389"/>
      <c r="G117" s="2392"/>
      <c r="O117" s="2047"/>
      <c r="P117" s="2058"/>
      <c r="Q117" s="2055"/>
      <c r="R117" s="2057"/>
    </row>
    <row r="118" spans="2:18" ht="20.25" hidden="1" customHeight="1">
      <c r="B118" s="2383"/>
      <c r="C118" s="1992" t="s">
        <v>1366</v>
      </c>
      <c r="D118" s="2383"/>
      <c r="E118" s="2390"/>
      <c r="F118" s="2390"/>
      <c r="G118" s="2393"/>
      <c r="O118" s="2047"/>
      <c r="P118" s="2058"/>
      <c r="Q118" s="2055"/>
      <c r="R118" s="2057"/>
    </row>
    <row r="119" spans="2:18" ht="122.25" hidden="1" customHeight="1">
      <c r="B119" s="1586">
        <v>1341</v>
      </c>
      <c r="C119" s="1602" t="s">
        <v>1868</v>
      </c>
      <c r="D119" s="1671"/>
      <c r="E119" s="1577"/>
      <c r="F119" s="1577"/>
      <c r="G119" s="1672" t="s">
        <v>985</v>
      </c>
      <c r="O119" s="2047"/>
      <c r="P119" s="2058"/>
      <c r="Q119" s="2055"/>
      <c r="R119" s="2057"/>
    </row>
    <row r="120" spans="2:18" ht="51" hidden="1">
      <c r="B120" s="2382">
        <v>1342</v>
      </c>
      <c r="C120" s="1991" t="s">
        <v>1869</v>
      </c>
      <c r="D120" s="2385"/>
      <c r="E120" s="2388">
        <f>F120</f>
        <v>1999</v>
      </c>
      <c r="F120" s="2388">
        <v>1999</v>
      </c>
      <c r="G120" s="2391" t="s">
        <v>985</v>
      </c>
      <c r="O120" s="2047"/>
      <c r="P120" s="2058"/>
      <c r="Q120" s="2055"/>
      <c r="R120" s="2057"/>
    </row>
    <row r="121" spans="2:18" ht="24.75" hidden="1" customHeight="1">
      <c r="B121" s="2383"/>
      <c r="C121" s="1992" t="s">
        <v>2182</v>
      </c>
      <c r="D121" s="2387"/>
      <c r="E121" s="2390"/>
      <c r="F121" s="2390"/>
      <c r="G121" s="2393"/>
      <c r="O121" s="2047"/>
      <c r="P121" s="2058"/>
      <c r="Q121" s="2055"/>
      <c r="R121" s="2057"/>
    </row>
    <row r="122" spans="2:18" ht="52.5" hidden="1" customHeight="1">
      <c r="B122" s="1586">
        <v>1343</v>
      </c>
      <c r="C122" s="1602" t="s">
        <v>1870</v>
      </c>
      <c r="D122" s="1671"/>
      <c r="E122" s="1577"/>
      <c r="F122" s="1771">
        <v>0</v>
      </c>
      <c r="G122" s="1672" t="s">
        <v>985</v>
      </c>
      <c r="O122" s="2047"/>
      <c r="P122" s="2058"/>
      <c r="Q122" s="2055">
        <f t="shared" si="2"/>
        <v>0</v>
      </c>
      <c r="R122" s="2057" t="e">
        <f t="shared" si="3"/>
        <v>#DIV/0!</v>
      </c>
    </row>
    <row r="123" spans="2:18" ht="25.5" hidden="1">
      <c r="B123" s="2382">
        <v>1350</v>
      </c>
      <c r="C123" s="1991" t="s">
        <v>1871</v>
      </c>
      <c r="D123" s="2382">
        <v>7422</v>
      </c>
      <c r="E123" s="2388">
        <f>F123</f>
        <v>54300</v>
      </c>
      <c r="F123" s="2388">
        <f>F125+F150+F152</f>
        <v>54300</v>
      </c>
      <c r="G123" s="2391" t="s">
        <v>985</v>
      </c>
      <c r="O123" s="2047"/>
      <c r="P123" s="2058">
        <v>51088.800000000003</v>
      </c>
      <c r="Q123" s="2055">
        <f t="shared" si="2"/>
        <v>3211.1999999999971</v>
      </c>
      <c r="R123" s="2057">
        <f t="shared" si="3"/>
        <v>6.2855263776013466</v>
      </c>
    </row>
    <row r="124" spans="2:18" ht="12.75" hidden="1" customHeight="1">
      <c r="B124" s="2383"/>
      <c r="C124" s="1992" t="s">
        <v>1337</v>
      </c>
      <c r="D124" s="2383"/>
      <c r="E124" s="2390"/>
      <c r="F124" s="2390"/>
      <c r="G124" s="2393"/>
      <c r="O124" s="2047"/>
      <c r="P124" s="2058"/>
      <c r="Q124" s="2055">
        <f t="shared" si="2"/>
        <v>0</v>
      </c>
      <c r="R124" s="2057"/>
    </row>
    <row r="125" spans="2:18" ht="16.5" customHeight="1">
      <c r="B125" s="2382">
        <v>1351</v>
      </c>
      <c r="C125" s="1991" t="s">
        <v>1872</v>
      </c>
      <c r="D125" s="2385"/>
      <c r="E125" s="2388">
        <f>F125</f>
        <v>54300</v>
      </c>
      <c r="F125" s="2388">
        <f>F128+F129+F130+F131+F132+F133+F135+F136+F137+F138+F139+F140+F141+F142+F143+F144+F146+F147+F148+F149</f>
        <v>54300</v>
      </c>
      <c r="G125" s="2391" t="s">
        <v>985</v>
      </c>
      <c r="O125" s="2047"/>
      <c r="P125" s="2058">
        <v>51088.800000000003</v>
      </c>
      <c r="Q125" s="2055">
        <f t="shared" si="2"/>
        <v>3211.1999999999971</v>
      </c>
      <c r="R125" s="2057">
        <f t="shared" si="3"/>
        <v>6.2855263776013466</v>
      </c>
    </row>
    <row r="126" spans="2:18" ht="18.75" hidden="1" customHeight="1">
      <c r="B126" s="2384"/>
      <c r="C126" s="1670" t="s">
        <v>1873</v>
      </c>
      <c r="D126" s="2386"/>
      <c r="E126" s="2389"/>
      <c r="F126" s="2389"/>
      <c r="G126" s="2392"/>
      <c r="O126" s="2047"/>
      <c r="Q126" s="2045">
        <f t="shared" si="2"/>
        <v>0</v>
      </c>
      <c r="R126" s="2047"/>
    </row>
    <row r="127" spans="2:18" hidden="1">
      <c r="B127" s="2383"/>
      <c r="C127" s="1992" t="s">
        <v>1366</v>
      </c>
      <c r="D127" s="2387"/>
      <c r="E127" s="2390"/>
      <c r="F127" s="2390"/>
      <c r="G127" s="2393"/>
      <c r="O127" s="2047"/>
      <c r="Q127" s="2045">
        <f t="shared" si="2"/>
        <v>0</v>
      </c>
      <c r="R127" s="2047" t="e">
        <f t="shared" si="3"/>
        <v>#DIV/0!</v>
      </c>
    </row>
    <row r="128" spans="2:18" ht="0.75" hidden="1" customHeight="1">
      <c r="B128" s="1586">
        <v>13501</v>
      </c>
      <c r="C128" s="1602" t="s">
        <v>1874</v>
      </c>
      <c r="D128" s="1671"/>
      <c r="E128" s="1577"/>
      <c r="F128" s="1577"/>
      <c r="G128" s="1672" t="s">
        <v>985</v>
      </c>
      <c r="O128" s="2047"/>
      <c r="Q128" s="2045">
        <f t="shared" si="2"/>
        <v>0</v>
      </c>
      <c r="R128" s="2047" t="e">
        <f t="shared" si="3"/>
        <v>#DIV/0!</v>
      </c>
    </row>
    <row r="129" spans="2:18" ht="165.75" hidden="1">
      <c r="B129" s="1586">
        <v>13502</v>
      </c>
      <c r="C129" s="1602" t="s">
        <v>1875</v>
      </c>
      <c r="D129" s="1671"/>
      <c r="E129" s="1577"/>
      <c r="F129" s="1577"/>
      <c r="G129" s="1672" t="s">
        <v>985</v>
      </c>
      <c r="O129" s="2047"/>
      <c r="Q129" s="2045">
        <f t="shared" si="2"/>
        <v>0</v>
      </c>
      <c r="R129" s="2047" t="e">
        <f t="shared" si="3"/>
        <v>#DIV/0!</v>
      </c>
    </row>
    <row r="130" spans="2:18" ht="63.75" hidden="1">
      <c r="B130" s="1586">
        <v>13503</v>
      </c>
      <c r="C130" s="1602" t="s">
        <v>1876</v>
      </c>
      <c r="D130" s="1671"/>
      <c r="E130" s="1577"/>
      <c r="F130" s="1577"/>
      <c r="G130" s="1672" t="s">
        <v>985</v>
      </c>
      <c r="O130" s="2047"/>
      <c r="Q130" s="2045">
        <f t="shared" si="2"/>
        <v>0</v>
      </c>
      <c r="R130" s="2047" t="e">
        <f t="shared" si="3"/>
        <v>#DIV/0!</v>
      </c>
    </row>
    <row r="131" spans="2:18" ht="89.25" hidden="1">
      <c r="B131" s="1586">
        <v>13504</v>
      </c>
      <c r="C131" s="1602" t="s">
        <v>1877</v>
      </c>
      <c r="D131" s="1671"/>
      <c r="E131" s="1577"/>
      <c r="F131" s="1577"/>
      <c r="G131" s="1672" t="s">
        <v>985</v>
      </c>
      <c r="O131" s="2047"/>
      <c r="Q131" s="2045">
        <f t="shared" si="2"/>
        <v>0</v>
      </c>
      <c r="R131" s="2047" t="e">
        <f t="shared" si="3"/>
        <v>#DIV/0!</v>
      </c>
    </row>
    <row r="132" spans="2:18" ht="38.25" hidden="1">
      <c r="B132" s="1586">
        <v>13505</v>
      </c>
      <c r="C132" s="1602" t="s">
        <v>2164</v>
      </c>
      <c r="D132" s="1671"/>
      <c r="E132" s="1577">
        <f>F132</f>
        <v>300</v>
      </c>
      <c r="F132" s="1577">
        <v>300</v>
      </c>
      <c r="G132" s="1672" t="s">
        <v>985</v>
      </c>
      <c r="O132" s="2047"/>
      <c r="P132" s="2049">
        <v>138</v>
      </c>
      <c r="Q132" s="2045">
        <f t="shared" si="2"/>
        <v>162</v>
      </c>
      <c r="R132" s="2047">
        <f t="shared" si="3"/>
        <v>117.39130434782609</v>
      </c>
    </row>
    <row r="133" spans="2:18" ht="38.25" hidden="1" customHeight="1">
      <c r="B133" s="2382">
        <v>13506</v>
      </c>
      <c r="C133" s="1991" t="s">
        <v>1878</v>
      </c>
      <c r="D133" s="2385"/>
      <c r="E133" s="2388"/>
      <c r="F133" s="2388"/>
      <c r="G133" s="2391" t="s">
        <v>985</v>
      </c>
      <c r="O133" s="2047"/>
      <c r="Q133" s="2045">
        <f t="shared" si="2"/>
        <v>0</v>
      </c>
      <c r="R133" s="2047" t="e">
        <f t="shared" si="3"/>
        <v>#DIV/0!</v>
      </c>
    </row>
    <row r="134" spans="2:18" ht="12.75" hidden="1" customHeight="1">
      <c r="B134" s="2383"/>
      <c r="C134" s="1992" t="s">
        <v>1879</v>
      </c>
      <c r="D134" s="2387"/>
      <c r="E134" s="2390"/>
      <c r="F134" s="2390"/>
      <c r="G134" s="2393"/>
      <c r="O134" s="2047"/>
      <c r="Q134" s="2045">
        <f t="shared" si="2"/>
        <v>0</v>
      </c>
      <c r="R134" s="2047" t="e">
        <f t="shared" si="3"/>
        <v>#DIV/0!</v>
      </c>
    </row>
    <row r="135" spans="2:18" ht="20.25" customHeight="1">
      <c r="B135" s="1586">
        <v>13507</v>
      </c>
      <c r="C135" s="1602" t="s">
        <v>2245</v>
      </c>
      <c r="D135" s="1671"/>
      <c r="E135" s="1577">
        <f>F135</f>
        <v>24000</v>
      </c>
      <c r="F135" s="1577">
        <v>24000</v>
      </c>
      <c r="G135" s="1672" t="s">
        <v>985</v>
      </c>
      <c r="O135" s="2057">
        <v>24000</v>
      </c>
      <c r="P135" s="2058">
        <v>20278.3</v>
      </c>
      <c r="Q135" s="2055">
        <f t="shared" si="2"/>
        <v>3721.7000000000007</v>
      </c>
      <c r="R135" s="2057">
        <f t="shared" si="3"/>
        <v>18.353116385495831</v>
      </c>
    </row>
    <row r="136" spans="2:18" ht="36" hidden="1" customHeight="1">
      <c r="B136" s="1586">
        <v>13508</v>
      </c>
      <c r="C136" s="1602" t="s">
        <v>2233</v>
      </c>
      <c r="D136" s="1671"/>
      <c r="E136" s="1577">
        <f>F136</f>
        <v>200</v>
      </c>
      <c r="F136" s="1577">
        <v>200</v>
      </c>
      <c r="G136" s="1672" t="s">
        <v>985</v>
      </c>
      <c r="O136" s="2057">
        <v>200</v>
      </c>
      <c r="P136" s="2058">
        <v>15</v>
      </c>
      <c r="Q136" s="2055">
        <f t="shared" si="2"/>
        <v>185</v>
      </c>
      <c r="R136" s="2057">
        <f t="shared" si="3"/>
        <v>1233.3333333333335</v>
      </c>
    </row>
    <row r="137" spans="2:18" hidden="1">
      <c r="B137" s="1586">
        <v>13509</v>
      </c>
      <c r="C137" s="1602" t="s">
        <v>1880</v>
      </c>
      <c r="D137" s="1671"/>
      <c r="E137" s="1577"/>
      <c r="F137" s="1577"/>
      <c r="G137" s="1672" t="s">
        <v>985</v>
      </c>
      <c r="O137" s="2047"/>
      <c r="P137" s="2058"/>
      <c r="Q137" s="2055">
        <f t="shared" si="2"/>
        <v>0</v>
      </c>
      <c r="R137" s="2057"/>
    </row>
    <row r="138" spans="2:18" ht="18" customHeight="1">
      <c r="B138" s="1586">
        <v>13510</v>
      </c>
      <c r="C138" s="1602" t="s">
        <v>2244</v>
      </c>
      <c r="D138" s="1671"/>
      <c r="E138" s="1577">
        <f>F138</f>
        <v>1600</v>
      </c>
      <c r="F138" s="1577">
        <v>1600</v>
      </c>
      <c r="G138" s="1672" t="s">
        <v>985</v>
      </c>
      <c r="O138" s="2059">
        <v>1600</v>
      </c>
      <c r="P138" s="2058">
        <v>1757.1</v>
      </c>
      <c r="Q138" s="2055">
        <f t="shared" si="2"/>
        <v>-157.09999999999991</v>
      </c>
      <c r="R138" s="2057">
        <f t="shared" si="3"/>
        <v>-8.9408684764669015</v>
      </c>
    </row>
    <row r="139" spans="2:18" ht="114.75" hidden="1">
      <c r="B139" s="1586">
        <v>13511</v>
      </c>
      <c r="C139" s="1602" t="s">
        <v>1881</v>
      </c>
      <c r="D139" s="1671"/>
      <c r="E139" s="1577"/>
      <c r="F139" s="1577"/>
      <c r="G139" s="1672" t="s">
        <v>985</v>
      </c>
      <c r="O139" s="2059"/>
      <c r="P139" s="2058"/>
      <c r="Q139" s="2055">
        <f t="shared" si="2"/>
        <v>0</v>
      </c>
      <c r="R139" s="2057" t="e">
        <f t="shared" si="3"/>
        <v>#DIV/0!</v>
      </c>
    </row>
    <row r="140" spans="2:18" ht="63.75" hidden="1">
      <c r="B140" s="1586">
        <v>13512</v>
      </c>
      <c r="C140" s="1602" t="s">
        <v>1882</v>
      </c>
      <c r="D140" s="1671"/>
      <c r="E140" s="1577"/>
      <c r="F140" s="1577"/>
      <c r="G140" s="1672" t="s">
        <v>985</v>
      </c>
      <c r="O140" s="2059"/>
      <c r="P140" s="2058"/>
      <c r="Q140" s="2055">
        <f t="shared" si="2"/>
        <v>0</v>
      </c>
      <c r="R140" s="2057" t="e">
        <f t="shared" si="3"/>
        <v>#DIV/0!</v>
      </c>
    </row>
    <row r="141" spans="2:18" ht="21.75" customHeight="1">
      <c r="B141" s="1586">
        <v>13513</v>
      </c>
      <c r="C141" s="1602" t="s">
        <v>2241</v>
      </c>
      <c r="D141" s="1671"/>
      <c r="E141" s="1577">
        <f>F141</f>
        <v>21000</v>
      </c>
      <c r="F141" s="1577">
        <v>21000</v>
      </c>
      <c r="G141" s="1672" t="s">
        <v>985</v>
      </c>
      <c r="O141" s="2059">
        <v>18500</v>
      </c>
      <c r="P141" s="2058">
        <v>21867.5</v>
      </c>
      <c r="Q141" s="2055">
        <f t="shared" si="2"/>
        <v>-867.5</v>
      </c>
      <c r="R141" s="2057">
        <f t="shared" si="3"/>
        <v>-3.9670744255173203</v>
      </c>
    </row>
    <row r="142" spans="2:18" ht="28.5" customHeight="1">
      <c r="B142" s="1586">
        <v>13514</v>
      </c>
      <c r="C142" s="1586" t="s">
        <v>2246</v>
      </c>
      <c r="D142" s="1671"/>
      <c r="E142" s="1577">
        <f>F142</f>
        <v>7000</v>
      </c>
      <c r="F142" s="1577">
        <v>7000</v>
      </c>
      <c r="G142" s="1672" t="s">
        <v>985</v>
      </c>
      <c r="O142" s="2059">
        <v>7000</v>
      </c>
      <c r="P142" s="2058">
        <v>6694</v>
      </c>
      <c r="Q142" s="2055">
        <f t="shared" si="2"/>
        <v>306</v>
      </c>
      <c r="R142" s="2057">
        <f t="shared" si="3"/>
        <v>4.5712578428443384</v>
      </c>
    </row>
    <row r="143" spans="2:18" ht="114.75" hidden="1">
      <c r="B143" s="1586">
        <v>13515</v>
      </c>
      <c r="C143" s="1602" t="s">
        <v>1883</v>
      </c>
      <c r="D143" s="1671"/>
      <c r="E143" s="1577"/>
      <c r="F143" s="1577"/>
      <c r="G143" s="1672" t="s">
        <v>985</v>
      </c>
      <c r="O143" s="2047"/>
      <c r="P143" s="2058"/>
      <c r="Q143" s="2055">
        <f t="shared" si="2"/>
        <v>0</v>
      </c>
      <c r="R143" s="2057" t="e">
        <f t="shared" si="3"/>
        <v>#DIV/0!</v>
      </c>
    </row>
    <row r="144" spans="2:18" ht="51" hidden="1">
      <c r="B144" s="2382">
        <v>13516</v>
      </c>
      <c r="C144" s="1991" t="s">
        <v>1884</v>
      </c>
      <c r="D144" s="2385"/>
      <c r="E144" s="2388"/>
      <c r="F144" s="2388"/>
      <c r="G144" s="2391" t="s">
        <v>985</v>
      </c>
      <c r="O144" s="2047"/>
      <c r="P144" s="2058"/>
      <c r="Q144" s="2055">
        <f t="shared" si="2"/>
        <v>0</v>
      </c>
      <c r="R144" s="2057" t="e">
        <f t="shared" si="3"/>
        <v>#DIV/0!</v>
      </c>
    </row>
    <row r="145" spans="2:18" hidden="1">
      <c r="B145" s="2383"/>
      <c r="C145" s="1992" t="s">
        <v>1885</v>
      </c>
      <c r="D145" s="2387"/>
      <c r="E145" s="2390"/>
      <c r="F145" s="2390"/>
      <c r="G145" s="2393"/>
      <c r="O145" s="2047"/>
      <c r="P145" s="2058"/>
      <c r="Q145" s="2055">
        <f t="shared" si="2"/>
        <v>0</v>
      </c>
      <c r="R145" s="2057" t="e">
        <f t="shared" si="3"/>
        <v>#DIV/0!</v>
      </c>
    </row>
    <row r="146" spans="2:18" ht="178.5" hidden="1">
      <c r="B146" s="1586">
        <v>13517</v>
      </c>
      <c r="C146" s="1602" t="s">
        <v>1886</v>
      </c>
      <c r="D146" s="1671"/>
      <c r="E146" s="1577"/>
      <c r="F146" s="1577"/>
      <c r="G146" s="1672" t="s">
        <v>985</v>
      </c>
      <c r="O146" s="2047"/>
      <c r="P146" s="2058"/>
      <c r="Q146" s="2055">
        <f t="shared" si="2"/>
        <v>0</v>
      </c>
      <c r="R146" s="2057" t="e">
        <f t="shared" si="3"/>
        <v>#DIV/0!</v>
      </c>
    </row>
    <row r="147" spans="2:18" ht="38.25" hidden="1">
      <c r="B147" s="1586">
        <v>13518</v>
      </c>
      <c r="C147" s="1602" t="s">
        <v>2195</v>
      </c>
      <c r="D147" s="1671"/>
      <c r="E147" s="1577">
        <f>F147</f>
        <v>0</v>
      </c>
      <c r="F147" s="1577">
        <v>0</v>
      </c>
      <c r="G147" s="1672" t="s">
        <v>985</v>
      </c>
      <c r="O147" s="2047"/>
      <c r="P147" s="2058"/>
      <c r="Q147" s="2055">
        <f t="shared" si="2"/>
        <v>0</v>
      </c>
      <c r="R147" s="2057"/>
    </row>
    <row r="148" spans="2:18" ht="24.75" hidden="1" customHeight="1">
      <c r="B148" s="1586">
        <v>13519</v>
      </c>
      <c r="C148" s="1602" t="s">
        <v>2136</v>
      </c>
      <c r="D148" s="1671"/>
      <c r="E148" s="1577">
        <f>F148</f>
        <v>200</v>
      </c>
      <c r="F148" s="1577">
        <v>200</v>
      </c>
      <c r="G148" s="1672" t="s">
        <v>985</v>
      </c>
      <c r="O148" s="2047"/>
      <c r="P148" s="2058">
        <v>339</v>
      </c>
      <c r="Q148" s="2055">
        <f t="shared" si="2"/>
        <v>-139</v>
      </c>
      <c r="R148" s="2057">
        <f t="shared" si="3"/>
        <v>-41.002949852507378</v>
      </c>
    </row>
    <row r="149" spans="2:18" ht="27" hidden="1" customHeight="1">
      <c r="B149" s="1586">
        <v>13520</v>
      </c>
      <c r="C149" s="1602" t="s">
        <v>1888</v>
      </c>
      <c r="D149" s="1671"/>
      <c r="E149" s="1577"/>
      <c r="F149" s="1577"/>
      <c r="G149" s="1672" t="s">
        <v>985</v>
      </c>
      <c r="O149" s="2047"/>
      <c r="Q149" s="2045">
        <f t="shared" si="2"/>
        <v>0</v>
      </c>
      <c r="R149" s="2047" t="e">
        <f t="shared" si="3"/>
        <v>#DIV/0!</v>
      </c>
    </row>
    <row r="150" spans="2:18" ht="27" hidden="1" customHeight="1">
      <c r="B150" s="2382">
        <v>1352</v>
      </c>
      <c r="C150" s="2382" t="s">
        <v>2166</v>
      </c>
      <c r="D150" s="2385"/>
      <c r="E150" s="2396">
        <f>F150</f>
        <v>0</v>
      </c>
      <c r="F150" s="2396">
        <v>0</v>
      </c>
      <c r="G150" s="2391" t="s">
        <v>985</v>
      </c>
      <c r="O150" s="2047"/>
      <c r="Q150" s="2045">
        <f t="shared" si="2"/>
        <v>0</v>
      </c>
      <c r="R150" s="2047" t="e">
        <f t="shared" si="3"/>
        <v>#DIV/0!</v>
      </c>
    </row>
    <row r="151" spans="2:18" ht="27" hidden="1" customHeight="1">
      <c r="B151" s="2383"/>
      <c r="C151" s="2383"/>
      <c r="D151" s="2387"/>
      <c r="E151" s="2397"/>
      <c r="F151" s="2397"/>
      <c r="G151" s="2393"/>
      <c r="O151" s="2047"/>
      <c r="Q151" s="2045">
        <f t="shared" si="2"/>
        <v>0</v>
      </c>
      <c r="R151" s="2047" t="e">
        <f t="shared" si="3"/>
        <v>#DIV/0!</v>
      </c>
    </row>
    <row r="152" spans="2:18" ht="27" hidden="1" customHeight="1">
      <c r="B152" s="1586">
        <v>1353</v>
      </c>
      <c r="C152" s="1602" t="s">
        <v>1889</v>
      </c>
      <c r="D152" s="1671"/>
      <c r="E152" s="1577"/>
      <c r="F152" s="1577"/>
      <c r="G152" s="1672" t="s">
        <v>985</v>
      </c>
      <c r="O152" s="2047"/>
      <c r="Q152" s="2045">
        <f t="shared" si="2"/>
        <v>0</v>
      </c>
      <c r="R152" s="2047" t="e">
        <f t="shared" si="3"/>
        <v>#DIV/0!</v>
      </c>
    </row>
    <row r="153" spans="2:18" hidden="1">
      <c r="B153" s="2382">
        <v>1360</v>
      </c>
      <c r="C153" s="1991" t="s">
        <v>1890</v>
      </c>
      <c r="D153" s="2382">
        <v>7431</v>
      </c>
      <c r="E153" s="2388">
        <f>F153</f>
        <v>300</v>
      </c>
      <c r="F153" s="2388">
        <f>F156+F157</f>
        <v>300</v>
      </c>
      <c r="G153" s="2391" t="s">
        <v>985</v>
      </c>
      <c r="O153" s="2047"/>
      <c r="Q153" s="2045"/>
      <c r="R153" s="2047"/>
    </row>
    <row r="154" spans="2:18" hidden="1">
      <c r="B154" s="2384"/>
      <c r="C154" s="1670" t="s">
        <v>1891</v>
      </c>
      <c r="D154" s="2384"/>
      <c r="E154" s="2389"/>
      <c r="F154" s="2389"/>
      <c r="G154" s="2392"/>
      <c r="O154" s="2047"/>
      <c r="Q154" s="2045"/>
      <c r="R154" s="2047"/>
    </row>
    <row r="155" spans="2:18" hidden="1">
      <c r="B155" s="2383"/>
      <c r="C155" s="1992" t="s">
        <v>1366</v>
      </c>
      <c r="D155" s="2383"/>
      <c r="E155" s="2390"/>
      <c r="F155" s="2390"/>
      <c r="G155" s="2393"/>
      <c r="O155" s="2047"/>
      <c r="Q155" s="2045"/>
      <c r="R155" s="2047"/>
    </row>
    <row r="156" spans="2:18" ht="69.75" hidden="1" customHeight="1">
      <c r="B156" s="1586">
        <v>1361</v>
      </c>
      <c r="C156" s="1602" t="s">
        <v>2167</v>
      </c>
      <c r="D156" s="1671"/>
      <c r="E156" s="1577">
        <f>F156</f>
        <v>300</v>
      </c>
      <c r="F156" s="1577">
        <v>300</v>
      </c>
      <c r="G156" s="1672" t="s">
        <v>985</v>
      </c>
      <c r="O156" s="2047"/>
      <c r="P156" s="2049">
        <v>220</v>
      </c>
      <c r="Q156" s="2045">
        <f t="shared" si="2"/>
        <v>80</v>
      </c>
      <c r="R156" s="2047">
        <f t="shared" si="3"/>
        <v>36.363636363636367</v>
      </c>
    </row>
    <row r="157" spans="2:18" ht="52.5" hidden="1" customHeight="1">
      <c r="B157" s="1586">
        <v>1362</v>
      </c>
      <c r="C157" s="1602" t="s">
        <v>2170</v>
      </c>
      <c r="D157" s="1671"/>
      <c r="E157" s="1577">
        <f>F157</f>
        <v>0</v>
      </c>
      <c r="F157" s="1577">
        <v>0</v>
      </c>
      <c r="G157" s="1672" t="s">
        <v>985</v>
      </c>
      <c r="O157" s="2047"/>
      <c r="Q157" s="2045">
        <f t="shared" si="2"/>
        <v>0</v>
      </c>
      <c r="R157" s="2047" t="e">
        <f t="shared" si="3"/>
        <v>#DIV/0!</v>
      </c>
    </row>
    <row r="158" spans="2:18" ht="12.75" hidden="1" customHeight="1">
      <c r="B158" s="2382">
        <v>1370</v>
      </c>
      <c r="C158" s="1991" t="s">
        <v>1894</v>
      </c>
      <c r="D158" s="2382">
        <v>7441</v>
      </c>
      <c r="E158" s="2388">
        <f>F158</f>
        <v>0</v>
      </c>
      <c r="F158" s="2388">
        <f>F162</f>
        <v>0</v>
      </c>
      <c r="G158" s="2391" t="s">
        <v>985</v>
      </c>
      <c r="O158" s="2047"/>
      <c r="Q158" s="2045">
        <f t="shared" si="2"/>
        <v>0</v>
      </c>
      <c r="R158" s="2047" t="e">
        <f t="shared" si="3"/>
        <v>#DIV/0!</v>
      </c>
    </row>
    <row r="159" spans="2:18" ht="12.75" hidden="1" customHeight="1">
      <c r="B159" s="2384"/>
      <c r="C159" s="1670" t="s">
        <v>1895</v>
      </c>
      <c r="D159" s="2384"/>
      <c r="E159" s="2389"/>
      <c r="F159" s="2389"/>
      <c r="G159" s="2392"/>
      <c r="O159" s="2047"/>
      <c r="Q159" s="2045">
        <f t="shared" si="2"/>
        <v>0</v>
      </c>
      <c r="R159" s="2047" t="e">
        <f t="shared" si="3"/>
        <v>#DIV/0!</v>
      </c>
    </row>
    <row r="160" spans="2:18" hidden="1">
      <c r="B160" s="2383"/>
      <c r="C160" s="1992" t="s">
        <v>1366</v>
      </c>
      <c r="D160" s="2383"/>
      <c r="E160" s="2390"/>
      <c r="F160" s="2390"/>
      <c r="G160" s="2393"/>
      <c r="O160" s="2047"/>
      <c r="Q160" s="2045">
        <f t="shared" si="2"/>
        <v>0</v>
      </c>
      <c r="R160" s="2047" t="e">
        <f t="shared" si="3"/>
        <v>#DIV/0!</v>
      </c>
    </row>
    <row r="161" spans="2:18" ht="153" hidden="1">
      <c r="B161" s="1586">
        <v>1371</v>
      </c>
      <c r="C161" s="1602" t="s">
        <v>1896</v>
      </c>
      <c r="D161" s="1671"/>
      <c r="E161" s="1577"/>
      <c r="F161" s="1577"/>
      <c r="G161" s="1672" t="s">
        <v>985</v>
      </c>
      <c r="O161" s="2047"/>
      <c r="Q161" s="2045">
        <f t="shared" si="2"/>
        <v>0</v>
      </c>
      <c r="R161" s="2047" t="e">
        <f t="shared" si="3"/>
        <v>#DIV/0!</v>
      </c>
    </row>
    <row r="162" spans="2:18" ht="153" hidden="1">
      <c r="B162" s="1586">
        <v>1372</v>
      </c>
      <c r="C162" s="1602" t="s">
        <v>1897</v>
      </c>
      <c r="D162" s="1671"/>
      <c r="E162" s="1577">
        <f>F162</f>
        <v>0</v>
      </c>
      <c r="F162" s="1771">
        <v>0</v>
      </c>
      <c r="G162" s="1672" t="s">
        <v>985</v>
      </c>
      <c r="O162" s="2047"/>
      <c r="Q162" s="2045">
        <f t="shared" ref="Q162" si="4">F162-P162</f>
        <v>0</v>
      </c>
      <c r="R162" s="2047" t="e">
        <f t="shared" si="3"/>
        <v>#DIV/0!</v>
      </c>
    </row>
    <row r="163" spans="2:18" ht="38.25" hidden="1">
      <c r="B163" s="2382">
        <v>1380</v>
      </c>
      <c r="C163" s="1991" t="s">
        <v>1898</v>
      </c>
      <c r="D163" s="2382">
        <v>7442</v>
      </c>
      <c r="E163" s="2388">
        <f>G163</f>
        <v>40000</v>
      </c>
      <c r="F163" s="2391" t="s">
        <v>985</v>
      </c>
      <c r="G163" s="2388">
        <f>G166</f>
        <v>40000</v>
      </c>
      <c r="O163" s="2047"/>
      <c r="Q163" s="2045"/>
      <c r="R163" s="2047"/>
    </row>
    <row r="164" spans="2:18" hidden="1">
      <c r="B164" s="2384"/>
      <c r="C164" s="1670" t="s">
        <v>1899</v>
      </c>
      <c r="D164" s="2384"/>
      <c r="E164" s="2389"/>
      <c r="F164" s="2392"/>
      <c r="G164" s="2389"/>
      <c r="O164" s="2047"/>
      <c r="Q164" s="2045"/>
      <c r="R164" s="2047"/>
    </row>
    <row r="165" spans="2:18" hidden="1">
      <c r="B165" s="2383"/>
      <c r="C165" s="1992" t="s">
        <v>1366</v>
      </c>
      <c r="D165" s="2383"/>
      <c r="E165" s="2390"/>
      <c r="F165" s="2393"/>
      <c r="G165" s="2390"/>
      <c r="O165" s="2047"/>
      <c r="Q165" s="2045"/>
      <c r="R165" s="2047"/>
    </row>
    <row r="166" spans="2:18" ht="61.5" hidden="1" customHeight="1">
      <c r="B166" s="2382">
        <v>1381</v>
      </c>
      <c r="C166" s="1991" t="s">
        <v>2137</v>
      </c>
      <c r="D166" s="2385"/>
      <c r="E166" s="2388">
        <f>G166</f>
        <v>40000</v>
      </c>
      <c r="F166" s="2391" t="s">
        <v>985</v>
      </c>
      <c r="G166" s="2403">
        <v>40000</v>
      </c>
      <c r="O166" s="2047"/>
      <c r="Q166" s="2045"/>
      <c r="R166" s="2047"/>
    </row>
    <row r="167" spans="2:18" hidden="1">
      <c r="B167" s="2383"/>
      <c r="C167" s="1992" t="s">
        <v>1900</v>
      </c>
      <c r="D167" s="2387"/>
      <c r="E167" s="2390"/>
      <c r="F167" s="2393"/>
      <c r="G167" s="2404"/>
      <c r="O167" s="2047"/>
      <c r="Q167" s="2045"/>
      <c r="R167" s="2047"/>
    </row>
    <row r="168" spans="2:18" ht="153" hidden="1">
      <c r="B168" s="1586">
        <v>1382</v>
      </c>
      <c r="C168" s="1602" t="s">
        <v>1901</v>
      </c>
      <c r="D168" s="1671"/>
      <c r="E168" s="1577"/>
      <c r="F168" s="1672" t="s">
        <v>985</v>
      </c>
      <c r="G168" s="1577"/>
      <c r="O168" s="2047"/>
      <c r="Q168" s="2045"/>
      <c r="R168" s="2047"/>
    </row>
    <row r="169" spans="2:18" hidden="1">
      <c r="B169" s="2382">
        <v>1390</v>
      </c>
      <c r="C169" s="1991" t="s">
        <v>1902</v>
      </c>
      <c r="D169" s="2382">
        <v>7452</v>
      </c>
      <c r="E169" s="2388">
        <f>F169+G169</f>
        <v>400</v>
      </c>
      <c r="F169" s="2388">
        <f>F176</f>
        <v>400</v>
      </c>
      <c r="G169" s="2388">
        <f>G174+G173</f>
        <v>0</v>
      </c>
      <c r="O169" s="2047"/>
      <c r="Q169" s="2045"/>
      <c r="R169" s="2047"/>
    </row>
    <row r="170" spans="2:18" hidden="1">
      <c r="B170" s="2384"/>
      <c r="C170" s="1670" t="s">
        <v>1903</v>
      </c>
      <c r="D170" s="2384"/>
      <c r="E170" s="2389"/>
      <c r="F170" s="2389"/>
      <c r="G170" s="2389"/>
      <c r="O170" s="2047"/>
      <c r="Q170" s="2045"/>
      <c r="R170" s="2047"/>
    </row>
    <row r="171" spans="2:18" hidden="1">
      <c r="B171" s="2384"/>
      <c r="C171" s="1670" t="s">
        <v>1904</v>
      </c>
      <c r="D171" s="2384"/>
      <c r="E171" s="2389"/>
      <c r="F171" s="2389"/>
      <c r="G171" s="2389"/>
      <c r="O171" s="2047"/>
      <c r="Q171" s="2045"/>
      <c r="R171" s="2047"/>
    </row>
    <row r="172" spans="2:18" hidden="1">
      <c r="B172" s="2383"/>
      <c r="C172" s="1992" t="s">
        <v>1366</v>
      </c>
      <c r="D172" s="2383"/>
      <c r="E172" s="2390"/>
      <c r="F172" s="2390"/>
      <c r="G172" s="2390"/>
      <c r="O172" s="2047"/>
      <c r="Q172" s="2045"/>
      <c r="R172" s="2047"/>
    </row>
    <row r="173" spans="2:18" ht="43.5" hidden="1" customHeight="1">
      <c r="B173" s="1586">
        <v>1391</v>
      </c>
      <c r="C173" s="1602" t="s">
        <v>2169</v>
      </c>
      <c r="D173" s="1671"/>
      <c r="E173" s="1577">
        <f>G173</f>
        <v>0</v>
      </c>
      <c r="F173" s="1672" t="s">
        <v>985</v>
      </c>
      <c r="G173" s="1577">
        <v>0</v>
      </c>
      <c r="O173" s="2047"/>
      <c r="Q173" s="2045"/>
      <c r="R173" s="2047"/>
    </row>
    <row r="174" spans="2:18" hidden="1">
      <c r="B174" s="2382">
        <v>1392</v>
      </c>
      <c r="C174" s="2401" t="s">
        <v>1905</v>
      </c>
      <c r="D174" s="2385"/>
      <c r="E174" s="2388">
        <v>0</v>
      </c>
      <c r="F174" s="2391" t="s">
        <v>985</v>
      </c>
      <c r="G174" s="2388">
        <v>0</v>
      </c>
      <c r="O174" s="2047"/>
      <c r="Q174" s="2045"/>
      <c r="R174" s="2047"/>
    </row>
    <row r="175" spans="2:18" hidden="1">
      <c r="B175" s="2383"/>
      <c r="C175" s="2402"/>
      <c r="D175" s="2387"/>
      <c r="E175" s="2390"/>
      <c r="F175" s="2393"/>
      <c r="G175" s="2390"/>
      <c r="O175" s="2047"/>
      <c r="Q175" s="2045"/>
      <c r="R175" s="2047"/>
    </row>
    <row r="176" spans="2:18" ht="25.5" hidden="1">
      <c r="B176" s="2382">
        <v>1393</v>
      </c>
      <c r="C176" s="1991" t="s">
        <v>1906</v>
      </c>
      <c r="D176" s="2385"/>
      <c r="E176" s="2388">
        <f>F176</f>
        <v>400</v>
      </c>
      <c r="F176" s="2388">
        <v>400</v>
      </c>
      <c r="G176" s="2388"/>
      <c r="O176" s="2047"/>
      <c r="R176" s="2047"/>
    </row>
    <row r="177" spans="2:18" ht="25.5" hidden="1">
      <c r="B177" s="2383"/>
      <c r="C177" s="1992" t="s">
        <v>2168</v>
      </c>
      <c r="D177" s="2387"/>
      <c r="E177" s="2390"/>
      <c r="F177" s="2390"/>
      <c r="G177" s="2390"/>
      <c r="H177" s="2663"/>
      <c r="I177" s="2381"/>
      <c r="J177" s="2381"/>
      <c r="O177" s="2060"/>
      <c r="P177" s="2051"/>
      <c r="Q177" s="2044"/>
      <c r="R177" s="2060"/>
    </row>
    <row r="178" spans="2:18" ht="12" customHeight="1">
      <c r="B178"/>
      <c r="C178"/>
      <c r="D178"/>
      <c r="E178"/>
      <c r="F178"/>
      <c r="G178"/>
      <c r="O178"/>
      <c r="P178"/>
      <c r="Q178"/>
    </row>
    <row r="179" spans="2:18" ht="21.75" hidden="1" customHeight="1">
      <c r="B179"/>
      <c r="C179"/>
      <c r="D179"/>
      <c r="E179"/>
      <c r="F179"/>
      <c r="G179"/>
      <c r="O179"/>
      <c r="P179"/>
      <c r="Q179"/>
    </row>
    <row r="180" spans="2:18" ht="14.25" customHeight="1">
      <c r="B180"/>
      <c r="C180" s="379" t="s">
        <v>2237</v>
      </c>
      <c r="D180" s="379" t="s">
        <v>2223</v>
      </c>
      <c r="E180"/>
      <c r="F180" t="s">
        <v>2239</v>
      </c>
      <c r="G180"/>
      <c r="O180"/>
      <c r="P180"/>
      <c r="Q180"/>
    </row>
    <row r="181" spans="2:18">
      <c r="B181"/>
      <c r="C181"/>
      <c r="D181"/>
      <c r="E181"/>
      <c r="F181"/>
      <c r="G181"/>
      <c r="O181"/>
      <c r="P181"/>
      <c r="Q181"/>
    </row>
    <row r="182" spans="2:18">
      <c r="B182"/>
      <c r="C182" s="379" t="s">
        <v>2238</v>
      </c>
      <c r="D182" s="379">
        <v>361061.2</v>
      </c>
      <c r="E182" s="379" t="s">
        <v>2224</v>
      </c>
      <c r="F182" t="s">
        <v>2240</v>
      </c>
      <c r="G182"/>
      <c r="O182"/>
      <c r="P182"/>
      <c r="Q182"/>
    </row>
    <row r="183" spans="2:18" ht="18.75" customHeight="1">
      <c r="B183"/>
      <c r="C183"/>
      <c r="D183"/>
      <c r="E183"/>
      <c r="F183"/>
      <c r="G183"/>
      <c r="O183"/>
      <c r="P183"/>
      <c r="Q183"/>
    </row>
    <row r="184" spans="2:18">
      <c r="B184"/>
      <c r="C184"/>
      <c r="D184"/>
      <c r="E184"/>
      <c r="F184"/>
      <c r="G184"/>
      <c r="O184"/>
      <c r="P184"/>
      <c r="Q184"/>
    </row>
    <row r="185" spans="2:18">
      <c r="B185"/>
      <c r="C185"/>
      <c r="D185"/>
      <c r="E185"/>
      <c r="F185"/>
      <c r="G185"/>
      <c r="O185"/>
      <c r="P185"/>
      <c r="Q185"/>
    </row>
    <row r="186" spans="2:18">
      <c r="B186"/>
      <c r="C186"/>
      <c r="D186"/>
      <c r="E186"/>
      <c r="F186"/>
      <c r="G186"/>
      <c r="O186"/>
      <c r="P186"/>
      <c r="Q186"/>
    </row>
    <row r="187" spans="2:18">
      <c r="B187"/>
      <c r="C187"/>
      <c r="D187"/>
      <c r="E187"/>
      <c r="F187"/>
      <c r="G187"/>
      <c r="O187"/>
      <c r="P187"/>
      <c r="Q187"/>
    </row>
    <row r="188" spans="2:18">
      <c r="B188"/>
      <c r="C188"/>
      <c r="D188"/>
      <c r="E188"/>
      <c r="F188"/>
      <c r="G188"/>
      <c r="O188"/>
      <c r="P188"/>
      <c r="Q188"/>
    </row>
    <row r="189" spans="2:18">
      <c r="B189"/>
      <c r="C189"/>
      <c r="D189"/>
      <c r="E189"/>
      <c r="F189"/>
      <c r="G189"/>
      <c r="O189"/>
      <c r="P189"/>
      <c r="Q189"/>
    </row>
    <row r="190" spans="2:18">
      <c r="B190"/>
      <c r="C190"/>
      <c r="D190"/>
      <c r="E190"/>
      <c r="F190"/>
      <c r="G190"/>
      <c r="O190"/>
      <c r="P190"/>
      <c r="Q190"/>
    </row>
    <row r="191" spans="2:18" ht="19.5" customHeight="1">
      <c r="B191"/>
      <c r="C191"/>
      <c r="D191"/>
      <c r="E191"/>
      <c r="F191"/>
      <c r="G191"/>
      <c r="O191"/>
      <c r="P191"/>
      <c r="Q191"/>
    </row>
    <row r="192" spans="2:18">
      <c r="B192"/>
      <c r="C192"/>
      <c r="D192"/>
      <c r="E192"/>
      <c r="F192"/>
      <c r="G192"/>
      <c r="O192"/>
      <c r="P192"/>
      <c r="Q192"/>
    </row>
    <row r="193" spans="1:17">
      <c r="B193"/>
      <c r="C193"/>
      <c r="D193"/>
      <c r="E193"/>
      <c r="F193"/>
      <c r="G193"/>
      <c r="O193"/>
      <c r="P193"/>
      <c r="Q193"/>
    </row>
    <row r="194" spans="1:17">
      <c r="B194"/>
      <c r="C194"/>
      <c r="D194"/>
      <c r="E194"/>
      <c r="F194"/>
      <c r="G194"/>
      <c r="O194"/>
      <c r="P194"/>
      <c r="Q194"/>
    </row>
    <row r="195" spans="1:17" ht="21.75" customHeight="1">
      <c r="B195"/>
      <c r="C195"/>
      <c r="D195"/>
      <c r="E195"/>
      <c r="F195"/>
      <c r="G195"/>
      <c r="O195"/>
      <c r="P195"/>
      <c r="Q195"/>
    </row>
    <row r="196" spans="1:17">
      <c r="B196"/>
      <c r="C196"/>
      <c r="D196"/>
      <c r="E196"/>
      <c r="F196"/>
      <c r="G196"/>
      <c r="O196" s="2061"/>
      <c r="P196"/>
      <c r="Q196"/>
    </row>
    <row r="197" spans="1:17">
      <c r="B197"/>
      <c r="C197"/>
      <c r="D197"/>
      <c r="E197"/>
      <c r="F197"/>
      <c r="G197"/>
      <c r="P197"/>
      <c r="Q197"/>
    </row>
    <row r="198" spans="1:17">
      <c r="B198"/>
      <c r="C198"/>
      <c r="D198"/>
      <c r="E198"/>
      <c r="F198"/>
      <c r="G198"/>
      <c r="P198"/>
      <c r="Q198"/>
    </row>
    <row r="199" spans="1:17">
      <c r="B199"/>
      <c r="C199"/>
      <c r="D199"/>
      <c r="E199"/>
      <c r="F199"/>
      <c r="G199"/>
      <c r="P199"/>
      <c r="Q199"/>
    </row>
    <row r="200" spans="1:17">
      <c r="B200"/>
      <c r="C200"/>
      <c r="D200"/>
      <c r="E200"/>
      <c r="F200"/>
      <c r="G200"/>
      <c r="P200"/>
      <c r="Q200"/>
    </row>
    <row r="201" spans="1:17">
      <c r="B201"/>
      <c r="C201"/>
      <c r="D201"/>
      <c r="E201"/>
      <c r="F201"/>
      <c r="G201"/>
      <c r="P201"/>
      <c r="Q201"/>
    </row>
    <row r="202" spans="1:17">
      <c r="B202"/>
      <c r="C202"/>
      <c r="D202"/>
      <c r="E202"/>
      <c r="F202"/>
      <c r="G202"/>
      <c r="P202"/>
      <c r="Q202"/>
    </row>
    <row r="203" spans="1:17">
      <c r="A203" s="1951"/>
      <c r="B203" s="1951"/>
      <c r="C203" s="1951"/>
      <c r="D203" s="1951"/>
      <c r="E203" s="1951"/>
      <c r="F203" s="1951"/>
      <c r="G203" s="1951"/>
      <c r="H203" s="1951"/>
      <c r="I203" s="1951"/>
      <c r="P203"/>
      <c r="Q203"/>
    </row>
    <row r="204" spans="1:17">
      <c r="A204" s="1951"/>
      <c r="B204" s="1951"/>
      <c r="C204" s="1951"/>
      <c r="D204" s="1951"/>
      <c r="E204" s="1951"/>
      <c r="F204" s="1951"/>
      <c r="G204" s="1951"/>
      <c r="H204" s="1951"/>
      <c r="I204" s="1951"/>
      <c r="P204"/>
      <c r="Q204"/>
    </row>
    <row r="205" spans="1:17">
      <c r="B205"/>
      <c r="C205"/>
      <c r="D205"/>
      <c r="E205"/>
      <c r="F205"/>
      <c r="G205"/>
      <c r="P205"/>
      <c r="Q205"/>
    </row>
    <row r="206" spans="1:17">
      <c r="B206"/>
      <c r="C206"/>
      <c r="D206"/>
      <c r="E206"/>
      <c r="F206"/>
      <c r="G206"/>
      <c r="P206"/>
      <c r="Q206"/>
    </row>
    <row r="207" spans="1:17">
      <c r="B207"/>
      <c r="C207"/>
      <c r="D207"/>
      <c r="E207"/>
      <c r="F207"/>
      <c r="G207"/>
      <c r="P207"/>
      <c r="Q207"/>
    </row>
    <row r="208" spans="1:17">
      <c r="B208"/>
      <c r="C208"/>
      <c r="D208"/>
      <c r="E208"/>
      <c r="F208"/>
      <c r="G208"/>
      <c r="P208"/>
      <c r="Q208"/>
    </row>
    <row r="209" spans="2:17">
      <c r="B209"/>
      <c r="C209"/>
      <c r="D209"/>
      <c r="E209"/>
      <c r="F209"/>
      <c r="G209"/>
      <c r="P209"/>
      <c r="Q209"/>
    </row>
    <row r="210" spans="2:17">
      <c r="B210"/>
      <c r="C210"/>
      <c r="D210"/>
      <c r="E210"/>
      <c r="F210"/>
      <c r="G210"/>
      <c r="P210"/>
      <c r="Q210"/>
    </row>
    <row r="211" spans="2:17">
      <c r="B211"/>
      <c r="C211"/>
      <c r="D211"/>
      <c r="E211"/>
      <c r="F211"/>
      <c r="G211"/>
      <c r="P211"/>
      <c r="Q211"/>
    </row>
    <row r="212" spans="2:17">
      <c r="B212"/>
      <c r="C212"/>
      <c r="D212"/>
      <c r="E212"/>
      <c r="F212"/>
      <c r="G212"/>
      <c r="P212"/>
      <c r="Q212"/>
    </row>
    <row r="213" spans="2:17">
      <c r="B213"/>
      <c r="C213"/>
      <c r="D213"/>
      <c r="E213"/>
      <c r="F213"/>
      <c r="G213"/>
      <c r="P213"/>
      <c r="Q213"/>
    </row>
    <row r="214" spans="2:17">
      <c r="B214"/>
      <c r="C214"/>
      <c r="D214"/>
      <c r="E214"/>
      <c r="F214"/>
      <c r="G214"/>
      <c r="P214"/>
      <c r="Q214"/>
    </row>
    <row r="215" spans="2:17">
      <c r="B215"/>
      <c r="C215"/>
      <c r="D215"/>
      <c r="E215"/>
      <c r="F215"/>
      <c r="G215"/>
      <c r="P215"/>
      <c r="Q215"/>
    </row>
    <row r="216" spans="2:17">
      <c r="B216"/>
      <c r="C216"/>
      <c r="D216"/>
      <c r="E216"/>
      <c r="F216"/>
      <c r="G216"/>
      <c r="P216"/>
      <c r="Q216"/>
    </row>
    <row r="217" spans="2:17">
      <c r="B217"/>
      <c r="C217"/>
      <c r="D217"/>
      <c r="E217"/>
      <c r="F217"/>
      <c r="G217"/>
      <c r="P217"/>
      <c r="Q217"/>
    </row>
    <row r="218" spans="2:17">
      <c r="B218"/>
      <c r="C218"/>
      <c r="D218"/>
      <c r="E218"/>
      <c r="F218"/>
      <c r="G218"/>
      <c r="P218"/>
      <c r="Q218"/>
    </row>
    <row r="219" spans="2:17">
      <c r="B219"/>
      <c r="C219"/>
      <c r="D219"/>
      <c r="E219"/>
      <c r="F219"/>
      <c r="G219"/>
      <c r="P219"/>
      <c r="Q219"/>
    </row>
    <row r="220" spans="2:17">
      <c r="B220"/>
      <c r="C220"/>
      <c r="D220"/>
      <c r="E220"/>
      <c r="F220"/>
      <c r="G220"/>
      <c r="P220"/>
      <c r="Q220"/>
    </row>
    <row r="221" spans="2:17">
      <c r="B221"/>
      <c r="C221"/>
      <c r="D221"/>
      <c r="E221"/>
      <c r="F221"/>
      <c r="G221"/>
      <c r="P221"/>
      <c r="Q221"/>
    </row>
    <row r="222" spans="2:17">
      <c r="B222"/>
      <c r="C222"/>
      <c r="D222"/>
      <c r="E222"/>
      <c r="F222"/>
      <c r="G222"/>
      <c r="P222"/>
      <c r="Q222"/>
    </row>
    <row r="223" spans="2:17">
      <c r="B223"/>
      <c r="C223"/>
      <c r="D223"/>
      <c r="E223"/>
      <c r="F223"/>
      <c r="G223"/>
      <c r="P223"/>
      <c r="Q223"/>
    </row>
    <row r="224" spans="2:17">
      <c r="B224"/>
      <c r="C224"/>
      <c r="D224"/>
      <c r="E224"/>
      <c r="F224"/>
      <c r="G224"/>
      <c r="P224"/>
      <c r="Q224"/>
    </row>
    <row r="225" spans="1:17">
      <c r="B225"/>
      <c r="C225"/>
      <c r="D225"/>
      <c r="E225"/>
      <c r="F225"/>
      <c r="G225"/>
      <c r="P225"/>
      <c r="Q225"/>
    </row>
    <row r="226" spans="1:17">
      <c r="B226"/>
      <c r="C226"/>
      <c r="D226"/>
      <c r="E226"/>
      <c r="F226"/>
      <c r="G226"/>
      <c r="P226"/>
      <c r="Q226"/>
    </row>
    <row r="227" spans="1:17">
      <c r="B227"/>
      <c r="C227"/>
      <c r="D227"/>
      <c r="E227"/>
      <c r="F227"/>
      <c r="G227"/>
      <c r="P227"/>
      <c r="Q227"/>
    </row>
    <row r="228" spans="1:17">
      <c r="B228"/>
      <c r="C228"/>
      <c r="D228"/>
      <c r="E228"/>
      <c r="F228"/>
      <c r="G228"/>
      <c r="P228"/>
      <c r="Q228"/>
    </row>
    <row r="229" spans="1:17">
      <c r="B229"/>
      <c r="C229"/>
      <c r="D229"/>
      <c r="E229"/>
      <c r="F229"/>
      <c r="G229"/>
      <c r="P229"/>
      <c r="Q229"/>
    </row>
    <row r="230" spans="1:17">
      <c r="B230"/>
      <c r="C230"/>
      <c r="D230"/>
      <c r="E230"/>
      <c r="F230"/>
      <c r="G230"/>
      <c r="P230"/>
      <c r="Q230"/>
    </row>
    <row r="231" spans="1:17">
      <c r="B231"/>
      <c r="C231"/>
      <c r="D231"/>
      <c r="E231"/>
      <c r="F231"/>
      <c r="G231"/>
    </row>
    <row r="232" spans="1:17">
      <c r="B232"/>
      <c r="C232"/>
      <c r="D232"/>
      <c r="E232"/>
      <c r="F232"/>
      <c r="G232"/>
    </row>
    <row r="233" spans="1:17">
      <c r="B233"/>
      <c r="C233"/>
      <c r="D233"/>
      <c r="E233"/>
      <c r="F233"/>
      <c r="G233"/>
    </row>
    <row r="234" spans="1:17">
      <c r="B234"/>
      <c r="C234"/>
      <c r="D234"/>
      <c r="E234"/>
      <c r="F234"/>
      <c r="G234"/>
    </row>
    <row r="235" spans="1:17">
      <c r="B235"/>
      <c r="C235"/>
      <c r="D235"/>
      <c r="E235"/>
      <c r="F235"/>
      <c r="G235"/>
    </row>
    <row r="236" spans="1:17">
      <c r="A236" s="401"/>
      <c r="H236" s="401"/>
      <c r="I236" s="401"/>
    </row>
    <row r="237" spans="1:17">
      <c r="B237"/>
      <c r="C237"/>
      <c r="D237"/>
      <c r="E237"/>
      <c r="F237"/>
      <c r="G237"/>
    </row>
    <row r="238" spans="1:17">
      <c r="B238"/>
      <c r="C238"/>
      <c r="D238"/>
      <c r="E238"/>
      <c r="F238"/>
      <c r="G238"/>
    </row>
    <row r="239" spans="1:17">
      <c r="B239"/>
      <c r="C239"/>
      <c r="D239"/>
      <c r="E239"/>
      <c r="F239"/>
      <c r="G239"/>
    </row>
    <row r="240" spans="1:17">
      <c r="B240"/>
      <c r="C240"/>
      <c r="D240"/>
      <c r="E240"/>
      <c r="F240"/>
      <c r="G240"/>
    </row>
    <row r="241" spans="2:7">
      <c r="B241"/>
      <c r="C241"/>
      <c r="D241"/>
      <c r="E241"/>
      <c r="F241"/>
      <c r="G241"/>
    </row>
    <row r="242" spans="2:7">
      <c r="B242"/>
      <c r="C242"/>
      <c r="D242"/>
      <c r="E242"/>
      <c r="F242"/>
      <c r="G242"/>
    </row>
    <row r="243" spans="2:7">
      <c r="B243"/>
      <c r="C243"/>
      <c r="D243"/>
      <c r="E243"/>
      <c r="F243"/>
      <c r="G243"/>
    </row>
    <row r="244" spans="2:7">
      <c r="B244"/>
      <c r="C244"/>
      <c r="D244"/>
      <c r="E244"/>
      <c r="F244"/>
      <c r="G244"/>
    </row>
    <row r="245" spans="2:7">
      <c r="B245"/>
      <c r="C245"/>
      <c r="D245"/>
      <c r="E245"/>
      <c r="F245"/>
      <c r="G245"/>
    </row>
    <row r="246" spans="2:7">
      <c r="B246"/>
      <c r="C246"/>
      <c r="D246"/>
      <c r="E246"/>
      <c r="F246"/>
      <c r="G246"/>
    </row>
    <row r="247" spans="2:7">
      <c r="B247"/>
      <c r="C247"/>
      <c r="D247"/>
      <c r="E247"/>
      <c r="F247"/>
      <c r="G247"/>
    </row>
    <row r="248" spans="2:7">
      <c r="B248"/>
      <c r="C248"/>
      <c r="D248"/>
      <c r="E248"/>
      <c r="F248"/>
      <c r="G248"/>
    </row>
    <row r="249" spans="2:7">
      <c r="B249"/>
      <c r="C249"/>
      <c r="D249"/>
      <c r="E249"/>
      <c r="F249"/>
      <c r="G249"/>
    </row>
    <row r="250" spans="2:7">
      <c r="B250"/>
      <c r="C250"/>
      <c r="D250"/>
      <c r="E250"/>
      <c r="F250"/>
      <c r="G250"/>
    </row>
    <row r="251" spans="2:7">
      <c r="B251"/>
      <c r="C251"/>
      <c r="D251"/>
      <c r="E251"/>
      <c r="F251"/>
      <c r="G251"/>
    </row>
    <row r="252" spans="2:7">
      <c r="B252"/>
      <c r="C252"/>
      <c r="D252"/>
      <c r="E252"/>
      <c r="F252"/>
      <c r="G252"/>
    </row>
    <row r="253" spans="2:7">
      <c r="B253"/>
      <c r="C253"/>
      <c r="D253"/>
      <c r="E253"/>
      <c r="F253"/>
      <c r="G253"/>
    </row>
    <row r="254" spans="2:7">
      <c r="B254"/>
      <c r="C254"/>
      <c r="D254"/>
      <c r="E254"/>
      <c r="F254"/>
      <c r="G254"/>
    </row>
    <row r="255" spans="2:7">
      <c r="B255"/>
      <c r="C255"/>
      <c r="D255"/>
      <c r="E255"/>
      <c r="F255"/>
      <c r="G255"/>
    </row>
    <row r="256" spans="2:7">
      <c r="B256"/>
      <c r="C256"/>
      <c r="D256"/>
      <c r="E256"/>
      <c r="F256"/>
      <c r="G256"/>
    </row>
    <row r="257" spans="2:7">
      <c r="B257"/>
      <c r="C257"/>
      <c r="D257"/>
      <c r="E257"/>
      <c r="F257"/>
      <c r="G257"/>
    </row>
    <row r="258" spans="2:7">
      <c r="B258"/>
      <c r="C258"/>
      <c r="D258"/>
      <c r="E258"/>
      <c r="F258"/>
      <c r="G258"/>
    </row>
    <row r="259" spans="2:7">
      <c r="B259"/>
      <c r="C259"/>
      <c r="D259"/>
      <c r="E259"/>
      <c r="F259"/>
      <c r="G259"/>
    </row>
    <row r="260" spans="2:7">
      <c r="B260"/>
      <c r="C260"/>
      <c r="D260"/>
      <c r="E260"/>
      <c r="F260"/>
      <c r="G260"/>
    </row>
    <row r="261" spans="2:7">
      <c r="B261"/>
      <c r="C261"/>
      <c r="D261"/>
      <c r="E261"/>
      <c r="F261"/>
      <c r="G261"/>
    </row>
    <row r="262" spans="2:7">
      <c r="B262"/>
      <c r="C262"/>
      <c r="D262"/>
      <c r="E262"/>
      <c r="F262"/>
      <c r="G262"/>
    </row>
    <row r="263" spans="2:7">
      <c r="B263"/>
      <c r="C263"/>
      <c r="D263"/>
      <c r="E263"/>
      <c r="F263"/>
      <c r="G263"/>
    </row>
    <row r="264" spans="2:7">
      <c r="B264"/>
      <c r="C264"/>
      <c r="D264"/>
      <c r="E264"/>
      <c r="F264"/>
      <c r="G264"/>
    </row>
    <row r="265" spans="2:7">
      <c r="B265"/>
      <c r="C265"/>
      <c r="D265"/>
      <c r="E265"/>
      <c r="F265"/>
      <c r="G265"/>
    </row>
    <row r="266" spans="2:7">
      <c r="B266"/>
      <c r="C266"/>
      <c r="D266"/>
      <c r="E266"/>
      <c r="F266"/>
      <c r="G266"/>
    </row>
    <row r="267" spans="2:7">
      <c r="B267"/>
      <c r="C267"/>
      <c r="D267"/>
      <c r="E267"/>
      <c r="F267"/>
      <c r="G267"/>
    </row>
    <row r="268" spans="2:7">
      <c r="B268"/>
      <c r="C268"/>
      <c r="D268"/>
      <c r="E268"/>
      <c r="F268"/>
      <c r="G268"/>
    </row>
    <row r="269" spans="2:7">
      <c r="B269"/>
      <c r="C269"/>
      <c r="D269"/>
      <c r="E269"/>
      <c r="F269"/>
      <c r="G269"/>
    </row>
    <row r="270" spans="2:7">
      <c r="B270"/>
      <c r="C270"/>
      <c r="D270"/>
      <c r="E270"/>
      <c r="F270"/>
      <c r="G270"/>
    </row>
    <row r="271" spans="2:7">
      <c r="B271"/>
      <c r="C271"/>
      <c r="D271"/>
      <c r="E271"/>
      <c r="F271"/>
      <c r="G271"/>
    </row>
    <row r="272" spans="2:7">
      <c r="B272"/>
      <c r="C272"/>
      <c r="D272"/>
      <c r="E272"/>
      <c r="F272"/>
      <c r="G272"/>
    </row>
    <row r="273" spans="2:7">
      <c r="B273"/>
      <c r="C273"/>
      <c r="D273"/>
      <c r="E273"/>
      <c r="F273"/>
      <c r="G273"/>
    </row>
    <row r="274" spans="2:7">
      <c r="B274"/>
      <c r="C274"/>
      <c r="D274"/>
      <c r="E274"/>
      <c r="F274"/>
      <c r="G274"/>
    </row>
    <row r="275" spans="2:7">
      <c r="B275"/>
      <c r="C275"/>
      <c r="D275"/>
      <c r="E275"/>
      <c r="F275"/>
      <c r="G275"/>
    </row>
    <row r="276" spans="2:7">
      <c r="B276"/>
      <c r="C276"/>
      <c r="D276"/>
      <c r="E276"/>
      <c r="F276"/>
      <c r="G276"/>
    </row>
    <row r="277" spans="2:7">
      <c r="B277"/>
      <c r="C277"/>
      <c r="D277"/>
      <c r="E277"/>
      <c r="F277"/>
      <c r="G277"/>
    </row>
    <row r="278" spans="2:7">
      <c r="B278"/>
      <c r="C278"/>
      <c r="D278"/>
      <c r="E278"/>
      <c r="F278"/>
      <c r="G278"/>
    </row>
    <row r="279" spans="2:7">
      <c r="B279"/>
      <c r="C279"/>
      <c r="D279"/>
      <c r="E279"/>
      <c r="F279"/>
      <c r="G279"/>
    </row>
    <row r="280" spans="2:7">
      <c r="B280"/>
      <c r="C280"/>
      <c r="D280"/>
      <c r="E280"/>
      <c r="F280"/>
      <c r="G280"/>
    </row>
    <row r="281" spans="2:7">
      <c r="B281"/>
      <c r="C281"/>
      <c r="D281"/>
      <c r="E281"/>
      <c r="F281"/>
      <c r="G281"/>
    </row>
    <row r="282" spans="2:7">
      <c r="B282"/>
      <c r="C282"/>
      <c r="D282"/>
      <c r="E282"/>
      <c r="F282"/>
      <c r="G282"/>
    </row>
    <row r="283" spans="2:7">
      <c r="B283"/>
      <c r="C283"/>
      <c r="D283"/>
      <c r="E283"/>
      <c r="F283"/>
      <c r="G283"/>
    </row>
    <row r="284" spans="2:7">
      <c r="B284"/>
      <c r="C284"/>
      <c r="D284"/>
      <c r="E284"/>
      <c r="F284"/>
      <c r="G284"/>
    </row>
    <row r="285" spans="2:7">
      <c r="B285"/>
      <c r="C285"/>
      <c r="D285"/>
      <c r="E285"/>
      <c r="F285"/>
      <c r="G285"/>
    </row>
    <row r="286" spans="2:7">
      <c r="B286"/>
      <c r="C286"/>
      <c r="D286"/>
      <c r="E286"/>
      <c r="F286"/>
      <c r="G286"/>
    </row>
    <row r="287" spans="2:7">
      <c r="B287"/>
      <c r="C287"/>
      <c r="D287"/>
      <c r="E287"/>
      <c r="F287"/>
      <c r="G287"/>
    </row>
    <row r="288" spans="2:7">
      <c r="B288"/>
      <c r="C288"/>
      <c r="D288"/>
      <c r="E288"/>
      <c r="F288"/>
      <c r="G288"/>
    </row>
    <row r="289" spans="2:7">
      <c r="B289"/>
      <c r="C289"/>
      <c r="D289"/>
      <c r="E289"/>
      <c r="F289"/>
      <c r="G289"/>
    </row>
    <row r="290" spans="2:7">
      <c r="B290"/>
      <c r="C290"/>
      <c r="D290"/>
      <c r="E290"/>
      <c r="F290"/>
      <c r="G290"/>
    </row>
  </sheetData>
  <mergeCells count="249">
    <mergeCell ref="D1:E1"/>
    <mergeCell ref="F1:G1"/>
    <mergeCell ref="C2:E2"/>
    <mergeCell ref="P2:P4"/>
    <mergeCell ref="Q2:Q4"/>
    <mergeCell ref="B3:B4"/>
    <mergeCell ref="C3:C4"/>
    <mergeCell ref="E3:E4"/>
    <mergeCell ref="B9:B11"/>
    <mergeCell ref="D9:D11"/>
    <mergeCell ref="E9:E11"/>
    <mergeCell ref="F9:F11"/>
    <mergeCell ref="G9:G11"/>
    <mergeCell ref="H9:L9"/>
    <mergeCell ref="B6:B8"/>
    <mergeCell ref="D6:D8"/>
    <mergeCell ref="E6:E8"/>
    <mergeCell ref="F6:F8"/>
    <mergeCell ref="G6:G8"/>
    <mergeCell ref="H7:L7"/>
    <mergeCell ref="B12:B13"/>
    <mergeCell ref="D12:D13"/>
    <mergeCell ref="E12:E13"/>
    <mergeCell ref="F12:F13"/>
    <mergeCell ref="G12:G13"/>
    <mergeCell ref="B21:B22"/>
    <mergeCell ref="D21:D22"/>
    <mergeCell ref="E21:E22"/>
    <mergeCell ref="F21:F22"/>
    <mergeCell ref="G21:G22"/>
    <mergeCell ref="B32:B33"/>
    <mergeCell ref="D32:D33"/>
    <mergeCell ref="E32:E33"/>
    <mergeCell ref="F32:F33"/>
    <mergeCell ref="G32:G33"/>
    <mergeCell ref="H35:I35"/>
    <mergeCell ref="B24:B26"/>
    <mergeCell ref="D24:D26"/>
    <mergeCell ref="E24:E26"/>
    <mergeCell ref="F24:F26"/>
    <mergeCell ref="G24:G26"/>
    <mergeCell ref="B28:B29"/>
    <mergeCell ref="D28:D29"/>
    <mergeCell ref="E28:E29"/>
    <mergeCell ref="F28:F29"/>
    <mergeCell ref="G28:G29"/>
    <mergeCell ref="B46:B47"/>
    <mergeCell ref="D46:D47"/>
    <mergeCell ref="E46:E47"/>
    <mergeCell ref="F46:F47"/>
    <mergeCell ref="G46:G47"/>
    <mergeCell ref="B50:B52"/>
    <mergeCell ref="D50:D52"/>
    <mergeCell ref="E50:E52"/>
    <mergeCell ref="F50:F52"/>
    <mergeCell ref="G50:G52"/>
    <mergeCell ref="B53:B54"/>
    <mergeCell ref="D53:D54"/>
    <mergeCell ref="E53:E54"/>
    <mergeCell ref="F53:F54"/>
    <mergeCell ref="G53:G54"/>
    <mergeCell ref="B60:B61"/>
    <mergeCell ref="D60:D61"/>
    <mergeCell ref="E60:E61"/>
    <mergeCell ref="F60:F61"/>
    <mergeCell ref="G60:G61"/>
    <mergeCell ref="B66:B68"/>
    <mergeCell ref="D66:D68"/>
    <mergeCell ref="E66:E68"/>
    <mergeCell ref="F66:F68"/>
    <mergeCell ref="G66:G68"/>
    <mergeCell ref="B69:B70"/>
    <mergeCell ref="D69:D70"/>
    <mergeCell ref="E69:E70"/>
    <mergeCell ref="F69:F70"/>
    <mergeCell ref="G69:G70"/>
    <mergeCell ref="B71:B73"/>
    <mergeCell ref="D71:D73"/>
    <mergeCell ref="E71:E73"/>
    <mergeCell ref="F71:F73"/>
    <mergeCell ref="G71:G73"/>
    <mergeCell ref="B74:B75"/>
    <mergeCell ref="D74:D75"/>
    <mergeCell ref="E74:E75"/>
    <mergeCell ref="F74:F75"/>
    <mergeCell ref="G74:G75"/>
    <mergeCell ref="B76:B79"/>
    <mergeCell ref="D76:D79"/>
    <mergeCell ref="E76:E79"/>
    <mergeCell ref="F76:F79"/>
    <mergeCell ref="G76:G79"/>
    <mergeCell ref="B80:B81"/>
    <mergeCell ref="C80:C81"/>
    <mergeCell ref="D80:D81"/>
    <mergeCell ref="E80:E81"/>
    <mergeCell ref="F80:F81"/>
    <mergeCell ref="B85:B86"/>
    <mergeCell ref="D85:D86"/>
    <mergeCell ref="E85:E86"/>
    <mergeCell ref="F85:F86"/>
    <mergeCell ref="G85:G86"/>
    <mergeCell ref="H87:J87"/>
    <mergeCell ref="G80:G81"/>
    <mergeCell ref="B82:B84"/>
    <mergeCell ref="D82:D84"/>
    <mergeCell ref="E82:E84"/>
    <mergeCell ref="F82:F84"/>
    <mergeCell ref="G82:G84"/>
    <mergeCell ref="B88:B89"/>
    <mergeCell ref="D88:D89"/>
    <mergeCell ref="E88:E89"/>
    <mergeCell ref="F88:F89"/>
    <mergeCell ref="G88:G89"/>
    <mergeCell ref="B90:B91"/>
    <mergeCell ref="D90:D91"/>
    <mergeCell ref="E90:E91"/>
    <mergeCell ref="F90:F91"/>
    <mergeCell ref="G90:G91"/>
    <mergeCell ref="B92:B94"/>
    <mergeCell ref="D92:D94"/>
    <mergeCell ref="E92:E94"/>
    <mergeCell ref="F92:F94"/>
    <mergeCell ref="G92:G94"/>
    <mergeCell ref="B97:B99"/>
    <mergeCell ref="D97:D99"/>
    <mergeCell ref="E97:E99"/>
    <mergeCell ref="F97:F99"/>
    <mergeCell ref="G97:G99"/>
    <mergeCell ref="B100:B101"/>
    <mergeCell ref="D100:D101"/>
    <mergeCell ref="E100:E101"/>
    <mergeCell ref="F100:F101"/>
    <mergeCell ref="G100:G101"/>
    <mergeCell ref="B102:B103"/>
    <mergeCell ref="D102:D103"/>
    <mergeCell ref="E102:E103"/>
    <mergeCell ref="F102:F103"/>
    <mergeCell ref="G102:G103"/>
    <mergeCell ref="B104:B105"/>
    <mergeCell ref="D104:D105"/>
    <mergeCell ref="E104:E105"/>
    <mergeCell ref="F104:F105"/>
    <mergeCell ref="G104:G105"/>
    <mergeCell ref="B107:B109"/>
    <mergeCell ref="D107:D109"/>
    <mergeCell ref="E107:E109"/>
    <mergeCell ref="F107:F109"/>
    <mergeCell ref="G107:G109"/>
    <mergeCell ref="G113:G114"/>
    <mergeCell ref="B116:B118"/>
    <mergeCell ref="D116:D118"/>
    <mergeCell ref="E116:E118"/>
    <mergeCell ref="F116:F118"/>
    <mergeCell ref="G116:G118"/>
    <mergeCell ref="B111:B112"/>
    <mergeCell ref="D111:D112"/>
    <mergeCell ref="E111:E112"/>
    <mergeCell ref="F111:F112"/>
    <mergeCell ref="G111:G112"/>
    <mergeCell ref="B113:B114"/>
    <mergeCell ref="C113:C114"/>
    <mergeCell ref="D113:D114"/>
    <mergeCell ref="E113:E114"/>
    <mergeCell ref="F113:F114"/>
    <mergeCell ref="B120:B121"/>
    <mergeCell ref="D120:D121"/>
    <mergeCell ref="E120:E121"/>
    <mergeCell ref="F120:F121"/>
    <mergeCell ref="G120:G121"/>
    <mergeCell ref="B123:B124"/>
    <mergeCell ref="D123:D124"/>
    <mergeCell ref="E123:E124"/>
    <mergeCell ref="F123:F124"/>
    <mergeCell ref="G123:G124"/>
    <mergeCell ref="B125:B127"/>
    <mergeCell ref="D125:D127"/>
    <mergeCell ref="E125:E127"/>
    <mergeCell ref="F125:F127"/>
    <mergeCell ref="G125:G127"/>
    <mergeCell ref="B133:B134"/>
    <mergeCell ref="D133:D134"/>
    <mergeCell ref="E133:E134"/>
    <mergeCell ref="F133:F134"/>
    <mergeCell ref="G133:G134"/>
    <mergeCell ref="G150:G151"/>
    <mergeCell ref="B153:B155"/>
    <mergeCell ref="D153:D155"/>
    <mergeCell ref="E153:E155"/>
    <mergeCell ref="F153:F155"/>
    <mergeCell ref="G153:G155"/>
    <mergeCell ref="B144:B145"/>
    <mergeCell ref="D144:D145"/>
    <mergeCell ref="E144:E145"/>
    <mergeCell ref="F144:F145"/>
    <mergeCell ref="G144:G145"/>
    <mergeCell ref="B150:B151"/>
    <mergeCell ref="C150:C151"/>
    <mergeCell ref="D150:D151"/>
    <mergeCell ref="E150:E151"/>
    <mergeCell ref="F150:F151"/>
    <mergeCell ref="F169:F172"/>
    <mergeCell ref="G169:G172"/>
    <mergeCell ref="B158:B160"/>
    <mergeCell ref="D158:D160"/>
    <mergeCell ref="E158:E160"/>
    <mergeCell ref="F158:F160"/>
    <mergeCell ref="G158:G160"/>
    <mergeCell ref="B163:B165"/>
    <mergeCell ref="D163:D165"/>
    <mergeCell ref="E163:E165"/>
    <mergeCell ref="F163:F165"/>
    <mergeCell ref="G163:G165"/>
    <mergeCell ref="R2:R4"/>
    <mergeCell ref="O3:O4"/>
    <mergeCell ref="F3:G5"/>
    <mergeCell ref="O12:O13"/>
    <mergeCell ref="B176:B177"/>
    <mergeCell ref="D176:D177"/>
    <mergeCell ref="E176:E177"/>
    <mergeCell ref="F176:F177"/>
    <mergeCell ref="G176:G177"/>
    <mergeCell ref="H177:J177"/>
    <mergeCell ref="B174:B175"/>
    <mergeCell ref="C174:C175"/>
    <mergeCell ref="D174:D175"/>
    <mergeCell ref="E174:E175"/>
    <mergeCell ref="F174:F175"/>
    <mergeCell ref="G174:G175"/>
    <mergeCell ref="B166:B167"/>
    <mergeCell ref="D166:D167"/>
    <mergeCell ref="E166:E167"/>
    <mergeCell ref="F166:F167"/>
    <mergeCell ref="G166:G167"/>
    <mergeCell ref="B169:B172"/>
    <mergeCell ref="D169:D172"/>
    <mergeCell ref="E169:E172"/>
    <mergeCell ref="P12:P13"/>
    <mergeCell ref="Q12:Q13"/>
    <mergeCell ref="R12:R13"/>
    <mergeCell ref="U20:W20"/>
    <mergeCell ref="U16:W16"/>
    <mergeCell ref="O9:O10"/>
    <mergeCell ref="O6:O8"/>
    <mergeCell ref="P6:P8"/>
    <mergeCell ref="Q6:Q8"/>
    <mergeCell ref="R6:R8"/>
    <mergeCell ref="P9:P10"/>
    <mergeCell ref="Q9:Q10"/>
    <mergeCell ref="R9:R10"/>
  </mergeCells>
  <pageMargins left="0" right="0" top="0" bottom="0" header="0.31496062992125984" footer="0"/>
  <pageSetup paperSize="9" orientation="landscape" horizont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96</vt:i4>
      </vt:variant>
      <vt:variant>
        <vt:lpstr>Named Ranges</vt:lpstr>
      </vt:variant>
      <vt:variant>
        <vt:i4>3</vt:i4>
      </vt:variant>
    </vt:vector>
  </HeadingPairs>
  <TitlesOfParts>
    <vt:vector size="99" baseType="lpstr">
      <vt:lpstr>Лист6</vt:lpstr>
      <vt:lpstr>Лист5</vt:lpstr>
      <vt:lpstr>texekanq</vt:lpstr>
      <vt:lpstr>Лист1</vt:lpstr>
      <vt:lpstr>Лист9</vt:lpstr>
      <vt:lpstr>tex</vt:lpstr>
      <vt:lpstr>tit.t</vt:lpstr>
      <vt:lpstr>ekamut</vt:lpstr>
      <vt:lpstr>tnt</vt:lpstr>
      <vt:lpstr>Лист10</vt:lpstr>
      <vt:lpstr>mnac</vt:lpstr>
      <vt:lpstr>subv aparat</vt:lpstr>
      <vt:lpstr>aparat</vt:lpstr>
      <vt:lpstr>zags</vt:lpstr>
      <vt:lpstr>1.5.1</vt:lpstr>
      <vt:lpstr>sybv 1,6,1</vt:lpstr>
      <vt:lpstr>1.6.1</vt:lpstr>
      <vt:lpstr>arandzin aih</vt:lpstr>
      <vt:lpstr>anasnabyz</vt:lpstr>
      <vt:lpstr>subv gux</vt:lpstr>
      <vt:lpstr> gux</vt:lpstr>
      <vt:lpstr>subv chanap</vt:lpstr>
      <vt:lpstr>arandzin chanaparh</vt:lpstr>
      <vt:lpstr>tnt.harab.</vt:lpstr>
      <vt:lpstr>arandzin axbahan.</vt:lpstr>
      <vt:lpstr>kext.grer</vt:lpstr>
      <vt:lpstr>subven sher  էքսպեռեմ </vt:lpstr>
      <vt:lpstr>subven sher</vt:lpstr>
      <vt:lpstr>Shner</vt:lpstr>
      <vt:lpstr>subv rhamat</vt:lpstr>
      <vt:lpstr>rhamat</vt:lpstr>
      <vt:lpstr>subv bnak</vt:lpstr>
      <vt:lpstr>Лист16</vt:lpstr>
      <vt:lpstr>bnak.chin</vt:lpstr>
      <vt:lpstr>poxoc.lus պ</vt:lpstr>
      <vt:lpstr>subv pox iusav</vt:lpstr>
      <vt:lpstr>poxoc.lusav.</vt:lpstr>
      <vt:lpstr>suzi</vt:lpstr>
      <vt:lpstr>komynal</vt:lpstr>
      <vt:lpstr>qts</vt:lpstr>
      <vt:lpstr>qts partq</vt:lpstr>
      <vt:lpstr>Sheet3</vt:lpstr>
      <vt:lpstr>arandzin aroxg</vt:lpstr>
      <vt:lpstr>sybven 8,1,1</vt:lpstr>
      <vt:lpstr>arandzin sport</vt:lpstr>
      <vt:lpstr>kino</vt:lpstr>
      <vt:lpstr>gradaran</vt:lpstr>
      <vt:lpstr>subv msh ken</vt:lpstr>
      <vt:lpstr>mch kentron</vt:lpstr>
      <vt:lpstr>Лист14</vt:lpstr>
      <vt:lpstr>  mshakujti tun</vt:lpstr>
      <vt:lpstr>ajl mchak</vt:lpstr>
      <vt:lpstr>subv mank</vt:lpstr>
      <vt:lpstr>mankap</vt:lpstr>
      <vt:lpstr>mankap partq</vt:lpstr>
      <vt:lpstr>barz.krt</vt:lpstr>
      <vt:lpstr>arandzin dproc</vt:lpstr>
      <vt:lpstr>artadproc</vt:lpstr>
      <vt:lpstr>sub art dp</vt:lpstr>
      <vt:lpstr>sporti dproc</vt:lpstr>
      <vt:lpstr>Лист17</vt:lpstr>
      <vt:lpstr>Лист11</vt:lpstr>
      <vt:lpstr>sort droc sub</vt:lpstr>
      <vt:lpstr>Лист13</vt:lpstr>
      <vt:lpstr>arvesti dproc</vt:lpstr>
      <vt:lpstr>soc haraz.korcrac</vt:lpstr>
      <vt:lpstr>10-4-1</vt:lpstr>
      <vt:lpstr>arandzin soc</vt:lpstr>
      <vt:lpstr>10.5.1</vt:lpstr>
      <vt:lpstr>bjudj. chnax.caxs</vt:lpstr>
      <vt:lpstr>caxser eramsjak</vt:lpstr>
      <vt:lpstr>ekamut eramsjak</vt:lpstr>
      <vt:lpstr>4</vt:lpstr>
      <vt:lpstr>3</vt:lpstr>
      <vt:lpstr>2</vt:lpstr>
      <vt:lpstr>1</vt:lpstr>
      <vt:lpstr>Лист2</vt:lpstr>
      <vt:lpstr>Лист3</vt:lpstr>
      <vt:lpstr>Лист4</vt:lpstr>
      <vt:lpstr>blagod</vt:lpstr>
      <vt:lpstr>katnar</vt:lpstr>
      <vt:lpstr>lernov</vt:lpstr>
      <vt:lpstr>medov</vt:lpstr>
      <vt:lpstr>sarat</vt:lpstr>
      <vt:lpstr>novos</vt:lpstr>
      <vt:lpstr>mexvh</vt:lpstr>
      <vt:lpstr>dachtad</vt:lpstr>
      <vt:lpstr>Лист7</vt:lpstr>
      <vt:lpstr>Лист8</vt:lpstr>
      <vt:lpstr>սառչապետ</vt:lpstr>
      <vt:lpstr>մեծավ</vt:lpstr>
      <vt:lpstr>arv dp</vt:lpstr>
      <vt:lpstr>մեծ առվ դպ</vt:lpstr>
      <vt:lpstr>Лист12</vt:lpstr>
      <vt:lpstr>marz dp</vt:lpstr>
      <vt:lpstr>raznica</vt:lpstr>
      <vt:lpstr>ekamut!Print_Area</vt:lpstr>
      <vt:lpstr>ekamut!Print_Titles</vt:lpstr>
      <vt:lpstr>tnt!Print_Titles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Tashir 2</dc:creator>
  <cp:lastModifiedBy>Arpine Khachatryan</cp:lastModifiedBy>
  <cp:lastPrinted>2026-05-26T12:32:13Z</cp:lastPrinted>
  <dcterms:created xsi:type="dcterms:W3CDTF">1996-10-14T23:33:28Z</dcterms:created>
  <dcterms:modified xsi:type="dcterms:W3CDTF">2026-05-27T06:49:12Z</dcterms:modified>
</cp:coreProperties>
</file>