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4.2026\17.04.2026\Jrvej 30-N\"/>
    </mc:Choice>
  </mc:AlternateContent>
  <xr:revisionPtr revIDLastSave="0" documentId="13_ncr:1_{3D7BCF29-CCDF-4601-8099-AB5E006BC121}" xr6:coauthVersionLast="47" xr6:coauthVersionMax="47" xr10:uidLastSave="{00000000-0000-0000-0000-000000000000}"/>
  <bookViews>
    <workbookView xWindow="3720" yWindow="3720" windowWidth="21555" windowHeight="11385" xr2:uid="{00000000-000D-0000-FFFF-FFFF00000000}"/>
  </bookViews>
  <sheets>
    <sheet name="Հատված 2" sheetId="3" r:id="rId1"/>
    <sheet name="Հատված 4-5" sheetId="10" state="hidden" r:id="rId2"/>
  </sheets>
  <definedNames>
    <definedName name="_xlnm.Print_Area" localSheetId="0">'Հատված 2'!$A$1:$I$226</definedName>
    <definedName name="_xlnm.Print_Area" localSheetId="1">'Հատված 4-5'!$A$2:$G$82</definedName>
    <definedName name="_xlnm.Print_Titles" localSheetId="0">'Հատված 2'!$7:$9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F64" i="10" l="1"/>
  <c r="D64" i="10" s="1"/>
  <c r="E60" i="10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D65" i="10"/>
  <c r="F28" i="10" l="1"/>
  <c r="D28" i="10" s="1"/>
  <c r="F60" i="10"/>
  <c r="D29" i="10"/>
  <c r="D57" i="10"/>
  <c r="D63" i="10"/>
  <c r="D46" i="10"/>
  <c r="F52" i="10"/>
  <c r="F27" i="10" s="1"/>
  <c r="D60" i="10"/>
  <c r="E52" i="10"/>
  <c r="F72" i="10"/>
  <c r="E45" i="10"/>
  <c r="D45" i="10" s="1"/>
  <c r="E12" i="10" l="1"/>
  <c r="F26" i="10" s="1"/>
  <c r="D52" i="10"/>
  <c r="E27" i="10"/>
  <c r="D27" i="10" s="1"/>
  <c r="D72" i="10"/>
  <c r="F71" i="10"/>
  <c r="D71" i="10" s="1"/>
  <c r="C12" i="10" l="1"/>
  <c r="D12" i="10"/>
  <c r="E26" i="10" s="1"/>
  <c r="D26" i="10" s="1"/>
  <c r="A23" i="10"/>
</calcChain>
</file>

<file path=xl/sharedStrings.xml><?xml version="1.0" encoding="utf-8"?>
<sst xmlns="http://schemas.openxmlformats.org/spreadsheetml/2006/main" count="609" uniqueCount="332">
  <si>
    <t>3</t>
  </si>
  <si>
    <t>8</t>
  </si>
  <si>
    <t>0</t>
  </si>
  <si>
    <t>1</t>
  </si>
  <si>
    <t>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</si>
  <si>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</si>
  <si>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</si>
  <si>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</si>
  <si>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</si>
  <si>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</si>
  <si>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</si>
  <si>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</si>
  <si>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</si>
  <si>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</si>
  <si>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</si>
  <si>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</si>
  <si>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X</t>
  </si>
  <si>
    <t>X</t>
  </si>
  <si>
    <t>(հազար դրամով)</t>
  </si>
  <si>
    <t>Ընդամենը (ս.5+ս.6)</t>
  </si>
  <si>
    <t>այդ թվում`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</si>
  <si>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</si>
  <si>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</si>
  <si>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</si>
  <si>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</si>
  <si>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</si>
  <si>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</si>
  <si>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</si>
  <si>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</si>
  <si>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</si>
  <si>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</si>
  <si>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</si>
  <si>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</si>
  <si>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</si>
  <si>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</si>
  <si>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</si>
  <si>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</si>
  <si>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</si>
  <si>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</si>
  <si>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</si>
  <si>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</si>
  <si>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</si>
  <si>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</si>
  <si>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</si>
  <si>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</si>
  <si>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</si>
  <si>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</si>
  <si>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</si>
  <si>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</si>
  <si>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</si>
  <si>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</si>
  <si>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</si>
  <si>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</si>
  <si>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</si>
  <si>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</si>
  <si>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</si>
  <si>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</si>
  <si>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</si>
  <si>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</si>
  <si>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</si>
  <si>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</si>
  <si>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</si>
  <si>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</si>
  <si>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</si>
  <si>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</si>
  <si>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</si>
  <si>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</si>
  <si>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</si>
  <si>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</si>
  <si>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</si>
  <si>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</si>
  <si>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</si>
  <si>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</si>
  <si>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</si>
  <si>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</si>
  <si>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</si>
  <si>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</si>
  <si>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</si>
  <si>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</si>
  <si>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</si>
  <si>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</si>
  <si>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</si>
  <si>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</si>
  <si>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</si>
  <si>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</si>
  <si>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</si>
  <si>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</si>
  <si>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</si>
  <si>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</si>
  <si>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</si>
  <si>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</si>
  <si>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</si>
  <si>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</si>
  <si>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</si>
  <si>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</si>
  <si>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</si>
  <si>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</si>
  <si>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</si>
  <si>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</si>
  <si>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</si>
  <si>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</si>
  <si>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</si>
  <si>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</si>
  <si>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</si>
  <si>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</si>
  <si>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</si>
  <si>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</si>
  <si>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</si>
  <si>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</si>
  <si>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</si>
  <si>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</si>
  <si>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</si>
  <si>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</si>
  <si>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</si>
  <si>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</si>
  <si>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</si>
  <si>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</si>
  <si>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</si>
  <si>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</si>
  <si>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</si>
  <si>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</si>
  <si>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</si>
  <si>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</si>
  <si>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</si>
  <si>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</si>
  <si>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</si>
  <si>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</si>
  <si>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</si>
  <si>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</si>
  <si>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</si>
  <si>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</si>
  <si>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</si>
  <si>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</si>
  <si>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</si>
  <si>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</si>
  <si>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</si>
  <si>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</si>
  <si>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</si>
  <si>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</si>
  <si>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</si>
  <si>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</si>
  <si>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</si>
  <si>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</si>
  <si>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</si>
  <si>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</si>
  <si>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</si>
  <si>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</si>
  <si>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</si>
  <si>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</si>
  <si>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</si>
  <si>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</si>
  <si>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</si>
  <si>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</si>
  <si>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</si>
  <si>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</si>
  <si>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</si>
  <si>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</si>
  <si>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</si>
  <si>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</si>
  <si>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</si>
  <si>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</si>
  <si>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</si>
  <si>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</si>
  <si>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</si>
  <si>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</si>
  <si>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</si>
  <si>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</si>
  <si>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</si>
  <si>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</si>
  <si>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</si>
  <si>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</si>
  <si>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</si>
  <si>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</si>
  <si>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</si>
  <si>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</si>
  <si>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</si>
  <si>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</si>
  <si>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</si>
  <si>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</si>
  <si>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</si>
  <si>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</si>
  <si>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</si>
  <si>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</si>
  <si>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</si>
  <si>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</si>
  <si>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</si>
  <si>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</si>
  <si>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</si>
  <si>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</si>
  <si>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</si>
  <si>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</si>
  <si>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</si>
  <si>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</si>
  <si>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</si>
  <si>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</si>
  <si>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</si>
  <si>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</si>
  <si>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</si>
  <si>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</si>
  <si>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</si>
  <si>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</si>
  <si>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</si>
  <si>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</si>
  <si>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</si>
  <si>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</si>
  <si>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</si>
  <si>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</si>
  <si>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</si>
  <si>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</si>
  <si>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</si>
  <si>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</si>
  <si>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</si>
  <si>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</si>
  <si>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</si>
  <si>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</si>
  <si>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</si>
  <si>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</si>
  <si>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</si>
  <si>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</si>
  <si>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</si>
  <si>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</si>
  <si>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</si>
  <si>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</si>
  <si>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</si>
  <si>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</si>
  <si>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</si>
  <si>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</si>
  <si>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</si>
  <si>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</si>
  <si>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</si>
  <si>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</si>
  <si>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</si>
  <si>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</si>
  <si>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</si>
  <si>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</si>
  <si>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</si>
  <si>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</si>
  <si>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</si>
  <si>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</si>
  <si>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</si>
  <si>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</si>
  <si>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</si>
  <si>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</si>
  <si>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</si>
  <si>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</si>
  <si>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</si>
  <si>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</si>
  <si>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</si>
  <si>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</si>
  <si>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</si>
  <si>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ՊԱՇՏՊԱՆՈՒԹՅՈՒՆ, այդ թվում` (տող2210+2220+տող2230+տող2240+տող2250)</t>
  </si>
  <si>
    <t xml:space="preserve">                   ՀԱՏՎԱԾ 2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</si>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</sst>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6" fillId="0" borderId="0" xfId="0" applyFont="1"/>
    <xf numFmtId="0" fontId="5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 readingOrder="1"/>
    </xf>
    <xf numFmtId="0" fontId="17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left"/>
    </xf>
    <xf numFmtId="9" fontId="5" fillId="0" borderId="0" xfId="0" applyNumberFormat="1" applyFont="1"/>
    <xf numFmtId="49" fontId="4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3" fontId="3" fillId="0" borderId="0" xfId="0" applyNumberFormat="1" applyFont="1"/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49" fontId="20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167" fontId="19" fillId="0" borderId="1" xfId="0" applyNumberFormat="1" applyFont="1" applyBorder="1" applyAlignment="1">
      <alignment vertical="center" wrapText="1"/>
    </xf>
    <xf numFmtId="167" fontId="19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18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F3" sqref="F3:H3"/>
    </sheetView>
  </sheetViews>
  <sheetFormatPr defaultColWidth="9.140625" defaultRowHeight="17.25" x14ac:dyDescent="0.3"/>
  <cols>
    <col min="1" max="1" width="5.140625" style="46" customWidth="1"/>
    <col min="2" max="2" width="5.85546875" style="41" customWidth="1"/>
    <col min="3" max="3" width="5.5703125" style="42" customWidth="1"/>
    <col min="4" max="4" width="5.5703125" style="43" customWidth="1"/>
    <col min="5" max="5" width="40.140625" style="37" customWidth="1"/>
    <col min="6" max="6" width="11.85546875" style="7" customWidth="1"/>
    <col min="7" max="7" width="12" style="7" customWidth="1"/>
    <col min="8" max="8" width="12.42578125" style="7" customWidth="1"/>
    <col min="9" max="9" width="3.5703125" style="1" customWidth="1"/>
    <col min="10" max="10" width="10.5703125" style="7" bestFit="1" customWidth="1"/>
    <col min="11" max="11" width="15.42578125" style="7" customWidth="1"/>
    <col min="12" max="16384" width="9.140625" style="7"/>
  </cols>
  <sheetData>
    <row r="1" spans="1:12" ht="13.5" hidden="1" customHeight="1" x14ac:dyDescent="0.3"/>
    <row r="2" spans="1:12" ht="26.25" hidden="1" customHeight="1" x14ac:dyDescent="0.3">
      <c r="G2" s="104"/>
      <c r="H2" s="104"/>
    </row>
    <row r="3" spans="1:12" ht="64.5" customHeight="1" x14ac:dyDescent="0.3">
      <c r="F3" s="105" t="s">
        <v>331</v>
      </c>
      <c r="G3" s="106"/>
      <c r="H3" s="106"/>
    </row>
    <row r="4" spans="1:12" ht="18.75" customHeight="1" x14ac:dyDescent="0.35">
      <c r="A4" s="55"/>
      <c r="B4" s="55"/>
      <c r="C4" s="55"/>
      <c r="D4" s="55"/>
      <c r="E4" s="56" t="s">
        <v>251</v>
      </c>
      <c r="F4" s="55"/>
      <c r="G4" s="55"/>
      <c r="H4" s="55"/>
    </row>
    <row r="5" spans="1:12" ht="36" customHeight="1" x14ac:dyDescent="0.3">
      <c r="A5" s="115" t="s">
        <v>22</v>
      </c>
      <c r="B5" s="115"/>
      <c r="C5" s="115"/>
      <c r="D5" s="115"/>
      <c r="E5" s="115"/>
      <c r="F5" s="115"/>
      <c r="G5" s="115"/>
      <c r="H5" s="115"/>
    </row>
    <row r="6" spans="1:12" ht="18" customHeight="1" x14ac:dyDescent="0.3">
      <c r="B6" s="8"/>
      <c r="C6" s="9"/>
      <c r="D6" s="9"/>
      <c r="E6" s="10"/>
      <c r="G6" s="11" t="s">
        <v>21</v>
      </c>
      <c r="H6" s="11"/>
      <c r="I6" s="11"/>
    </row>
    <row r="7" spans="1:12" s="12" customFormat="1" ht="15.75" customHeight="1" x14ac:dyDescent="0.2">
      <c r="A7" s="109" t="s">
        <v>23</v>
      </c>
      <c r="B7" s="113" t="s">
        <v>24</v>
      </c>
      <c r="C7" s="107" t="s">
        <v>25</v>
      </c>
      <c r="D7" s="107" t="s">
        <v>26</v>
      </c>
      <c r="E7" s="110" t="s">
        <v>27</v>
      </c>
      <c r="F7" s="111" t="s">
        <v>31</v>
      </c>
      <c r="G7" s="47" t="s">
        <v>28</v>
      </c>
      <c r="H7" s="48"/>
      <c r="I7" s="11"/>
    </row>
    <row r="8" spans="1:12" s="14" customFormat="1" ht="36" customHeight="1" x14ac:dyDescent="0.2">
      <c r="A8" s="109"/>
      <c r="B8" s="114"/>
      <c r="C8" s="108"/>
      <c r="D8" s="108"/>
      <c r="E8" s="110"/>
      <c r="F8" s="112"/>
      <c r="G8" s="4" t="s">
        <v>29</v>
      </c>
      <c r="H8" s="4" t="s">
        <v>30</v>
      </c>
      <c r="I8" s="13"/>
      <c r="K8" s="15"/>
    </row>
    <row r="9" spans="1:12" s="17" customFormat="1" x14ac:dyDescent="0.2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54"/>
      <c r="K9" s="15"/>
    </row>
    <row r="10" spans="1:12" s="23" customFormat="1" ht="72" customHeight="1" x14ac:dyDescent="0.2">
      <c r="A10" s="5">
        <v>2000</v>
      </c>
      <c r="B10" s="18" t="s">
        <v>16</v>
      </c>
      <c r="C10" s="19" t="s">
        <v>17</v>
      </c>
      <c r="D10" s="20" t="s">
        <v>17</v>
      </c>
      <c r="E10" s="21" t="s">
        <v>245</v>
      </c>
      <c r="F10" s="59">
        <v>3789201.6799999997</v>
      </c>
      <c r="G10" s="59">
        <v>1052860.9000000001</v>
      </c>
      <c r="H10" s="59">
        <v>2736340.78</v>
      </c>
      <c r="I10" s="22"/>
      <c r="J10" s="24"/>
    </row>
    <row r="11" spans="1:12" s="26" customFormat="1" ht="75.75" customHeight="1" x14ac:dyDescent="0.2">
      <c r="A11" s="5">
        <v>2100</v>
      </c>
      <c r="B11" s="16" t="s">
        <v>5</v>
      </c>
      <c r="C11" s="16" t="s">
        <v>2</v>
      </c>
      <c r="D11" s="16" t="s">
        <v>2</v>
      </c>
      <c r="E11" s="44" t="s">
        <v>32</v>
      </c>
      <c r="F11" s="59">
        <v>287109.40000000002</v>
      </c>
      <c r="G11" s="59">
        <v>233609.4</v>
      </c>
      <c r="H11" s="59">
        <v>53500</v>
      </c>
      <c r="I11" s="25"/>
    </row>
    <row r="12" spans="1:12" s="28" customFormat="1" ht="56.25" customHeight="1" x14ac:dyDescent="0.3">
      <c r="A12" s="5">
        <v>2110</v>
      </c>
      <c r="B12" s="16" t="s">
        <v>5</v>
      </c>
      <c r="C12" s="16" t="s">
        <v>3</v>
      </c>
      <c r="D12" s="16" t="s">
        <v>2</v>
      </c>
      <c r="E12" s="27" t="s">
        <v>33</v>
      </c>
      <c r="F12" s="59">
        <v>260441.4</v>
      </c>
      <c r="G12" s="59">
        <v>206941.4</v>
      </c>
      <c r="H12" s="59">
        <v>53500</v>
      </c>
      <c r="I12" s="45"/>
    </row>
    <row r="13" spans="1:12" ht="25.5" customHeight="1" x14ac:dyDescent="0.3">
      <c r="A13" s="5">
        <v>2111</v>
      </c>
      <c r="B13" s="49" t="s">
        <v>5</v>
      </c>
      <c r="C13" s="49" t="s">
        <v>3</v>
      </c>
      <c r="D13" s="49" t="s">
        <v>3</v>
      </c>
      <c r="E13" s="29" t="s">
        <v>34</v>
      </c>
      <c r="F13" s="59">
        <v>260441.4</v>
      </c>
      <c r="G13" s="59">
        <v>206941.4</v>
      </c>
      <c r="H13" s="59">
        <v>53500</v>
      </c>
      <c r="J13" s="2"/>
      <c r="L13" s="2"/>
    </row>
    <row r="14" spans="1:12" ht="25.5" hidden="1" customHeight="1" x14ac:dyDescent="0.3">
      <c r="A14" s="5">
        <v>2112</v>
      </c>
      <c r="B14" s="49" t="s">
        <v>5</v>
      </c>
      <c r="C14" s="49" t="s">
        <v>3</v>
      </c>
      <c r="D14" s="49" t="s">
        <v>4</v>
      </c>
      <c r="E14" s="29" t="s">
        <v>35</v>
      </c>
      <c r="F14" s="59">
        <v>0</v>
      </c>
      <c r="G14" s="59">
        <v>0</v>
      </c>
      <c r="H14" s="59">
        <v>0</v>
      </c>
      <c r="L14" s="2"/>
    </row>
    <row r="15" spans="1:12" ht="13.5" hidden="1" customHeight="1" x14ac:dyDescent="0.3">
      <c r="A15" s="5">
        <v>2113</v>
      </c>
      <c r="B15" s="49" t="s">
        <v>5</v>
      </c>
      <c r="C15" s="49" t="s">
        <v>3</v>
      </c>
      <c r="D15" s="49" t="s">
        <v>0</v>
      </c>
      <c r="E15" s="29" t="s">
        <v>36</v>
      </c>
      <c r="F15" s="59">
        <v>0</v>
      </c>
      <c r="G15" s="59">
        <v>0</v>
      </c>
      <c r="H15" s="59">
        <v>0</v>
      </c>
    </row>
    <row r="16" spans="1:12" ht="15" hidden="1" customHeight="1" x14ac:dyDescent="0.3">
      <c r="A16" s="5">
        <v>2120</v>
      </c>
      <c r="B16" s="16" t="s">
        <v>5</v>
      </c>
      <c r="C16" s="16" t="s">
        <v>4</v>
      </c>
      <c r="D16" s="16" t="s">
        <v>2</v>
      </c>
      <c r="E16" s="27" t="s">
        <v>37</v>
      </c>
      <c r="F16" s="59">
        <v>0</v>
      </c>
      <c r="G16" s="59">
        <v>0</v>
      </c>
      <c r="H16" s="59">
        <v>0</v>
      </c>
    </row>
    <row r="17" spans="1:8" ht="19.5" hidden="1" customHeight="1" x14ac:dyDescent="0.3">
      <c r="A17" s="5">
        <v>2121</v>
      </c>
      <c r="B17" s="49" t="s">
        <v>5</v>
      </c>
      <c r="C17" s="49" t="s">
        <v>4</v>
      </c>
      <c r="D17" s="49" t="s">
        <v>3</v>
      </c>
      <c r="E17" s="50" t="s">
        <v>38</v>
      </c>
      <c r="F17" s="59">
        <v>0</v>
      </c>
      <c r="G17" s="59">
        <v>0</v>
      </c>
      <c r="H17" s="59">
        <v>0</v>
      </c>
    </row>
    <row r="18" spans="1:8" ht="27" hidden="1" customHeight="1" x14ac:dyDescent="0.3">
      <c r="A18" s="5">
        <v>2122</v>
      </c>
      <c r="B18" s="49" t="s">
        <v>5</v>
      </c>
      <c r="C18" s="49" t="s">
        <v>4</v>
      </c>
      <c r="D18" s="49" t="s">
        <v>4</v>
      </c>
      <c r="E18" s="29" t="s">
        <v>39</v>
      </c>
      <c r="F18" s="59">
        <v>0</v>
      </c>
      <c r="G18" s="59">
        <v>0</v>
      </c>
      <c r="H18" s="59">
        <v>0</v>
      </c>
    </row>
    <row r="19" spans="1:8" ht="24" customHeight="1" x14ac:dyDescent="0.3">
      <c r="A19" s="5">
        <v>2130</v>
      </c>
      <c r="B19" s="16" t="s">
        <v>5</v>
      </c>
      <c r="C19" s="16" t="s">
        <v>0</v>
      </c>
      <c r="D19" s="16" t="s">
        <v>2</v>
      </c>
      <c r="E19" s="27" t="s">
        <v>40</v>
      </c>
      <c r="F19" s="59">
        <v>13268</v>
      </c>
      <c r="G19" s="59">
        <v>13268</v>
      </c>
      <c r="H19" s="59">
        <v>0</v>
      </c>
    </row>
    <row r="20" spans="1:8" ht="26.25" hidden="1" customHeight="1" x14ac:dyDescent="0.3">
      <c r="A20" s="5">
        <v>2131</v>
      </c>
      <c r="B20" s="49" t="s">
        <v>5</v>
      </c>
      <c r="C20" s="49" t="s">
        <v>0</v>
      </c>
      <c r="D20" s="49" t="s">
        <v>3</v>
      </c>
      <c r="E20" s="29" t="s">
        <v>41</v>
      </c>
      <c r="F20" s="59">
        <v>0</v>
      </c>
      <c r="G20" s="59">
        <v>0</v>
      </c>
      <c r="H20" s="59">
        <v>0</v>
      </c>
    </row>
    <row r="21" spans="1:8" ht="25.5" hidden="1" customHeight="1" x14ac:dyDescent="0.3">
      <c r="A21" s="5">
        <v>2132</v>
      </c>
      <c r="B21" s="49" t="s">
        <v>5</v>
      </c>
      <c r="C21" s="49">
        <v>3</v>
      </c>
      <c r="D21" s="49">
        <v>2</v>
      </c>
      <c r="E21" s="29" t="s">
        <v>42</v>
      </c>
      <c r="F21" s="59">
        <v>0</v>
      </c>
      <c r="G21" s="59">
        <v>0</v>
      </c>
      <c r="H21" s="59">
        <v>0</v>
      </c>
    </row>
    <row r="22" spans="1:8" ht="14.25" customHeight="1" x14ac:dyDescent="0.3">
      <c r="A22" s="5">
        <v>2133</v>
      </c>
      <c r="B22" s="49" t="s">
        <v>5</v>
      </c>
      <c r="C22" s="49">
        <v>3</v>
      </c>
      <c r="D22" s="49">
        <v>3</v>
      </c>
      <c r="E22" s="29" t="s">
        <v>43</v>
      </c>
      <c r="F22" s="59">
        <v>13268</v>
      </c>
      <c r="G22" s="59">
        <v>13268</v>
      </c>
      <c r="H22" s="59">
        <v>0</v>
      </c>
    </row>
    <row r="23" spans="1:8" ht="27" hidden="1" x14ac:dyDescent="0.3">
      <c r="A23" s="5">
        <v>2140</v>
      </c>
      <c r="B23" s="16" t="s">
        <v>5</v>
      </c>
      <c r="C23" s="16">
        <v>4</v>
      </c>
      <c r="D23" s="16">
        <v>0</v>
      </c>
      <c r="E23" s="27" t="s">
        <v>44</v>
      </c>
      <c r="F23" s="59">
        <v>0</v>
      </c>
      <c r="G23" s="59">
        <v>0</v>
      </c>
      <c r="H23" s="59">
        <v>0</v>
      </c>
    </row>
    <row r="24" spans="1:8" ht="15" hidden="1" customHeight="1" x14ac:dyDescent="0.3">
      <c r="A24" s="5">
        <v>2141</v>
      </c>
      <c r="B24" s="49" t="s">
        <v>5</v>
      </c>
      <c r="C24" s="49">
        <v>4</v>
      </c>
      <c r="D24" s="49">
        <v>1</v>
      </c>
      <c r="E24" s="29" t="s">
        <v>45</v>
      </c>
      <c r="F24" s="59">
        <v>0</v>
      </c>
      <c r="G24" s="59"/>
      <c r="H24" s="59"/>
    </row>
    <row r="25" spans="1:8" ht="40.5" hidden="1" customHeight="1" x14ac:dyDescent="0.3">
      <c r="A25" s="5">
        <v>2150</v>
      </c>
      <c r="B25" s="16" t="s">
        <v>5</v>
      </c>
      <c r="C25" s="16">
        <v>5</v>
      </c>
      <c r="D25" s="16">
        <v>0</v>
      </c>
      <c r="E25" s="27" t="s">
        <v>46</v>
      </c>
      <c r="F25" s="59">
        <v>0</v>
      </c>
      <c r="G25" s="59">
        <v>0</v>
      </c>
      <c r="H25" s="59">
        <v>0</v>
      </c>
    </row>
    <row r="26" spans="1:8" ht="40.5" hidden="1" customHeight="1" x14ac:dyDescent="0.3">
      <c r="A26" s="5">
        <v>2151</v>
      </c>
      <c r="B26" s="49" t="s">
        <v>5</v>
      </c>
      <c r="C26" s="49">
        <v>5</v>
      </c>
      <c r="D26" s="49">
        <v>1</v>
      </c>
      <c r="E26" s="29" t="s">
        <v>47</v>
      </c>
      <c r="F26" s="59">
        <v>0</v>
      </c>
      <c r="G26" s="59"/>
      <c r="H26" s="59">
        <v>0</v>
      </c>
    </row>
    <row r="27" spans="1:8" ht="31.5" customHeight="1" x14ac:dyDescent="0.3">
      <c r="A27" s="5">
        <v>2160</v>
      </c>
      <c r="B27" s="16" t="s">
        <v>5</v>
      </c>
      <c r="C27" s="16">
        <v>6</v>
      </c>
      <c r="D27" s="16">
        <v>0</v>
      </c>
      <c r="E27" s="27" t="s">
        <v>48</v>
      </c>
      <c r="F27" s="59">
        <v>13400</v>
      </c>
      <c r="G27" s="59">
        <v>13400</v>
      </c>
      <c r="H27" s="59">
        <v>0</v>
      </c>
    </row>
    <row r="28" spans="1:8" ht="30.75" customHeight="1" x14ac:dyDescent="0.3">
      <c r="A28" s="5">
        <v>2161</v>
      </c>
      <c r="B28" s="49" t="s">
        <v>5</v>
      </c>
      <c r="C28" s="49">
        <v>6</v>
      </c>
      <c r="D28" s="49">
        <v>1</v>
      </c>
      <c r="E28" s="29" t="s">
        <v>49</v>
      </c>
      <c r="F28" s="60">
        <v>13400</v>
      </c>
      <c r="G28" s="60">
        <v>13400</v>
      </c>
      <c r="H28" s="59">
        <v>0</v>
      </c>
    </row>
    <row r="29" spans="1:8" ht="34.5" customHeight="1" x14ac:dyDescent="0.3">
      <c r="A29" s="5">
        <v>2170</v>
      </c>
      <c r="B29" s="16" t="s">
        <v>5</v>
      </c>
      <c r="C29" s="16">
        <v>7</v>
      </c>
      <c r="D29" s="16">
        <v>0</v>
      </c>
      <c r="E29" s="27" t="s">
        <v>50</v>
      </c>
      <c r="F29" s="59">
        <v>0</v>
      </c>
      <c r="G29" s="59">
        <v>0</v>
      </c>
      <c r="H29" s="59">
        <v>0</v>
      </c>
    </row>
    <row r="30" spans="1:8" x14ac:dyDescent="0.3">
      <c r="A30" s="5">
        <v>2171</v>
      </c>
      <c r="B30" s="49" t="s">
        <v>5</v>
      </c>
      <c r="C30" s="49">
        <v>7</v>
      </c>
      <c r="D30" s="49">
        <v>1</v>
      </c>
      <c r="E30" s="29" t="s">
        <v>51</v>
      </c>
      <c r="F30" s="59">
        <v>0</v>
      </c>
      <c r="G30" s="59">
        <v>0</v>
      </c>
      <c r="H30" s="59">
        <v>0</v>
      </c>
    </row>
    <row r="31" spans="1:8" ht="40.5" hidden="1" customHeight="1" x14ac:dyDescent="0.3">
      <c r="A31" s="5">
        <v>2180</v>
      </c>
      <c r="B31" s="16" t="s">
        <v>5</v>
      </c>
      <c r="C31" s="16">
        <v>8</v>
      </c>
      <c r="D31" s="16">
        <v>0</v>
      </c>
      <c r="E31" s="27" t="s">
        <v>52</v>
      </c>
      <c r="F31" s="59">
        <v>0</v>
      </c>
      <c r="G31" s="59">
        <v>0</v>
      </c>
      <c r="H31" s="59">
        <v>0</v>
      </c>
    </row>
    <row r="32" spans="1:8" ht="40.5" hidden="1" customHeight="1" x14ac:dyDescent="0.3">
      <c r="A32" s="5">
        <v>2181</v>
      </c>
      <c r="B32" s="49" t="s">
        <v>5</v>
      </c>
      <c r="C32" s="49">
        <v>8</v>
      </c>
      <c r="D32" s="49">
        <v>1</v>
      </c>
      <c r="E32" s="29" t="s">
        <v>52</v>
      </c>
      <c r="F32" s="59">
        <v>0</v>
      </c>
      <c r="G32" s="59"/>
      <c r="H32" s="59">
        <v>0</v>
      </c>
    </row>
    <row r="33" spans="1:9" hidden="1" x14ac:dyDescent="0.3">
      <c r="A33" s="5">
        <v>2182</v>
      </c>
      <c r="B33" s="49" t="s">
        <v>5</v>
      </c>
      <c r="C33" s="49">
        <v>8</v>
      </c>
      <c r="D33" s="49">
        <v>1</v>
      </c>
      <c r="E33" s="29" t="s">
        <v>53</v>
      </c>
      <c r="F33" s="59">
        <v>0</v>
      </c>
      <c r="G33" s="59"/>
      <c r="H33" s="59"/>
    </row>
    <row r="34" spans="1:9" ht="15" hidden="1" customHeight="1" x14ac:dyDescent="0.3">
      <c r="A34" s="5">
        <v>2183</v>
      </c>
      <c r="B34" s="49" t="s">
        <v>5</v>
      </c>
      <c r="C34" s="49">
        <v>8</v>
      </c>
      <c r="D34" s="49">
        <v>1</v>
      </c>
      <c r="E34" s="29" t="s">
        <v>54</v>
      </c>
      <c r="F34" s="59">
        <v>0</v>
      </c>
      <c r="G34" s="59"/>
      <c r="H34" s="59"/>
    </row>
    <row r="35" spans="1:9" ht="27.75" hidden="1" customHeight="1" x14ac:dyDescent="0.3">
      <c r="A35" s="5">
        <v>2184</v>
      </c>
      <c r="B35" s="49" t="s">
        <v>5</v>
      </c>
      <c r="C35" s="49">
        <v>8</v>
      </c>
      <c r="D35" s="49">
        <v>1</v>
      </c>
      <c r="E35" s="29" t="s">
        <v>55</v>
      </c>
      <c r="F35" s="59">
        <v>0</v>
      </c>
      <c r="G35" s="59"/>
      <c r="H35" s="59"/>
    </row>
    <row r="36" spans="1:9" ht="15.75" hidden="1" customHeight="1" x14ac:dyDescent="0.3">
      <c r="A36" s="5">
        <v>2185</v>
      </c>
      <c r="B36" s="49" t="s">
        <v>5</v>
      </c>
      <c r="C36" s="49" t="s">
        <v>1</v>
      </c>
      <c r="D36" s="49" t="s">
        <v>3</v>
      </c>
      <c r="E36" s="29" t="s">
        <v>56</v>
      </c>
      <c r="F36" s="59"/>
      <c r="G36" s="59"/>
      <c r="H36" s="59"/>
    </row>
    <row r="37" spans="1:9" s="26" customFormat="1" ht="31.5" customHeight="1" x14ac:dyDescent="0.2">
      <c r="A37" s="5">
        <v>2200</v>
      </c>
      <c r="B37" s="16" t="s">
        <v>6</v>
      </c>
      <c r="C37" s="16">
        <v>0</v>
      </c>
      <c r="D37" s="16">
        <v>0</v>
      </c>
      <c r="E37" s="44" t="s">
        <v>250</v>
      </c>
      <c r="F37" s="59">
        <v>1210</v>
      </c>
      <c r="G37" s="59">
        <v>1210</v>
      </c>
      <c r="H37" s="59">
        <v>0</v>
      </c>
      <c r="I37" s="25"/>
    </row>
    <row r="38" spans="1:9" ht="15.75" customHeight="1" x14ac:dyDescent="0.3">
      <c r="A38" s="5">
        <v>2210</v>
      </c>
      <c r="B38" s="16" t="s">
        <v>6</v>
      </c>
      <c r="C38" s="49">
        <v>1</v>
      </c>
      <c r="D38" s="49">
        <v>0</v>
      </c>
      <c r="E38" s="27" t="s">
        <v>58</v>
      </c>
      <c r="F38" s="59">
        <v>0</v>
      </c>
      <c r="G38" s="59">
        <v>0</v>
      </c>
      <c r="H38" s="59">
        <v>0</v>
      </c>
    </row>
    <row r="39" spans="1:9" ht="15.75" customHeight="1" x14ac:dyDescent="0.3">
      <c r="A39" s="5">
        <v>2211</v>
      </c>
      <c r="B39" s="49" t="s">
        <v>6</v>
      </c>
      <c r="C39" s="49">
        <v>1</v>
      </c>
      <c r="D39" s="49">
        <v>1</v>
      </c>
      <c r="E39" s="29" t="s">
        <v>57</v>
      </c>
      <c r="F39" s="59">
        <v>0</v>
      </c>
      <c r="G39" s="59">
        <v>0</v>
      </c>
      <c r="H39" s="59">
        <v>0</v>
      </c>
    </row>
    <row r="40" spans="1:9" ht="15.75" customHeight="1" x14ac:dyDescent="0.3">
      <c r="A40" s="5">
        <v>2220</v>
      </c>
      <c r="B40" s="16" t="s">
        <v>6</v>
      </c>
      <c r="C40" s="16">
        <v>2</v>
      </c>
      <c r="D40" s="16">
        <v>0</v>
      </c>
      <c r="E40" s="27" t="s">
        <v>60</v>
      </c>
      <c r="F40" s="59">
        <v>910</v>
      </c>
      <c r="G40" s="59">
        <v>910</v>
      </c>
      <c r="H40" s="59">
        <v>0</v>
      </c>
    </row>
    <row r="41" spans="1:9" ht="15.75" customHeight="1" x14ac:dyDescent="0.3">
      <c r="A41" s="5">
        <v>2221</v>
      </c>
      <c r="B41" s="49" t="s">
        <v>6</v>
      </c>
      <c r="C41" s="49">
        <v>2</v>
      </c>
      <c r="D41" s="49">
        <v>1</v>
      </c>
      <c r="E41" s="29" t="s">
        <v>59</v>
      </c>
      <c r="F41" s="59">
        <v>910</v>
      </c>
      <c r="G41" s="59">
        <v>910</v>
      </c>
      <c r="H41" s="59">
        <v>0</v>
      </c>
    </row>
    <row r="42" spans="1:9" ht="15.75" hidden="1" customHeight="1" x14ac:dyDescent="0.3">
      <c r="A42" s="5">
        <v>2230</v>
      </c>
      <c r="B42" s="16" t="s">
        <v>6</v>
      </c>
      <c r="C42" s="49">
        <v>3</v>
      </c>
      <c r="D42" s="49">
        <v>0</v>
      </c>
      <c r="E42" s="27" t="s">
        <v>61</v>
      </c>
      <c r="F42" s="59">
        <v>0</v>
      </c>
      <c r="G42" s="59">
        <v>0</v>
      </c>
      <c r="H42" s="59">
        <v>0</v>
      </c>
    </row>
    <row r="43" spans="1:9" ht="13.5" hidden="1" customHeight="1" x14ac:dyDescent="0.3">
      <c r="A43" s="5">
        <v>2231</v>
      </c>
      <c r="B43" s="49" t="s">
        <v>6</v>
      </c>
      <c r="C43" s="49">
        <v>3</v>
      </c>
      <c r="D43" s="49">
        <v>1</v>
      </c>
      <c r="E43" s="29" t="s">
        <v>249</v>
      </c>
      <c r="F43" s="59">
        <v>0</v>
      </c>
      <c r="G43" s="59">
        <v>0</v>
      </c>
      <c r="H43" s="59">
        <v>0</v>
      </c>
    </row>
    <row r="44" spans="1:9" ht="28.5" hidden="1" customHeight="1" x14ac:dyDescent="0.3">
      <c r="A44" s="5">
        <v>2240</v>
      </c>
      <c r="B44" s="16" t="s">
        <v>6</v>
      </c>
      <c r="C44" s="16">
        <v>4</v>
      </c>
      <c r="D44" s="16">
        <v>0</v>
      </c>
      <c r="E44" s="27" t="s">
        <v>62</v>
      </c>
      <c r="F44" s="59">
        <v>0</v>
      </c>
      <c r="G44" s="59">
        <v>0</v>
      </c>
      <c r="H44" s="59">
        <v>0</v>
      </c>
    </row>
    <row r="45" spans="1:9" ht="21.75" hidden="1" customHeight="1" x14ac:dyDescent="0.3">
      <c r="A45" s="5">
        <v>2241</v>
      </c>
      <c r="B45" s="49" t="s">
        <v>6</v>
      </c>
      <c r="C45" s="49">
        <v>4</v>
      </c>
      <c r="D45" s="49">
        <v>1</v>
      </c>
      <c r="E45" s="29" t="s">
        <v>248</v>
      </c>
      <c r="F45" s="59">
        <v>0</v>
      </c>
      <c r="G45" s="59"/>
      <c r="H45" s="59"/>
    </row>
    <row r="46" spans="1:9" ht="32.25" customHeight="1" x14ac:dyDescent="0.3">
      <c r="A46" s="5">
        <v>2250</v>
      </c>
      <c r="B46" s="16" t="s">
        <v>6</v>
      </c>
      <c r="C46" s="16">
        <v>5</v>
      </c>
      <c r="D46" s="16">
        <v>0</v>
      </c>
      <c r="E46" s="27" t="s">
        <v>63</v>
      </c>
      <c r="F46" s="59">
        <v>300</v>
      </c>
      <c r="G46" s="59">
        <v>300</v>
      </c>
      <c r="H46" s="59">
        <v>0</v>
      </c>
    </row>
    <row r="47" spans="1:9" ht="20.25" customHeight="1" x14ac:dyDescent="0.3">
      <c r="A47" s="5">
        <v>2251</v>
      </c>
      <c r="B47" s="16" t="s">
        <v>6</v>
      </c>
      <c r="C47" s="16">
        <v>5</v>
      </c>
      <c r="D47" s="16" t="s">
        <v>3</v>
      </c>
      <c r="E47" s="27" t="s">
        <v>64</v>
      </c>
      <c r="F47" s="59">
        <v>300</v>
      </c>
      <c r="G47" s="59">
        <v>300</v>
      </c>
      <c r="H47" s="59">
        <v>0</v>
      </c>
    </row>
    <row r="48" spans="1:9" s="26" customFormat="1" ht="72.75" customHeight="1" x14ac:dyDescent="0.2">
      <c r="A48" s="5">
        <v>2300</v>
      </c>
      <c r="B48" s="16" t="s">
        <v>7</v>
      </c>
      <c r="C48" s="16">
        <v>0</v>
      </c>
      <c r="D48" s="16">
        <v>0</v>
      </c>
      <c r="E48" s="44" t="s">
        <v>246</v>
      </c>
      <c r="F48" s="59">
        <v>860</v>
      </c>
      <c r="G48" s="59">
        <v>860</v>
      </c>
      <c r="H48" s="59">
        <v>0</v>
      </c>
      <c r="I48" s="25"/>
    </row>
    <row r="49" spans="1:8" ht="18.75" hidden="1" customHeight="1" x14ac:dyDescent="0.3">
      <c r="A49" s="5">
        <v>2310</v>
      </c>
      <c r="B49" s="16" t="s">
        <v>7</v>
      </c>
      <c r="C49" s="16">
        <v>1</v>
      </c>
      <c r="D49" s="16">
        <v>0</v>
      </c>
      <c r="E49" s="27" t="s">
        <v>65</v>
      </c>
      <c r="F49" s="59">
        <v>0</v>
      </c>
      <c r="G49" s="59">
        <v>0</v>
      </c>
      <c r="H49" s="59">
        <v>0</v>
      </c>
    </row>
    <row r="50" spans="1:8" ht="15" hidden="1" customHeight="1" x14ac:dyDescent="0.3">
      <c r="A50" s="5">
        <v>2311</v>
      </c>
      <c r="B50" s="49" t="s">
        <v>7</v>
      </c>
      <c r="C50" s="49">
        <v>1</v>
      </c>
      <c r="D50" s="49">
        <v>1</v>
      </c>
      <c r="E50" s="29" t="s">
        <v>66</v>
      </c>
      <c r="F50" s="59">
        <v>0</v>
      </c>
      <c r="G50" s="59">
        <v>0</v>
      </c>
      <c r="H50" s="59">
        <v>0</v>
      </c>
    </row>
    <row r="51" spans="1:8" ht="15" hidden="1" customHeight="1" x14ac:dyDescent="0.3">
      <c r="A51" s="5">
        <v>2312</v>
      </c>
      <c r="B51" s="49" t="s">
        <v>7</v>
      </c>
      <c r="C51" s="49">
        <v>1</v>
      </c>
      <c r="D51" s="49">
        <v>2</v>
      </c>
      <c r="E51" s="29" t="s">
        <v>67</v>
      </c>
      <c r="F51" s="59">
        <v>0</v>
      </c>
      <c r="G51" s="59">
        <v>0</v>
      </c>
      <c r="H51" s="59">
        <v>0</v>
      </c>
    </row>
    <row r="52" spans="1:8" ht="15" hidden="1" customHeight="1" x14ac:dyDescent="0.3">
      <c r="A52" s="5">
        <v>2313</v>
      </c>
      <c r="B52" s="49" t="s">
        <v>7</v>
      </c>
      <c r="C52" s="49">
        <v>1</v>
      </c>
      <c r="D52" s="49">
        <v>3</v>
      </c>
      <c r="E52" s="29" t="s">
        <v>67</v>
      </c>
      <c r="F52" s="59">
        <v>0</v>
      </c>
      <c r="G52" s="59">
        <v>0</v>
      </c>
      <c r="H52" s="59">
        <v>0</v>
      </c>
    </row>
    <row r="53" spans="1:8" ht="15" customHeight="1" x14ac:dyDescent="0.3">
      <c r="A53" s="5">
        <v>2320</v>
      </c>
      <c r="B53" s="16" t="s">
        <v>7</v>
      </c>
      <c r="C53" s="16">
        <v>2</v>
      </c>
      <c r="D53" s="16">
        <v>0</v>
      </c>
      <c r="E53" s="27" t="s">
        <v>68</v>
      </c>
      <c r="F53" s="59">
        <v>600</v>
      </c>
      <c r="G53" s="59">
        <v>600</v>
      </c>
      <c r="H53" s="59">
        <v>0</v>
      </c>
    </row>
    <row r="54" spans="1:8" ht="15" customHeight="1" x14ac:dyDescent="0.3">
      <c r="A54" s="5">
        <v>2321</v>
      </c>
      <c r="B54" s="49" t="s">
        <v>7</v>
      </c>
      <c r="C54" s="49">
        <v>2</v>
      </c>
      <c r="D54" s="49">
        <v>1</v>
      </c>
      <c r="E54" s="29" t="s">
        <v>69</v>
      </c>
      <c r="F54" s="59">
        <v>600</v>
      </c>
      <c r="G54" s="59">
        <v>600</v>
      </c>
      <c r="H54" s="59">
        <v>0</v>
      </c>
    </row>
    <row r="55" spans="1:8" ht="31.5" customHeight="1" x14ac:dyDescent="0.3">
      <c r="A55" s="5">
        <v>2330</v>
      </c>
      <c r="B55" s="16" t="s">
        <v>7</v>
      </c>
      <c r="C55" s="16">
        <v>3</v>
      </c>
      <c r="D55" s="16">
        <v>0</v>
      </c>
      <c r="E55" s="27" t="s">
        <v>70</v>
      </c>
      <c r="F55" s="59">
        <v>260</v>
      </c>
      <c r="G55" s="59">
        <v>260</v>
      </c>
      <c r="H55" s="59">
        <v>0</v>
      </c>
    </row>
    <row r="56" spans="1:8" x14ac:dyDescent="0.3">
      <c r="A56" s="5">
        <v>2331</v>
      </c>
      <c r="B56" s="49" t="s">
        <v>7</v>
      </c>
      <c r="C56" s="49">
        <v>3</v>
      </c>
      <c r="D56" s="49">
        <v>1</v>
      </c>
      <c r="E56" s="29" t="s">
        <v>71</v>
      </c>
      <c r="F56" s="59">
        <v>60</v>
      </c>
      <c r="G56" s="59">
        <v>60</v>
      </c>
      <c r="H56" s="59"/>
    </row>
    <row r="57" spans="1:8" x14ac:dyDescent="0.3">
      <c r="A57" s="5">
        <v>2332</v>
      </c>
      <c r="B57" s="49" t="s">
        <v>7</v>
      </c>
      <c r="C57" s="49">
        <v>3</v>
      </c>
      <c r="D57" s="49">
        <v>2</v>
      </c>
      <c r="E57" s="29" t="s">
        <v>72</v>
      </c>
      <c r="F57" s="59">
        <v>200</v>
      </c>
      <c r="G57" s="59">
        <v>200</v>
      </c>
      <c r="H57" s="59"/>
    </row>
    <row r="58" spans="1:8" hidden="1" x14ac:dyDescent="0.3">
      <c r="A58" s="5">
        <v>2340</v>
      </c>
      <c r="B58" s="16" t="s">
        <v>7</v>
      </c>
      <c r="C58" s="16">
        <v>4</v>
      </c>
      <c r="D58" s="16">
        <v>0</v>
      </c>
      <c r="E58" s="27" t="s">
        <v>73</v>
      </c>
      <c r="F58" s="59">
        <v>0</v>
      </c>
      <c r="G58" s="59">
        <v>0</v>
      </c>
      <c r="H58" s="59">
        <v>0</v>
      </c>
    </row>
    <row r="59" spans="1:8" hidden="1" x14ac:dyDescent="0.3">
      <c r="A59" s="5">
        <v>2341</v>
      </c>
      <c r="B59" s="49" t="s">
        <v>7</v>
      </c>
      <c r="C59" s="49">
        <v>4</v>
      </c>
      <c r="D59" s="49">
        <v>1</v>
      </c>
      <c r="E59" s="29" t="s">
        <v>74</v>
      </c>
      <c r="F59" s="59">
        <v>0</v>
      </c>
      <c r="G59" s="59"/>
      <c r="H59" s="59"/>
    </row>
    <row r="60" spans="1:8" hidden="1" x14ac:dyDescent="0.3">
      <c r="A60" s="5">
        <v>2350</v>
      </c>
      <c r="B60" s="16" t="s">
        <v>7</v>
      </c>
      <c r="C60" s="16">
        <v>5</v>
      </c>
      <c r="D60" s="16">
        <v>0</v>
      </c>
      <c r="E60" s="27" t="s">
        <v>75</v>
      </c>
      <c r="F60" s="59">
        <v>0</v>
      </c>
      <c r="G60" s="59">
        <v>0</v>
      </c>
      <c r="H60" s="59">
        <v>0</v>
      </c>
    </row>
    <row r="61" spans="1:8" hidden="1" x14ac:dyDescent="0.3">
      <c r="A61" s="5">
        <v>2351</v>
      </c>
      <c r="B61" s="49" t="s">
        <v>7</v>
      </c>
      <c r="C61" s="49">
        <v>5</v>
      </c>
      <c r="D61" s="49">
        <v>1</v>
      </c>
      <c r="E61" s="29" t="s">
        <v>76</v>
      </c>
      <c r="F61" s="59">
        <v>0</v>
      </c>
      <c r="G61" s="59"/>
      <c r="H61" s="59"/>
    </row>
    <row r="62" spans="1:8" ht="42" hidden="1" customHeight="1" x14ac:dyDescent="0.3">
      <c r="A62" s="5">
        <v>2360</v>
      </c>
      <c r="B62" s="16" t="s">
        <v>7</v>
      </c>
      <c r="C62" s="16">
        <v>6</v>
      </c>
      <c r="D62" s="16">
        <v>0</v>
      </c>
      <c r="E62" s="27" t="s">
        <v>77</v>
      </c>
      <c r="F62" s="59">
        <v>0</v>
      </c>
      <c r="G62" s="59">
        <v>0</v>
      </c>
      <c r="H62" s="59">
        <v>0</v>
      </c>
    </row>
    <row r="63" spans="1:8" ht="25.5" hidden="1" customHeight="1" x14ac:dyDescent="0.3">
      <c r="A63" s="5">
        <v>2361</v>
      </c>
      <c r="B63" s="49" t="s">
        <v>7</v>
      </c>
      <c r="C63" s="49">
        <v>6</v>
      </c>
      <c r="D63" s="49">
        <v>1</v>
      </c>
      <c r="E63" s="29" t="s">
        <v>78</v>
      </c>
      <c r="F63" s="59">
        <v>0</v>
      </c>
      <c r="G63" s="59"/>
      <c r="H63" s="59"/>
    </row>
    <row r="64" spans="1:8" ht="27.75" hidden="1" customHeight="1" x14ac:dyDescent="0.3">
      <c r="A64" s="5">
        <v>2370</v>
      </c>
      <c r="B64" s="16" t="s">
        <v>7</v>
      </c>
      <c r="C64" s="16">
        <v>7</v>
      </c>
      <c r="D64" s="16">
        <v>0</v>
      </c>
      <c r="E64" s="27" t="s">
        <v>79</v>
      </c>
      <c r="F64" s="59">
        <v>0</v>
      </c>
      <c r="G64" s="59">
        <v>0</v>
      </c>
      <c r="H64" s="59">
        <v>0</v>
      </c>
    </row>
    <row r="65" spans="1:9" ht="26.25" hidden="1" customHeight="1" x14ac:dyDescent="0.3">
      <c r="A65" s="5">
        <v>2371</v>
      </c>
      <c r="B65" s="49" t="s">
        <v>7</v>
      </c>
      <c r="C65" s="49">
        <v>7</v>
      </c>
      <c r="D65" s="49">
        <v>1</v>
      </c>
      <c r="E65" s="29" t="s">
        <v>80</v>
      </c>
      <c r="F65" s="59">
        <v>0</v>
      </c>
      <c r="G65" s="59"/>
      <c r="H65" s="59"/>
    </row>
    <row r="66" spans="1:9" s="26" customFormat="1" ht="63.75" customHeight="1" x14ac:dyDescent="0.2">
      <c r="A66" s="5">
        <v>2400</v>
      </c>
      <c r="B66" s="16" t="s">
        <v>8</v>
      </c>
      <c r="C66" s="16">
        <v>0</v>
      </c>
      <c r="D66" s="16">
        <v>0</v>
      </c>
      <c r="E66" s="44" t="s">
        <v>240</v>
      </c>
      <c r="F66" s="59">
        <v>1094332</v>
      </c>
      <c r="G66" s="59">
        <v>56600</v>
      </c>
      <c r="H66" s="59">
        <v>1037732</v>
      </c>
      <c r="I66" s="25"/>
    </row>
    <row r="67" spans="1:9" ht="28.5" hidden="1" customHeight="1" x14ac:dyDescent="0.3">
      <c r="A67" s="5">
        <v>2410</v>
      </c>
      <c r="B67" s="16" t="s">
        <v>8</v>
      </c>
      <c r="C67" s="16">
        <v>1</v>
      </c>
      <c r="D67" s="16">
        <v>0</v>
      </c>
      <c r="E67" s="27" t="s">
        <v>81</v>
      </c>
      <c r="F67" s="59">
        <v>0</v>
      </c>
      <c r="G67" s="59">
        <v>0</v>
      </c>
      <c r="H67" s="59">
        <v>0</v>
      </c>
    </row>
    <row r="68" spans="1:9" ht="25.5" hidden="1" customHeight="1" x14ac:dyDescent="0.3">
      <c r="A68" s="5">
        <v>2411</v>
      </c>
      <c r="B68" s="49" t="s">
        <v>8</v>
      </c>
      <c r="C68" s="49" t="s">
        <v>3</v>
      </c>
      <c r="D68" s="49">
        <v>1</v>
      </c>
      <c r="E68" s="29" t="s">
        <v>82</v>
      </c>
      <c r="F68" s="59">
        <v>0</v>
      </c>
      <c r="G68" s="59"/>
      <c r="H68" s="59"/>
    </row>
    <row r="69" spans="1:9" ht="28.5" hidden="1" customHeight="1" x14ac:dyDescent="0.3">
      <c r="A69" s="5">
        <v>2412</v>
      </c>
      <c r="B69" s="49" t="s">
        <v>8</v>
      </c>
      <c r="C69" s="49">
        <v>1</v>
      </c>
      <c r="D69" s="49">
        <v>2</v>
      </c>
      <c r="E69" s="29" t="s">
        <v>83</v>
      </c>
      <c r="F69" s="59">
        <v>0</v>
      </c>
      <c r="G69" s="59"/>
      <c r="H69" s="59"/>
    </row>
    <row r="70" spans="1:9" ht="38.25" customHeight="1" x14ac:dyDescent="0.3">
      <c r="A70" s="5">
        <v>2420</v>
      </c>
      <c r="B70" s="16" t="s">
        <v>8</v>
      </c>
      <c r="C70" s="16">
        <v>2</v>
      </c>
      <c r="D70" s="16">
        <v>0</v>
      </c>
      <c r="E70" s="27" t="s">
        <v>84</v>
      </c>
      <c r="F70" s="59">
        <v>226800</v>
      </c>
      <c r="G70" s="59">
        <v>3100</v>
      </c>
      <c r="H70" s="59">
        <v>223700</v>
      </c>
    </row>
    <row r="71" spans="1:9" ht="15.75" customHeight="1" x14ac:dyDescent="0.3">
      <c r="A71" s="5">
        <v>2421</v>
      </c>
      <c r="B71" s="49" t="s">
        <v>8</v>
      </c>
      <c r="C71" s="49">
        <v>2</v>
      </c>
      <c r="D71" s="49">
        <v>1</v>
      </c>
      <c r="E71" s="29" t="s">
        <v>85</v>
      </c>
      <c r="F71" s="59">
        <v>2800</v>
      </c>
      <c r="G71" s="59">
        <v>2800</v>
      </c>
      <c r="H71" s="59"/>
    </row>
    <row r="72" spans="1:9" ht="15.75" customHeight="1" x14ac:dyDescent="0.3">
      <c r="A72" s="5">
        <v>2422</v>
      </c>
      <c r="B72" s="49" t="s">
        <v>8</v>
      </c>
      <c r="C72" s="49">
        <v>2</v>
      </c>
      <c r="D72" s="49">
        <v>2</v>
      </c>
      <c r="E72" s="29" t="s">
        <v>86</v>
      </c>
      <c r="F72" s="59">
        <v>0</v>
      </c>
      <c r="G72" s="59"/>
      <c r="H72" s="59"/>
    </row>
    <row r="73" spans="1:9" ht="15.75" customHeight="1" x14ac:dyDescent="0.3">
      <c r="A73" s="5">
        <v>2423</v>
      </c>
      <c r="B73" s="49" t="s">
        <v>8</v>
      </c>
      <c r="C73" s="49">
        <v>2</v>
      </c>
      <c r="D73" s="49">
        <v>3</v>
      </c>
      <c r="E73" s="29" t="s">
        <v>87</v>
      </c>
      <c r="F73" s="59">
        <v>0</v>
      </c>
      <c r="G73" s="59"/>
      <c r="H73" s="59"/>
    </row>
    <row r="74" spans="1:9" ht="15.75" customHeight="1" x14ac:dyDescent="0.3">
      <c r="A74" s="5">
        <v>2424</v>
      </c>
      <c r="B74" s="49" t="s">
        <v>8</v>
      </c>
      <c r="C74" s="49">
        <v>2</v>
      </c>
      <c r="D74" s="49">
        <v>4</v>
      </c>
      <c r="E74" s="29" t="s">
        <v>88</v>
      </c>
      <c r="F74" s="59">
        <v>224000</v>
      </c>
      <c r="G74" s="59">
        <v>300</v>
      </c>
      <c r="H74" s="59">
        <v>223700</v>
      </c>
    </row>
    <row r="75" spans="1:9" ht="15.75" customHeight="1" x14ac:dyDescent="0.3">
      <c r="A75" s="5">
        <v>2430</v>
      </c>
      <c r="B75" s="16" t="s">
        <v>8</v>
      </c>
      <c r="C75" s="16">
        <v>3</v>
      </c>
      <c r="D75" s="16">
        <v>0</v>
      </c>
      <c r="E75" s="27" t="s">
        <v>89</v>
      </c>
      <c r="F75" s="59">
        <v>508732</v>
      </c>
      <c r="G75" s="59">
        <v>0</v>
      </c>
      <c r="H75" s="59">
        <v>508732</v>
      </c>
    </row>
    <row r="76" spans="1:9" ht="15.75" customHeight="1" x14ac:dyDescent="0.3">
      <c r="A76" s="5">
        <v>2431</v>
      </c>
      <c r="B76" s="49" t="s">
        <v>8</v>
      </c>
      <c r="C76" s="49">
        <v>3</v>
      </c>
      <c r="D76" s="49">
        <v>1</v>
      </c>
      <c r="E76" s="29" t="s">
        <v>90</v>
      </c>
      <c r="F76" s="59">
        <v>0</v>
      </c>
      <c r="G76" s="59"/>
      <c r="H76" s="59"/>
    </row>
    <row r="77" spans="1:9" ht="15.75" customHeight="1" x14ac:dyDescent="0.3">
      <c r="A77" s="5">
        <v>2432</v>
      </c>
      <c r="B77" s="49" t="s">
        <v>8</v>
      </c>
      <c r="C77" s="49">
        <v>3</v>
      </c>
      <c r="D77" s="49">
        <v>2</v>
      </c>
      <c r="E77" s="29" t="s">
        <v>91</v>
      </c>
      <c r="F77" s="59">
        <v>508732</v>
      </c>
      <c r="G77" s="59"/>
      <c r="H77" s="59">
        <v>508732</v>
      </c>
    </row>
    <row r="78" spans="1:9" ht="15.75" hidden="1" customHeight="1" x14ac:dyDescent="0.3">
      <c r="A78" s="5">
        <v>2433</v>
      </c>
      <c r="B78" s="49" t="s">
        <v>8</v>
      </c>
      <c r="C78" s="49">
        <v>3</v>
      </c>
      <c r="D78" s="49">
        <v>3</v>
      </c>
      <c r="E78" s="29" t="s">
        <v>92</v>
      </c>
      <c r="F78" s="59">
        <v>0</v>
      </c>
      <c r="G78" s="59"/>
      <c r="H78" s="59"/>
    </row>
    <row r="79" spans="1:9" ht="15.75" hidden="1" customHeight="1" x14ac:dyDescent="0.3">
      <c r="A79" s="5">
        <v>2434</v>
      </c>
      <c r="B79" s="49" t="s">
        <v>8</v>
      </c>
      <c r="C79" s="49">
        <v>3</v>
      </c>
      <c r="D79" s="49">
        <v>4</v>
      </c>
      <c r="E79" s="29" t="s">
        <v>93</v>
      </c>
      <c r="F79" s="59">
        <v>0</v>
      </c>
      <c r="G79" s="59"/>
      <c r="H79" s="59"/>
    </row>
    <row r="80" spans="1:9" ht="15.75" hidden="1" customHeight="1" x14ac:dyDescent="0.3">
      <c r="A80" s="5">
        <v>2435</v>
      </c>
      <c r="B80" s="49" t="s">
        <v>8</v>
      </c>
      <c r="C80" s="49">
        <v>3</v>
      </c>
      <c r="D80" s="49">
        <v>5</v>
      </c>
      <c r="E80" s="29" t="s">
        <v>94</v>
      </c>
      <c r="F80" s="59">
        <v>0</v>
      </c>
      <c r="G80" s="59"/>
      <c r="H80" s="59"/>
    </row>
    <row r="81" spans="1:10" ht="15.75" hidden="1" customHeight="1" x14ac:dyDescent="0.3">
      <c r="A81" s="5">
        <v>2436</v>
      </c>
      <c r="B81" s="49" t="s">
        <v>8</v>
      </c>
      <c r="C81" s="49">
        <v>3</v>
      </c>
      <c r="D81" s="49">
        <v>6</v>
      </c>
      <c r="E81" s="29" t="s">
        <v>95</v>
      </c>
      <c r="F81" s="59">
        <v>0</v>
      </c>
      <c r="G81" s="59"/>
      <c r="H81" s="59"/>
    </row>
    <row r="82" spans="1:10" ht="26.25" hidden="1" customHeight="1" x14ac:dyDescent="0.3">
      <c r="A82" s="5">
        <v>2440</v>
      </c>
      <c r="B82" s="16" t="s">
        <v>8</v>
      </c>
      <c r="C82" s="16">
        <v>4</v>
      </c>
      <c r="D82" s="16">
        <v>0</v>
      </c>
      <c r="E82" s="27" t="s">
        <v>96</v>
      </c>
      <c r="F82" s="59">
        <v>0</v>
      </c>
      <c r="G82" s="59">
        <v>0</v>
      </c>
      <c r="H82" s="59">
        <v>0</v>
      </c>
    </row>
    <row r="83" spans="1:10" ht="26.25" hidden="1" customHeight="1" x14ac:dyDescent="0.3">
      <c r="A83" s="5">
        <v>2441</v>
      </c>
      <c r="B83" s="49" t="s">
        <v>8</v>
      </c>
      <c r="C83" s="49">
        <v>4</v>
      </c>
      <c r="D83" s="49">
        <v>1</v>
      </c>
      <c r="E83" s="29" t="s">
        <v>97</v>
      </c>
      <c r="F83" s="59">
        <v>0</v>
      </c>
      <c r="G83" s="59"/>
      <c r="H83" s="59"/>
    </row>
    <row r="84" spans="1:10" ht="15" hidden="1" customHeight="1" x14ac:dyDescent="0.3">
      <c r="A84" s="5">
        <v>2442</v>
      </c>
      <c r="B84" s="49" t="s">
        <v>8</v>
      </c>
      <c r="C84" s="49">
        <v>4</v>
      </c>
      <c r="D84" s="49">
        <v>2</v>
      </c>
      <c r="E84" s="29" t="s">
        <v>98</v>
      </c>
      <c r="F84" s="59">
        <v>0</v>
      </c>
      <c r="G84" s="59"/>
      <c r="H84" s="59"/>
    </row>
    <row r="85" spans="1:10" ht="15" hidden="1" customHeight="1" x14ac:dyDescent="0.3">
      <c r="A85" s="5">
        <v>2443</v>
      </c>
      <c r="B85" s="49" t="s">
        <v>8</v>
      </c>
      <c r="C85" s="49">
        <v>4</v>
      </c>
      <c r="D85" s="49">
        <v>3</v>
      </c>
      <c r="E85" s="29" t="s">
        <v>99</v>
      </c>
      <c r="F85" s="59">
        <v>0</v>
      </c>
      <c r="G85" s="59"/>
      <c r="H85" s="59"/>
    </row>
    <row r="86" spans="1:10" x14ac:dyDescent="0.3">
      <c r="A86" s="5">
        <v>2450</v>
      </c>
      <c r="B86" s="16" t="s">
        <v>8</v>
      </c>
      <c r="C86" s="16">
        <v>5</v>
      </c>
      <c r="D86" s="16">
        <v>0</v>
      </c>
      <c r="E86" s="27" t="s">
        <v>100</v>
      </c>
      <c r="F86" s="59">
        <v>508800</v>
      </c>
      <c r="G86" s="59">
        <v>53500</v>
      </c>
      <c r="H86" s="59">
        <v>455300</v>
      </c>
    </row>
    <row r="87" spans="1:10" ht="15" customHeight="1" x14ac:dyDescent="0.3">
      <c r="A87" s="5">
        <v>2451</v>
      </c>
      <c r="B87" s="49" t="s">
        <v>8</v>
      </c>
      <c r="C87" s="49">
        <v>5</v>
      </c>
      <c r="D87" s="49">
        <v>1</v>
      </c>
      <c r="E87" s="29" t="s">
        <v>101</v>
      </c>
      <c r="F87" s="59">
        <v>508800</v>
      </c>
      <c r="G87" s="59">
        <v>53500</v>
      </c>
      <c r="H87" s="59">
        <v>455300</v>
      </c>
      <c r="J87" s="6"/>
    </row>
    <row r="88" spans="1:10" ht="15" hidden="1" customHeight="1" x14ac:dyDescent="0.3">
      <c r="A88" s="5">
        <v>2452</v>
      </c>
      <c r="B88" s="49" t="s">
        <v>8</v>
      </c>
      <c r="C88" s="49">
        <v>5</v>
      </c>
      <c r="D88" s="49">
        <v>2</v>
      </c>
      <c r="E88" s="29" t="s">
        <v>102</v>
      </c>
      <c r="F88" s="59">
        <v>0</v>
      </c>
      <c r="G88" s="59"/>
      <c r="H88" s="59"/>
    </row>
    <row r="89" spans="1:10" ht="15" hidden="1" customHeight="1" x14ac:dyDescent="0.3">
      <c r="A89" s="5">
        <v>2453</v>
      </c>
      <c r="B89" s="49" t="s">
        <v>8</v>
      </c>
      <c r="C89" s="49">
        <v>5</v>
      </c>
      <c r="D89" s="49">
        <v>3</v>
      </c>
      <c r="E89" s="29" t="s">
        <v>103</v>
      </c>
      <c r="F89" s="59">
        <v>0</v>
      </c>
      <c r="G89" s="59"/>
      <c r="H89" s="59"/>
    </row>
    <row r="90" spans="1:10" ht="15" hidden="1" customHeight="1" x14ac:dyDescent="0.3">
      <c r="A90" s="5">
        <v>2454</v>
      </c>
      <c r="B90" s="49" t="s">
        <v>8</v>
      </c>
      <c r="C90" s="49">
        <v>5</v>
      </c>
      <c r="D90" s="49">
        <v>4</v>
      </c>
      <c r="E90" s="29" t="s">
        <v>104</v>
      </c>
      <c r="F90" s="59">
        <v>0</v>
      </c>
      <c r="G90" s="59"/>
      <c r="H90" s="59"/>
    </row>
    <row r="91" spans="1:10" ht="15" hidden="1" customHeight="1" x14ac:dyDescent="0.3">
      <c r="A91" s="5">
        <v>2455</v>
      </c>
      <c r="B91" s="49" t="s">
        <v>8</v>
      </c>
      <c r="C91" s="49">
        <v>5</v>
      </c>
      <c r="D91" s="49">
        <v>5</v>
      </c>
      <c r="E91" s="29" t="s">
        <v>105</v>
      </c>
      <c r="F91" s="59">
        <v>0</v>
      </c>
      <c r="G91" s="59"/>
      <c r="H91" s="59"/>
    </row>
    <row r="92" spans="1:10" ht="15" hidden="1" customHeight="1" x14ac:dyDescent="0.3">
      <c r="A92" s="5">
        <v>2460</v>
      </c>
      <c r="B92" s="16" t="s">
        <v>8</v>
      </c>
      <c r="C92" s="16">
        <v>6</v>
      </c>
      <c r="D92" s="16">
        <v>0</v>
      </c>
      <c r="E92" s="27" t="s">
        <v>106</v>
      </c>
      <c r="F92" s="59">
        <v>0</v>
      </c>
      <c r="G92" s="59">
        <v>0</v>
      </c>
      <c r="H92" s="59">
        <v>0</v>
      </c>
    </row>
    <row r="93" spans="1:10" ht="15" hidden="1" customHeight="1" x14ac:dyDescent="0.3">
      <c r="A93" s="5">
        <v>2461</v>
      </c>
      <c r="B93" s="49" t="s">
        <v>8</v>
      </c>
      <c r="C93" s="49">
        <v>6</v>
      </c>
      <c r="D93" s="49">
        <v>1</v>
      </c>
      <c r="E93" s="29" t="s">
        <v>107</v>
      </c>
      <c r="F93" s="59">
        <v>0</v>
      </c>
      <c r="G93" s="59"/>
      <c r="H93" s="59"/>
    </row>
    <row r="94" spans="1:10" ht="15" hidden="1" customHeight="1" x14ac:dyDescent="0.3">
      <c r="A94" s="5">
        <v>2470</v>
      </c>
      <c r="B94" s="16" t="s">
        <v>8</v>
      </c>
      <c r="C94" s="16">
        <v>7</v>
      </c>
      <c r="D94" s="16">
        <v>0</v>
      </c>
      <c r="E94" s="27" t="s">
        <v>108</v>
      </c>
      <c r="F94" s="59">
        <v>0</v>
      </c>
      <c r="G94" s="59">
        <v>0</v>
      </c>
      <c r="H94" s="59">
        <v>0</v>
      </c>
    </row>
    <row r="95" spans="1:10" ht="26.25" hidden="1" customHeight="1" x14ac:dyDescent="0.3">
      <c r="A95" s="5">
        <v>2471</v>
      </c>
      <c r="B95" s="49" t="s">
        <v>8</v>
      </c>
      <c r="C95" s="49">
        <v>7</v>
      </c>
      <c r="D95" s="49">
        <v>1</v>
      </c>
      <c r="E95" s="29" t="s">
        <v>109</v>
      </c>
      <c r="F95" s="59">
        <v>0</v>
      </c>
      <c r="G95" s="59"/>
      <c r="H95" s="59"/>
    </row>
    <row r="96" spans="1:10" ht="16.5" hidden="1" customHeight="1" x14ac:dyDescent="0.3">
      <c r="A96" s="5">
        <v>2472</v>
      </c>
      <c r="B96" s="49" t="s">
        <v>8</v>
      </c>
      <c r="C96" s="49">
        <v>7</v>
      </c>
      <c r="D96" s="49">
        <v>2</v>
      </c>
      <c r="E96" s="29" t="s">
        <v>110</v>
      </c>
      <c r="F96" s="59">
        <v>0</v>
      </c>
      <c r="G96" s="59"/>
      <c r="H96" s="59"/>
    </row>
    <row r="97" spans="1:13" ht="16.5" hidden="1" customHeight="1" x14ac:dyDescent="0.3">
      <c r="A97" s="5">
        <v>2473</v>
      </c>
      <c r="B97" s="49" t="s">
        <v>8</v>
      </c>
      <c r="C97" s="49">
        <v>7</v>
      </c>
      <c r="D97" s="49">
        <v>3</v>
      </c>
      <c r="E97" s="29" t="s">
        <v>111</v>
      </c>
      <c r="F97" s="59">
        <v>0</v>
      </c>
      <c r="G97" s="59"/>
      <c r="H97" s="59"/>
    </row>
    <row r="98" spans="1:13" ht="16.5" hidden="1" customHeight="1" x14ac:dyDescent="0.3">
      <c r="A98" s="5">
        <v>2474</v>
      </c>
      <c r="B98" s="49" t="s">
        <v>8</v>
      </c>
      <c r="C98" s="49">
        <v>7</v>
      </c>
      <c r="D98" s="49">
        <v>4</v>
      </c>
      <c r="E98" s="29" t="s">
        <v>112</v>
      </c>
      <c r="F98" s="59">
        <v>0</v>
      </c>
      <c r="G98" s="59"/>
      <c r="H98" s="59"/>
      <c r="J98" s="6"/>
    </row>
    <row r="99" spans="1:13" ht="50.25" customHeight="1" x14ac:dyDescent="0.3">
      <c r="A99" s="5">
        <v>2480</v>
      </c>
      <c r="B99" s="16" t="s">
        <v>8</v>
      </c>
      <c r="C99" s="16">
        <v>8</v>
      </c>
      <c r="D99" s="16">
        <v>0</v>
      </c>
      <c r="E99" s="27" t="s">
        <v>113</v>
      </c>
      <c r="F99" s="59">
        <v>20000</v>
      </c>
      <c r="G99" s="59">
        <v>0</v>
      </c>
      <c r="H99" s="59">
        <v>20000</v>
      </c>
      <c r="J99" s="6"/>
    </row>
    <row r="100" spans="1:13" ht="39.75" hidden="1" customHeight="1" x14ac:dyDescent="0.3">
      <c r="A100" s="5">
        <v>2481</v>
      </c>
      <c r="B100" s="49" t="s">
        <v>8</v>
      </c>
      <c r="C100" s="49">
        <v>8</v>
      </c>
      <c r="D100" s="49">
        <v>1</v>
      </c>
      <c r="E100" s="29" t="s">
        <v>114</v>
      </c>
      <c r="F100" s="59">
        <v>0</v>
      </c>
      <c r="G100" s="59">
        <v>0</v>
      </c>
      <c r="H100" s="59">
        <v>0</v>
      </c>
    </row>
    <row r="101" spans="1:13" ht="39.75" hidden="1" customHeight="1" x14ac:dyDescent="0.3">
      <c r="A101" s="5">
        <v>2482</v>
      </c>
      <c r="B101" s="49" t="s">
        <v>8</v>
      </c>
      <c r="C101" s="49">
        <v>8</v>
      </c>
      <c r="D101" s="49">
        <v>2</v>
      </c>
      <c r="E101" s="29" t="s">
        <v>115</v>
      </c>
      <c r="F101" s="59">
        <v>0</v>
      </c>
      <c r="G101" s="59">
        <v>0</v>
      </c>
      <c r="H101" s="59">
        <v>0</v>
      </c>
    </row>
    <row r="102" spans="1:13" ht="28.5" hidden="1" customHeight="1" x14ac:dyDescent="0.3">
      <c r="A102" s="5">
        <v>2483</v>
      </c>
      <c r="B102" s="49" t="s">
        <v>8</v>
      </c>
      <c r="C102" s="49">
        <v>8</v>
      </c>
      <c r="D102" s="49">
        <v>3</v>
      </c>
      <c r="E102" s="29" t="s">
        <v>116</v>
      </c>
      <c r="F102" s="59">
        <v>0</v>
      </c>
      <c r="G102" s="59">
        <v>0</v>
      </c>
      <c r="H102" s="59">
        <v>0</v>
      </c>
    </row>
    <row r="103" spans="1:13" ht="40.5" hidden="1" customHeight="1" x14ac:dyDescent="0.3">
      <c r="A103" s="5">
        <v>2484</v>
      </c>
      <c r="B103" s="49" t="s">
        <v>8</v>
      </c>
      <c r="C103" s="49">
        <v>8</v>
      </c>
      <c r="D103" s="49">
        <v>4</v>
      </c>
      <c r="E103" s="29" t="s">
        <v>117</v>
      </c>
      <c r="F103" s="59">
        <v>0</v>
      </c>
      <c r="G103" s="59">
        <v>0</v>
      </c>
      <c r="H103" s="59">
        <v>0</v>
      </c>
    </row>
    <row r="104" spans="1:13" ht="27.75" customHeight="1" x14ac:dyDescent="0.3">
      <c r="A104" s="5">
        <v>2485</v>
      </c>
      <c r="B104" s="49" t="s">
        <v>8</v>
      </c>
      <c r="C104" s="49">
        <v>8</v>
      </c>
      <c r="D104" s="49">
        <v>5</v>
      </c>
      <c r="E104" s="29" t="s">
        <v>118</v>
      </c>
      <c r="F104" s="59">
        <v>20000</v>
      </c>
      <c r="G104" s="59">
        <v>0</v>
      </c>
      <c r="H104" s="59">
        <v>20000</v>
      </c>
      <c r="M104" s="6"/>
    </row>
    <row r="105" spans="1:13" ht="27" hidden="1" customHeight="1" x14ac:dyDescent="0.3">
      <c r="A105" s="5">
        <v>2486</v>
      </c>
      <c r="B105" s="49" t="s">
        <v>8</v>
      </c>
      <c r="C105" s="49">
        <v>8</v>
      </c>
      <c r="D105" s="49">
        <v>6</v>
      </c>
      <c r="E105" s="29" t="s">
        <v>119</v>
      </c>
      <c r="F105" s="59">
        <v>0</v>
      </c>
      <c r="G105" s="59"/>
      <c r="H105" s="59"/>
    </row>
    <row r="106" spans="1:13" ht="27" hidden="1" customHeight="1" x14ac:dyDescent="0.3">
      <c r="A106" s="5">
        <v>2487</v>
      </c>
      <c r="B106" s="49" t="s">
        <v>8</v>
      </c>
      <c r="C106" s="49">
        <v>8</v>
      </c>
      <c r="D106" s="49">
        <v>7</v>
      </c>
      <c r="E106" s="29" t="s">
        <v>120</v>
      </c>
      <c r="F106" s="59">
        <v>0</v>
      </c>
      <c r="G106" s="59">
        <v>0</v>
      </c>
      <c r="H106" s="59">
        <v>0</v>
      </c>
    </row>
    <row r="107" spans="1:13" ht="36" customHeight="1" x14ac:dyDescent="0.3">
      <c r="A107" s="5">
        <v>2490</v>
      </c>
      <c r="B107" s="16" t="s">
        <v>8</v>
      </c>
      <c r="C107" s="16">
        <v>9</v>
      </c>
      <c r="D107" s="16">
        <v>0</v>
      </c>
      <c r="E107" s="27" t="s">
        <v>121</v>
      </c>
      <c r="F107" s="59">
        <v>-170000</v>
      </c>
      <c r="G107" s="59">
        <v>0</v>
      </c>
      <c r="H107" s="59">
        <v>-170000</v>
      </c>
    </row>
    <row r="108" spans="1:13" ht="31.5" customHeight="1" x14ac:dyDescent="0.3">
      <c r="A108" s="5">
        <v>2491</v>
      </c>
      <c r="B108" s="49" t="s">
        <v>8</v>
      </c>
      <c r="C108" s="49">
        <v>9</v>
      </c>
      <c r="D108" s="49">
        <v>1</v>
      </c>
      <c r="E108" s="29" t="s">
        <v>122</v>
      </c>
      <c r="F108" s="59">
        <v>-170000</v>
      </c>
      <c r="G108" s="59">
        <v>0</v>
      </c>
      <c r="H108" s="59">
        <v>-170000</v>
      </c>
      <c r="I108" s="57"/>
      <c r="J108" s="6"/>
    </row>
    <row r="109" spans="1:13" s="26" customFormat="1" ht="68.25" customHeight="1" x14ac:dyDescent="0.2">
      <c r="A109" s="5">
        <v>2500</v>
      </c>
      <c r="B109" s="16" t="s">
        <v>9</v>
      </c>
      <c r="C109" s="16">
        <v>0</v>
      </c>
      <c r="D109" s="16">
        <v>0</v>
      </c>
      <c r="E109" s="44" t="s">
        <v>123</v>
      </c>
      <c r="F109" s="59">
        <v>693061</v>
      </c>
      <c r="G109" s="59">
        <v>247061</v>
      </c>
      <c r="H109" s="59">
        <v>446000</v>
      </c>
      <c r="I109" s="25"/>
      <c r="J109" s="31"/>
    </row>
    <row r="110" spans="1:13" ht="16.5" customHeight="1" x14ac:dyDescent="0.3">
      <c r="A110" s="5">
        <v>2510</v>
      </c>
      <c r="B110" s="16" t="s">
        <v>9</v>
      </c>
      <c r="C110" s="16">
        <v>1</v>
      </c>
      <c r="D110" s="16">
        <v>0</v>
      </c>
      <c r="E110" s="27" t="s">
        <v>124</v>
      </c>
      <c r="F110" s="59">
        <v>347436</v>
      </c>
      <c r="G110" s="59">
        <v>240436</v>
      </c>
      <c r="H110" s="59">
        <v>107000</v>
      </c>
      <c r="J110" s="2"/>
    </row>
    <row r="111" spans="1:13" ht="16.5" customHeight="1" x14ac:dyDescent="0.3">
      <c r="A111" s="5">
        <v>2511</v>
      </c>
      <c r="B111" s="49" t="s">
        <v>9</v>
      </c>
      <c r="C111" s="49">
        <v>1</v>
      </c>
      <c r="D111" s="49">
        <v>1</v>
      </c>
      <c r="E111" s="29" t="s">
        <v>125</v>
      </c>
      <c r="F111" s="59">
        <v>347436</v>
      </c>
      <c r="G111" s="59">
        <v>240436</v>
      </c>
      <c r="H111" s="59">
        <v>107000</v>
      </c>
      <c r="J111" s="51"/>
      <c r="K111" s="2"/>
      <c r="L111" s="2"/>
      <c r="M111" s="2"/>
    </row>
    <row r="112" spans="1:13" ht="16.5" customHeight="1" x14ac:dyDescent="0.3">
      <c r="A112" s="5">
        <v>2520</v>
      </c>
      <c r="B112" s="16" t="s">
        <v>9</v>
      </c>
      <c r="C112" s="16">
        <v>2</v>
      </c>
      <c r="D112" s="16">
        <v>0</v>
      </c>
      <c r="E112" s="27" t="s">
        <v>126</v>
      </c>
      <c r="F112" s="59">
        <v>330700</v>
      </c>
      <c r="G112" s="59">
        <v>700</v>
      </c>
      <c r="H112" s="59">
        <v>330000</v>
      </c>
      <c r="J112" s="2"/>
    </row>
    <row r="113" spans="1:13" ht="16.5" customHeight="1" x14ac:dyDescent="0.3">
      <c r="A113" s="5">
        <v>2521</v>
      </c>
      <c r="B113" s="49" t="s">
        <v>9</v>
      </c>
      <c r="C113" s="49">
        <v>2</v>
      </c>
      <c r="D113" s="49">
        <v>1</v>
      </c>
      <c r="E113" s="29" t="s">
        <v>127</v>
      </c>
      <c r="F113" s="59">
        <v>330700</v>
      </c>
      <c r="G113" s="59">
        <v>700</v>
      </c>
      <c r="H113" s="59">
        <v>330000</v>
      </c>
      <c r="K113" s="6"/>
    </row>
    <row r="114" spans="1:13" ht="16.5" hidden="1" customHeight="1" x14ac:dyDescent="0.3">
      <c r="A114" s="5">
        <v>2530</v>
      </c>
      <c r="B114" s="16" t="s">
        <v>9</v>
      </c>
      <c r="C114" s="16">
        <v>3</v>
      </c>
      <c r="D114" s="16">
        <v>0</v>
      </c>
      <c r="E114" s="27" t="s">
        <v>128</v>
      </c>
      <c r="F114" s="59">
        <v>0</v>
      </c>
      <c r="G114" s="59">
        <v>0</v>
      </c>
      <c r="H114" s="59">
        <v>0</v>
      </c>
      <c r="K114" s="6"/>
    </row>
    <row r="115" spans="1:13" ht="16.5" hidden="1" customHeight="1" x14ac:dyDescent="0.3">
      <c r="A115" s="5">
        <v>2531</v>
      </c>
      <c r="B115" s="49" t="s">
        <v>9</v>
      </c>
      <c r="C115" s="49">
        <v>3</v>
      </c>
      <c r="D115" s="49">
        <v>1</v>
      </c>
      <c r="E115" s="29" t="s">
        <v>129</v>
      </c>
      <c r="F115" s="59">
        <v>0</v>
      </c>
      <c r="G115" s="59">
        <v>0</v>
      </c>
      <c r="H115" s="59">
        <v>0</v>
      </c>
      <c r="K115" s="6"/>
    </row>
    <row r="116" spans="1:13" ht="27.75" hidden="1" customHeight="1" x14ac:dyDescent="0.3">
      <c r="A116" s="5">
        <v>2540</v>
      </c>
      <c r="B116" s="16" t="s">
        <v>9</v>
      </c>
      <c r="C116" s="16">
        <v>4</v>
      </c>
      <c r="D116" s="16">
        <v>0</v>
      </c>
      <c r="E116" s="27" t="s">
        <v>130</v>
      </c>
      <c r="F116" s="59">
        <v>0</v>
      </c>
      <c r="G116" s="59">
        <v>0</v>
      </c>
      <c r="H116" s="59">
        <v>0</v>
      </c>
      <c r="K116" s="6"/>
    </row>
    <row r="117" spans="1:13" ht="27" hidden="1" customHeight="1" x14ac:dyDescent="0.3">
      <c r="A117" s="5">
        <v>2541</v>
      </c>
      <c r="B117" s="49" t="s">
        <v>9</v>
      </c>
      <c r="C117" s="49">
        <v>4</v>
      </c>
      <c r="D117" s="49">
        <v>1</v>
      </c>
      <c r="E117" s="29" t="s">
        <v>131</v>
      </c>
      <c r="F117" s="59">
        <v>0</v>
      </c>
      <c r="G117" s="59">
        <v>0</v>
      </c>
      <c r="H117" s="59">
        <v>0</v>
      </c>
      <c r="K117" s="2"/>
    </row>
    <row r="118" spans="1:13" ht="39.75" hidden="1" customHeight="1" x14ac:dyDescent="0.3">
      <c r="A118" s="5">
        <v>2550</v>
      </c>
      <c r="B118" s="16" t="s">
        <v>9</v>
      </c>
      <c r="C118" s="16">
        <v>5</v>
      </c>
      <c r="D118" s="16">
        <v>0</v>
      </c>
      <c r="E118" s="27" t="s">
        <v>132</v>
      </c>
      <c r="F118" s="59">
        <v>9000</v>
      </c>
      <c r="G118" s="59">
        <v>0</v>
      </c>
      <c r="H118" s="59">
        <v>9000</v>
      </c>
    </row>
    <row r="119" spans="1:13" ht="42.75" customHeight="1" x14ac:dyDescent="0.3">
      <c r="A119" s="5">
        <v>2551</v>
      </c>
      <c r="B119" s="49" t="s">
        <v>9</v>
      </c>
      <c r="C119" s="49">
        <v>5</v>
      </c>
      <c r="D119" s="49">
        <v>1</v>
      </c>
      <c r="E119" s="29" t="s">
        <v>133</v>
      </c>
      <c r="F119" s="59">
        <v>9000</v>
      </c>
      <c r="G119" s="59"/>
      <c r="H119" s="59">
        <v>9000</v>
      </c>
      <c r="M119" s="6"/>
    </row>
    <row r="120" spans="1:13" ht="33.75" customHeight="1" x14ac:dyDescent="0.3">
      <c r="A120" s="5">
        <v>2560</v>
      </c>
      <c r="B120" s="16" t="s">
        <v>9</v>
      </c>
      <c r="C120" s="16">
        <v>6</v>
      </c>
      <c r="D120" s="16">
        <v>0</v>
      </c>
      <c r="E120" s="27" t="s">
        <v>134</v>
      </c>
      <c r="F120" s="59">
        <v>5925</v>
      </c>
      <c r="G120" s="59">
        <v>5925</v>
      </c>
      <c r="H120" s="59">
        <v>0</v>
      </c>
    </row>
    <row r="121" spans="1:13" ht="36" customHeight="1" x14ac:dyDescent="0.3">
      <c r="A121" s="5">
        <v>2561</v>
      </c>
      <c r="B121" s="49" t="s">
        <v>9</v>
      </c>
      <c r="C121" s="49">
        <v>6</v>
      </c>
      <c r="D121" s="49">
        <v>1</v>
      </c>
      <c r="E121" s="29" t="s">
        <v>135</v>
      </c>
      <c r="F121" s="59">
        <v>5925</v>
      </c>
      <c r="G121" s="59">
        <v>5925</v>
      </c>
      <c r="H121" s="59">
        <v>0</v>
      </c>
    </row>
    <row r="122" spans="1:13" s="26" customFormat="1" ht="72" customHeight="1" x14ac:dyDescent="0.2">
      <c r="A122" s="5">
        <v>2600</v>
      </c>
      <c r="B122" s="16" t="s">
        <v>10</v>
      </c>
      <c r="C122" s="16">
        <v>0</v>
      </c>
      <c r="D122" s="16">
        <v>0</v>
      </c>
      <c r="E122" s="44" t="s">
        <v>136</v>
      </c>
      <c r="F122" s="59">
        <v>571379.60230000003</v>
      </c>
      <c r="G122" s="59">
        <v>70580.94</v>
      </c>
      <c r="H122" s="59">
        <v>500798.66230000003</v>
      </c>
      <c r="I122" s="25"/>
    </row>
    <row r="123" spans="1:13" ht="14.25" hidden="1" customHeight="1" x14ac:dyDescent="0.3">
      <c r="A123" s="5">
        <v>2610</v>
      </c>
      <c r="B123" s="16" t="s">
        <v>10</v>
      </c>
      <c r="C123" s="16">
        <v>1</v>
      </c>
      <c r="D123" s="16">
        <v>0</v>
      </c>
      <c r="E123" s="27" t="s">
        <v>137</v>
      </c>
      <c r="F123" s="59">
        <v>0</v>
      </c>
      <c r="G123" s="59">
        <v>0</v>
      </c>
      <c r="H123" s="59">
        <v>0</v>
      </c>
    </row>
    <row r="124" spans="1:13" ht="14.25" hidden="1" customHeight="1" x14ac:dyDescent="0.3">
      <c r="A124" s="5">
        <v>2611</v>
      </c>
      <c r="B124" s="49" t="s">
        <v>10</v>
      </c>
      <c r="C124" s="49">
        <v>1</v>
      </c>
      <c r="D124" s="49">
        <v>1</v>
      </c>
      <c r="E124" s="29" t="s">
        <v>138</v>
      </c>
      <c r="F124" s="59">
        <v>0</v>
      </c>
      <c r="G124" s="59">
        <v>0</v>
      </c>
      <c r="H124" s="59">
        <v>0</v>
      </c>
    </row>
    <row r="125" spans="1:13" ht="14.25" hidden="1" customHeight="1" x14ac:dyDescent="0.3">
      <c r="A125" s="5">
        <v>2620</v>
      </c>
      <c r="B125" s="16" t="s">
        <v>10</v>
      </c>
      <c r="C125" s="16">
        <v>2</v>
      </c>
      <c r="D125" s="16">
        <v>0</v>
      </c>
      <c r="E125" s="27" t="s">
        <v>139</v>
      </c>
      <c r="F125" s="59">
        <v>0</v>
      </c>
      <c r="G125" s="59">
        <v>0</v>
      </c>
      <c r="H125" s="59">
        <v>0</v>
      </c>
    </row>
    <row r="126" spans="1:13" ht="14.25" hidden="1" customHeight="1" x14ac:dyDescent="0.3">
      <c r="A126" s="5">
        <v>2621</v>
      </c>
      <c r="B126" s="49" t="s">
        <v>10</v>
      </c>
      <c r="C126" s="49">
        <v>2</v>
      </c>
      <c r="D126" s="49">
        <v>1</v>
      </c>
      <c r="E126" s="29" t="s">
        <v>140</v>
      </c>
      <c r="F126" s="59">
        <v>0</v>
      </c>
      <c r="G126" s="59">
        <v>0</v>
      </c>
      <c r="H126" s="59">
        <v>0</v>
      </c>
    </row>
    <row r="127" spans="1:13" ht="14.25" customHeight="1" x14ac:dyDescent="0.3">
      <c r="A127" s="5">
        <v>2630</v>
      </c>
      <c r="B127" s="16" t="s">
        <v>10</v>
      </c>
      <c r="C127" s="16">
        <v>3</v>
      </c>
      <c r="D127" s="16">
        <v>0</v>
      </c>
      <c r="E127" s="27" t="s">
        <v>141</v>
      </c>
      <c r="F127" s="59">
        <v>385419.80000000005</v>
      </c>
      <c r="G127" s="59">
        <v>49178.9</v>
      </c>
      <c r="H127" s="59">
        <v>336240.9</v>
      </c>
    </row>
    <row r="128" spans="1:13" ht="14.25" customHeight="1" x14ac:dyDescent="0.3">
      <c r="A128" s="5">
        <v>2631</v>
      </c>
      <c r="B128" s="49" t="s">
        <v>10</v>
      </c>
      <c r="C128" s="49">
        <v>3</v>
      </c>
      <c r="D128" s="49">
        <v>1</v>
      </c>
      <c r="E128" s="29" t="s">
        <v>142</v>
      </c>
      <c r="F128" s="59">
        <v>385419.80000000005</v>
      </c>
      <c r="G128" s="59">
        <v>49178.9</v>
      </c>
      <c r="H128" s="59">
        <v>336240.9</v>
      </c>
    </row>
    <row r="129" spans="1:11" ht="14.25" customHeight="1" x14ac:dyDescent="0.3">
      <c r="A129" s="5">
        <v>2640</v>
      </c>
      <c r="B129" s="16" t="s">
        <v>10</v>
      </c>
      <c r="C129" s="16">
        <v>4</v>
      </c>
      <c r="D129" s="16">
        <v>0</v>
      </c>
      <c r="E129" s="27" t="s">
        <v>143</v>
      </c>
      <c r="F129" s="59">
        <v>164459.80230000001</v>
      </c>
      <c r="G129" s="59">
        <v>21402.04</v>
      </c>
      <c r="H129" s="59">
        <v>143057.7623</v>
      </c>
    </row>
    <row r="130" spans="1:11" ht="14.25" customHeight="1" x14ac:dyDescent="0.3">
      <c r="A130" s="5">
        <v>2641</v>
      </c>
      <c r="B130" s="49" t="s">
        <v>10</v>
      </c>
      <c r="C130" s="49">
        <v>4</v>
      </c>
      <c r="D130" s="49">
        <v>1</v>
      </c>
      <c r="E130" s="29" t="s">
        <v>144</v>
      </c>
      <c r="F130" s="59">
        <v>164459.80230000001</v>
      </c>
      <c r="G130" s="59">
        <v>21402.04</v>
      </c>
      <c r="H130" s="59">
        <v>143057.7623</v>
      </c>
      <c r="J130" s="52"/>
      <c r="K130" s="6"/>
    </row>
    <row r="131" spans="1:11" ht="48.75" customHeight="1" x14ac:dyDescent="0.3">
      <c r="A131" s="5">
        <v>2650</v>
      </c>
      <c r="B131" s="16" t="s">
        <v>10</v>
      </c>
      <c r="C131" s="16">
        <v>5</v>
      </c>
      <c r="D131" s="16">
        <v>0</v>
      </c>
      <c r="E131" s="27" t="s">
        <v>145</v>
      </c>
      <c r="F131" s="59">
        <v>21500</v>
      </c>
      <c r="G131" s="59">
        <v>0</v>
      </c>
      <c r="H131" s="59">
        <v>21500</v>
      </c>
    </row>
    <row r="132" spans="1:11" ht="48.75" customHeight="1" x14ac:dyDescent="0.3">
      <c r="A132" s="5">
        <v>2651</v>
      </c>
      <c r="B132" s="49" t="s">
        <v>10</v>
      </c>
      <c r="C132" s="49">
        <v>5</v>
      </c>
      <c r="D132" s="49">
        <v>1</v>
      </c>
      <c r="E132" s="29" t="s">
        <v>146</v>
      </c>
      <c r="F132" s="59">
        <v>21500</v>
      </c>
      <c r="G132" s="59">
        <v>0</v>
      </c>
      <c r="H132" s="59">
        <v>21500</v>
      </c>
      <c r="K132" s="6"/>
    </row>
    <row r="133" spans="1:11" ht="29.25" hidden="1" customHeight="1" x14ac:dyDescent="0.3">
      <c r="A133" s="5">
        <v>2660</v>
      </c>
      <c r="B133" s="16" t="s">
        <v>10</v>
      </c>
      <c r="C133" s="16">
        <v>6</v>
      </c>
      <c r="D133" s="16">
        <v>0</v>
      </c>
      <c r="E133" s="27" t="s">
        <v>147</v>
      </c>
      <c r="F133" s="59">
        <v>0</v>
      </c>
      <c r="G133" s="59">
        <v>0</v>
      </c>
      <c r="H133" s="59">
        <v>0</v>
      </c>
    </row>
    <row r="134" spans="1:11" ht="26.25" hidden="1" customHeight="1" x14ac:dyDescent="0.3">
      <c r="A134" s="5">
        <v>2661</v>
      </c>
      <c r="B134" s="49" t="s">
        <v>10</v>
      </c>
      <c r="C134" s="49">
        <v>6</v>
      </c>
      <c r="D134" s="49">
        <v>1</v>
      </c>
      <c r="E134" s="29" t="s">
        <v>148</v>
      </c>
      <c r="F134" s="59">
        <v>0</v>
      </c>
      <c r="G134" s="59">
        <v>0</v>
      </c>
      <c r="H134" s="59">
        <v>0</v>
      </c>
    </row>
    <row r="135" spans="1:11" s="26" customFormat="1" ht="55.5" customHeight="1" x14ac:dyDescent="0.2">
      <c r="A135" s="5">
        <v>2700</v>
      </c>
      <c r="B135" s="16" t="s">
        <v>11</v>
      </c>
      <c r="C135" s="16">
        <v>0</v>
      </c>
      <c r="D135" s="16">
        <v>0</v>
      </c>
      <c r="E135" s="44" t="s">
        <v>149</v>
      </c>
      <c r="F135" s="59">
        <v>500</v>
      </c>
      <c r="G135" s="59">
        <v>500</v>
      </c>
      <c r="H135" s="59">
        <v>0</v>
      </c>
      <c r="I135" s="25"/>
    </row>
    <row r="136" spans="1:11" ht="32.25" customHeight="1" x14ac:dyDescent="0.3">
      <c r="A136" s="5">
        <v>2710</v>
      </c>
      <c r="B136" s="16" t="s">
        <v>11</v>
      </c>
      <c r="C136" s="16">
        <v>1</v>
      </c>
      <c r="D136" s="16">
        <v>0</v>
      </c>
      <c r="E136" s="27" t="s">
        <v>150</v>
      </c>
      <c r="F136" s="59">
        <v>0</v>
      </c>
      <c r="G136" s="59">
        <v>0</v>
      </c>
      <c r="H136" s="59">
        <v>0</v>
      </c>
    </row>
    <row r="137" spans="1:11" ht="15" hidden="1" customHeight="1" x14ac:dyDescent="0.3">
      <c r="A137" s="5">
        <v>2711</v>
      </c>
      <c r="B137" s="49" t="s">
        <v>11</v>
      </c>
      <c r="C137" s="49">
        <v>1</v>
      </c>
      <c r="D137" s="49">
        <v>1</v>
      </c>
      <c r="E137" s="29" t="s">
        <v>151</v>
      </c>
      <c r="F137" s="59">
        <v>0</v>
      </c>
      <c r="G137" s="59"/>
      <c r="H137" s="59"/>
    </row>
    <row r="138" spans="1:11" ht="15" hidden="1" customHeight="1" x14ac:dyDescent="0.3">
      <c r="A138" s="5">
        <v>2712</v>
      </c>
      <c r="B138" s="49" t="s">
        <v>11</v>
      </c>
      <c r="C138" s="49">
        <v>1</v>
      </c>
      <c r="D138" s="49">
        <v>2</v>
      </c>
      <c r="E138" s="29" t="s">
        <v>152</v>
      </c>
      <c r="F138" s="59">
        <v>0</v>
      </c>
      <c r="G138" s="59"/>
      <c r="H138" s="59"/>
    </row>
    <row r="139" spans="1:11" ht="15" hidden="1" customHeight="1" x14ac:dyDescent="0.3">
      <c r="A139" s="5">
        <v>2713</v>
      </c>
      <c r="B139" s="49" t="s">
        <v>11</v>
      </c>
      <c r="C139" s="49">
        <v>1</v>
      </c>
      <c r="D139" s="49">
        <v>3</v>
      </c>
      <c r="E139" s="29" t="s">
        <v>153</v>
      </c>
      <c r="F139" s="59">
        <v>0</v>
      </c>
      <c r="G139" s="59"/>
      <c r="H139" s="59"/>
    </row>
    <row r="140" spans="1:11" ht="26.25" customHeight="1" x14ac:dyDescent="0.3">
      <c r="A140" s="5">
        <v>2720</v>
      </c>
      <c r="B140" s="16" t="s">
        <v>11</v>
      </c>
      <c r="C140" s="16">
        <v>2</v>
      </c>
      <c r="D140" s="16">
        <v>0</v>
      </c>
      <c r="E140" s="27" t="s">
        <v>154</v>
      </c>
      <c r="F140" s="59">
        <v>500</v>
      </c>
      <c r="G140" s="59">
        <v>500</v>
      </c>
      <c r="H140" s="59">
        <v>0</v>
      </c>
    </row>
    <row r="141" spans="1:11" ht="15" customHeight="1" x14ac:dyDescent="0.3">
      <c r="A141" s="5">
        <v>2721</v>
      </c>
      <c r="B141" s="49" t="s">
        <v>11</v>
      </c>
      <c r="C141" s="49">
        <v>2</v>
      </c>
      <c r="D141" s="49">
        <v>1</v>
      </c>
      <c r="E141" s="29" t="s">
        <v>155</v>
      </c>
      <c r="F141" s="59">
        <v>500</v>
      </c>
      <c r="G141" s="59">
        <v>500</v>
      </c>
      <c r="H141" s="59"/>
    </row>
    <row r="142" spans="1:11" ht="15" hidden="1" customHeight="1" x14ac:dyDescent="0.3">
      <c r="A142" s="5">
        <v>2722</v>
      </c>
      <c r="B142" s="49" t="s">
        <v>11</v>
      </c>
      <c r="C142" s="49">
        <v>2</v>
      </c>
      <c r="D142" s="49">
        <v>2</v>
      </c>
      <c r="E142" s="29" t="s">
        <v>156</v>
      </c>
      <c r="F142" s="59">
        <v>0</v>
      </c>
      <c r="G142" s="59"/>
      <c r="H142" s="59"/>
    </row>
    <row r="143" spans="1:11" ht="15" hidden="1" customHeight="1" x14ac:dyDescent="0.3">
      <c r="A143" s="5">
        <v>2723</v>
      </c>
      <c r="B143" s="49" t="s">
        <v>11</v>
      </c>
      <c r="C143" s="49">
        <v>2</v>
      </c>
      <c r="D143" s="49">
        <v>3</v>
      </c>
      <c r="E143" s="29" t="s">
        <v>157</v>
      </c>
      <c r="F143" s="59">
        <v>0</v>
      </c>
      <c r="G143" s="59"/>
      <c r="H143" s="59"/>
    </row>
    <row r="144" spans="1:11" ht="15" hidden="1" customHeight="1" x14ac:dyDescent="0.3">
      <c r="A144" s="5">
        <v>2724</v>
      </c>
      <c r="B144" s="49" t="s">
        <v>11</v>
      </c>
      <c r="C144" s="49">
        <v>2</v>
      </c>
      <c r="D144" s="49">
        <v>4</v>
      </c>
      <c r="E144" s="29" t="s">
        <v>158</v>
      </c>
      <c r="F144" s="59">
        <v>0</v>
      </c>
      <c r="G144" s="59"/>
      <c r="H144" s="59"/>
    </row>
    <row r="145" spans="1:9" ht="15" hidden="1" customHeight="1" x14ac:dyDescent="0.3">
      <c r="A145" s="5">
        <v>2730</v>
      </c>
      <c r="B145" s="16" t="s">
        <v>11</v>
      </c>
      <c r="C145" s="16">
        <v>3</v>
      </c>
      <c r="D145" s="16">
        <v>0</v>
      </c>
      <c r="E145" s="27" t="s">
        <v>159</v>
      </c>
      <c r="F145" s="59">
        <v>0</v>
      </c>
      <c r="G145" s="59">
        <v>0</v>
      </c>
      <c r="H145" s="59">
        <v>0</v>
      </c>
    </row>
    <row r="146" spans="1:9" ht="24.75" hidden="1" customHeight="1" x14ac:dyDescent="0.3">
      <c r="A146" s="5">
        <v>2731</v>
      </c>
      <c r="B146" s="49" t="s">
        <v>11</v>
      </c>
      <c r="C146" s="49">
        <v>3</v>
      </c>
      <c r="D146" s="49">
        <v>1</v>
      </c>
      <c r="E146" s="29" t="s">
        <v>160</v>
      </c>
      <c r="F146" s="59">
        <v>0</v>
      </c>
      <c r="G146" s="59"/>
      <c r="H146" s="59"/>
    </row>
    <row r="147" spans="1:9" ht="27.75" hidden="1" customHeight="1" x14ac:dyDescent="0.3">
      <c r="A147" s="5">
        <v>2732</v>
      </c>
      <c r="B147" s="49" t="s">
        <v>11</v>
      </c>
      <c r="C147" s="49">
        <v>3</v>
      </c>
      <c r="D147" s="49">
        <v>2</v>
      </c>
      <c r="E147" s="29" t="s">
        <v>161</v>
      </c>
      <c r="F147" s="59">
        <v>0</v>
      </c>
      <c r="G147" s="59"/>
      <c r="H147" s="59"/>
    </row>
    <row r="148" spans="1:9" ht="24.75" hidden="1" customHeight="1" x14ac:dyDescent="0.3">
      <c r="A148" s="5">
        <v>2733</v>
      </c>
      <c r="B148" s="49" t="s">
        <v>11</v>
      </c>
      <c r="C148" s="49">
        <v>3</v>
      </c>
      <c r="D148" s="49">
        <v>3</v>
      </c>
      <c r="E148" s="29" t="s">
        <v>162</v>
      </c>
      <c r="F148" s="59">
        <v>0</v>
      </c>
      <c r="G148" s="59"/>
      <c r="H148" s="59"/>
    </row>
    <row r="149" spans="1:9" ht="24.75" hidden="1" customHeight="1" x14ac:dyDescent="0.3">
      <c r="A149" s="5">
        <v>2734</v>
      </c>
      <c r="B149" s="49" t="s">
        <v>11</v>
      </c>
      <c r="C149" s="49">
        <v>3</v>
      </c>
      <c r="D149" s="49">
        <v>4</v>
      </c>
      <c r="E149" s="29" t="s">
        <v>163</v>
      </c>
      <c r="F149" s="59">
        <v>0</v>
      </c>
      <c r="G149" s="59"/>
      <c r="H149" s="59"/>
    </row>
    <row r="150" spans="1:9" ht="27" hidden="1" customHeight="1" x14ac:dyDescent="0.3">
      <c r="A150" s="5">
        <v>2740</v>
      </c>
      <c r="B150" s="16" t="s">
        <v>11</v>
      </c>
      <c r="C150" s="16">
        <v>4</v>
      </c>
      <c r="D150" s="16">
        <v>0</v>
      </c>
      <c r="E150" s="27" t="s">
        <v>164</v>
      </c>
      <c r="F150" s="59">
        <v>0</v>
      </c>
      <c r="G150" s="59">
        <v>0</v>
      </c>
      <c r="H150" s="59">
        <v>0</v>
      </c>
    </row>
    <row r="151" spans="1:9" ht="16.5" hidden="1" customHeight="1" x14ac:dyDescent="0.3">
      <c r="A151" s="5">
        <v>2741</v>
      </c>
      <c r="B151" s="49" t="s">
        <v>11</v>
      </c>
      <c r="C151" s="49">
        <v>4</v>
      </c>
      <c r="D151" s="49">
        <v>1</v>
      </c>
      <c r="E151" s="29" t="s">
        <v>165</v>
      </c>
      <c r="F151" s="59">
        <v>0</v>
      </c>
      <c r="G151" s="59"/>
      <c r="H151" s="59"/>
    </row>
    <row r="152" spans="1:9" ht="25.5" hidden="1" customHeight="1" x14ac:dyDescent="0.3">
      <c r="A152" s="5">
        <v>2750</v>
      </c>
      <c r="B152" s="16" t="s">
        <v>11</v>
      </c>
      <c r="C152" s="16">
        <v>5</v>
      </c>
      <c r="D152" s="16">
        <v>0</v>
      </c>
      <c r="E152" s="27" t="s">
        <v>166</v>
      </c>
      <c r="F152" s="59">
        <v>0</v>
      </c>
      <c r="G152" s="59">
        <v>0</v>
      </c>
      <c r="H152" s="59">
        <v>0</v>
      </c>
    </row>
    <row r="153" spans="1:9" ht="27" hidden="1" x14ac:dyDescent="0.3">
      <c r="A153" s="5">
        <v>2751</v>
      </c>
      <c r="B153" s="49" t="s">
        <v>11</v>
      </c>
      <c r="C153" s="49">
        <v>5</v>
      </c>
      <c r="D153" s="49">
        <v>1</v>
      </c>
      <c r="E153" s="29" t="s">
        <v>167</v>
      </c>
      <c r="F153" s="59">
        <v>0</v>
      </c>
      <c r="G153" s="59"/>
      <c r="H153" s="59"/>
    </row>
    <row r="154" spans="1:9" ht="27.75" hidden="1" customHeight="1" x14ac:dyDescent="0.3">
      <c r="A154" s="5">
        <v>2760</v>
      </c>
      <c r="B154" s="16" t="s">
        <v>11</v>
      </c>
      <c r="C154" s="16">
        <v>6</v>
      </c>
      <c r="D154" s="16">
        <v>0</v>
      </c>
      <c r="E154" s="27" t="s">
        <v>168</v>
      </c>
      <c r="F154" s="59">
        <v>0</v>
      </c>
      <c r="G154" s="59">
        <v>0</v>
      </c>
      <c r="H154" s="59">
        <v>0</v>
      </c>
    </row>
    <row r="155" spans="1:9" ht="27" hidden="1" x14ac:dyDescent="0.3">
      <c r="A155" s="5">
        <v>2761</v>
      </c>
      <c r="B155" s="49" t="s">
        <v>11</v>
      </c>
      <c r="C155" s="49">
        <v>6</v>
      </c>
      <c r="D155" s="49">
        <v>1</v>
      </c>
      <c r="E155" s="29" t="s">
        <v>169</v>
      </c>
      <c r="F155" s="59">
        <v>0</v>
      </c>
      <c r="G155" s="59">
        <v>0</v>
      </c>
      <c r="H155" s="59">
        <v>0</v>
      </c>
    </row>
    <row r="156" spans="1:9" ht="17.25" hidden="1" customHeight="1" x14ac:dyDescent="0.3">
      <c r="A156" s="5">
        <v>2762</v>
      </c>
      <c r="B156" s="49" t="s">
        <v>11</v>
      </c>
      <c r="C156" s="49">
        <v>6</v>
      </c>
      <c r="D156" s="49">
        <v>2</v>
      </c>
      <c r="E156" s="29" t="s">
        <v>170</v>
      </c>
      <c r="F156" s="59">
        <v>0</v>
      </c>
      <c r="G156" s="59"/>
      <c r="H156" s="59">
        <v>0</v>
      </c>
    </row>
    <row r="157" spans="1:9" s="26" customFormat="1" ht="46.5" customHeight="1" x14ac:dyDescent="0.2">
      <c r="A157" s="5">
        <v>2800</v>
      </c>
      <c r="B157" s="16" t="s">
        <v>12</v>
      </c>
      <c r="C157" s="16">
        <v>0</v>
      </c>
      <c r="D157" s="16">
        <v>0</v>
      </c>
      <c r="E157" s="30" t="s">
        <v>171</v>
      </c>
      <c r="F157" s="59">
        <v>518835.6177</v>
      </c>
      <c r="G157" s="59">
        <v>46825.5</v>
      </c>
      <c r="H157" s="59">
        <v>472010.1177</v>
      </c>
      <c r="I157" s="25"/>
    </row>
    <row r="158" spans="1:9" ht="15" customHeight="1" x14ac:dyDescent="0.3">
      <c r="A158" s="5">
        <v>2810</v>
      </c>
      <c r="B158" s="49" t="s">
        <v>12</v>
      </c>
      <c r="C158" s="49">
        <v>1</v>
      </c>
      <c r="D158" s="49">
        <v>0</v>
      </c>
      <c r="E158" s="27" t="s">
        <v>172</v>
      </c>
      <c r="F158" s="59">
        <v>1000</v>
      </c>
      <c r="G158" s="59">
        <v>1000</v>
      </c>
      <c r="H158" s="59">
        <v>0</v>
      </c>
    </row>
    <row r="159" spans="1:9" ht="14.25" customHeight="1" x14ac:dyDescent="0.3">
      <c r="A159" s="5">
        <v>2811</v>
      </c>
      <c r="B159" s="49" t="s">
        <v>12</v>
      </c>
      <c r="C159" s="49">
        <v>1</v>
      </c>
      <c r="D159" s="49">
        <v>1</v>
      </c>
      <c r="E159" s="29" t="s">
        <v>173</v>
      </c>
      <c r="F159" s="59">
        <v>1000</v>
      </c>
      <c r="G159" s="59">
        <v>1000</v>
      </c>
      <c r="H159" s="59"/>
    </row>
    <row r="160" spans="1:9" ht="14.25" customHeight="1" x14ac:dyDescent="0.3">
      <c r="A160" s="5">
        <v>2820</v>
      </c>
      <c r="B160" s="16" t="s">
        <v>12</v>
      </c>
      <c r="C160" s="16">
        <v>2</v>
      </c>
      <c r="D160" s="16">
        <v>0</v>
      </c>
      <c r="E160" s="27" t="s">
        <v>174</v>
      </c>
      <c r="F160" s="59">
        <v>496835.6177</v>
      </c>
      <c r="G160" s="59">
        <v>41325.5</v>
      </c>
      <c r="H160" s="59">
        <v>455510.1177</v>
      </c>
    </row>
    <row r="161" spans="1:8" ht="14.25" customHeight="1" x14ac:dyDescent="0.3">
      <c r="A161" s="5">
        <v>2821</v>
      </c>
      <c r="B161" s="49" t="s">
        <v>12</v>
      </c>
      <c r="C161" s="49">
        <v>2</v>
      </c>
      <c r="D161" s="49">
        <v>1</v>
      </c>
      <c r="E161" s="29" t="s">
        <v>175</v>
      </c>
      <c r="F161" s="59">
        <v>0</v>
      </c>
      <c r="G161" s="59">
        <v>0</v>
      </c>
      <c r="H161" s="59">
        <v>0</v>
      </c>
    </row>
    <row r="162" spans="1:8" ht="14.25" customHeight="1" x14ac:dyDescent="0.3">
      <c r="A162" s="5">
        <v>2822</v>
      </c>
      <c r="B162" s="49" t="s">
        <v>12</v>
      </c>
      <c r="C162" s="49">
        <v>2</v>
      </c>
      <c r="D162" s="49">
        <v>2</v>
      </c>
      <c r="E162" s="29" t="s">
        <v>176</v>
      </c>
      <c r="F162" s="59">
        <v>0</v>
      </c>
      <c r="G162" s="59">
        <v>0</v>
      </c>
      <c r="H162" s="59">
        <v>0</v>
      </c>
    </row>
    <row r="163" spans="1:8" ht="14.25" customHeight="1" x14ac:dyDescent="0.3">
      <c r="A163" s="5">
        <v>2823</v>
      </c>
      <c r="B163" s="49" t="s">
        <v>12</v>
      </c>
      <c r="C163" s="49">
        <v>2</v>
      </c>
      <c r="D163" s="49">
        <v>3</v>
      </c>
      <c r="E163" s="29" t="s">
        <v>177</v>
      </c>
      <c r="F163" s="59">
        <v>395312.54070000001</v>
      </c>
      <c r="G163" s="59">
        <v>31675.5</v>
      </c>
      <c r="H163" s="59">
        <v>363637.04070000001</v>
      </c>
    </row>
    <row r="164" spans="1:8" ht="14.25" customHeight="1" x14ac:dyDescent="0.3">
      <c r="A164" s="5">
        <v>2824</v>
      </c>
      <c r="B164" s="49" t="s">
        <v>12</v>
      </c>
      <c r="C164" s="49">
        <v>2</v>
      </c>
      <c r="D164" s="49">
        <v>4</v>
      </c>
      <c r="E164" s="29" t="s">
        <v>178</v>
      </c>
      <c r="F164" s="59">
        <v>9350</v>
      </c>
      <c r="G164" s="59">
        <v>9350</v>
      </c>
      <c r="H164" s="59">
        <v>0</v>
      </c>
    </row>
    <row r="165" spans="1:8" ht="14.25" hidden="1" customHeight="1" x14ac:dyDescent="0.3">
      <c r="A165" s="5">
        <v>2825</v>
      </c>
      <c r="B165" s="49" t="s">
        <v>12</v>
      </c>
      <c r="C165" s="49">
        <v>2</v>
      </c>
      <c r="D165" s="49">
        <v>5</v>
      </c>
      <c r="E165" s="29" t="s">
        <v>179</v>
      </c>
      <c r="F165" s="59">
        <v>0</v>
      </c>
      <c r="G165" s="59"/>
      <c r="H165" s="59"/>
    </row>
    <row r="166" spans="1:8" ht="14.25" hidden="1" customHeight="1" x14ac:dyDescent="0.3">
      <c r="A166" s="5">
        <v>2826</v>
      </c>
      <c r="B166" s="49" t="s">
        <v>12</v>
      </c>
      <c r="C166" s="49">
        <v>2</v>
      </c>
      <c r="D166" s="49">
        <v>6</v>
      </c>
      <c r="E166" s="29" t="s">
        <v>180</v>
      </c>
      <c r="F166" s="59">
        <v>0</v>
      </c>
      <c r="G166" s="59"/>
      <c r="H166" s="59"/>
    </row>
    <row r="167" spans="1:8" ht="26.25" customHeight="1" x14ac:dyDescent="0.3">
      <c r="A167" s="5">
        <v>2827</v>
      </c>
      <c r="B167" s="49" t="s">
        <v>12</v>
      </c>
      <c r="C167" s="49">
        <v>2</v>
      </c>
      <c r="D167" s="49">
        <v>7</v>
      </c>
      <c r="E167" s="29" t="s">
        <v>181</v>
      </c>
      <c r="F167" s="59">
        <v>92173.077000000005</v>
      </c>
      <c r="G167" s="59">
        <v>300</v>
      </c>
      <c r="H167" s="59">
        <v>91873.077000000005</v>
      </c>
    </row>
    <row r="168" spans="1:8" ht="40.5" customHeight="1" x14ac:dyDescent="0.3">
      <c r="A168" s="5">
        <v>2830</v>
      </c>
      <c r="B168" s="16" t="s">
        <v>12</v>
      </c>
      <c r="C168" s="16">
        <v>3</v>
      </c>
      <c r="D168" s="16">
        <v>0</v>
      </c>
      <c r="E168" s="27" t="s">
        <v>182</v>
      </c>
      <c r="F168" s="59">
        <v>700</v>
      </c>
      <c r="G168" s="59">
        <v>700</v>
      </c>
      <c r="H168" s="59">
        <v>0</v>
      </c>
    </row>
    <row r="169" spans="1:8" hidden="1" x14ac:dyDescent="0.3">
      <c r="A169" s="5">
        <v>2831</v>
      </c>
      <c r="B169" s="49" t="s">
        <v>12</v>
      </c>
      <c r="C169" s="49">
        <v>3</v>
      </c>
      <c r="D169" s="49">
        <v>1</v>
      </c>
      <c r="E169" s="29" t="s">
        <v>183</v>
      </c>
      <c r="F169" s="59">
        <v>0</v>
      </c>
      <c r="G169" s="59"/>
      <c r="H169" s="59"/>
    </row>
    <row r="170" spans="1:8" hidden="1" x14ac:dyDescent="0.3">
      <c r="A170" s="5">
        <v>2832</v>
      </c>
      <c r="B170" s="49" t="s">
        <v>12</v>
      </c>
      <c r="C170" s="49">
        <v>3</v>
      </c>
      <c r="D170" s="49">
        <v>2</v>
      </c>
      <c r="E170" s="29" t="s">
        <v>184</v>
      </c>
      <c r="F170" s="59">
        <v>0</v>
      </c>
      <c r="G170" s="59"/>
      <c r="H170" s="59"/>
    </row>
    <row r="171" spans="1:8" ht="14.25" customHeight="1" x14ac:dyDescent="0.3">
      <c r="A171" s="5">
        <v>2833</v>
      </c>
      <c r="B171" s="49" t="s">
        <v>12</v>
      </c>
      <c r="C171" s="49">
        <v>3</v>
      </c>
      <c r="D171" s="49">
        <v>3</v>
      </c>
      <c r="E171" s="29" t="s">
        <v>185</v>
      </c>
      <c r="F171" s="59">
        <v>700</v>
      </c>
      <c r="G171" s="59">
        <v>700</v>
      </c>
      <c r="H171" s="59">
        <v>0</v>
      </c>
    </row>
    <row r="172" spans="1:8" ht="31.5" customHeight="1" x14ac:dyDescent="0.3">
      <c r="A172" s="5">
        <v>2840</v>
      </c>
      <c r="B172" s="16" t="s">
        <v>12</v>
      </c>
      <c r="C172" s="16">
        <v>4</v>
      </c>
      <c r="D172" s="16">
        <v>0</v>
      </c>
      <c r="E172" s="27" t="s">
        <v>186</v>
      </c>
      <c r="F172" s="59">
        <v>3800</v>
      </c>
      <c r="G172" s="59">
        <v>3800</v>
      </c>
      <c r="H172" s="59">
        <v>0</v>
      </c>
    </row>
    <row r="173" spans="1:8" x14ac:dyDescent="0.3">
      <c r="A173" s="5">
        <v>2841</v>
      </c>
      <c r="B173" s="49" t="s">
        <v>12</v>
      </c>
      <c r="C173" s="49">
        <v>4</v>
      </c>
      <c r="D173" s="49">
        <v>1</v>
      </c>
      <c r="E173" s="29" t="s">
        <v>187</v>
      </c>
      <c r="F173" s="59">
        <v>0</v>
      </c>
      <c r="G173" s="59">
        <v>0</v>
      </c>
      <c r="H173" s="59">
        <v>0</v>
      </c>
    </row>
    <row r="174" spans="1:8" ht="26.25" customHeight="1" x14ac:dyDescent="0.3">
      <c r="A174" s="5">
        <v>2842</v>
      </c>
      <c r="B174" s="49" t="s">
        <v>12</v>
      </c>
      <c r="C174" s="49">
        <v>4</v>
      </c>
      <c r="D174" s="49">
        <v>2</v>
      </c>
      <c r="E174" s="29" t="s">
        <v>188</v>
      </c>
      <c r="F174" s="59">
        <v>300</v>
      </c>
      <c r="G174" s="59">
        <v>300</v>
      </c>
      <c r="H174" s="59">
        <v>0</v>
      </c>
    </row>
    <row r="175" spans="1:8" ht="16.5" customHeight="1" x14ac:dyDescent="0.3">
      <c r="A175" s="5">
        <v>2843</v>
      </c>
      <c r="B175" s="49" t="s">
        <v>12</v>
      </c>
      <c r="C175" s="49">
        <v>4</v>
      </c>
      <c r="D175" s="49">
        <v>3</v>
      </c>
      <c r="E175" s="29" t="s">
        <v>189</v>
      </c>
      <c r="F175" s="59">
        <v>3500</v>
      </c>
      <c r="G175" s="59">
        <v>3500</v>
      </c>
      <c r="H175" s="59">
        <v>0</v>
      </c>
    </row>
    <row r="176" spans="1:8" ht="41.25" customHeight="1" x14ac:dyDescent="0.3">
      <c r="A176" s="5">
        <v>2850</v>
      </c>
      <c r="B176" s="16" t="s">
        <v>12</v>
      </c>
      <c r="C176" s="16">
        <v>5</v>
      </c>
      <c r="D176" s="16">
        <v>0</v>
      </c>
      <c r="E176" s="32" t="s">
        <v>190</v>
      </c>
      <c r="F176" s="59">
        <v>16500</v>
      </c>
      <c r="G176" s="59">
        <v>0</v>
      </c>
      <c r="H176" s="59">
        <v>16500</v>
      </c>
    </row>
    <row r="177" spans="1:11" ht="40.5" x14ac:dyDescent="0.3">
      <c r="A177" s="5">
        <v>2851</v>
      </c>
      <c r="B177" s="16" t="s">
        <v>12</v>
      </c>
      <c r="C177" s="16">
        <v>5</v>
      </c>
      <c r="D177" s="16">
        <v>1</v>
      </c>
      <c r="E177" s="33" t="s">
        <v>191</v>
      </c>
      <c r="F177" s="59">
        <v>16500</v>
      </c>
      <c r="G177" s="59">
        <v>0</v>
      </c>
      <c r="H177" s="59">
        <v>16500</v>
      </c>
    </row>
    <row r="178" spans="1:11" ht="26.25" hidden="1" customHeight="1" x14ac:dyDescent="0.3">
      <c r="A178" s="5">
        <v>2860</v>
      </c>
      <c r="B178" s="16" t="s">
        <v>12</v>
      </c>
      <c r="C178" s="16">
        <v>6</v>
      </c>
      <c r="D178" s="16">
        <v>0</v>
      </c>
      <c r="E178" s="32" t="s">
        <v>192</v>
      </c>
      <c r="F178" s="59">
        <v>0</v>
      </c>
      <c r="G178" s="59">
        <v>0</v>
      </c>
      <c r="H178" s="59">
        <v>0</v>
      </c>
    </row>
    <row r="179" spans="1:11" ht="26.25" hidden="1" customHeight="1" x14ac:dyDescent="0.3">
      <c r="A179" s="5">
        <v>2861</v>
      </c>
      <c r="B179" s="49" t="s">
        <v>12</v>
      </c>
      <c r="C179" s="49">
        <v>6</v>
      </c>
      <c r="D179" s="49">
        <v>1</v>
      </c>
      <c r="E179" s="33" t="s">
        <v>193</v>
      </c>
      <c r="F179" s="59">
        <v>0</v>
      </c>
      <c r="G179" s="59"/>
      <c r="H179" s="59"/>
    </row>
    <row r="180" spans="1:11" s="26" customFormat="1" ht="51" customHeight="1" x14ac:dyDescent="0.2">
      <c r="A180" s="5">
        <v>2900</v>
      </c>
      <c r="B180" s="16" t="s">
        <v>13</v>
      </c>
      <c r="C180" s="16">
        <v>0</v>
      </c>
      <c r="D180" s="16">
        <v>0</v>
      </c>
      <c r="E180" s="30" t="s">
        <v>194</v>
      </c>
      <c r="F180" s="59">
        <v>539844.06000000006</v>
      </c>
      <c r="G180" s="59">
        <v>313544.06</v>
      </c>
      <c r="H180" s="59">
        <v>226300</v>
      </c>
      <c r="I180" s="25"/>
    </row>
    <row r="181" spans="1:11" ht="33.75" customHeight="1" x14ac:dyDescent="0.3">
      <c r="A181" s="5">
        <v>2910</v>
      </c>
      <c r="B181" s="16" t="s">
        <v>13</v>
      </c>
      <c r="C181" s="16">
        <v>1</v>
      </c>
      <c r="D181" s="16">
        <v>0</v>
      </c>
      <c r="E181" s="27" t="s">
        <v>195</v>
      </c>
      <c r="F181" s="59">
        <v>453318.36</v>
      </c>
      <c r="G181" s="59">
        <v>227018.36</v>
      </c>
      <c r="H181" s="59">
        <v>226300</v>
      </c>
    </row>
    <row r="182" spans="1:11" ht="18.75" customHeight="1" x14ac:dyDescent="0.3">
      <c r="A182" s="5">
        <v>2911</v>
      </c>
      <c r="B182" s="49" t="s">
        <v>13</v>
      </c>
      <c r="C182" s="49">
        <v>1</v>
      </c>
      <c r="D182" s="49">
        <v>1</v>
      </c>
      <c r="E182" s="29" t="s">
        <v>196</v>
      </c>
      <c r="F182" s="59">
        <v>453318.36</v>
      </c>
      <c r="G182" s="59">
        <v>227018.36</v>
      </c>
      <c r="H182" s="59">
        <v>226300</v>
      </c>
      <c r="J182" s="6"/>
      <c r="K182" s="6"/>
    </row>
    <row r="183" spans="1:11" ht="18.75" customHeight="1" x14ac:dyDescent="0.3">
      <c r="A183" s="5">
        <v>2912</v>
      </c>
      <c r="B183" s="49" t="s">
        <v>13</v>
      </c>
      <c r="C183" s="49">
        <v>1</v>
      </c>
      <c r="D183" s="49">
        <v>2</v>
      </c>
      <c r="E183" s="29" t="s">
        <v>197</v>
      </c>
      <c r="F183" s="59">
        <v>0</v>
      </c>
      <c r="G183" s="59">
        <v>0</v>
      </c>
      <c r="H183" s="59">
        <v>0</v>
      </c>
    </row>
    <row r="184" spans="1:11" ht="15" customHeight="1" x14ac:dyDescent="0.3">
      <c r="A184" s="5">
        <v>2920</v>
      </c>
      <c r="B184" s="16" t="s">
        <v>13</v>
      </c>
      <c r="C184" s="16">
        <v>2</v>
      </c>
      <c r="D184" s="16">
        <v>0</v>
      </c>
      <c r="E184" s="27" t="s">
        <v>198</v>
      </c>
      <c r="F184" s="59">
        <v>37500</v>
      </c>
      <c r="G184" s="59">
        <v>37500</v>
      </c>
      <c r="H184" s="59">
        <v>0</v>
      </c>
    </row>
    <row r="185" spans="1:11" ht="18.75" customHeight="1" x14ac:dyDescent="0.3">
      <c r="A185" s="5">
        <v>2921</v>
      </c>
      <c r="B185" s="49" t="s">
        <v>13</v>
      </c>
      <c r="C185" s="49">
        <v>2</v>
      </c>
      <c r="D185" s="49">
        <v>1</v>
      </c>
      <c r="E185" s="29" t="s">
        <v>199</v>
      </c>
      <c r="F185" s="59">
        <v>0</v>
      </c>
      <c r="G185" s="59"/>
      <c r="H185" s="59"/>
    </row>
    <row r="186" spans="1:11" ht="18.75" customHeight="1" x14ac:dyDescent="0.3">
      <c r="A186" s="5">
        <v>2922</v>
      </c>
      <c r="B186" s="49" t="s">
        <v>13</v>
      </c>
      <c r="C186" s="49">
        <v>2</v>
      </c>
      <c r="D186" s="49">
        <v>2</v>
      </c>
      <c r="E186" s="29" t="s">
        <v>200</v>
      </c>
      <c r="F186" s="59">
        <v>37500</v>
      </c>
      <c r="G186" s="59">
        <v>37500</v>
      </c>
      <c r="H186" s="59"/>
    </row>
    <row r="187" spans="1:11" ht="39" hidden="1" customHeight="1" x14ac:dyDescent="0.3">
      <c r="A187" s="5">
        <v>2930</v>
      </c>
      <c r="B187" s="16" t="s">
        <v>13</v>
      </c>
      <c r="C187" s="16">
        <v>3</v>
      </c>
      <c r="D187" s="16">
        <v>0</v>
      </c>
      <c r="E187" s="27" t="s">
        <v>201</v>
      </c>
      <c r="F187" s="59">
        <v>0</v>
      </c>
      <c r="G187" s="59">
        <v>0</v>
      </c>
      <c r="H187" s="59">
        <v>0</v>
      </c>
    </row>
    <row r="188" spans="1:11" ht="27" hidden="1" customHeight="1" x14ac:dyDescent="0.3">
      <c r="A188" s="5">
        <v>2931</v>
      </c>
      <c r="B188" s="49" t="s">
        <v>13</v>
      </c>
      <c r="C188" s="49">
        <v>3</v>
      </c>
      <c r="D188" s="49">
        <v>1</v>
      </c>
      <c r="E188" s="29" t="s">
        <v>202</v>
      </c>
      <c r="F188" s="59">
        <v>0</v>
      </c>
      <c r="G188" s="59"/>
      <c r="H188" s="59"/>
    </row>
    <row r="189" spans="1:11" hidden="1" x14ac:dyDescent="0.3">
      <c r="A189" s="5">
        <v>2932</v>
      </c>
      <c r="B189" s="49" t="s">
        <v>13</v>
      </c>
      <c r="C189" s="49">
        <v>3</v>
      </c>
      <c r="D189" s="49">
        <v>2</v>
      </c>
      <c r="E189" s="29" t="s">
        <v>203</v>
      </c>
      <c r="F189" s="59">
        <v>0</v>
      </c>
      <c r="G189" s="59"/>
      <c r="H189" s="59"/>
    </row>
    <row r="190" spans="1:11" ht="16.5" hidden="1" customHeight="1" x14ac:dyDescent="0.3">
      <c r="A190" s="5">
        <v>2940</v>
      </c>
      <c r="B190" s="16" t="s">
        <v>13</v>
      </c>
      <c r="C190" s="16">
        <v>4</v>
      </c>
      <c r="D190" s="16">
        <v>0</v>
      </c>
      <c r="E190" s="27" t="s">
        <v>204</v>
      </c>
      <c r="F190" s="59">
        <v>0</v>
      </c>
      <c r="G190" s="59">
        <v>0</v>
      </c>
      <c r="H190" s="59">
        <v>0</v>
      </c>
    </row>
    <row r="191" spans="1:11" ht="16.5" hidden="1" customHeight="1" x14ac:dyDescent="0.3">
      <c r="A191" s="5">
        <v>2941</v>
      </c>
      <c r="B191" s="49" t="s">
        <v>13</v>
      </c>
      <c r="C191" s="49">
        <v>4</v>
      </c>
      <c r="D191" s="49">
        <v>1</v>
      </c>
      <c r="E191" s="29" t="s">
        <v>205</v>
      </c>
      <c r="F191" s="59">
        <v>0</v>
      </c>
      <c r="G191" s="59">
        <v>0</v>
      </c>
      <c r="H191" s="59"/>
    </row>
    <row r="192" spans="1:11" ht="16.5" hidden="1" customHeight="1" x14ac:dyDescent="0.3">
      <c r="A192" s="5">
        <v>2942</v>
      </c>
      <c r="B192" s="49" t="s">
        <v>13</v>
      </c>
      <c r="C192" s="49">
        <v>4</v>
      </c>
      <c r="D192" s="49">
        <v>2</v>
      </c>
      <c r="E192" s="29" t="s">
        <v>206</v>
      </c>
      <c r="F192" s="59">
        <v>0</v>
      </c>
      <c r="G192" s="59"/>
      <c r="H192" s="59"/>
    </row>
    <row r="193" spans="1:9" ht="33.75" customHeight="1" x14ac:dyDescent="0.3">
      <c r="A193" s="5">
        <v>2950</v>
      </c>
      <c r="B193" s="16" t="s">
        <v>13</v>
      </c>
      <c r="C193" s="16">
        <v>5</v>
      </c>
      <c r="D193" s="16">
        <v>0</v>
      </c>
      <c r="E193" s="27" t="s">
        <v>207</v>
      </c>
      <c r="F193" s="59">
        <v>42025.7</v>
      </c>
      <c r="G193" s="59">
        <v>42025.7</v>
      </c>
      <c r="H193" s="59">
        <v>0</v>
      </c>
    </row>
    <row r="194" spans="1:9" x14ac:dyDescent="0.3">
      <c r="A194" s="5">
        <v>2951</v>
      </c>
      <c r="B194" s="49" t="s">
        <v>13</v>
      </c>
      <c r="C194" s="49">
        <v>5</v>
      </c>
      <c r="D194" s="49">
        <v>1</v>
      </c>
      <c r="E194" s="29" t="s">
        <v>208</v>
      </c>
      <c r="F194" s="59">
        <v>40225.699999999997</v>
      </c>
      <c r="G194" s="59">
        <v>40225.699999999997</v>
      </c>
      <c r="H194" s="59">
        <v>0</v>
      </c>
    </row>
    <row r="195" spans="1:9" ht="18" customHeight="1" x14ac:dyDescent="0.3">
      <c r="A195" s="5">
        <v>2952</v>
      </c>
      <c r="B195" s="49" t="s">
        <v>13</v>
      </c>
      <c r="C195" s="49">
        <v>5</v>
      </c>
      <c r="D195" s="49">
        <v>2</v>
      </c>
      <c r="E195" s="29" t="s">
        <v>209</v>
      </c>
      <c r="F195" s="59">
        <v>1800</v>
      </c>
      <c r="G195" s="59">
        <v>1800</v>
      </c>
      <c r="H195" s="59"/>
    </row>
    <row r="196" spans="1:9" ht="35.25" customHeight="1" x14ac:dyDescent="0.3">
      <c r="A196" s="5">
        <v>2960</v>
      </c>
      <c r="B196" s="16" t="s">
        <v>13</v>
      </c>
      <c r="C196" s="16">
        <v>6</v>
      </c>
      <c r="D196" s="16">
        <v>0</v>
      </c>
      <c r="E196" s="27" t="s">
        <v>210</v>
      </c>
      <c r="F196" s="59">
        <v>7000</v>
      </c>
      <c r="G196" s="59">
        <v>7000</v>
      </c>
      <c r="H196" s="59">
        <v>0</v>
      </c>
    </row>
    <row r="197" spans="1:9" ht="29.25" customHeight="1" x14ac:dyDescent="0.3">
      <c r="A197" s="5">
        <v>2961</v>
      </c>
      <c r="B197" s="49" t="s">
        <v>13</v>
      </c>
      <c r="C197" s="49">
        <v>6</v>
      </c>
      <c r="D197" s="49">
        <v>1</v>
      </c>
      <c r="E197" s="29" t="s">
        <v>211</v>
      </c>
      <c r="F197" s="59">
        <v>7000</v>
      </c>
      <c r="G197" s="59">
        <v>7000</v>
      </c>
      <c r="H197" s="59">
        <v>0</v>
      </c>
    </row>
    <row r="198" spans="1:9" ht="26.25" hidden="1" customHeight="1" x14ac:dyDescent="0.3">
      <c r="A198" s="5">
        <v>2970</v>
      </c>
      <c r="B198" s="16" t="s">
        <v>13</v>
      </c>
      <c r="C198" s="16">
        <v>7</v>
      </c>
      <c r="D198" s="16">
        <v>0</v>
      </c>
      <c r="E198" s="27" t="s">
        <v>212</v>
      </c>
      <c r="F198" s="59">
        <v>0</v>
      </c>
      <c r="G198" s="59">
        <v>0</v>
      </c>
      <c r="H198" s="59">
        <v>0</v>
      </c>
    </row>
    <row r="199" spans="1:9" ht="26.25" hidden="1" customHeight="1" x14ac:dyDescent="0.3">
      <c r="A199" s="5">
        <v>2971</v>
      </c>
      <c r="B199" s="49" t="s">
        <v>13</v>
      </c>
      <c r="C199" s="49">
        <v>7</v>
      </c>
      <c r="D199" s="49">
        <v>1</v>
      </c>
      <c r="E199" s="29" t="s">
        <v>213</v>
      </c>
      <c r="F199" s="59">
        <v>0</v>
      </c>
      <c r="G199" s="59">
        <v>0</v>
      </c>
      <c r="H199" s="59">
        <v>0</v>
      </c>
    </row>
    <row r="200" spans="1:9" ht="17.25" hidden="1" customHeight="1" x14ac:dyDescent="0.3">
      <c r="A200" s="5">
        <v>2980</v>
      </c>
      <c r="B200" s="16" t="s">
        <v>13</v>
      </c>
      <c r="C200" s="16">
        <v>8</v>
      </c>
      <c r="D200" s="16">
        <v>0</v>
      </c>
      <c r="E200" s="27" t="s">
        <v>214</v>
      </c>
      <c r="F200" s="59">
        <v>0</v>
      </c>
      <c r="G200" s="59">
        <v>0</v>
      </c>
      <c r="H200" s="59">
        <v>0</v>
      </c>
    </row>
    <row r="201" spans="1:9" ht="20.25" hidden="1" customHeight="1" x14ac:dyDescent="0.3">
      <c r="A201" s="5">
        <v>2981</v>
      </c>
      <c r="B201" s="49" t="s">
        <v>13</v>
      </c>
      <c r="C201" s="49">
        <v>8</v>
      </c>
      <c r="D201" s="49">
        <v>1</v>
      </c>
      <c r="E201" s="29" t="s">
        <v>215</v>
      </c>
      <c r="F201" s="59">
        <v>0</v>
      </c>
      <c r="G201" s="59">
        <v>0</v>
      </c>
      <c r="H201" s="59">
        <v>0</v>
      </c>
    </row>
    <row r="202" spans="1:9" s="26" customFormat="1" ht="60.75" customHeight="1" x14ac:dyDescent="0.2">
      <c r="A202" s="5">
        <v>3000</v>
      </c>
      <c r="B202" s="16" t="s">
        <v>14</v>
      </c>
      <c r="C202" s="16">
        <v>0</v>
      </c>
      <c r="D202" s="16">
        <v>0</v>
      </c>
      <c r="E202" s="30" t="s">
        <v>216</v>
      </c>
      <c r="F202" s="59">
        <v>13320</v>
      </c>
      <c r="G202" s="59">
        <v>13320</v>
      </c>
      <c r="H202" s="59">
        <v>0</v>
      </c>
      <c r="I202" s="25"/>
    </row>
    <row r="203" spans="1:9" ht="18.75" hidden="1" customHeight="1" x14ac:dyDescent="0.3">
      <c r="A203" s="5">
        <v>3010</v>
      </c>
      <c r="B203" s="16" t="s">
        <v>14</v>
      </c>
      <c r="C203" s="16">
        <v>1</v>
      </c>
      <c r="D203" s="16">
        <v>0</v>
      </c>
      <c r="E203" s="27" t="s">
        <v>217</v>
      </c>
      <c r="F203" s="59">
        <v>0</v>
      </c>
      <c r="G203" s="59">
        <v>0</v>
      </c>
      <c r="H203" s="59">
        <v>0</v>
      </c>
    </row>
    <row r="204" spans="1:9" ht="15.75" hidden="1" customHeight="1" x14ac:dyDescent="0.3">
      <c r="A204" s="5">
        <v>3011</v>
      </c>
      <c r="B204" s="49" t="s">
        <v>14</v>
      </c>
      <c r="C204" s="49">
        <v>1</v>
      </c>
      <c r="D204" s="49">
        <v>1</v>
      </c>
      <c r="E204" s="29" t="s">
        <v>218</v>
      </c>
      <c r="F204" s="59">
        <v>0</v>
      </c>
      <c r="G204" s="59"/>
      <c r="H204" s="59"/>
    </row>
    <row r="205" spans="1:9" ht="15.75" hidden="1" customHeight="1" x14ac:dyDescent="0.3">
      <c r="A205" s="5">
        <v>3012</v>
      </c>
      <c r="B205" s="49" t="s">
        <v>14</v>
      </c>
      <c r="C205" s="49">
        <v>1</v>
      </c>
      <c r="D205" s="49">
        <v>2</v>
      </c>
      <c r="E205" s="29" t="s">
        <v>219</v>
      </c>
      <c r="F205" s="59">
        <v>0</v>
      </c>
      <c r="G205" s="59"/>
      <c r="H205" s="59"/>
    </row>
    <row r="206" spans="1:9" ht="15.75" hidden="1" customHeight="1" x14ac:dyDescent="0.3">
      <c r="A206" s="5">
        <v>3020</v>
      </c>
      <c r="B206" s="16" t="s">
        <v>14</v>
      </c>
      <c r="C206" s="16">
        <v>2</v>
      </c>
      <c r="D206" s="16">
        <v>0</v>
      </c>
      <c r="E206" s="27" t="s">
        <v>220</v>
      </c>
      <c r="F206" s="59">
        <v>0</v>
      </c>
      <c r="G206" s="59">
        <v>0</v>
      </c>
      <c r="H206" s="59">
        <v>0</v>
      </c>
    </row>
    <row r="207" spans="1:9" ht="15.75" hidden="1" customHeight="1" x14ac:dyDescent="0.3">
      <c r="A207" s="5">
        <v>3021</v>
      </c>
      <c r="B207" s="49" t="s">
        <v>14</v>
      </c>
      <c r="C207" s="49">
        <v>2</v>
      </c>
      <c r="D207" s="49">
        <v>1</v>
      </c>
      <c r="E207" s="29" t="s">
        <v>221</v>
      </c>
      <c r="F207" s="59">
        <v>0</v>
      </c>
      <c r="G207" s="59"/>
      <c r="H207" s="59"/>
    </row>
    <row r="208" spans="1:9" ht="15.75" customHeight="1" x14ac:dyDescent="0.3">
      <c r="A208" s="5">
        <v>3030</v>
      </c>
      <c r="B208" s="16" t="s">
        <v>14</v>
      </c>
      <c r="C208" s="16">
        <v>3</v>
      </c>
      <c r="D208" s="16">
        <v>0</v>
      </c>
      <c r="E208" s="27" t="s">
        <v>222</v>
      </c>
      <c r="F208" s="59">
        <v>240</v>
      </c>
      <c r="G208" s="59">
        <v>240</v>
      </c>
      <c r="H208" s="59">
        <v>0</v>
      </c>
    </row>
    <row r="209" spans="1:9" s="28" customFormat="1" ht="15.75" customHeight="1" x14ac:dyDescent="0.3">
      <c r="A209" s="5">
        <v>3031</v>
      </c>
      <c r="B209" s="49" t="s">
        <v>14</v>
      </c>
      <c r="C209" s="49">
        <v>3</v>
      </c>
      <c r="D209" s="49" t="s">
        <v>3</v>
      </c>
      <c r="E209" s="29" t="s">
        <v>223</v>
      </c>
      <c r="F209" s="59">
        <v>240</v>
      </c>
      <c r="G209" s="59">
        <v>240</v>
      </c>
      <c r="H209" s="59">
        <v>0</v>
      </c>
      <c r="I209" s="45"/>
    </row>
    <row r="210" spans="1:9" ht="15.75" customHeight="1" x14ac:dyDescent="0.3">
      <c r="A210" s="5">
        <v>3040</v>
      </c>
      <c r="B210" s="16" t="s">
        <v>14</v>
      </c>
      <c r="C210" s="16">
        <v>4</v>
      </c>
      <c r="D210" s="16">
        <v>0</v>
      </c>
      <c r="E210" s="27" t="s">
        <v>224</v>
      </c>
      <c r="F210" s="59">
        <v>3000</v>
      </c>
      <c r="G210" s="59">
        <v>3000</v>
      </c>
      <c r="H210" s="59">
        <v>0</v>
      </c>
    </row>
    <row r="211" spans="1:9" ht="15.75" customHeight="1" x14ac:dyDescent="0.3">
      <c r="A211" s="5">
        <v>3041</v>
      </c>
      <c r="B211" s="49" t="s">
        <v>14</v>
      </c>
      <c r="C211" s="49">
        <v>4</v>
      </c>
      <c r="D211" s="49">
        <v>1</v>
      </c>
      <c r="E211" s="29" t="s">
        <v>225</v>
      </c>
      <c r="F211" s="59">
        <v>3000</v>
      </c>
      <c r="G211" s="59">
        <v>3000</v>
      </c>
      <c r="H211" s="59">
        <v>0</v>
      </c>
    </row>
    <row r="212" spans="1:9" ht="15.75" hidden="1" customHeight="1" x14ac:dyDescent="0.3">
      <c r="A212" s="5">
        <v>3050</v>
      </c>
      <c r="B212" s="16" t="s">
        <v>14</v>
      </c>
      <c r="C212" s="16">
        <v>5</v>
      </c>
      <c r="D212" s="16">
        <v>0</v>
      </c>
      <c r="E212" s="27" t="s">
        <v>226</v>
      </c>
      <c r="F212" s="59">
        <v>0</v>
      </c>
      <c r="G212" s="59">
        <v>0</v>
      </c>
      <c r="H212" s="59">
        <v>0</v>
      </c>
    </row>
    <row r="213" spans="1:9" ht="15.75" hidden="1" customHeight="1" x14ac:dyDescent="0.3">
      <c r="A213" s="5">
        <v>3051</v>
      </c>
      <c r="B213" s="49" t="s">
        <v>14</v>
      </c>
      <c r="C213" s="49">
        <v>5</v>
      </c>
      <c r="D213" s="49">
        <v>1</v>
      </c>
      <c r="E213" s="29" t="s">
        <v>227</v>
      </c>
      <c r="F213" s="59">
        <v>0</v>
      </c>
      <c r="G213" s="59">
        <v>0</v>
      </c>
      <c r="H213" s="59">
        <v>0</v>
      </c>
    </row>
    <row r="214" spans="1:9" ht="15.75" hidden="1" customHeight="1" x14ac:dyDescent="0.3">
      <c r="A214" s="5">
        <v>3060</v>
      </c>
      <c r="B214" s="16" t="s">
        <v>14</v>
      </c>
      <c r="C214" s="16">
        <v>6</v>
      </c>
      <c r="D214" s="16">
        <v>0</v>
      </c>
      <c r="E214" s="27" t="s">
        <v>228</v>
      </c>
      <c r="F214" s="59">
        <v>0</v>
      </c>
      <c r="G214" s="59">
        <v>0</v>
      </c>
      <c r="H214" s="59">
        <v>0</v>
      </c>
    </row>
    <row r="215" spans="1:9" ht="15.75" hidden="1" customHeight="1" x14ac:dyDescent="0.3">
      <c r="A215" s="5">
        <v>3061</v>
      </c>
      <c r="B215" s="49" t="s">
        <v>14</v>
      </c>
      <c r="C215" s="49">
        <v>6</v>
      </c>
      <c r="D215" s="49">
        <v>1</v>
      </c>
      <c r="E215" s="29" t="s">
        <v>229</v>
      </c>
      <c r="F215" s="59">
        <v>0</v>
      </c>
      <c r="G215" s="59">
        <v>0</v>
      </c>
      <c r="H215" s="59">
        <v>0</v>
      </c>
    </row>
    <row r="216" spans="1:9" ht="33" customHeight="1" x14ac:dyDescent="0.3">
      <c r="A216" s="5">
        <v>3070</v>
      </c>
      <c r="B216" s="16" t="s">
        <v>14</v>
      </c>
      <c r="C216" s="16">
        <v>7</v>
      </c>
      <c r="D216" s="16">
        <v>0</v>
      </c>
      <c r="E216" s="27" t="s">
        <v>230</v>
      </c>
      <c r="F216" s="59">
        <v>10080</v>
      </c>
      <c r="G216" s="59">
        <v>10080</v>
      </c>
      <c r="H216" s="59">
        <v>0</v>
      </c>
    </row>
    <row r="217" spans="1:9" ht="33.75" customHeight="1" x14ac:dyDescent="0.3">
      <c r="A217" s="5">
        <v>3071</v>
      </c>
      <c r="B217" s="49" t="s">
        <v>14</v>
      </c>
      <c r="C217" s="49">
        <v>7</v>
      </c>
      <c r="D217" s="49">
        <v>1</v>
      </c>
      <c r="E217" s="29" t="s">
        <v>231</v>
      </c>
      <c r="F217" s="59">
        <v>10080</v>
      </c>
      <c r="G217" s="59">
        <v>10080</v>
      </c>
      <c r="H217" s="59">
        <v>0</v>
      </c>
    </row>
    <row r="218" spans="1:9" ht="39.75" hidden="1" customHeight="1" x14ac:dyDescent="0.3">
      <c r="A218" s="5">
        <v>3080</v>
      </c>
      <c r="B218" s="16" t="s">
        <v>14</v>
      </c>
      <c r="C218" s="16">
        <v>8</v>
      </c>
      <c r="D218" s="16">
        <v>0</v>
      </c>
      <c r="E218" s="27" t="s">
        <v>232</v>
      </c>
      <c r="F218" s="59">
        <v>0</v>
      </c>
      <c r="G218" s="59">
        <v>0</v>
      </c>
      <c r="H218" s="59">
        <v>0</v>
      </c>
    </row>
    <row r="219" spans="1:9" ht="26.25" hidden="1" customHeight="1" x14ac:dyDescent="0.3">
      <c r="A219" s="5">
        <v>3081</v>
      </c>
      <c r="B219" s="49" t="s">
        <v>14</v>
      </c>
      <c r="C219" s="49">
        <v>8</v>
      </c>
      <c r="D219" s="49">
        <v>1</v>
      </c>
      <c r="E219" s="29" t="s">
        <v>233</v>
      </c>
      <c r="F219" s="59">
        <v>0</v>
      </c>
      <c r="G219" s="59"/>
      <c r="H219" s="59"/>
    </row>
    <row r="220" spans="1:9" ht="27.75" hidden="1" customHeight="1" x14ac:dyDescent="0.3">
      <c r="A220" s="5">
        <v>3090</v>
      </c>
      <c r="B220" s="16" t="s">
        <v>14</v>
      </c>
      <c r="C220" s="16">
        <v>9</v>
      </c>
      <c r="D220" s="16">
        <v>0</v>
      </c>
      <c r="E220" s="27" t="s">
        <v>234</v>
      </c>
      <c r="F220" s="59">
        <v>0</v>
      </c>
      <c r="G220" s="59">
        <v>0</v>
      </c>
      <c r="H220" s="59">
        <v>0</v>
      </c>
    </row>
    <row r="221" spans="1:9" ht="26.25" hidden="1" customHeight="1" x14ac:dyDescent="0.3">
      <c r="A221" s="5">
        <v>3091</v>
      </c>
      <c r="B221" s="49" t="s">
        <v>14</v>
      </c>
      <c r="C221" s="49">
        <v>9</v>
      </c>
      <c r="D221" s="49">
        <v>1</v>
      </c>
      <c r="E221" s="29" t="s">
        <v>235</v>
      </c>
      <c r="F221" s="59">
        <v>0</v>
      </c>
      <c r="G221" s="59"/>
      <c r="H221" s="59"/>
    </row>
    <row r="222" spans="1:9" ht="29.25" hidden="1" customHeight="1" x14ac:dyDescent="0.3">
      <c r="A222" s="5">
        <v>3092</v>
      </c>
      <c r="B222" s="49" t="s">
        <v>14</v>
      </c>
      <c r="C222" s="49">
        <v>9</v>
      </c>
      <c r="D222" s="49">
        <v>2</v>
      </c>
      <c r="E222" s="29" t="s">
        <v>236</v>
      </c>
      <c r="F222" s="59">
        <v>0</v>
      </c>
      <c r="G222" s="59"/>
      <c r="H222" s="59"/>
    </row>
    <row r="223" spans="1:9" s="26" customFormat="1" ht="46.5" customHeight="1" x14ac:dyDescent="0.2">
      <c r="A223" s="5">
        <v>3100</v>
      </c>
      <c r="B223" s="16" t="s">
        <v>15</v>
      </c>
      <c r="C223" s="16">
        <v>0</v>
      </c>
      <c r="D223" s="16">
        <v>0</v>
      </c>
      <c r="E223" s="3" t="s">
        <v>237</v>
      </c>
      <c r="F223" s="59">
        <v>68750</v>
      </c>
      <c r="G223" s="59">
        <v>68750</v>
      </c>
      <c r="H223" s="59">
        <v>0</v>
      </c>
      <c r="I223" s="25"/>
    </row>
    <row r="224" spans="1:9" ht="27" x14ac:dyDescent="0.3">
      <c r="A224" s="5">
        <v>3110</v>
      </c>
      <c r="B224" s="53" t="s">
        <v>15</v>
      </c>
      <c r="C224" s="53">
        <v>1</v>
      </c>
      <c r="D224" s="53">
        <v>0</v>
      </c>
      <c r="E224" s="32" t="s">
        <v>238</v>
      </c>
      <c r="F224" s="59">
        <v>68750</v>
      </c>
      <c r="G224" s="59">
        <v>68750</v>
      </c>
      <c r="H224" s="59">
        <v>0</v>
      </c>
    </row>
    <row r="225" spans="1:11" x14ac:dyDescent="0.3">
      <c r="A225" s="5">
        <v>3112</v>
      </c>
      <c r="B225" s="53" t="s">
        <v>15</v>
      </c>
      <c r="C225" s="53">
        <v>1</v>
      </c>
      <c r="D225" s="53">
        <v>2</v>
      </c>
      <c r="E225" s="33" t="s">
        <v>239</v>
      </c>
      <c r="F225" s="59">
        <v>68750</v>
      </c>
      <c r="G225" s="59">
        <v>68750</v>
      </c>
      <c r="H225" s="59"/>
      <c r="J225" s="6"/>
      <c r="K225" s="6"/>
    </row>
    <row r="226" spans="1:11" hidden="1" x14ac:dyDescent="0.3">
      <c r="B226" s="34"/>
      <c r="C226" s="35"/>
      <c r="D226" s="36"/>
    </row>
    <row r="227" spans="1:11" x14ac:dyDescent="0.3">
      <c r="B227" s="38"/>
      <c r="C227" s="35"/>
      <c r="D227" s="36"/>
    </row>
    <row r="228" spans="1:11" x14ac:dyDescent="0.3">
      <c r="B228" s="38"/>
      <c r="C228" s="35"/>
      <c r="D228" s="36"/>
      <c r="E228" s="7"/>
    </row>
    <row r="229" spans="1:11" x14ac:dyDescent="0.3">
      <c r="B229" s="38"/>
      <c r="C229" s="39"/>
      <c r="D229" s="40"/>
    </row>
    <row r="253" spans="8:8" x14ac:dyDescent="0.3">
      <c r="H253" s="7" t="s">
        <v>247</v>
      </c>
    </row>
  </sheetData>
  <mergeCells count="9">
    <mergeCell ref="G2:H2"/>
    <mergeCell ref="F3:H3"/>
    <mergeCell ref="D7:D8"/>
    <mergeCell ref="A7:A8"/>
    <mergeCell ref="E7:E8"/>
    <mergeCell ref="F7:F8"/>
    <mergeCell ref="B7:B8"/>
    <mergeCell ref="C7:C8"/>
    <mergeCell ref="A5:H5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I14" sqref="I14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04"/>
      <c r="F1" s="104"/>
    </row>
    <row r="2" spans="1:9" ht="62.25" customHeight="1" x14ac:dyDescent="0.25">
      <c r="D2" s="105" t="s">
        <v>329</v>
      </c>
      <c r="E2" s="105"/>
      <c r="F2" s="105"/>
    </row>
    <row r="3" spans="1:9" ht="63" customHeight="1" x14ac:dyDescent="0.35">
      <c r="A3" s="63"/>
      <c r="B3" s="63"/>
      <c r="C3" s="63"/>
      <c r="D3" s="105" t="s">
        <v>327</v>
      </c>
      <c r="E3" s="105"/>
      <c r="F3" s="105"/>
    </row>
    <row r="4" spans="1:9" ht="21.75" customHeight="1" x14ac:dyDescent="0.35">
      <c r="B4" s="124" t="s">
        <v>252</v>
      </c>
      <c r="C4" s="124"/>
      <c r="D4" s="124"/>
      <c r="E4" s="124"/>
    </row>
    <row r="5" spans="1:9" ht="11.25" customHeight="1" x14ac:dyDescent="0.25"/>
    <row r="6" spans="1:9" ht="33.75" customHeight="1" x14ac:dyDescent="0.3">
      <c r="A6" s="117" t="s">
        <v>253</v>
      </c>
      <c r="B6" s="117"/>
      <c r="C6" s="117"/>
      <c r="D6" s="117"/>
      <c r="E6" s="117"/>
    </row>
    <row r="7" spans="1:9" ht="8.25" customHeight="1" x14ac:dyDescent="0.25">
      <c r="A7" s="64" t="s">
        <v>254</v>
      </c>
      <c r="B7" s="64"/>
      <c r="C7" s="64"/>
      <c r="D7" s="64"/>
    </row>
    <row r="8" spans="1:9" x14ac:dyDescent="0.25">
      <c r="E8" s="2" t="s">
        <v>18</v>
      </c>
    </row>
    <row r="9" spans="1:9" ht="30" customHeight="1" x14ac:dyDescent="0.25">
      <c r="A9" s="118" t="s">
        <v>255</v>
      </c>
      <c r="B9" s="118"/>
      <c r="C9" s="118" t="s">
        <v>256</v>
      </c>
      <c r="D9" s="122" t="s">
        <v>20</v>
      </c>
      <c r="E9" s="123"/>
    </row>
    <row r="10" spans="1:9" ht="28.5" x14ac:dyDescent="0.25">
      <c r="A10" s="119"/>
      <c r="B10" s="119"/>
      <c r="C10" s="119"/>
      <c r="D10" s="65" t="s">
        <v>241</v>
      </c>
      <c r="E10" s="65" t="s">
        <v>242</v>
      </c>
    </row>
    <row r="11" spans="1:9" x14ac:dyDescent="0.25">
      <c r="A11" s="66">
        <v>1</v>
      </c>
      <c r="B11" s="66">
        <v>2</v>
      </c>
      <c r="C11" s="66">
        <v>3</v>
      </c>
      <c r="D11" s="66">
        <v>4</v>
      </c>
      <c r="E11" s="66">
        <v>5</v>
      </c>
    </row>
    <row r="12" spans="1:9" ht="30" customHeight="1" x14ac:dyDescent="0.25">
      <c r="A12" s="67">
        <v>8000</v>
      </c>
      <c r="B12" s="68" t="s">
        <v>257</v>
      </c>
      <c r="C12" s="61" t="e">
        <f>#REF!-'Հատված 2'!F10</f>
        <v>#REF!</v>
      </c>
      <c r="D12" s="61" t="e">
        <f>#REF!-'Հատված 2'!G10</f>
        <v>#REF!</v>
      </c>
      <c r="E12" s="61" t="e">
        <f>#REF!-'Հատված 2'!H10</f>
        <v>#REF!</v>
      </c>
      <c r="F12" s="1" t="s">
        <v>326</v>
      </c>
      <c r="I12" s="69"/>
    </row>
    <row r="14" spans="1:9" ht="8.25" customHeight="1" x14ac:dyDescent="0.25"/>
    <row r="15" spans="1:9" ht="11.25" hidden="1" customHeight="1" x14ac:dyDescent="0.25">
      <c r="E15" s="104"/>
      <c r="F15" s="104"/>
    </row>
    <row r="16" spans="1:9" ht="61.5" customHeight="1" x14ac:dyDescent="0.25">
      <c r="D16" s="105" t="s">
        <v>330</v>
      </c>
      <c r="E16" s="105"/>
      <c r="F16" s="105"/>
    </row>
    <row r="17" spans="1:10" ht="63" customHeight="1" x14ac:dyDescent="0.25">
      <c r="D17" s="105" t="s">
        <v>328</v>
      </c>
      <c r="E17" s="105"/>
      <c r="F17" s="105"/>
    </row>
    <row r="18" spans="1:10" ht="20.25" x14ac:dyDescent="0.35">
      <c r="A18" s="116" t="s">
        <v>258</v>
      </c>
      <c r="B18" s="116"/>
      <c r="C18" s="116"/>
      <c r="D18" s="116"/>
      <c r="E18" s="116"/>
      <c r="F18" s="116"/>
    </row>
    <row r="19" spans="1:10" ht="17.25" x14ac:dyDescent="0.3">
      <c r="B19" s="70"/>
    </row>
    <row r="20" spans="1:10" ht="35.25" customHeight="1" x14ac:dyDescent="0.3">
      <c r="A20" s="117" t="s">
        <v>259</v>
      </c>
      <c r="B20" s="117"/>
      <c r="C20" s="117"/>
      <c r="D20" s="117"/>
      <c r="E20" s="117"/>
      <c r="F20" s="117"/>
    </row>
    <row r="21" spans="1:10" ht="14.25" customHeight="1" x14ac:dyDescent="0.25">
      <c r="A21" s="64" t="s">
        <v>260</v>
      </c>
    </row>
    <row r="22" spans="1:10" ht="18" customHeight="1" x14ac:dyDescent="0.25">
      <c r="E22" s="2" t="s">
        <v>21</v>
      </c>
    </row>
    <row r="23" spans="1:10" ht="39" customHeight="1" x14ac:dyDescent="0.25">
      <c r="A23" s="118">
        <f ca="1">A23:F68</f>
        <v>0</v>
      </c>
      <c r="B23" s="120" t="s">
        <v>243</v>
      </c>
      <c r="C23" s="121"/>
      <c r="D23" s="118" t="s">
        <v>19</v>
      </c>
      <c r="E23" s="122" t="s">
        <v>20</v>
      </c>
      <c r="F23" s="123"/>
    </row>
    <row r="24" spans="1:10" ht="26.25" customHeight="1" x14ac:dyDescent="0.25">
      <c r="A24" s="119"/>
      <c r="B24" s="65" t="s">
        <v>244</v>
      </c>
      <c r="C24" s="72" t="s">
        <v>261</v>
      </c>
      <c r="D24" s="119"/>
      <c r="E24" s="65" t="s">
        <v>241</v>
      </c>
      <c r="F24" s="65" t="s">
        <v>242</v>
      </c>
    </row>
    <row r="25" spans="1:10" x14ac:dyDescent="0.25">
      <c r="A25" s="66">
        <v>1</v>
      </c>
      <c r="B25" s="66">
        <v>2</v>
      </c>
      <c r="C25" s="66" t="s">
        <v>0</v>
      </c>
      <c r="D25" s="66">
        <v>4</v>
      </c>
      <c r="E25" s="66">
        <v>5</v>
      </c>
      <c r="F25" s="66">
        <v>6</v>
      </c>
    </row>
    <row r="26" spans="1:10" s="64" customFormat="1" ht="40.5" customHeight="1" x14ac:dyDescent="0.25">
      <c r="A26" s="67">
        <v>8010</v>
      </c>
      <c r="B26" s="3" t="s">
        <v>262</v>
      </c>
      <c r="C26" s="71"/>
      <c r="D26" s="61" t="e">
        <f>SUM(E26:F26)</f>
        <v>#REF!</v>
      </c>
      <c r="E26" s="62" t="e">
        <f>-D12</f>
        <v>#REF!</v>
      </c>
      <c r="F26" s="61" t="e">
        <f>-E12</f>
        <v>#REF!</v>
      </c>
      <c r="G26" s="74"/>
      <c r="H26" s="75"/>
      <c r="J26" s="75"/>
    </row>
    <row r="27" spans="1:10" ht="40.5" customHeight="1" x14ac:dyDescent="0.25">
      <c r="A27" s="67">
        <v>8100</v>
      </c>
      <c r="B27" s="3" t="s">
        <v>263</v>
      </c>
      <c r="C27" s="73"/>
      <c r="D27" s="61">
        <f>SUM(E27:F27)</f>
        <v>2691250.6800000006</v>
      </c>
      <c r="E27" s="62">
        <f>E28+E52</f>
        <v>4279.7000000000116</v>
      </c>
      <c r="F27" s="61">
        <f>SUM(F28+F52)</f>
        <v>2686970.9800000004</v>
      </c>
      <c r="G27" s="76"/>
      <c r="H27" s="69"/>
      <c r="J27" s="69"/>
    </row>
    <row r="28" spans="1:10" ht="27" customHeight="1" x14ac:dyDescent="0.25">
      <c r="A28" s="77">
        <v>8110</v>
      </c>
      <c r="B28" s="78" t="s">
        <v>264</v>
      </c>
      <c r="C28" s="73"/>
      <c r="D28" s="61">
        <f t="shared" ref="D28:D44" si="0">SUM(E28:F28)</f>
        <v>0</v>
      </c>
      <c r="E28" s="62">
        <v>0</v>
      </c>
      <c r="F28" s="59">
        <f>SUM(F29+F33)</f>
        <v>0</v>
      </c>
      <c r="G28" s="76"/>
    </row>
    <row r="29" spans="1:10" ht="42" hidden="1" customHeight="1" x14ac:dyDescent="0.25">
      <c r="A29" s="77">
        <v>8111</v>
      </c>
      <c r="B29" s="79" t="s">
        <v>265</v>
      </c>
      <c r="C29" s="73"/>
      <c r="D29" s="61">
        <f t="shared" si="0"/>
        <v>0</v>
      </c>
      <c r="E29" s="80" t="s">
        <v>266</v>
      </c>
      <c r="F29" s="61">
        <f>SUM(F31:F32)</f>
        <v>0</v>
      </c>
    </row>
    <row r="30" spans="1:10" ht="13.5" hidden="1" customHeight="1" x14ac:dyDescent="0.25">
      <c r="A30" s="77"/>
      <c r="B30" s="81" t="s">
        <v>267</v>
      </c>
      <c r="C30" s="73"/>
      <c r="D30" s="61">
        <f t="shared" si="0"/>
        <v>0</v>
      </c>
      <c r="E30" s="80"/>
      <c r="F30" s="61"/>
    </row>
    <row r="31" spans="1:10" ht="13.5" hidden="1" customHeight="1" x14ac:dyDescent="0.25">
      <c r="A31" s="77">
        <v>8112</v>
      </c>
      <c r="B31" s="82" t="s">
        <v>268</v>
      </c>
      <c r="C31" s="83" t="s">
        <v>269</v>
      </c>
      <c r="D31" s="61">
        <f t="shared" si="0"/>
        <v>0</v>
      </c>
      <c r="E31" s="80" t="s">
        <v>266</v>
      </c>
      <c r="F31" s="61">
        <v>0</v>
      </c>
      <c r="G31" s="84"/>
    </row>
    <row r="32" spans="1:10" ht="13.5" hidden="1" customHeight="1" x14ac:dyDescent="0.25">
      <c r="A32" s="77">
        <v>8113</v>
      </c>
      <c r="B32" s="82" t="s">
        <v>270</v>
      </c>
      <c r="C32" s="83" t="s">
        <v>271</v>
      </c>
      <c r="D32" s="61">
        <f t="shared" si="0"/>
        <v>0</v>
      </c>
      <c r="E32" s="80" t="s">
        <v>266</v>
      </c>
      <c r="F32" s="61">
        <v>0</v>
      </c>
    </row>
    <row r="33" spans="1:7" s="87" customFormat="1" ht="29.25" hidden="1" customHeight="1" x14ac:dyDescent="0.25">
      <c r="A33" s="77">
        <v>8120</v>
      </c>
      <c r="B33" s="79" t="s">
        <v>272</v>
      </c>
      <c r="C33" s="83"/>
      <c r="D33" s="61">
        <f t="shared" si="0"/>
        <v>0</v>
      </c>
      <c r="E33" s="85"/>
      <c r="F33" s="61">
        <f>SUM(F35)</f>
        <v>0</v>
      </c>
      <c r="G33" s="86"/>
    </row>
    <row r="34" spans="1:7" s="87" customFormat="1" ht="13.5" hidden="1" customHeight="1" x14ac:dyDescent="0.25">
      <c r="A34" s="77"/>
      <c r="B34" s="81" t="s">
        <v>20</v>
      </c>
      <c r="C34" s="83"/>
      <c r="D34" s="61">
        <f t="shared" si="0"/>
        <v>0</v>
      </c>
      <c r="E34" s="88"/>
      <c r="F34" s="89"/>
    </row>
    <row r="35" spans="1:7" s="87" customFormat="1" ht="22.5" hidden="1" customHeight="1" x14ac:dyDescent="0.25">
      <c r="A35" s="77">
        <v>8121</v>
      </c>
      <c r="B35" s="79" t="s">
        <v>273</v>
      </c>
      <c r="C35" s="83"/>
      <c r="D35" s="61">
        <f t="shared" si="0"/>
        <v>0</v>
      </c>
      <c r="E35" s="80" t="s">
        <v>266</v>
      </c>
      <c r="F35" s="61">
        <v>0</v>
      </c>
    </row>
    <row r="36" spans="1:7" s="87" customFormat="1" ht="13.5" hidden="1" customHeight="1" x14ac:dyDescent="0.25">
      <c r="A36" s="77"/>
      <c r="B36" s="81" t="s">
        <v>267</v>
      </c>
      <c r="C36" s="83"/>
      <c r="D36" s="61">
        <f t="shared" si="0"/>
        <v>0</v>
      </c>
      <c r="E36" s="88"/>
      <c r="F36" s="61">
        <v>0</v>
      </c>
    </row>
    <row r="37" spans="1:7" s="87" customFormat="1" ht="27.75" hidden="1" customHeight="1" x14ac:dyDescent="0.25">
      <c r="A37" s="67">
        <v>8122</v>
      </c>
      <c r="B37" s="78" t="s">
        <v>274</v>
      </c>
      <c r="C37" s="83" t="s">
        <v>275</v>
      </c>
      <c r="D37" s="61">
        <f t="shared" si="0"/>
        <v>0</v>
      </c>
      <c r="E37" s="80" t="s">
        <v>266</v>
      </c>
      <c r="F37" s="61">
        <v>0</v>
      </c>
      <c r="G37" s="86"/>
    </row>
    <row r="38" spans="1:7" s="87" customFormat="1" ht="13.5" hidden="1" customHeight="1" x14ac:dyDescent="0.25">
      <c r="A38" s="67"/>
      <c r="B38" s="90" t="s">
        <v>267</v>
      </c>
      <c r="C38" s="83"/>
      <c r="D38" s="61">
        <f t="shared" si="0"/>
        <v>0</v>
      </c>
      <c r="E38" s="88"/>
      <c r="F38" s="89"/>
    </row>
    <row r="39" spans="1:7" s="87" customFormat="1" ht="13.5" hidden="1" customHeight="1" x14ac:dyDescent="0.25">
      <c r="A39" s="67">
        <v>8123</v>
      </c>
      <c r="B39" s="90" t="s">
        <v>276</v>
      </c>
      <c r="C39" s="83"/>
      <c r="D39" s="61">
        <f t="shared" si="0"/>
        <v>0</v>
      </c>
      <c r="E39" s="80" t="s">
        <v>266</v>
      </c>
      <c r="F39" s="61">
        <v>0</v>
      </c>
    </row>
    <row r="40" spans="1:7" s="87" customFormat="1" ht="13.5" hidden="1" customHeight="1" x14ac:dyDescent="0.25">
      <c r="A40" s="67">
        <v>8124</v>
      </c>
      <c r="B40" s="90" t="s">
        <v>277</v>
      </c>
      <c r="C40" s="83"/>
      <c r="D40" s="61">
        <f t="shared" si="0"/>
        <v>0</v>
      </c>
      <c r="E40" s="80" t="s">
        <v>266</v>
      </c>
      <c r="F40" s="61">
        <v>0</v>
      </c>
    </row>
    <row r="41" spans="1:7" s="87" customFormat="1" ht="27.75" hidden="1" customHeight="1" x14ac:dyDescent="0.25">
      <c r="A41" s="67">
        <v>8130</v>
      </c>
      <c r="B41" s="78" t="s">
        <v>278</v>
      </c>
      <c r="C41" s="83" t="s">
        <v>279</v>
      </c>
      <c r="D41" s="61">
        <f t="shared" si="0"/>
        <v>0</v>
      </c>
      <c r="E41" s="80" t="s">
        <v>266</v>
      </c>
      <c r="F41" s="61">
        <v>0</v>
      </c>
      <c r="G41" s="86"/>
    </row>
    <row r="42" spans="1:7" s="87" customFormat="1" ht="13.5" hidden="1" customHeight="1" x14ac:dyDescent="0.25">
      <c r="A42" s="67"/>
      <c r="B42" s="90" t="s">
        <v>267</v>
      </c>
      <c r="C42" s="83"/>
      <c r="D42" s="61">
        <f t="shared" si="0"/>
        <v>0</v>
      </c>
      <c r="E42" s="85"/>
      <c r="F42" s="61"/>
    </row>
    <row r="43" spans="1:7" s="87" customFormat="1" ht="13.5" hidden="1" customHeight="1" x14ac:dyDescent="0.25">
      <c r="A43" s="67">
        <v>8131</v>
      </c>
      <c r="B43" s="90" t="s">
        <v>280</v>
      </c>
      <c r="C43" s="83"/>
      <c r="D43" s="61">
        <f t="shared" si="0"/>
        <v>0</v>
      </c>
      <c r="E43" s="80" t="s">
        <v>266</v>
      </c>
      <c r="F43" s="61">
        <v>0</v>
      </c>
    </row>
    <row r="44" spans="1:7" s="87" customFormat="1" ht="13.5" hidden="1" customHeight="1" x14ac:dyDescent="0.25">
      <c r="A44" s="67">
        <v>8132</v>
      </c>
      <c r="B44" s="90" t="s">
        <v>281</v>
      </c>
      <c r="C44" s="83"/>
      <c r="D44" s="61">
        <f t="shared" si="0"/>
        <v>0</v>
      </c>
      <c r="E44" s="80" t="s">
        <v>266</v>
      </c>
      <c r="F44" s="61">
        <v>0</v>
      </c>
    </row>
    <row r="45" spans="1:7" ht="27" hidden="1" customHeight="1" x14ac:dyDescent="0.25">
      <c r="A45" s="67">
        <v>8140</v>
      </c>
      <c r="B45" s="78" t="s">
        <v>282</v>
      </c>
      <c r="C45" s="83"/>
      <c r="D45" s="61">
        <f>SUM(E45:F45)</f>
        <v>0</v>
      </c>
      <c r="E45" s="80">
        <f>SUM(E46)</f>
        <v>0</v>
      </c>
      <c r="F45" s="59">
        <f>SUM(F46)</f>
        <v>0</v>
      </c>
      <c r="G45" s="91"/>
    </row>
    <row r="46" spans="1:7" ht="40.5" hidden="1" customHeight="1" x14ac:dyDescent="0.25">
      <c r="A46" s="67">
        <v>8141</v>
      </c>
      <c r="B46" s="78" t="s">
        <v>283</v>
      </c>
      <c r="C46" s="83" t="s">
        <v>275</v>
      </c>
      <c r="D46" s="61">
        <f t="shared" ref="D46:D82" si="1">SUM(E46:F46)</f>
        <v>0</v>
      </c>
      <c r="E46" s="80">
        <f>SUM(E47:E48)</f>
        <v>0</v>
      </c>
      <c r="F46" s="59">
        <f>SUM(F47:F48)</f>
        <v>0</v>
      </c>
      <c r="G46" s="91"/>
    </row>
    <row r="47" spans="1:7" ht="13.5" hidden="1" customHeight="1" x14ac:dyDescent="0.25">
      <c r="A47" s="67">
        <v>8142</v>
      </c>
      <c r="B47" s="90" t="s">
        <v>284</v>
      </c>
      <c r="C47" s="92"/>
      <c r="D47" s="61">
        <f t="shared" si="1"/>
        <v>0</v>
      </c>
      <c r="E47" s="93"/>
      <c r="F47" s="80" t="s">
        <v>266</v>
      </c>
    </row>
    <row r="48" spans="1:7" ht="13.5" hidden="1" customHeight="1" x14ac:dyDescent="0.25">
      <c r="A48" s="67">
        <v>8143</v>
      </c>
      <c r="B48" s="90" t="s">
        <v>285</v>
      </c>
      <c r="C48" s="92"/>
      <c r="D48" s="61">
        <f t="shared" si="1"/>
        <v>0</v>
      </c>
      <c r="E48" s="93"/>
      <c r="F48" s="61">
        <v>0</v>
      </c>
    </row>
    <row r="49" spans="1:10" ht="39.75" hidden="1" customHeight="1" x14ac:dyDescent="0.25">
      <c r="A49" s="67">
        <v>8150</v>
      </c>
      <c r="B49" s="78" t="s">
        <v>286</v>
      </c>
      <c r="C49" s="94" t="s">
        <v>279</v>
      </c>
      <c r="D49" s="61">
        <f t="shared" si="1"/>
        <v>0</v>
      </c>
      <c r="E49" s="80">
        <f>SUM(E50:E51)</f>
        <v>0</v>
      </c>
      <c r="F49" s="61">
        <v>0</v>
      </c>
      <c r="G49" s="91"/>
    </row>
    <row r="50" spans="1:10" ht="13.5" hidden="1" customHeight="1" x14ac:dyDescent="0.25">
      <c r="A50" s="67">
        <v>8151</v>
      </c>
      <c r="B50" s="90" t="s">
        <v>280</v>
      </c>
      <c r="C50" s="94"/>
      <c r="D50" s="61">
        <f t="shared" si="1"/>
        <v>0</v>
      </c>
      <c r="E50" s="93"/>
      <c r="F50" s="62" t="s">
        <v>17</v>
      </c>
    </row>
    <row r="51" spans="1:10" ht="13.5" hidden="1" customHeight="1" x14ac:dyDescent="0.25">
      <c r="A51" s="67">
        <v>8152</v>
      </c>
      <c r="B51" s="90" t="s">
        <v>287</v>
      </c>
      <c r="C51" s="94"/>
      <c r="D51" s="61">
        <f t="shared" si="1"/>
        <v>0</v>
      </c>
      <c r="E51" s="80">
        <v>0</v>
      </c>
      <c r="F51" s="61">
        <v>0</v>
      </c>
    </row>
    <row r="52" spans="1:10" ht="40.5" customHeight="1" x14ac:dyDescent="0.25">
      <c r="A52" s="67">
        <v>8160</v>
      </c>
      <c r="B52" s="78" t="s">
        <v>288</v>
      </c>
      <c r="C52" s="94"/>
      <c r="D52" s="61">
        <f t="shared" si="1"/>
        <v>2691250.6800000006</v>
      </c>
      <c r="E52" s="62">
        <f>SUM(E57+E60+E68+E69)</f>
        <v>4279.7000000000116</v>
      </c>
      <c r="F52" s="61">
        <f>SUM(F53+F57+F60+F68+F69)</f>
        <v>2686970.9800000004</v>
      </c>
      <c r="G52" s="91"/>
      <c r="H52" s="69"/>
      <c r="J52" s="69"/>
    </row>
    <row r="53" spans="1:10" ht="40.5" customHeight="1" x14ac:dyDescent="0.25">
      <c r="A53" s="67">
        <v>8161</v>
      </c>
      <c r="B53" s="79" t="s">
        <v>289</v>
      </c>
      <c r="C53" s="94"/>
      <c r="D53" s="61">
        <f t="shared" si="1"/>
        <v>0</v>
      </c>
      <c r="E53" s="95" t="s">
        <v>266</v>
      </c>
      <c r="F53" s="61">
        <f>SUM(F54:F56)</f>
        <v>0</v>
      </c>
    </row>
    <row r="54" spans="1:10" ht="41.25" customHeight="1" x14ac:dyDescent="0.25">
      <c r="A54" s="67">
        <v>8162</v>
      </c>
      <c r="B54" s="90" t="s">
        <v>290</v>
      </c>
      <c r="C54" s="94" t="s">
        <v>291</v>
      </c>
      <c r="D54" s="61">
        <f t="shared" si="1"/>
        <v>0</v>
      </c>
      <c r="E54" s="80" t="s">
        <v>266</v>
      </c>
      <c r="F54" s="61">
        <v>0</v>
      </c>
    </row>
    <row r="55" spans="1:10" ht="123" customHeight="1" x14ac:dyDescent="0.25">
      <c r="A55" s="96">
        <v>8163</v>
      </c>
      <c r="B55" s="90" t="s">
        <v>292</v>
      </c>
      <c r="C55" s="94" t="s">
        <v>291</v>
      </c>
      <c r="D55" s="61">
        <f t="shared" si="1"/>
        <v>0</v>
      </c>
      <c r="E55" s="97" t="s">
        <v>266</v>
      </c>
      <c r="F55" s="61">
        <v>0</v>
      </c>
    </row>
    <row r="56" spans="1:10" ht="27" x14ac:dyDescent="0.25">
      <c r="A56" s="67">
        <v>8164</v>
      </c>
      <c r="B56" s="90" t="s">
        <v>293</v>
      </c>
      <c r="C56" s="94" t="s">
        <v>294</v>
      </c>
      <c r="D56" s="61">
        <f t="shared" si="1"/>
        <v>0</v>
      </c>
      <c r="E56" s="80" t="s">
        <v>266</v>
      </c>
      <c r="F56" s="61"/>
    </row>
    <row r="57" spans="1:10" ht="32.25" customHeight="1" x14ac:dyDescent="0.25">
      <c r="A57" s="67">
        <v>8170</v>
      </c>
      <c r="B57" s="79" t="s">
        <v>295</v>
      </c>
      <c r="C57" s="94"/>
      <c r="D57" s="61">
        <f t="shared" si="1"/>
        <v>0</v>
      </c>
      <c r="E57" s="95">
        <f>SUM(E58:E59)</f>
        <v>0</v>
      </c>
      <c r="F57" s="98">
        <f>SUM(F58:F59)</f>
        <v>0</v>
      </c>
      <c r="G57" s="91"/>
    </row>
    <row r="58" spans="1:10" ht="40.5" x14ac:dyDescent="0.25">
      <c r="A58" s="67">
        <v>8171</v>
      </c>
      <c r="B58" s="90" t="s">
        <v>296</v>
      </c>
      <c r="C58" s="94" t="s">
        <v>297</v>
      </c>
      <c r="D58" s="61">
        <f t="shared" si="1"/>
        <v>0</v>
      </c>
      <c r="E58" s="80"/>
      <c r="F58" s="61">
        <v>0</v>
      </c>
    </row>
    <row r="59" spans="1:10" x14ac:dyDescent="0.25">
      <c r="A59" s="67">
        <v>8172</v>
      </c>
      <c r="B59" s="82" t="s">
        <v>298</v>
      </c>
      <c r="C59" s="94" t="s">
        <v>299</v>
      </c>
      <c r="D59" s="61">
        <f t="shared" si="1"/>
        <v>0</v>
      </c>
      <c r="E59" s="80"/>
      <c r="F59" s="61">
        <v>0</v>
      </c>
    </row>
    <row r="60" spans="1:10" ht="43.5" customHeight="1" x14ac:dyDescent="0.25">
      <c r="A60" s="66">
        <v>8190</v>
      </c>
      <c r="B60" s="79" t="s">
        <v>300</v>
      </c>
      <c r="C60" s="67"/>
      <c r="D60" s="61">
        <f t="shared" si="1"/>
        <v>2691250.6800000006</v>
      </c>
      <c r="E60" s="62">
        <f>SUM(E61,-E63)</f>
        <v>4279.7000000000116</v>
      </c>
      <c r="F60" s="61">
        <f>SUM(F61:F64)</f>
        <v>2686970.9800000004</v>
      </c>
      <c r="G60" s="91"/>
      <c r="H60" s="69"/>
      <c r="J60" s="69"/>
    </row>
    <row r="61" spans="1:10" ht="40.5" x14ac:dyDescent="0.25">
      <c r="A61" s="96">
        <v>8191</v>
      </c>
      <c r="B61" s="81" t="s">
        <v>301</v>
      </c>
      <c r="C61" s="99">
        <v>9320</v>
      </c>
      <c r="D61" s="61">
        <f>SUM(E61:F61)</f>
        <v>334673.89370000002</v>
      </c>
      <c r="E61" s="62">
        <v>334673.89370000002</v>
      </c>
      <c r="F61" s="62" t="s">
        <v>17</v>
      </c>
      <c r="H61" s="69"/>
    </row>
    <row r="62" spans="1:10" ht="67.5" x14ac:dyDescent="0.25">
      <c r="A62" s="96">
        <v>8192</v>
      </c>
      <c r="B62" s="90" t="s">
        <v>302</v>
      </c>
      <c r="C62" s="67"/>
      <c r="D62" s="61">
        <f t="shared" si="1"/>
        <v>4279.7</v>
      </c>
      <c r="E62" s="62">
        <v>4279.7</v>
      </c>
      <c r="F62" s="80" t="s">
        <v>266</v>
      </c>
    </row>
    <row r="63" spans="1:10" ht="40.5" x14ac:dyDescent="0.25">
      <c r="A63" s="96">
        <v>8193</v>
      </c>
      <c r="B63" s="90" t="s">
        <v>303</v>
      </c>
      <c r="C63" s="67"/>
      <c r="D63" s="61">
        <f>D61-D62</f>
        <v>330394.1937</v>
      </c>
      <c r="E63" s="100">
        <f>E61-E62</f>
        <v>330394.1937</v>
      </c>
      <c r="F63" s="80" t="s">
        <v>17</v>
      </c>
      <c r="H63" s="69"/>
    </row>
    <row r="64" spans="1:10" ht="54" x14ac:dyDescent="0.25">
      <c r="A64" s="96">
        <v>8194</v>
      </c>
      <c r="B64" s="90" t="s">
        <v>304</v>
      </c>
      <c r="C64" s="5">
        <v>9330</v>
      </c>
      <c r="D64" s="61">
        <f t="shared" si="1"/>
        <v>2686970.9800000004</v>
      </c>
      <c r="E64" s="80" t="s">
        <v>266</v>
      </c>
      <c r="F64" s="101">
        <f>SUM(F65:F66)</f>
        <v>2686970.9800000004</v>
      </c>
      <c r="G64" s="91"/>
      <c r="H64" s="69"/>
      <c r="J64" s="69"/>
    </row>
    <row r="65" spans="1:10" ht="42.75" customHeight="1" x14ac:dyDescent="0.25">
      <c r="A65" s="96">
        <v>8195</v>
      </c>
      <c r="B65" s="90" t="s">
        <v>305</v>
      </c>
      <c r="C65" s="5"/>
      <c r="D65" s="61">
        <f t="shared" si="1"/>
        <v>2356576.7863000003</v>
      </c>
      <c r="E65" s="80" t="s">
        <v>266</v>
      </c>
      <c r="F65" s="61">
        <f>2353702.4374+2874.3489</f>
        <v>2356576.7863000003</v>
      </c>
      <c r="G65" s="57"/>
      <c r="H65" s="69"/>
      <c r="J65" s="69"/>
    </row>
    <row r="66" spans="1:10" ht="55.5" customHeight="1" x14ac:dyDescent="0.25">
      <c r="A66" s="96">
        <v>8196</v>
      </c>
      <c r="B66" s="90" t="s">
        <v>306</v>
      </c>
      <c r="C66" s="5"/>
      <c r="D66" s="61">
        <f>SUM(E66:F66)</f>
        <v>330394.1937</v>
      </c>
      <c r="E66" s="80" t="s">
        <v>266</v>
      </c>
      <c r="F66" s="58">
        <v>330394.1937</v>
      </c>
      <c r="G66" s="91"/>
      <c r="H66" s="69"/>
      <c r="J66" s="69"/>
    </row>
    <row r="67" spans="1:10" ht="40.5" x14ac:dyDescent="0.25">
      <c r="A67" s="96">
        <v>8197</v>
      </c>
      <c r="B67" s="79" t="s">
        <v>307</v>
      </c>
      <c r="C67" s="102"/>
      <c r="D67" s="80" t="s">
        <v>266</v>
      </c>
      <c r="E67" s="80" t="s">
        <v>266</v>
      </c>
      <c r="F67" s="80" t="s">
        <v>266</v>
      </c>
    </row>
    <row r="68" spans="1:10" ht="54" x14ac:dyDescent="0.25">
      <c r="A68" s="96">
        <v>8198</v>
      </c>
      <c r="B68" s="79" t="s">
        <v>308</v>
      </c>
      <c r="C68" s="102"/>
      <c r="D68" s="80" t="s">
        <v>266</v>
      </c>
      <c r="E68" s="59">
        <v>0</v>
      </c>
      <c r="F68" s="59">
        <v>0</v>
      </c>
    </row>
    <row r="69" spans="1:10" ht="81" customHeight="1" x14ac:dyDescent="0.25">
      <c r="A69" s="96">
        <v>8199</v>
      </c>
      <c r="B69" s="79" t="s">
        <v>309</v>
      </c>
      <c r="C69" s="102"/>
      <c r="D69" s="61">
        <f t="shared" si="1"/>
        <v>0</v>
      </c>
      <c r="E69" s="100">
        <v>0</v>
      </c>
      <c r="F69" s="100">
        <v>0</v>
      </c>
      <c r="G69" s="91"/>
    </row>
    <row r="70" spans="1:10" ht="40.5" x14ac:dyDescent="0.25">
      <c r="A70" s="96" t="s">
        <v>310</v>
      </c>
      <c r="B70" s="90" t="s">
        <v>311</v>
      </c>
      <c r="C70" s="102"/>
      <c r="D70" s="61">
        <f t="shared" si="1"/>
        <v>0</v>
      </c>
      <c r="E70" s="100" t="s">
        <v>266</v>
      </c>
      <c r="F70" s="61">
        <v>0</v>
      </c>
    </row>
    <row r="71" spans="1:10" ht="27" x14ac:dyDescent="0.25">
      <c r="A71" s="77">
        <v>8200</v>
      </c>
      <c r="B71" s="3" t="s">
        <v>312</v>
      </c>
      <c r="C71" s="67"/>
      <c r="D71" s="61">
        <f t="shared" si="1"/>
        <v>0</v>
      </c>
      <c r="E71" s="62">
        <f>SUM(E72)</f>
        <v>0</v>
      </c>
      <c r="F71" s="61">
        <f>SUM(F72)</f>
        <v>0</v>
      </c>
      <c r="G71" s="91"/>
    </row>
    <row r="72" spans="1:10" ht="27" x14ac:dyDescent="0.25">
      <c r="A72" s="77">
        <v>8210</v>
      </c>
      <c r="B72" s="103" t="s">
        <v>313</v>
      </c>
      <c r="C72" s="67"/>
      <c r="D72" s="61">
        <f t="shared" si="1"/>
        <v>0</v>
      </c>
      <c r="E72" s="59"/>
      <c r="F72" s="61">
        <f>SUM(F73+F76)</f>
        <v>0</v>
      </c>
      <c r="G72" s="91"/>
    </row>
    <row r="73" spans="1:10" ht="54.75" customHeight="1" x14ac:dyDescent="0.25">
      <c r="A73" s="77">
        <v>8211</v>
      </c>
      <c r="B73" s="79" t="s">
        <v>314</v>
      </c>
      <c r="C73" s="67"/>
      <c r="D73" s="61">
        <f t="shared" si="1"/>
        <v>0</v>
      </c>
      <c r="E73" s="80" t="s">
        <v>266</v>
      </c>
      <c r="F73" s="61">
        <f>SUM(F74:F75)</f>
        <v>0</v>
      </c>
    </row>
    <row r="74" spans="1:10" x14ac:dyDescent="0.25">
      <c r="A74" s="77">
        <v>8212</v>
      </c>
      <c r="B74" s="82" t="s">
        <v>268</v>
      </c>
      <c r="C74" s="94" t="s">
        <v>315</v>
      </c>
      <c r="D74" s="61">
        <f t="shared" si="1"/>
        <v>0</v>
      </c>
      <c r="E74" s="80" t="s">
        <v>266</v>
      </c>
      <c r="F74" s="61">
        <v>0</v>
      </c>
    </row>
    <row r="75" spans="1:10" x14ac:dyDescent="0.25">
      <c r="A75" s="77">
        <v>8213</v>
      </c>
      <c r="B75" s="82" t="s">
        <v>270</v>
      </c>
      <c r="C75" s="94" t="s">
        <v>316</v>
      </c>
      <c r="D75" s="61">
        <f t="shared" si="1"/>
        <v>0</v>
      </c>
      <c r="E75" s="80" t="s">
        <v>266</v>
      </c>
      <c r="F75" s="61">
        <v>0</v>
      </c>
    </row>
    <row r="76" spans="1:10" ht="40.5" x14ac:dyDescent="0.25">
      <c r="A76" s="77">
        <v>8220</v>
      </c>
      <c r="B76" s="79" t="s">
        <v>317</v>
      </c>
      <c r="C76" s="67"/>
      <c r="D76" s="61">
        <f t="shared" si="1"/>
        <v>0</v>
      </c>
      <c r="E76" s="62">
        <v>0</v>
      </c>
      <c r="F76" s="61">
        <f>SUM(F77+F80)</f>
        <v>0</v>
      </c>
      <c r="G76" s="91"/>
    </row>
    <row r="77" spans="1:10" ht="26.25" customHeight="1" x14ac:dyDescent="0.25">
      <c r="A77" s="77">
        <v>8221</v>
      </c>
      <c r="B77" s="79" t="s">
        <v>318</v>
      </c>
      <c r="C77" s="67"/>
      <c r="D77" s="61">
        <f t="shared" si="1"/>
        <v>0</v>
      </c>
      <c r="E77" s="80" t="s">
        <v>266</v>
      </c>
      <c r="F77" s="61"/>
    </row>
    <row r="78" spans="1:10" x14ac:dyDescent="0.25">
      <c r="A78" s="67">
        <v>8222</v>
      </c>
      <c r="B78" s="90" t="s">
        <v>319</v>
      </c>
      <c r="C78" s="94" t="s">
        <v>320</v>
      </c>
      <c r="D78" s="61">
        <f t="shared" si="1"/>
        <v>0</v>
      </c>
      <c r="E78" s="80" t="s">
        <v>266</v>
      </c>
      <c r="F78" s="61">
        <v>0</v>
      </c>
    </row>
    <row r="79" spans="1:10" ht="27" x14ac:dyDescent="0.25">
      <c r="A79" s="67">
        <v>8230</v>
      </c>
      <c r="B79" s="90" t="s">
        <v>321</v>
      </c>
      <c r="C79" s="94" t="s">
        <v>322</v>
      </c>
      <c r="D79" s="61">
        <f t="shared" si="1"/>
        <v>0</v>
      </c>
      <c r="E79" s="80" t="s">
        <v>266</v>
      </c>
      <c r="F79" s="61">
        <v>0</v>
      </c>
    </row>
    <row r="80" spans="1:10" ht="26.25" customHeight="1" x14ac:dyDescent="0.25">
      <c r="A80" s="67">
        <v>8240</v>
      </c>
      <c r="B80" s="79" t="s">
        <v>323</v>
      </c>
      <c r="C80" s="67"/>
      <c r="D80" s="61">
        <f t="shared" si="1"/>
        <v>0</v>
      </c>
      <c r="E80" s="61">
        <v>0</v>
      </c>
      <c r="F80" s="61">
        <v>0</v>
      </c>
    </row>
    <row r="81" spans="1:7" x14ac:dyDescent="0.25">
      <c r="A81" s="67">
        <v>8241</v>
      </c>
      <c r="B81" s="90" t="s">
        <v>324</v>
      </c>
      <c r="C81" s="94" t="s">
        <v>320</v>
      </c>
      <c r="D81" s="61">
        <f t="shared" si="1"/>
        <v>0</v>
      </c>
      <c r="E81" s="61">
        <v>0</v>
      </c>
      <c r="F81" s="61">
        <v>0</v>
      </c>
    </row>
    <row r="82" spans="1:7" ht="30.75" customHeight="1" x14ac:dyDescent="0.25">
      <c r="A82" s="67">
        <v>8250</v>
      </c>
      <c r="B82" s="90" t="s">
        <v>325</v>
      </c>
      <c r="C82" s="94" t="s">
        <v>322</v>
      </c>
      <c r="D82" s="61">
        <f t="shared" si="1"/>
        <v>0</v>
      </c>
      <c r="E82" s="100">
        <v>0</v>
      </c>
      <c r="F82" s="61">
        <v>0</v>
      </c>
      <c r="G82" s="1" t="s">
        <v>326</v>
      </c>
    </row>
    <row r="83" spans="1:7" x14ac:dyDescent="0.25">
      <c r="B83" s="6"/>
    </row>
    <row r="84" spans="1:7" x14ac:dyDescent="0.25">
      <c r="B84" s="6"/>
    </row>
    <row r="85" spans="1:7" x14ac:dyDescent="0.25">
      <c r="B85" s="6"/>
    </row>
    <row r="86" spans="1:7" x14ac:dyDescent="0.25">
      <c r="B86" s="6"/>
    </row>
    <row r="87" spans="1:7" x14ac:dyDescent="0.25">
      <c r="B87" s="6"/>
    </row>
    <row r="88" spans="1:7" x14ac:dyDescent="0.25">
      <c r="B88" s="6"/>
    </row>
    <row r="89" spans="1:7" x14ac:dyDescent="0.25">
      <c r="B89" s="6"/>
    </row>
    <row r="90" spans="1:7" x14ac:dyDescent="0.25">
      <c r="B90" s="6"/>
    </row>
    <row r="91" spans="1:7" x14ac:dyDescent="0.25">
      <c r="B91" s="6"/>
    </row>
    <row r="92" spans="1:7" x14ac:dyDescent="0.25">
      <c r="B92" s="6"/>
    </row>
    <row r="93" spans="1:7" x14ac:dyDescent="0.25">
      <c r="B93" s="6"/>
    </row>
    <row r="94" spans="1:7" x14ac:dyDescent="0.25">
      <c r="B94" s="6"/>
    </row>
    <row r="95" spans="1:7" x14ac:dyDescent="0.25">
      <c r="B95" s="6"/>
    </row>
    <row r="96" spans="1:7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2</vt:lpstr>
      <vt:lpstr>Հատված 4-5</vt:lpstr>
      <vt:lpstr>'Հատված 2'!Print_Area</vt:lpstr>
      <vt:lpstr>'Հատված 4-5'!Print_Area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2026-04-10T06:04:02Z</cp:lastPrinted>
  <dcterms:created xsi:type="dcterms:W3CDTF">1996-10-14T23:33:28Z</dcterms:created>
  <dcterms:modified xsi:type="dcterms:W3CDTF">2026-04-17T12:21:46Z</dcterms:modified>
</cp:coreProperties>
</file>