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masis 381-n\"/>
    </mc:Choice>
  </mc:AlternateContent>
  <xr:revisionPtr revIDLastSave="0" documentId="13_ncr:1_{9A906CAE-C2DB-494B-9B26-0FB8328B8B94}" xr6:coauthVersionLast="47" xr6:coauthVersionMax="47" xr10:uidLastSave="{00000000-0000-0000-0000-000000000000}"/>
  <bookViews>
    <workbookView xWindow="1770" yWindow="1770" windowWidth="21600" windowHeight="11385" xr2:uid="{BB0E67D4-4B20-454A-99AA-9D2471B778B2}"/>
  </bookViews>
  <sheets>
    <sheet name="Mutqer 2021" sheetId="2" r:id="rId1"/>
  </sheets>
  <definedNames>
    <definedName name="_xlnm.Print_Area" localSheetId="0">'Mutqer 2021'!$A$1:$F$167</definedName>
    <definedName name="_xlnm.Print_Titles" localSheetId="0">'Mutqer 2021'!$7:$10</definedName>
  </definedNames>
  <calcPr calcId="191029"/>
</workbook>
</file>

<file path=xl/calcChain.xml><?xml version="1.0" encoding="utf-8"?>
<calcChain xmlns="http://schemas.openxmlformats.org/spreadsheetml/2006/main">
  <c r="E41" i="2" l="1"/>
  <c r="E32" i="2" s="1"/>
  <c r="H16" i="2"/>
  <c r="G16" i="2" s="1"/>
  <c r="K16" i="2"/>
  <c r="J16" i="2" s="1"/>
  <c r="E18" i="2"/>
  <c r="E16" i="2" s="1"/>
  <c r="G18" i="2"/>
  <c r="J18" i="2"/>
  <c r="D19" i="2"/>
  <c r="D20" i="2"/>
  <c r="E21" i="2"/>
  <c r="D21" i="2" s="1"/>
  <c r="G21" i="2"/>
  <c r="J21" i="2"/>
  <c r="D22" i="2"/>
  <c r="D23" i="2"/>
  <c r="E24" i="2"/>
  <c r="D24" i="2"/>
  <c r="D25" i="2"/>
  <c r="D26" i="2"/>
  <c r="E27" i="2"/>
  <c r="D27" i="2"/>
  <c r="H27" i="2"/>
  <c r="G27" i="2"/>
  <c r="K27" i="2"/>
  <c r="J27" i="2" s="1"/>
  <c r="D29" i="2"/>
  <c r="G29" i="2"/>
  <c r="J29" i="2"/>
  <c r="D35" i="2"/>
  <c r="H35" i="2"/>
  <c r="H32" i="2"/>
  <c r="H30" i="2" s="1"/>
  <c r="G30" i="2" s="1"/>
  <c r="K35" i="2"/>
  <c r="J35" i="2"/>
  <c r="D37" i="2"/>
  <c r="G37" i="2"/>
  <c r="J37" i="2"/>
  <c r="D38" i="2"/>
  <c r="G38" i="2"/>
  <c r="J38" i="2"/>
  <c r="D39" i="2"/>
  <c r="G39" i="2"/>
  <c r="J39" i="2"/>
  <c r="D40" i="2"/>
  <c r="G40" i="2"/>
  <c r="J40" i="2"/>
  <c r="G41" i="2"/>
  <c r="J41" i="2"/>
  <c r="D42" i="2"/>
  <c r="D43" i="2"/>
  <c r="D44" i="2"/>
  <c r="G44" i="2"/>
  <c r="J44" i="2"/>
  <c r="D45" i="2"/>
  <c r="G45" i="2"/>
  <c r="J45" i="2"/>
  <c r="D46" i="2"/>
  <c r="G46" i="2"/>
  <c r="J46" i="2"/>
  <c r="D47" i="2"/>
  <c r="G47" i="2"/>
  <c r="J47" i="2"/>
  <c r="D48" i="2"/>
  <c r="G48" i="2"/>
  <c r="J48" i="2"/>
  <c r="D49" i="2"/>
  <c r="G49" i="2"/>
  <c r="J49" i="2"/>
  <c r="D50" i="2"/>
  <c r="G50" i="2"/>
  <c r="J50" i="2"/>
  <c r="D51" i="2"/>
  <c r="G51" i="2"/>
  <c r="J51" i="2"/>
  <c r="D52" i="2"/>
  <c r="D53" i="2"/>
  <c r="D54" i="2"/>
  <c r="D55" i="2"/>
  <c r="D56" i="2"/>
  <c r="E59" i="2"/>
  <c r="E57" i="2" s="1"/>
  <c r="D57" i="2" s="1"/>
  <c r="H59" i="2"/>
  <c r="G59" i="2" s="1"/>
  <c r="H57" i="2"/>
  <c r="G57" i="2"/>
  <c r="K59" i="2"/>
  <c r="K57" i="2" s="1"/>
  <c r="J57" i="2" s="1"/>
  <c r="D62" i="2"/>
  <c r="G62" i="2"/>
  <c r="J62" i="2"/>
  <c r="D63" i="2"/>
  <c r="G63" i="2"/>
  <c r="J63" i="2"/>
  <c r="E67" i="2"/>
  <c r="D67" i="2" s="1"/>
  <c r="E64" i="2"/>
  <c r="D64" i="2"/>
  <c r="H67" i="2"/>
  <c r="G67" i="2" s="1"/>
  <c r="K67" i="2"/>
  <c r="K64" i="2" s="1"/>
  <c r="J64" i="2" s="1"/>
  <c r="D69" i="2"/>
  <c r="G69" i="2"/>
  <c r="J69" i="2"/>
  <c r="D70" i="2"/>
  <c r="G70" i="2"/>
  <c r="J70" i="2"/>
  <c r="D71" i="2"/>
  <c r="G71" i="2"/>
  <c r="J71" i="2"/>
  <c r="D72" i="2"/>
  <c r="G72" i="2"/>
  <c r="J72" i="2"/>
  <c r="E76" i="2"/>
  <c r="D76" i="2"/>
  <c r="H76" i="2"/>
  <c r="G76" i="2"/>
  <c r="K76" i="2"/>
  <c r="K73" i="2" s="1"/>
  <c r="J73" i="2" s="1"/>
  <c r="J76" i="2"/>
  <c r="D78" i="2"/>
  <c r="G78" i="2"/>
  <c r="J78" i="2"/>
  <c r="F79" i="2"/>
  <c r="D79" i="2" s="1"/>
  <c r="I79" i="2"/>
  <c r="G79" i="2" s="1"/>
  <c r="L79" i="2"/>
  <c r="L73" i="2" s="1"/>
  <c r="L11" i="2" s="1"/>
  <c r="D81" i="2"/>
  <c r="G81" i="2"/>
  <c r="J81" i="2"/>
  <c r="E82" i="2"/>
  <c r="E73" i="2" s="1"/>
  <c r="D73" i="2" s="1"/>
  <c r="D82" i="2"/>
  <c r="H82" i="2"/>
  <c r="K82" i="2"/>
  <c r="J82" i="2"/>
  <c r="D84" i="2"/>
  <c r="G84" i="2"/>
  <c r="J84" i="2"/>
  <c r="D85" i="2"/>
  <c r="F85" i="2"/>
  <c r="I85" i="2"/>
  <c r="G85" i="2" s="1"/>
  <c r="L85" i="2"/>
  <c r="J85" i="2" s="1"/>
  <c r="D87" i="2"/>
  <c r="G87" i="2"/>
  <c r="J87" i="2"/>
  <c r="D91" i="2"/>
  <c r="G91" i="2"/>
  <c r="J91" i="2"/>
  <c r="E92" i="2"/>
  <c r="E88" i="2"/>
  <c r="D88" i="2"/>
  <c r="H92" i="2"/>
  <c r="H88" i="2" s="1"/>
  <c r="G88" i="2" s="1"/>
  <c r="G92" i="2"/>
  <c r="K92" i="2"/>
  <c r="K88" i="2"/>
  <c r="J88" i="2" s="1"/>
  <c r="D94" i="2"/>
  <c r="G94" i="2"/>
  <c r="J94" i="2"/>
  <c r="D95" i="2"/>
  <c r="G95" i="2"/>
  <c r="J95" i="2"/>
  <c r="D96" i="2"/>
  <c r="G96" i="2"/>
  <c r="J96" i="2"/>
  <c r="D97" i="2"/>
  <c r="G97" i="2"/>
  <c r="J97" i="2"/>
  <c r="D99" i="2"/>
  <c r="G99" i="2"/>
  <c r="F100" i="2"/>
  <c r="D100" i="2" s="1"/>
  <c r="I100" i="2"/>
  <c r="I73" i="2"/>
  <c r="I11" i="2" s="1"/>
  <c r="L100" i="2"/>
  <c r="J100" i="2" s="1"/>
  <c r="D103" i="2"/>
  <c r="G103" i="2"/>
  <c r="J103" i="2"/>
  <c r="D104" i="2"/>
  <c r="G104" i="2"/>
  <c r="J104" i="2"/>
  <c r="D106" i="2"/>
  <c r="G106" i="2"/>
  <c r="J106" i="2"/>
  <c r="I107" i="2"/>
  <c r="D110" i="2"/>
  <c r="G110" i="2"/>
  <c r="J110" i="2"/>
  <c r="D112" i="2"/>
  <c r="G112" i="2"/>
  <c r="J112" i="2"/>
  <c r="D113" i="2"/>
  <c r="G113" i="2"/>
  <c r="J113" i="2"/>
  <c r="D115" i="2"/>
  <c r="G115" i="2"/>
  <c r="J115" i="2"/>
  <c r="H116" i="2"/>
  <c r="H107" i="2" s="1"/>
  <c r="G107" i="2" s="1"/>
  <c r="G116" i="2"/>
  <c r="K116" i="2"/>
  <c r="J116" i="2" s="1"/>
  <c r="E119" i="2"/>
  <c r="E116" i="2" s="1"/>
  <c r="G119" i="2"/>
  <c r="J119" i="2"/>
  <c r="D120" i="2"/>
  <c r="D121" i="2"/>
  <c r="D122" i="2"/>
  <c r="G122" i="2"/>
  <c r="J122" i="2"/>
  <c r="D123" i="2"/>
  <c r="D124" i="2"/>
  <c r="D125" i="2"/>
  <c r="G125" i="2"/>
  <c r="J125" i="2"/>
  <c r="D126" i="2"/>
  <c r="G126" i="2"/>
  <c r="J126" i="2"/>
  <c r="E127" i="2"/>
  <c r="D127" i="2"/>
  <c r="H127" i="2"/>
  <c r="G127" i="2"/>
  <c r="K127" i="2"/>
  <c r="J127" i="2" s="1"/>
  <c r="D130" i="2"/>
  <c r="G130" i="2"/>
  <c r="J130" i="2"/>
  <c r="D131" i="2"/>
  <c r="G131" i="2"/>
  <c r="J131" i="2"/>
  <c r="H132" i="2"/>
  <c r="G132" i="2"/>
  <c r="K132" i="2"/>
  <c r="J132" i="2"/>
  <c r="E135" i="2"/>
  <c r="E132" i="2" s="1"/>
  <c r="G135" i="2"/>
  <c r="J135" i="2"/>
  <c r="D136" i="2"/>
  <c r="D135" i="2" s="1"/>
  <c r="D132" i="2" s="1"/>
  <c r="D137" i="2"/>
  <c r="D138" i="2"/>
  <c r="D139" i="2"/>
  <c r="D140" i="2"/>
  <c r="D141" i="2"/>
  <c r="D142" i="2"/>
  <c r="D143" i="2"/>
  <c r="G143" i="2"/>
  <c r="J143" i="2"/>
  <c r="D144" i="2"/>
  <c r="G144" i="2"/>
  <c r="J144" i="2"/>
  <c r="D145" i="2"/>
  <c r="E146" i="2"/>
  <c r="D146" i="2" s="1"/>
  <c r="H146" i="2"/>
  <c r="G146" i="2"/>
  <c r="K146" i="2"/>
  <c r="J146" i="2"/>
  <c r="D149" i="2"/>
  <c r="G149" i="2"/>
  <c r="J149" i="2"/>
  <c r="D150" i="2"/>
  <c r="G150" i="2"/>
  <c r="J150" i="2"/>
  <c r="D151" i="2"/>
  <c r="E151" i="2"/>
  <c r="H151" i="2"/>
  <c r="G151" i="2"/>
  <c r="K151" i="2"/>
  <c r="D153" i="2"/>
  <c r="D154" i="2"/>
  <c r="G154" i="2"/>
  <c r="J154" i="2"/>
  <c r="D155" i="2"/>
  <c r="G155" i="2"/>
  <c r="J155" i="2"/>
  <c r="F156" i="2"/>
  <c r="D156" i="2" s="1"/>
  <c r="I156" i="2"/>
  <c r="G156" i="2"/>
  <c r="L156" i="2"/>
  <c r="J156" i="2" s="1"/>
  <c r="L107" i="2"/>
  <c r="D159" i="2"/>
  <c r="G159" i="2"/>
  <c r="J159" i="2"/>
  <c r="D160" i="2"/>
  <c r="G160" i="2"/>
  <c r="J160" i="2"/>
  <c r="G165" i="2"/>
  <c r="J165" i="2"/>
  <c r="G166" i="2"/>
  <c r="J166" i="2"/>
  <c r="G167" i="2"/>
  <c r="J167" i="2"/>
  <c r="K32" i="2"/>
  <c r="F73" i="2"/>
  <c r="D18" i="2"/>
  <c r="G35" i="2"/>
  <c r="G32" i="2"/>
  <c r="D92" i="2"/>
  <c r="J79" i="2"/>
  <c r="D59" i="2"/>
  <c r="J151" i="2"/>
  <c r="J92" i="2"/>
  <c r="J67" i="2"/>
  <c r="G100" i="2"/>
  <c r="K30" i="2"/>
  <c r="J30" i="2" s="1"/>
  <c r="J32" i="2"/>
  <c r="E107" i="2" l="1"/>
  <c r="D116" i="2"/>
  <c r="D107" i="2" s="1"/>
  <c r="D16" i="2"/>
  <c r="H73" i="2"/>
  <c r="G73" i="2" s="1"/>
  <c r="D32" i="2"/>
  <c r="E30" i="2"/>
  <c r="D30" i="2" s="1"/>
  <c r="J59" i="2"/>
  <c r="K13" i="2"/>
  <c r="G82" i="2"/>
  <c r="F107" i="2"/>
  <c r="F11" i="2" s="1"/>
  <c r="H64" i="2"/>
  <c r="G64" i="2" s="1"/>
  <c r="D119" i="2"/>
  <c r="D41" i="2"/>
  <c r="K107" i="2"/>
  <c r="J107" i="2" s="1"/>
  <c r="J13" i="2" l="1"/>
  <c r="K11" i="2"/>
  <c r="J11" i="2" s="1"/>
  <c r="H13" i="2"/>
  <c r="E13" i="2"/>
  <c r="D13" i="2" l="1"/>
  <c r="D11" i="2" s="1"/>
  <c r="E11" i="2"/>
  <c r="H11" i="2"/>
  <c r="G11" i="2" s="1"/>
  <c r="G13" i="2"/>
</calcChain>
</file>

<file path=xl/sharedStrings.xml><?xml version="1.0" encoding="utf-8"?>
<sst xmlns="http://schemas.openxmlformats.org/spreadsheetml/2006/main" count="498" uniqueCount="227">
  <si>
    <t>Ðá¹í³ÍÇ NN</t>
  </si>
  <si>
    <t>îáÕÇ NN</t>
  </si>
  <si>
    <t>í³ñã³Ï³Ý Ù³ë</t>
  </si>
  <si>
    <t>ýáÝ¹³ÛÇÝ Ù³ë</t>
  </si>
  <si>
    <t>ÀÝ¹³Ù»ÝÁ (ë.5+ë.6)</t>
  </si>
  <si>
    <t>1110</t>
  </si>
  <si>
    <t>1120</t>
  </si>
  <si>
    <t>1130</t>
  </si>
  <si>
    <t>1210</t>
  </si>
  <si>
    <t>1220</t>
  </si>
  <si>
    <t>1221</t>
  </si>
  <si>
    <t>1310</t>
  </si>
  <si>
    <t xml:space="preserve">ºñ¨³Ý ù³Õ³ùÇ Ñ³Ù³ù³Õ³ù³ÛÇÝ Ýß³Ý³ÏáõÃÛ³Ý Í³Ëë»ñÇ ýÇÝ³Ýë³íáñÙ³Ý Ýå³ï³Ïáí Ó¨³íáñí³Í ÙÇçáóÝ»ñÇó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</si>
  <si>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</si>
  <si>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</si>
  <si>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´³ÅÝ»ïÇñ³Ï³Ý ÁÝÏ»ñáõÃÛáõÝÝ»ñáõÙ Ñ³Ù³ÛÝùÇ Ù³ëÝ³ÏóáõÃÛ³Ý ¹ÇÙ³ó Ñ³Ù³ÛÝùÇ µÛáõç» Ï³ï³ñíáÕ Ù³ëÑ³ÝáõÙÝ»ñ (ß³Ñ³µ³ÅÇÝÝ»ñ)</t>
  </si>
  <si>
    <t>î³ñ»Ï³Ý ×ßïí³Í åÉ³Ý</t>
  </si>
  <si>
    <t>ö³ëï³óÇ</t>
  </si>
  <si>
    <t>ÀÝ¹³Ù»ÝÁ (ë.8+ë.9)</t>
  </si>
  <si>
    <t>ÀÝ¹³Ù»ÝÁ (ë.11+ë.12)</t>
  </si>
  <si>
    <t>Ð³ßí³ñÏí³Í åÉ³Ý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</si>
  <si>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</si>
  <si>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</si>
  <si>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</si>
  <si>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</si>
  <si>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</si>
  <si>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</si>
  <si>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</si>
  <si>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</si>
  <si>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>µ) ä»ï³Ï³Ý µÛáõç»Çó ïñ³Ù³¹ñíáÕ ³ÛÉ ¹áï³óÇ³Ý»ñ</t>
  </si>
  <si>
    <t>·) ä»ï³Ï³Ý µÛáõç»Çó ïñ³Ù³¹ñíáÕ Ýå³ï³Ï³ÛÇÝ Ñ³ïÏ³óáõÙÝ»ñ (ëáõµí»ÝóÇ³Ý»ñ)</t>
  </si>
  <si>
    <t>1342</t>
  </si>
  <si>
    <t>(ïáÕ 1341 + ïáÕ 1342)</t>
  </si>
  <si>
    <t>Øáõïù»ñ Ñ³Ù³ÛÝùÇ µÛáõç»Ç ÝÏ³ïÙ³Ùµ ëï³ÝÓÝ³Í å³ÛÙ³Ý³·ñ³ÛÇÝ å³ñï³íáñáõÃÛáõÝÝ»ñÇ ãÏ³ï³ñÙ³Ý ¹ÇÙ³ó ·³ÝÓíáÕ ïáõÛÅ»ñÇó</t>
  </si>
  <si>
    <t>3.7 ÀÝÃ³óÇÏ áã å³ßïáÝ³Ï³Ý ¹ñ³Ù³ßÝáñÑÝ»ñ</t>
  </si>
  <si>
    <t>(ïáÕ 1381 + ïáÕ 1382)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</si>
  <si>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Ñ³Ù³ñ, ÝáõÛÝ ÃíáõÙ`</t>
  </si>
  <si>
    <t xml:space="preserve">     -ÍË³ËáïÇ Çñ³óÙ³Ý Ñ³Ù³ñ ÑÇÙÝ³Ï³Ý ßÇÝ Ý»ñëáõÙ</t>
  </si>
  <si>
    <t>1000</t>
  </si>
  <si>
    <t>1100</t>
  </si>
  <si>
    <t>1200</t>
  </si>
  <si>
    <t>1300</t>
  </si>
  <si>
    <t>X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</si>
  <si>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</si>
  <si>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1165</t>
  </si>
  <si>
    <t>(ïáÕ 1161 + ïáÕ 1165 )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</si>
  <si>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</si>
  <si>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</si>
  <si>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</si>
  <si>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1334</t>
  </si>
  <si>
    <t>1340</t>
  </si>
  <si>
    <t>1341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</si>
  <si>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</si>
  <si>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3.8 Î³åÇï³É áã å³ßïáÝ³Ï³Ý ¹ñ³Ù³ßÝáñÑÝ»ñ</t>
  </si>
  <si>
    <t>ºÏ³Ùï³ï»ë³ÏÝ»ñÁ</t>
  </si>
  <si>
    <t xml:space="preserve">³Û¹ ÃíáõÙª </t>
  </si>
  <si>
    <t>1. Ð²ðÎºð ºì îàôðøºð</t>
  </si>
  <si>
    <t>1.1 ¶áõÛù³ÛÇÝ Ñ³ñÏ»ñ ³Ýß³ñÅ ·áõÛùÇó</t>
  </si>
  <si>
    <t xml:space="preserve">³Û¹ ÃíáõÙ`  </t>
  </si>
  <si>
    <t xml:space="preserve"> 1.2 ¶áõÛù³ÛÇÝ Ñ³ñÏ»ñ ³ÛÉ ·áõÛùÇó</t>
  </si>
  <si>
    <t>¶áõÛù³Ñ³ñÏ ÷áË³¹ñ³ÙÇçáóÝ»ñÇ Ñ³Ù³ñ</t>
  </si>
  <si>
    <t>1.3 ²åñ³ÝùÝ»ñÇ û·ï³·áñÍÙ³Ý Ï³Ù ·áñÍáõÝ»áõÃÛ³Ý Çñ³Ï³Ý³óÙ³Ý ÃáõÛÉïíáõÃÛ³Ý í×³ñÝ»ñ</t>
  </si>
  <si>
    <t>î»Õ³Ï³Ý ïáõñù»ñ</t>
  </si>
  <si>
    <t>³³) ÐÇÙÝ³Ï³Ý ßÇÝáõÃÛáõÝÝ»ñÇ Ñ³Ù³ñ</t>
  </si>
  <si>
    <t>³µ) àã ÑÇÙÝ³Ï³Ý ßÇÝáõÃÛáõÝÝ»ñÇ Ñ³Ù³ñ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</si>
  <si>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</si>
  <si>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</si>
  <si>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</si>
  <si>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                   áã ·ÛáõÕ. Ýß³Ý³ÏáõÃÛ³Ý ÑáÕ»ñ</t>
  </si>
  <si>
    <t xml:space="preserve">                   ¶ÛáõÕ.  Ýß³Ý³ÏáõÃÛ³Ý ÑáÕ»ñ</t>
  </si>
  <si>
    <t>1.4 ²åñ³ÝùÝ»ñÇ Ù³ï³Ï³ñ³ñáõÙÇó ¨ Í³é³ÛáõÃÛáõÝÝ»ñÇ Ù³ïáõóáõÙÇó ³ÛÉ å³ñï³¹Çñ í×³ñÝ»ñ</t>
  </si>
  <si>
    <t>Ð³Ù³ÛÝùÇ µÛáõç» í×³ñíáÕ å»ï³Ï³Ý ïáõñù»ñ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</si>
  <si>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</si>
  <si>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</si>
  <si>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 xml:space="preserve"> 1.5 ²ÛÉ Ñ³ñÏ³ÛÇÝ »Ï³ÙáõïÝ»ñ</t>
  </si>
  <si>
    <t>³) ºÏ³Ùï³Ñ³ñÏ</t>
  </si>
  <si>
    <t>µ) Þ³ÑáõÃ³Ñ³ñÏ</t>
  </si>
  <si>
    <t>2. ä²ÞîàÜ²Î²Ü ¸ð²Ø²ÞÜàðÐÜºð</t>
  </si>
  <si>
    <t>2.1  ÀÝÃ³óÇÏ ³ñï³ùÇÝ å³ßïáÝ³Ï³Ý ¹ñ³Ù³ßÝáñÑÝ»ñ` ëï³óí³Í ³ÛÉ å»ïáõÃÛáõÝÝ»ñÇó</t>
  </si>
  <si>
    <t>2.2 Î³åÇï³É ³ñï³ùÇÝ å³ßïáÝ³Ï³Ý ¹ñ³Ù³ßÝáñÑÝ»ñ` ëï³óí³Í ³ÛÉ å»ïáõÃÛáõÝÝ»ñÇó</t>
  </si>
  <si>
    <t>2.3 ÀÝÃ³óÇÏ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</si>
  <si>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</si>
  <si>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2.4 Î³åÇï³É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</si>
  <si>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</si>
  <si>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2.5 ÀÝÃ³óÇÏ Ý»ñùÇÝ å³ßïáÝ³Ï³Ý ¹ñ³Ù³ßÝáñÑÝ»ñ` ëï³óí³Í Ï³é³í³ñÙ³Ý ³ÛÉ Ù³Ï³ñ¹³ÏÝ»ñÇó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</si>
  <si>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</si>
  <si>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</si>
  <si>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 2.6 Î³åÇï³É Ý»ñùÇÝ å³ßïáÝ³Ï³Ý ¹ñ³Ù³ßÝáñÑÝ»ñ` ëï³óí³Í Ï³é³í³ñÙ³Ý ³ÛÉ Ù³Ï³ñ¹³ÏÝ»ñÇó</t>
  </si>
  <si>
    <t>³) ä»ï³Ï³Ý µÛáõç»Çó Ï³åÇï³É Í³Ëë»ñÇ ýÇÝ³Ýë³íáñÙ³Ý Ýå³ï³Ï³ÛÇÝ Ñ³ïÏ³óáõÙÝ»ñ (ëáõµí»ÝóÇ³Ý»ñ)</t>
  </si>
  <si>
    <t>3. ²ÚÈ ºÎ²ØàôîÜºð</t>
  </si>
  <si>
    <t xml:space="preserve">      -á·»ÉÇó ËÙÇãùÝ»ñÇ Çñ³óÙ³Ý Ñ³Ù³ñ ÑÇÙÝ. ßÇÝ Ý»ñëáõÙ </t>
  </si>
  <si>
    <t xml:space="preserve">Ð³Ù³ÛÝùÇ ë»÷³Ï³ÝáõÃÛáõÝ Ñ³Ù³ñíáÕ ÑáÕ»ñÇ í³ñÓ³Ï³ÉáõÃÛ³Ý í³ñÓ³í×³ñÝ»ñ  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</si>
  <si>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</si>
  <si>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 xml:space="preserve">                -·ÛáõÕ³ïÝï»ë³Ï³Ý Ýß³Ý³ÏáõÃÛ³Ý</t>
  </si>
  <si>
    <t xml:space="preserve">                -áã ·ÛáõÕ³ïÝï»ë³Ï³Ý Ýß³Ý³ÏáõÃÛ³Ý</t>
  </si>
  <si>
    <t>3.1 îáÏáëÝ»ñ</t>
  </si>
  <si>
    <t>3.2 Þ³Ñ³µ³ÅÇÝÝ»ñ</t>
  </si>
  <si>
    <t>3.3 ¶áõÛùÇ í³ñÓ³Ï³ÉáõÃÛáõÝÇó »Ï³ÙáõïÝ»ñ</t>
  </si>
  <si>
    <t>²ÛÉ ·áõÛùÇ í³ñÓ³Ï³ÉáõÃÛáõÝÇó Ùáõïù»ñ</t>
  </si>
  <si>
    <t>3.4 Ð³Ù³ÛÝùÇ µÛáõç»Ç »Ï³ÙáõïÝ»ñ ³åñ³ÝùÝ»ñÇ Ù³ï³Ï³ñ³ñáõÙÇó ¨ Í³é³ÛáõÃÛáõÝÝ»ñÇ Ù³ïáõóáõÙÇó</t>
  </si>
  <si>
    <t>3.5 ì³ñã³Ï³Ý ·³ÝÓáõÙÝ»ñ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</si>
  <si>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</si>
  <si>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3.6 Øáõïù»ñ ïáõÛÅ»ñÇó, ïáõ·³ÝùÝ»ñÇó 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</si>
  <si>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</si>
  <si>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</si>
  <si>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(ïáÕ 1110 + ïáÕ 1120 + ïáÕ 1130 + ïáÕ 1150 + ïáÕ 1160)</t>
  </si>
  <si>
    <t>1111</t>
  </si>
  <si>
    <t>1112</t>
  </si>
  <si>
    <t>1121</t>
  </si>
  <si>
    <t>1131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</si>
  <si>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</si>
  <si>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</si>
  <si>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</si>
  <si>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</si>
  <si>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</si>
  <si>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</si>
  <si>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</si>
  <si>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</si>
  <si>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</si>
  <si>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</si>
  <si>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</si>
  <si>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</si>
  <si>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</si>
  <si>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</si>
  <si>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</si>
  <si>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</si>
  <si>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(ïáÕ 1152 + ïáÕ 1153 )</t>
  </si>
  <si>
    <t>1152</t>
  </si>
  <si>
    <t>1153</t>
  </si>
  <si>
    <t>1160</t>
  </si>
  <si>
    <t>1161</t>
  </si>
  <si>
    <t>1162</t>
  </si>
  <si>
    <t>1163</t>
  </si>
  <si>
    <t>1164</t>
  </si>
  <si>
    <t>(ïáÕ 1210 + ïáÕ 1220 + ïáÕ 1230 + ïáÕ 1240 + ïáÕ 1250 + ïáÕ 1260)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</si>
  <si>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</si>
  <si>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</si>
  <si>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</si>
  <si>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</si>
  <si>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</si>
  <si>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</si>
  <si>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</si>
  <si>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</si>
  <si>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</si>
  <si>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</si>
  <si>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</si>
  <si>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</si>
  <si>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</si>
  <si>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</si>
  <si>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</si>
  <si>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</si>
  <si>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</si>
  <si>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(ïáÕ 1310 + ïáÕ 1320 + ïáÕ 1330 + ïáÕ 1340 + ïáÕ 1350 + ïáÕ 1360 + ïáÕ 1370 + ïáÕ 1380)</t>
  </si>
  <si>
    <t>1311</t>
  </si>
  <si>
    <t>1320</t>
  </si>
  <si>
    <t>1321</t>
  </si>
  <si>
    <t>1330</t>
  </si>
  <si>
    <t>(ïáÕ 1331 + ïáÕ 1332 + ïáÕ 1333 + 1334)</t>
  </si>
  <si>
    <t>1331</t>
  </si>
  <si>
    <t>1332</t>
  </si>
  <si>
    <t>1333</t>
  </si>
  <si>
    <t>1350</t>
  </si>
  <si>
    <t>1351</t>
  </si>
  <si>
    <t>1352</t>
  </si>
  <si>
    <t>1353</t>
  </si>
  <si>
    <t>1360</t>
  </si>
  <si>
    <t>(ïáÕ 1361 + ïáÕ 1362)</t>
  </si>
  <si>
    <t>1361</t>
  </si>
  <si>
    <t>1362</t>
  </si>
  <si>
    <t>1370</t>
  </si>
  <si>
    <t>(ïáÕ 1371 + ïáÕ 1372)</t>
  </si>
  <si>
    <t>1371</t>
  </si>
  <si>
    <t>1380</t>
  </si>
  <si>
    <t>1381</t>
  </si>
  <si>
    <t>1382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</si>
  <si>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</si>
  <si>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¶áõÛù³Ñ³ñÏ Ñ³Ù³ÛÝùÝ»ñÇ í³ñã³Ï³Ý ï³ñ³ÍùÝ»ñáõÙ ·ïÝíáÕ ß»Ýù»ñÇ ¨ ßÇÝáõÃÛáõÝÝ»ñÇ Ñ³Ù³ñ, áñÇó`</t>
  </si>
  <si>
    <t>ÐáÕÇ Ñ³ñÏ Ñ³Ù³ÛÝùÝ»ñÇ í³ñã³Ï³Ý ï³ñ³ÍùÝ»ñáõÙ ·ïÝíáÕ ÑáÕÇ Ñ³Ù³ñ, áñÇó`</t>
  </si>
  <si>
    <t xml:space="preserve">                    üÇ½ÇÏ³Ï³Ý ³ÝÓ³ÝóÇó</t>
  </si>
  <si>
    <t xml:space="preserve">                    Çñ³í³µ³Ý³Ï³Ý³ ³ÝÓ³ÝóÇó</t>
  </si>
  <si>
    <t xml:space="preserve">î»Õ³Ï³Ý í×³ñÝ»ñ </t>
  </si>
  <si>
    <t>(ïáÕ 1251 + ïáÕ 1254 + ïáÕ 1257 + ïáÕ 1258)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</si>
  <si>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</si>
  <si>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</si>
  <si>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µµ)  ³ÛÉ ¹áï³óÇ³Ý»ñ</t>
  </si>
  <si>
    <t>(ïáÕ 1261 + ïáÕ 1262)</t>
  </si>
  <si>
    <t xml:space="preserve">Ð³Ù³ÛÝùÇ í³ñã³Ï³Ý ï³ñ³ÍùáõÙ ·ïÝíáÕ å»ï³Ï³Ý ë»÷³Ï³ÝáõÃÛáõÝ Ñ³Ù³ñíáÕ ÑáÕ»ñÇ í³ñÓ³Ï³ÉáõÃÛ³Ý í³ñÓ³í×³ñÝ»ñ 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</si>
  <si>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</si>
  <si>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</si>
  <si>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>³Û¹ ÃíáõÙ`</t>
  </si>
  <si>
    <t>áñÇó`</t>
  </si>
  <si>
    <t>Åգ)Համայնքի անվանումը ֆիրմային անվանումներում օգտագործելու  ÃáõÛÉïíáõÃÛ³Ý Ñ³Ù³ñ</t>
  </si>
  <si>
    <t>Åդ)Խանութներում , կրպակներում տեխնիկական հեղուկների  վաճառքի  ÃáõÛÉïíáõÃÛ³Ý Ñ³Ù³ñ</t>
  </si>
  <si>
    <t>Åե)Համայնքի տարածքում հանրային սննդի կազմակերպման և իրացման ÃáõÛÉïíáõÃÛ³Ý Ñ³Ù³ñ</t>
  </si>
  <si>
    <t>Հոգեհանգստի ծիսակատարության ծառայությունների իրականացում</t>
  </si>
  <si>
    <t>1146</t>
  </si>
  <si>
    <t>1147</t>
  </si>
  <si>
    <t>1148</t>
  </si>
  <si>
    <t>1149</t>
  </si>
  <si>
    <t>Անասնաբուժական ծառայություններից վճար</t>
  </si>
  <si>
    <t>Հավելված 1</t>
  </si>
  <si>
    <t>(ïáÕ 1132 + ïáÕ 1135 + ïáÕ 1136 + ïáÕ 1137 + ïáÕ 1138 + ïáÕ 1139 + ïáÕ 1140 + ïáÕ 1141 + ïáÕ 1142 + ïáÕ 1143 + ïáÕ 1144+ïáÕ 1145+տող 1146+տող1147+տող1148+տող1149+տող1150)</t>
  </si>
  <si>
    <r>
      <t xml:space="preserve">                      ÀÜ¸²ØºÜÀ  ºÎ²ØàôîÜºð                          </t>
    </r>
    <r>
      <rPr>
        <sz val="10"/>
        <rFont val="Arial Armenian"/>
        <family val="2"/>
      </rPr>
      <t>(ïáÕ 1100 + ïáÕ 1200+ïáÕ 1300)</t>
    </r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</si>
  <si>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í×³ñÝ»ñ/վերահասցեավորում/</t>
  </si>
  <si>
    <t>Ծնողական վճարներ</t>
  </si>
  <si>
    <t>Բնակչության հատուկ սպասարկումից մուտքեր</t>
  </si>
  <si>
    <t>Համայնքի տարածքում շենքի կամ շինության արտաքին տեսքը փոփոխող վերակառուցման աշխատանքների թույլտվության ձևակերպման ծառայությունների փոխհատուցման վճար</t>
  </si>
  <si>
    <t>Աղբահանության վճար</t>
  </si>
  <si>
    <t xml:space="preserve">ՄñóáõÛÃÝ»ñ ¨ ³×áõñ¹Ý»ñ Ï³½Ù³Ï»ñå»Éáõ Ñ»ï Ï³åí³Í ³ßË </t>
  </si>
  <si>
    <t>ՀՀ Արարատի մարզի Մասիս համայնքի ավագանու</t>
  </si>
  <si>
    <t>Անշարժ գույքի հարկ /իրավաբանական անձանցից/</t>
  </si>
  <si>
    <t>Անշարժ գույքի հարկ /ֆիզիկական անձանցից/</t>
  </si>
  <si>
    <t>Անշարժ գույքի հարկ, որից՝</t>
  </si>
  <si>
    <t>Կարաոկեի, դիսկոտեկի, բաղնիքի, սաունայի և շոգեբաղնիքի համար՝ օրացուցային տարվա համար</t>
  </si>
  <si>
    <t>Ֆինանսատնտեսագիտական բաժնի պետ՝</t>
  </si>
  <si>
    <t>Ա. Կոստանյան</t>
  </si>
  <si>
    <t>Համայնքի գույքին պատճառված վնասի փոխհատուցումից մուտքեր</t>
  </si>
  <si>
    <t>1372</t>
  </si>
  <si>
    <t>Շին շահագործման թույլտվություն ևշÇÝ³ñ³ñáõÃÛ³Ý ³í³ñïÁ ÷³ëï³·ñ»Éáõ Ñ³Ù³ñ</t>
  </si>
  <si>
    <t>13520</t>
  </si>
  <si>
    <t>Այլ տեղական վճարներ</t>
  </si>
  <si>
    <t>(ïáÕ 1351 + ïáÕ 1352 + ïáÕ 1353+13520)</t>
  </si>
  <si>
    <t>Ն․ Հակոբյան</t>
  </si>
  <si>
    <t>2026Â.</t>
  </si>
  <si>
    <t>Համայնքի ղեկավար ՝</t>
  </si>
  <si>
    <t>Ø²êÆê Ð²Ø²ÚÜøÆ ´ÚàôæºÆ ºÎ²ØàôîÜºð</t>
  </si>
  <si>
    <t>23 դեկտեմբեր 2025թ. Թիվ 381-Ն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</si>
</sst>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00"/>
    <numFmt numFmtId="167" formatCode="#,##0.000"/>
  </numFmts>
  <fonts count="2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sz val="10.5"/>
      <name val="Arial Armenian"/>
      <family val="2"/>
    </font>
    <font>
      <sz val="10"/>
      <name val="Arial AMU"/>
      <family val="2"/>
      <charset val="204"/>
    </font>
    <font>
      <sz val="10"/>
      <name val="Arial Armenian"/>
      <family val="2"/>
      <charset val="204"/>
    </font>
    <font>
      <sz val="12"/>
      <name val="Arial Armenian"/>
      <family val="2"/>
      <charset val="204"/>
    </font>
    <font>
      <sz val="11"/>
      <color rgb="FF9C6500"/>
      <name val="Calibri"/>
      <family val="2"/>
      <charset val="1"/>
      <scheme val="minor"/>
    </font>
    <font>
      <sz val="10"/>
      <color rgb="FFFF0000"/>
      <name val="Arial Armenian"/>
      <family val="2"/>
    </font>
    <font>
      <sz val="10"/>
      <color rgb="FF00B050"/>
      <name val="Arial Armenian"/>
      <family val="2"/>
    </font>
    <font>
      <sz val="12"/>
      <color rgb="FF00B050"/>
      <name val="Arial Armenian"/>
      <family val="2"/>
    </font>
    <font>
      <b/>
      <sz val="10"/>
      <color rgb="FF00B050"/>
      <name val="Arial Armenian"/>
      <family val="2"/>
    </font>
    <font>
      <sz val="10"/>
      <color theme="0"/>
      <name val="Arial Armenian"/>
      <family val="2"/>
    </font>
    <font>
      <b/>
      <sz val="10"/>
      <color rgb="FFFF0000"/>
      <name val="Arial Armenian"/>
      <family val="2"/>
    </font>
    <font>
      <sz val="1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3" borderId="0" applyNumberFormat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49" fontId="3" fillId="0" borderId="6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165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49" fontId="1" fillId="0" borderId="5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 indent="1"/>
    </xf>
    <xf numFmtId="49" fontId="1" fillId="0" borderId="2" xfId="0" quotePrefix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/>
    </xf>
    <xf numFmtId="49" fontId="1" fillId="0" borderId="4" xfId="0" quotePrefix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 indent="2"/>
    </xf>
    <xf numFmtId="49" fontId="1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165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Continuous" vertical="center"/>
    </xf>
    <xf numFmtId="0" fontId="1" fillId="0" borderId="4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49" fontId="2" fillId="0" borderId="4" xfId="0" quotePrefix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1" fontId="1" fillId="0" borderId="0" xfId="0" applyNumberFormat="1" applyFont="1" applyAlignment="1">
      <alignment horizontal="center" vertical="center" wrapText="1"/>
    </xf>
    <xf numFmtId="164" fontId="1" fillId="2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vertical="center"/>
    </xf>
    <xf numFmtId="165" fontId="2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vertical="center"/>
    </xf>
    <xf numFmtId="167" fontId="1" fillId="0" borderId="1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167" fontId="1" fillId="0" borderId="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65" fontId="14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164" fontId="14" fillId="0" borderId="0" xfId="0" applyNumberFormat="1" applyFont="1"/>
    <xf numFmtId="0" fontId="14" fillId="0" borderId="5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16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164" fontId="17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9" fontId="14" fillId="0" borderId="1" xfId="0" quotePrefix="1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 indent="1"/>
    </xf>
    <xf numFmtId="1" fontId="14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5" fontId="19" fillId="0" borderId="1" xfId="0" applyNumberFormat="1" applyFont="1" applyBorder="1" applyAlignment="1">
      <alignment vertical="center"/>
    </xf>
    <xf numFmtId="165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65" fontId="20" fillId="4" borderId="1" xfId="1" applyNumberFormat="1" applyFont="1" applyFill="1" applyBorder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66" fontId="2" fillId="0" borderId="5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8DEE-6BC8-4A91-9C34-050D262ADC1E}">
  <dimension ref="A1:U944"/>
  <sheetViews>
    <sheetView tabSelected="1" view="pageBreakPreview" zoomScaleNormal="100" zoomScaleSheetLayoutView="100" workbookViewId="0">
      <selection activeCell="A3" sqref="A3:I3"/>
    </sheetView>
  </sheetViews>
  <sheetFormatPr defaultRowHeight="12.75" outlineLevelCol="1"/>
  <cols>
    <col min="1" max="1" width="5.85546875" style="4" customWidth="1"/>
    <col min="2" max="2" width="52.42578125" style="8" customWidth="1"/>
    <col min="3" max="3" width="5.85546875" style="4" customWidth="1" outlineLevel="1"/>
    <col min="4" max="4" width="13.28515625" style="81" customWidth="1"/>
    <col min="5" max="5" width="12.85546875" style="82" customWidth="1"/>
    <col min="6" max="6" width="13" style="82" customWidth="1"/>
    <col min="7" max="7" width="9.7109375" style="3" hidden="1" customWidth="1"/>
    <col min="8" max="9" width="0" style="3" hidden="1" customWidth="1"/>
    <col min="10" max="10" width="10.28515625" style="3" hidden="1" customWidth="1"/>
    <col min="11" max="12" width="0" style="3" hidden="1" customWidth="1"/>
    <col min="13" max="13" width="10.5703125" style="120" customWidth="1"/>
    <col min="14" max="18" width="9.140625" style="120"/>
    <col min="19" max="16384" width="9.140625" style="3"/>
  </cols>
  <sheetData>
    <row r="1" spans="1:21" s="1" customFormat="1" ht="15" customHeight="1">
      <c r="A1" s="164" t="s">
        <v>200</v>
      </c>
      <c r="B1" s="164"/>
      <c r="C1" s="164"/>
      <c r="D1" s="164"/>
      <c r="E1" s="164"/>
      <c r="F1" s="164"/>
      <c r="G1" s="164"/>
      <c r="H1" s="164"/>
      <c r="I1" s="164"/>
      <c r="M1" s="118"/>
      <c r="N1" s="118"/>
      <c r="O1" s="118"/>
      <c r="P1" s="118"/>
      <c r="Q1" s="118"/>
      <c r="R1" s="118"/>
    </row>
    <row r="2" spans="1:21" s="10" customFormat="1" ht="12.75" customHeight="1">
      <c r="A2" s="164" t="s">
        <v>209</v>
      </c>
      <c r="B2" s="164"/>
      <c r="C2" s="164"/>
      <c r="D2" s="164"/>
      <c r="E2" s="164"/>
      <c r="F2" s="164"/>
      <c r="G2" s="164"/>
      <c r="H2" s="164"/>
      <c r="I2" s="164"/>
      <c r="M2" s="119"/>
      <c r="N2" s="119"/>
      <c r="O2" s="119"/>
      <c r="P2" s="119"/>
      <c r="Q2" s="119"/>
      <c r="R2" s="119"/>
    </row>
    <row r="3" spans="1:21" s="10" customFormat="1" ht="12.75" customHeight="1">
      <c r="A3" s="164" t="s">
        <v>226</v>
      </c>
      <c r="B3" s="164"/>
      <c r="C3" s="164"/>
      <c r="D3" s="164"/>
      <c r="E3" s="164"/>
      <c r="F3" s="164"/>
      <c r="G3" s="164"/>
      <c r="H3" s="164"/>
      <c r="I3" s="164"/>
      <c r="M3" s="119"/>
      <c r="N3" s="119"/>
      <c r="O3" s="119"/>
      <c r="P3" s="119"/>
      <c r="Q3" s="119"/>
      <c r="R3" s="119"/>
    </row>
    <row r="4" spans="1:21" s="10" customFormat="1" ht="15.75" customHeight="1">
      <c r="A4" s="169"/>
      <c r="B4" s="169"/>
      <c r="C4" s="169"/>
      <c r="D4" s="169"/>
      <c r="E4" s="169"/>
      <c r="F4" s="169"/>
      <c r="G4" s="153"/>
      <c r="H4" s="153"/>
      <c r="I4" s="153"/>
      <c r="M4" s="119"/>
      <c r="N4" s="119"/>
      <c r="O4" s="119"/>
      <c r="P4" s="119"/>
      <c r="Q4" s="119"/>
      <c r="R4" s="119"/>
    </row>
    <row r="5" spans="1:21" s="1" customFormat="1" ht="15.75" customHeight="1">
      <c r="A5" s="156" t="s">
        <v>225</v>
      </c>
      <c r="B5" s="156"/>
      <c r="C5" s="156"/>
      <c r="D5" s="156"/>
      <c r="E5" s="156"/>
      <c r="F5" s="156"/>
      <c r="M5" s="118"/>
      <c r="N5" s="118"/>
      <c r="O5" s="118"/>
      <c r="P5" s="118"/>
      <c r="Q5" s="118"/>
      <c r="R5" s="118"/>
    </row>
    <row r="6" spans="1:21" s="1" customFormat="1" ht="15.75" customHeight="1">
      <c r="A6" s="156" t="s">
        <v>223</v>
      </c>
      <c r="B6" s="156"/>
      <c r="C6" s="156"/>
      <c r="D6" s="156"/>
      <c r="E6" s="156"/>
      <c r="F6" s="156"/>
      <c r="M6" s="118"/>
      <c r="N6" s="118"/>
      <c r="O6" s="118"/>
      <c r="P6" s="118"/>
      <c r="Q6" s="118"/>
      <c r="R6" s="118"/>
    </row>
    <row r="7" spans="1:21">
      <c r="A7" s="165" t="s">
        <v>1</v>
      </c>
      <c r="B7" s="165" t="s">
        <v>54</v>
      </c>
      <c r="C7" s="168" t="s">
        <v>0</v>
      </c>
      <c r="D7" s="157" t="s">
        <v>16</v>
      </c>
      <c r="E7" s="158"/>
      <c r="F7" s="159"/>
      <c r="G7" s="157" t="s">
        <v>20</v>
      </c>
      <c r="H7" s="158"/>
      <c r="I7" s="159"/>
      <c r="J7" s="157" t="s">
        <v>17</v>
      </c>
      <c r="K7" s="158"/>
      <c r="L7" s="159"/>
    </row>
    <row r="8" spans="1:21" ht="12.75" customHeight="1">
      <c r="A8" s="166"/>
      <c r="B8" s="166"/>
      <c r="C8" s="166"/>
      <c r="D8" s="162" t="s">
        <v>4</v>
      </c>
      <c r="E8" s="13" t="s">
        <v>189</v>
      </c>
      <c r="F8" s="13"/>
      <c r="G8" s="162" t="s">
        <v>18</v>
      </c>
      <c r="H8" s="13" t="s">
        <v>189</v>
      </c>
      <c r="I8" s="13"/>
      <c r="J8" s="162" t="s">
        <v>19</v>
      </c>
      <c r="K8" s="13" t="s">
        <v>189</v>
      </c>
      <c r="L8" s="13"/>
    </row>
    <row r="9" spans="1:21" ht="25.5" customHeight="1">
      <c r="A9" s="167"/>
      <c r="B9" s="167"/>
      <c r="C9" s="167"/>
      <c r="D9" s="163"/>
      <c r="E9" s="2" t="s">
        <v>2</v>
      </c>
      <c r="F9" s="2" t="s">
        <v>3</v>
      </c>
      <c r="G9" s="163"/>
      <c r="H9" s="2" t="s">
        <v>2</v>
      </c>
      <c r="I9" s="2" t="s">
        <v>3</v>
      </c>
      <c r="J9" s="163"/>
      <c r="K9" s="2" t="s">
        <v>2</v>
      </c>
      <c r="L9" s="2" t="s">
        <v>3</v>
      </c>
      <c r="O9" s="118"/>
      <c r="P9" s="118"/>
      <c r="Q9" s="118"/>
      <c r="R9" s="118"/>
      <c r="S9" s="1"/>
      <c r="T9" s="1"/>
      <c r="U9" s="1"/>
    </row>
    <row r="10" spans="1:21" s="4" customFormat="1">
      <c r="A10" s="15">
        <v>1</v>
      </c>
      <c r="B10" s="2">
        <v>2</v>
      </c>
      <c r="C10" s="16">
        <v>3</v>
      </c>
      <c r="D10" s="16">
        <v>4</v>
      </c>
      <c r="E10" s="16">
        <v>5</v>
      </c>
      <c r="F10" s="2">
        <v>6</v>
      </c>
      <c r="G10" s="16">
        <v>7</v>
      </c>
      <c r="H10" s="16">
        <v>8</v>
      </c>
      <c r="I10" s="2">
        <v>9</v>
      </c>
      <c r="J10" s="16">
        <v>10</v>
      </c>
      <c r="K10" s="16">
        <v>11</v>
      </c>
      <c r="L10" s="2">
        <v>12</v>
      </c>
      <c r="M10" s="121"/>
      <c r="N10" s="121"/>
      <c r="O10" s="118"/>
      <c r="P10" s="118"/>
      <c r="Q10" s="118"/>
      <c r="R10" s="118"/>
      <c r="S10" s="1"/>
      <c r="T10" s="1"/>
      <c r="U10" s="103"/>
    </row>
    <row r="11" spans="1:21" ht="23.25" customHeight="1">
      <c r="A11" s="17" t="s">
        <v>38</v>
      </c>
      <c r="B11" s="18" t="s">
        <v>202</v>
      </c>
      <c r="C11" s="11"/>
      <c r="D11" s="96">
        <f>SUM(D13,D73,D107)</f>
        <v>6488651.5</v>
      </c>
      <c r="E11" s="96">
        <f>SUM(E13,E73,E107)</f>
        <v>6488651.5</v>
      </c>
      <c r="F11" s="96">
        <f>SUM(F13,F73,F107)</f>
        <v>0</v>
      </c>
      <c r="G11" s="12">
        <f>SUM(H11,I11)</f>
        <v>26018.333333333336</v>
      </c>
      <c r="H11" s="11">
        <f>SUM(H13,H73,H107)</f>
        <v>26018.333333333336</v>
      </c>
      <c r="I11" s="11">
        <f>SUM(I73,I107)</f>
        <v>0</v>
      </c>
      <c r="J11" s="12">
        <f>SUM(K11,L11)</f>
        <v>2</v>
      </c>
      <c r="K11" s="11">
        <f>SUM(K13,K73,K107)</f>
        <v>2</v>
      </c>
      <c r="L11" s="11">
        <f>SUM(L73,L107)</f>
        <v>0</v>
      </c>
      <c r="O11" s="118"/>
      <c r="P11" s="118"/>
      <c r="Q11" s="118"/>
      <c r="R11" s="118"/>
      <c r="S11" s="1"/>
      <c r="T11" s="1"/>
      <c r="U11" s="103"/>
    </row>
    <row r="12" spans="1:21">
      <c r="A12" s="19"/>
      <c r="B12" s="20" t="s">
        <v>55</v>
      </c>
      <c r="C12" s="11"/>
      <c r="D12" s="12"/>
      <c r="E12" s="11"/>
      <c r="F12" s="11"/>
      <c r="G12" s="12"/>
      <c r="H12" s="11"/>
      <c r="I12" s="11"/>
      <c r="J12" s="12"/>
      <c r="K12" s="11"/>
      <c r="L12" s="11"/>
      <c r="O12" s="118"/>
      <c r="P12" s="118"/>
      <c r="Q12" s="118"/>
      <c r="R12" s="118"/>
      <c r="S12" s="1"/>
      <c r="T12" s="1"/>
      <c r="U12" s="103"/>
    </row>
    <row r="13" spans="1:21" s="25" customFormat="1">
      <c r="A13" s="21" t="s">
        <v>39</v>
      </c>
      <c r="B13" s="22" t="s">
        <v>56</v>
      </c>
      <c r="C13" s="23">
        <v>7100</v>
      </c>
      <c r="D13" s="24">
        <f>SUM(E13)</f>
        <v>1829856.9000000001</v>
      </c>
      <c r="E13" s="24">
        <f>SUM(E16,E27,E30,E57,E64)</f>
        <v>1829856.9000000001</v>
      </c>
      <c r="F13" s="23" t="s">
        <v>42</v>
      </c>
      <c r="G13" s="24">
        <f>SUM(H13)</f>
        <v>10300.841666666667</v>
      </c>
      <c r="H13" s="24">
        <f>SUM(H16,H27,H30,H57,H64)</f>
        <v>10300.841666666667</v>
      </c>
      <c r="I13" s="23" t="s">
        <v>42</v>
      </c>
      <c r="J13" s="24">
        <f>K13</f>
        <v>2</v>
      </c>
      <c r="K13" s="24">
        <f>SUM(K16,K27,K30,K57,K64)</f>
        <v>2</v>
      </c>
      <c r="L13" s="23" t="s">
        <v>42</v>
      </c>
      <c r="M13" s="122"/>
      <c r="N13" s="122"/>
      <c r="O13" s="118"/>
      <c r="P13" s="118"/>
      <c r="Q13" s="118"/>
      <c r="R13" s="118"/>
      <c r="S13" s="1"/>
      <c r="T13" s="1"/>
      <c r="U13" s="103"/>
    </row>
    <row r="14" spans="1:21" ht="15.75" customHeight="1">
      <c r="A14" s="19"/>
      <c r="B14" s="26" t="s">
        <v>105</v>
      </c>
      <c r="C14" s="27"/>
      <c r="D14" s="12"/>
      <c r="E14" s="12"/>
      <c r="F14" s="27"/>
      <c r="G14" s="12"/>
      <c r="H14" s="12"/>
      <c r="I14" s="27"/>
      <c r="J14" s="12"/>
      <c r="K14" s="12"/>
      <c r="L14" s="27"/>
      <c r="O14" s="118"/>
      <c r="P14" s="118"/>
      <c r="Q14" s="118"/>
      <c r="R14" s="118"/>
      <c r="S14" s="1"/>
      <c r="T14" s="1"/>
      <c r="U14" s="103"/>
    </row>
    <row r="15" spans="1:21">
      <c r="A15" s="19"/>
      <c r="B15" s="26" t="s">
        <v>58</v>
      </c>
      <c r="C15" s="28"/>
      <c r="D15" s="12"/>
      <c r="E15" s="12"/>
      <c r="F15" s="27"/>
      <c r="G15" s="12"/>
      <c r="H15" s="12"/>
      <c r="I15" s="27"/>
      <c r="J15" s="12"/>
      <c r="K15" s="12"/>
      <c r="L15" s="27"/>
      <c r="O15" s="118"/>
      <c r="P15" s="118"/>
      <c r="Q15" s="118"/>
      <c r="R15" s="118"/>
      <c r="S15" s="1"/>
      <c r="T15" s="1"/>
      <c r="U15" s="103"/>
    </row>
    <row r="16" spans="1:21" s="25" customFormat="1">
      <c r="A16" s="21" t="s">
        <v>5</v>
      </c>
      <c r="B16" s="29" t="s">
        <v>57</v>
      </c>
      <c r="C16" s="30">
        <v>7131</v>
      </c>
      <c r="D16" s="31">
        <f>SUM(E16)</f>
        <v>618715.10000000009</v>
      </c>
      <c r="E16" s="95">
        <f>E18+E21+E24</f>
        <v>618715.10000000009</v>
      </c>
      <c r="F16" s="23" t="s">
        <v>42</v>
      </c>
      <c r="G16" s="31">
        <f>H16</f>
        <v>5619.0833333333339</v>
      </c>
      <c r="H16" s="31">
        <f>SUM(H18:H21)</f>
        <v>5619.0833333333339</v>
      </c>
      <c r="I16" s="23" t="s">
        <v>42</v>
      </c>
      <c r="J16" s="31">
        <f>K16</f>
        <v>0</v>
      </c>
      <c r="K16" s="31">
        <f>SUM(K18:K21)</f>
        <v>0</v>
      </c>
      <c r="L16" s="23" t="s">
        <v>42</v>
      </c>
      <c r="M16" s="122"/>
      <c r="N16" s="122"/>
      <c r="O16" s="118"/>
      <c r="P16" s="118"/>
      <c r="Q16" s="118"/>
      <c r="R16" s="118"/>
      <c r="S16" s="1"/>
      <c r="T16" s="1"/>
      <c r="U16" s="103"/>
    </row>
    <row r="17" spans="1:21">
      <c r="A17" s="19"/>
      <c r="B17" s="32" t="s">
        <v>58</v>
      </c>
      <c r="C17" s="3"/>
      <c r="D17" s="11"/>
      <c r="E17" s="11"/>
      <c r="F17" s="27"/>
      <c r="G17" s="11"/>
      <c r="H17" s="11"/>
      <c r="I17" s="27"/>
      <c r="J17" s="11"/>
      <c r="K17" s="11"/>
      <c r="L17" s="27"/>
      <c r="O17" s="118"/>
      <c r="P17" s="118"/>
      <c r="Q17" s="118"/>
      <c r="R17" s="118"/>
      <c r="S17" s="1"/>
      <c r="T17" s="1"/>
      <c r="U17" s="103"/>
    </row>
    <row r="18" spans="1:21" ht="25.5">
      <c r="A18" s="33" t="s">
        <v>106</v>
      </c>
      <c r="B18" s="34" t="s">
        <v>176</v>
      </c>
      <c r="C18" s="16"/>
      <c r="D18" s="84">
        <f>SUM(D19:D20)</f>
        <v>14611</v>
      </c>
      <c r="E18" s="84">
        <f>SUM(E19:E20)</f>
        <v>14611</v>
      </c>
      <c r="F18" s="16" t="s">
        <v>42</v>
      </c>
      <c r="G18" s="35">
        <f>H18</f>
        <v>2636.0833333333335</v>
      </c>
      <c r="H18" s="6">
        <v>2636.0833333333335</v>
      </c>
      <c r="I18" s="16" t="s">
        <v>42</v>
      </c>
      <c r="J18" s="36">
        <f>K18</f>
        <v>0</v>
      </c>
      <c r="K18" s="16"/>
      <c r="L18" s="16" t="s">
        <v>42</v>
      </c>
      <c r="O18" s="118"/>
      <c r="P18" s="118"/>
      <c r="Q18" s="118"/>
      <c r="R18" s="118"/>
      <c r="S18" s="1"/>
      <c r="T18" s="1"/>
      <c r="U18" s="103"/>
    </row>
    <row r="19" spans="1:21" s="113" customFormat="1" ht="15" customHeight="1">
      <c r="A19" s="33"/>
      <c r="B19" s="34" t="s">
        <v>178</v>
      </c>
      <c r="C19" s="16"/>
      <c r="D19" s="37">
        <f>SUM(E19:F19)</f>
        <v>8507.2999999999993</v>
      </c>
      <c r="E19" s="6">
        <v>8507.2999999999993</v>
      </c>
      <c r="F19" s="16"/>
      <c r="G19" s="111"/>
      <c r="H19" s="110"/>
      <c r="I19" s="108"/>
      <c r="J19" s="112"/>
      <c r="K19" s="108"/>
      <c r="L19" s="108"/>
      <c r="M19" s="120"/>
      <c r="N19" s="120"/>
      <c r="O19" s="118"/>
      <c r="P19" s="118"/>
      <c r="Q19" s="118"/>
      <c r="R19" s="118"/>
      <c r="S19" s="114"/>
      <c r="T19" s="114"/>
      <c r="U19" s="115"/>
    </row>
    <row r="20" spans="1:21" s="113" customFormat="1" ht="15.75" customHeight="1">
      <c r="A20" s="33"/>
      <c r="B20" s="34" t="s">
        <v>179</v>
      </c>
      <c r="C20" s="16"/>
      <c r="D20" s="37">
        <f>SUM(E20:F20)</f>
        <v>6103.7</v>
      </c>
      <c r="E20" s="6">
        <v>6103.7</v>
      </c>
      <c r="F20" s="16"/>
      <c r="G20" s="111"/>
      <c r="H20" s="110"/>
      <c r="I20" s="108"/>
      <c r="J20" s="112"/>
      <c r="K20" s="108"/>
      <c r="L20" s="108"/>
      <c r="M20" s="120"/>
      <c r="N20" s="120"/>
      <c r="O20" s="118"/>
      <c r="P20" s="118"/>
      <c r="Q20" s="118"/>
      <c r="R20" s="118"/>
      <c r="S20" s="114"/>
      <c r="T20" s="114"/>
      <c r="U20" s="115"/>
    </row>
    <row r="21" spans="1:21" ht="25.5">
      <c r="A21" s="33" t="s">
        <v>107</v>
      </c>
      <c r="B21" s="34" t="s">
        <v>177</v>
      </c>
      <c r="C21" s="16"/>
      <c r="D21" s="85">
        <f>SUM(E21)</f>
        <v>14922.400000000001</v>
      </c>
      <c r="E21" s="84">
        <f>SUM(E22:E23)</f>
        <v>14922.400000000001</v>
      </c>
      <c r="F21" s="16" t="s">
        <v>42</v>
      </c>
      <c r="G21" s="35">
        <f>H21</f>
        <v>2983</v>
      </c>
      <c r="H21" s="6">
        <v>2983</v>
      </c>
      <c r="I21" s="16" t="s">
        <v>42</v>
      </c>
      <c r="J21" s="36">
        <f>K21</f>
        <v>0</v>
      </c>
      <c r="K21" s="16"/>
      <c r="L21" s="16" t="s">
        <v>42</v>
      </c>
      <c r="O21" s="155"/>
      <c r="P21" s="155"/>
      <c r="Q21" s="155"/>
    </row>
    <row r="22" spans="1:21" ht="13.5" customHeight="1">
      <c r="A22" s="38"/>
      <c r="B22" s="34" t="s">
        <v>69</v>
      </c>
      <c r="D22" s="37">
        <f>SUM(E22:F22)</f>
        <v>12697.2</v>
      </c>
      <c r="E22" s="37">
        <v>12697.2</v>
      </c>
      <c r="F22" s="39"/>
      <c r="G22" s="40"/>
      <c r="H22" s="37"/>
      <c r="I22" s="39"/>
      <c r="J22" s="41"/>
      <c r="K22" s="39"/>
      <c r="L22" s="39"/>
      <c r="O22" s="155"/>
      <c r="P22" s="155"/>
      <c r="Q22" s="155"/>
    </row>
    <row r="23" spans="1:21" ht="13.5" customHeight="1">
      <c r="A23" s="38"/>
      <c r="B23" s="34" t="s">
        <v>68</v>
      </c>
      <c r="C23" s="16"/>
      <c r="D23" s="37">
        <f>SUM(E23:F23)</f>
        <v>2225.1999999999998</v>
      </c>
      <c r="E23" s="37">
        <v>2225.1999999999998</v>
      </c>
      <c r="F23" s="39"/>
      <c r="G23" s="40"/>
      <c r="H23" s="37"/>
      <c r="I23" s="39"/>
      <c r="J23" s="41"/>
      <c r="K23" s="39"/>
      <c r="L23" s="39"/>
      <c r="M23" s="123"/>
      <c r="O23" s="155"/>
      <c r="P23" s="155"/>
      <c r="Q23" s="155"/>
    </row>
    <row r="24" spans="1:21" ht="15.75" customHeight="1">
      <c r="A24" s="38"/>
      <c r="B24" s="42" t="s">
        <v>212</v>
      </c>
      <c r="C24" s="16"/>
      <c r="D24" s="86">
        <f>E24</f>
        <v>589181.70000000007</v>
      </c>
      <c r="E24" s="86">
        <f>SUM(E25:E26)</f>
        <v>589181.70000000007</v>
      </c>
      <c r="F24" s="39"/>
      <c r="G24" s="40"/>
      <c r="H24" s="37"/>
      <c r="I24" s="39"/>
      <c r="J24" s="41"/>
      <c r="K24" s="39"/>
      <c r="L24" s="39"/>
      <c r="M24" s="123"/>
      <c r="O24" s="124"/>
      <c r="P24" s="124"/>
      <c r="Q24" s="124"/>
    </row>
    <row r="25" spans="1:21" ht="15.75" customHeight="1">
      <c r="A25" s="38"/>
      <c r="B25" s="42" t="s">
        <v>210</v>
      </c>
      <c r="C25" s="16"/>
      <c r="D25" s="104">
        <f>SUM(E25:F25)</f>
        <v>92968.3</v>
      </c>
      <c r="E25" s="104">
        <v>92968.3</v>
      </c>
      <c r="F25" s="39"/>
      <c r="G25" s="40"/>
      <c r="H25" s="37"/>
      <c r="I25" s="39"/>
      <c r="J25" s="41"/>
      <c r="K25" s="39"/>
      <c r="L25" s="39"/>
      <c r="M25" s="123"/>
      <c r="O25" s="124"/>
      <c r="P25" s="124"/>
      <c r="Q25" s="124"/>
    </row>
    <row r="26" spans="1:21" ht="15.75" customHeight="1">
      <c r="A26" s="38"/>
      <c r="B26" s="42" t="s">
        <v>211</v>
      </c>
      <c r="C26" s="16"/>
      <c r="D26" s="104">
        <f>SUM(E26:F26)</f>
        <v>496213.4</v>
      </c>
      <c r="E26" s="104">
        <v>496213.4</v>
      </c>
      <c r="F26" s="39"/>
      <c r="G26" s="40"/>
      <c r="H26" s="37"/>
      <c r="I26" s="39"/>
      <c r="J26" s="41"/>
      <c r="K26" s="39"/>
      <c r="L26" s="39"/>
      <c r="M26" s="123"/>
      <c r="O26" s="124"/>
      <c r="P26" s="124"/>
      <c r="Q26" s="124"/>
    </row>
    <row r="27" spans="1:21" s="25" customFormat="1" ht="18" customHeight="1">
      <c r="A27" s="21" t="s">
        <v>6</v>
      </c>
      <c r="B27" s="29" t="s">
        <v>59</v>
      </c>
      <c r="C27" s="30">
        <v>7136</v>
      </c>
      <c r="D27" s="31">
        <f>SUM(E27)</f>
        <v>998076.6</v>
      </c>
      <c r="E27" s="31">
        <f>E29</f>
        <v>998076.6</v>
      </c>
      <c r="F27" s="23" t="s">
        <v>42</v>
      </c>
      <c r="G27" s="31">
        <f>H27</f>
        <v>2170.1666666666665</v>
      </c>
      <c r="H27" s="31">
        <f>H29</f>
        <v>2170.1666666666665</v>
      </c>
      <c r="I27" s="23" t="s">
        <v>42</v>
      </c>
      <c r="J27" s="31">
        <f>K27</f>
        <v>2</v>
      </c>
      <c r="K27" s="31">
        <f>K29</f>
        <v>2</v>
      </c>
      <c r="L27" s="23" t="s">
        <v>42</v>
      </c>
      <c r="M27" s="122"/>
      <c r="N27" s="122"/>
      <c r="O27" s="155"/>
      <c r="P27" s="155"/>
      <c r="Q27" s="155"/>
      <c r="R27" s="122"/>
      <c r="U27" s="3"/>
    </row>
    <row r="28" spans="1:21">
      <c r="A28" s="19"/>
      <c r="B28" s="32" t="s">
        <v>58</v>
      </c>
      <c r="C28" s="3"/>
      <c r="D28" s="11"/>
      <c r="E28" s="11"/>
      <c r="F28" s="27"/>
      <c r="G28" s="11"/>
      <c r="H28" s="11"/>
      <c r="I28" s="27"/>
      <c r="J28" s="11"/>
      <c r="K28" s="11"/>
      <c r="L28" s="27"/>
      <c r="O28" s="160"/>
      <c r="P28" s="160"/>
      <c r="Q28" s="160"/>
    </row>
    <row r="29" spans="1:21" ht="15.75" customHeight="1">
      <c r="A29" s="33" t="s">
        <v>108</v>
      </c>
      <c r="B29" s="34" t="s">
        <v>60</v>
      </c>
      <c r="C29" s="16"/>
      <c r="D29" s="35">
        <f>SUM(E29)</f>
        <v>998076.6</v>
      </c>
      <c r="E29" s="35">
        <v>998076.6</v>
      </c>
      <c r="F29" s="16" t="s">
        <v>42</v>
      </c>
      <c r="G29" s="35">
        <f>H29</f>
        <v>2170.1666666666665</v>
      </c>
      <c r="H29" s="35">
        <v>2170.1666666666665</v>
      </c>
      <c r="I29" s="16" t="s">
        <v>42</v>
      </c>
      <c r="J29" s="35">
        <f>K29</f>
        <v>2</v>
      </c>
      <c r="K29" s="35">
        <v>2</v>
      </c>
      <c r="L29" s="16" t="s">
        <v>42</v>
      </c>
      <c r="O29" s="155"/>
      <c r="P29" s="155"/>
      <c r="Q29" s="155"/>
    </row>
    <row r="30" spans="1:21" s="25" customFormat="1" ht="39" customHeight="1">
      <c r="A30" s="21" t="s">
        <v>7</v>
      </c>
      <c r="B30" s="29" t="s">
        <v>61</v>
      </c>
      <c r="C30" s="30">
        <v>7145</v>
      </c>
      <c r="D30" s="97">
        <f>SUM(E30)</f>
        <v>191065.2</v>
      </c>
      <c r="E30" s="97">
        <f>E32</f>
        <v>191065.2</v>
      </c>
      <c r="F30" s="23" t="s">
        <v>42</v>
      </c>
      <c r="G30" s="31">
        <f>H30</f>
        <v>594.92499999999995</v>
      </c>
      <c r="H30" s="31">
        <f>H32</f>
        <v>594.92499999999995</v>
      </c>
      <c r="I30" s="23" t="s">
        <v>42</v>
      </c>
      <c r="J30" s="31">
        <f>K30</f>
        <v>0</v>
      </c>
      <c r="K30" s="31">
        <f>K32</f>
        <v>0</v>
      </c>
      <c r="L30" s="23" t="s">
        <v>42</v>
      </c>
      <c r="M30" s="122"/>
      <c r="N30" s="122"/>
      <c r="O30" s="122"/>
      <c r="P30" s="122"/>
      <c r="Q30" s="122"/>
      <c r="R30" s="122"/>
      <c r="U30" s="3"/>
    </row>
    <row r="31" spans="1:21">
      <c r="A31" s="19"/>
      <c r="B31" s="32" t="s">
        <v>58</v>
      </c>
      <c r="C31" s="28"/>
      <c r="D31" s="11"/>
      <c r="E31" s="11"/>
      <c r="F31" s="27"/>
      <c r="G31" s="11"/>
      <c r="H31" s="11"/>
      <c r="I31" s="27"/>
      <c r="J31" s="11"/>
      <c r="K31" s="11"/>
      <c r="L31" s="27"/>
    </row>
    <row r="32" spans="1:21">
      <c r="A32" s="38" t="s">
        <v>109</v>
      </c>
      <c r="B32" s="42" t="s">
        <v>62</v>
      </c>
      <c r="C32" s="4">
        <v>71452</v>
      </c>
      <c r="D32" s="137">
        <f>SUM(E32)</f>
        <v>191065.2</v>
      </c>
      <c r="E32" s="101">
        <f>E35+E39+E40+E41+E44+E45+E46+E48+E50+E51+E52+E53+E54+E55+E56</f>
        <v>191065.2</v>
      </c>
      <c r="F32" s="39" t="s">
        <v>42</v>
      </c>
      <c r="G32" s="41">
        <f>H32</f>
        <v>594.92499999999995</v>
      </c>
      <c r="H32" s="39">
        <f>SUM(H35,H39:H51)</f>
        <v>594.92499999999995</v>
      </c>
      <c r="I32" s="39" t="s">
        <v>42</v>
      </c>
      <c r="J32" s="41">
        <f>K32</f>
        <v>0</v>
      </c>
      <c r="K32" s="39">
        <f>SUM(K35,K39:K51)</f>
        <v>0</v>
      </c>
      <c r="L32" s="39" t="s">
        <v>42</v>
      </c>
    </row>
    <row r="33" spans="1:18" ht="49.5" customHeight="1">
      <c r="A33" s="43"/>
      <c r="B33" s="44" t="s">
        <v>201</v>
      </c>
      <c r="C33" s="3"/>
      <c r="D33" s="11"/>
      <c r="E33" s="45"/>
      <c r="F33" s="45"/>
      <c r="G33" s="11"/>
      <c r="H33" s="45"/>
      <c r="I33" s="45"/>
      <c r="J33" s="11"/>
      <c r="K33" s="45"/>
      <c r="L33" s="45"/>
    </row>
    <row r="34" spans="1:18">
      <c r="A34" s="46"/>
      <c r="B34" s="47" t="s">
        <v>58</v>
      </c>
      <c r="C34" s="28"/>
      <c r="D34" s="14"/>
      <c r="E34" s="48"/>
      <c r="F34" s="48"/>
      <c r="G34" s="14"/>
      <c r="H34" s="48"/>
      <c r="I34" s="48"/>
      <c r="J34" s="14"/>
      <c r="K34" s="48"/>
      <c r="L34" s="48"/>
    </row>
    <row r="35" spans="1:18" ht="52.5" customHeight="1">
      <c r="A35" s="38" t="s">
        <v>110</v>
      </c>
      <c r="B35" s="49" t="s">
        <v>111</v>
      </c>
      <c r="C35" s="39"/>
      <c r="D35" s="87">
        <f>SUM(E35)</f>
        <v>90000</v>
      </c>
      <c r="E35" s="87">
        <v>90000</v>
      </c>
      <c r="F35" s="39" t="s">
        <v>42</v>
      </c>
      <c r="G35" s="39">
        <f>H35</f>
        <v>127.49999999999999</v>
      </c>
      <c r="H35" s="39">
        <f>SUM(H37:H38)</f>
        <v>127.49999999999999</v>
      </c>
      <c r="I35" s="39" t="s">
        <v>42</v>
      </c>
      <c r="J35" s="39">
        <f>K35</f>
        <v>0</v>
      </c>
      <c r="K35" s="39">
        <f>SUM(K37:K38)</f>
        <v>0</v>
      </c>
      <c r="L35" s="39" t="s">
        <v>42</v>
      </c>
    </row>
    <row r="36" spans="1:18">
      <c r="A36" s="28"/>
      <c r="B36" s="50" t="s">
        <v>190</v>
      </c>
      <c r="C36" s="28"/>
      <c r="D36" s="48"/>
      <c r="E36" s="48"/>
      <c r="F36" s="48"/>
      <c r="G36" s="48"/>
      <c r="H36" s="48"/>
      <c r="I36" s="48"/>
      <c r="J36" s="48"/>
      <c r="K36" s="48"/>
      <c r="L36" s="48"/>
    </row>
    <row r="37" spans="1:18" ht="15" customHeight="1">
      <c r="A37" s="33" t="s">
        <v>112</v>
      </c>
      <c r="B37" s="51" t="s">
        <v>63</v>
      </c>
      <c r="C37" s="16"/>
      <c r="D37" s="6">
        <f t="shared" ref="D37:D57" si="0">SUM(E37)</f>
        <v>90000</v>
      </c>
      <c r="E37" s="6">
        <v>90000</v>
      </c>
      <c r="F37" s="16" t="s">
        <v>42</v>
      </c>
      <c r="G37" s="6">
        <f t="shared" ref="G37:G57" si="1">H37</f>
        <v>124.16666666666666</v>
      </c>
      <c r="H37" s="6">
        <v>124.16666666666666</v>
      </c>
      <c r="I37" s="16" t="s">
        <v>42</v>
      </c>
      <c r="J37" s="16">
        <f t="shared" ref="J37:J57" si="2">K37</f>
        <v>0</v>
      </c>
      <c r="K37" s="16"/>
      <c r="L37" s="16" t="s">
        <v>42</v>
      </c>
    </row>
    <row r="38" spans="1:18" ht="17.25" hidden="1" customHeight="1">
      <c r="A38" s="33" t="s">
        <v>113</v>
      </c>
      <c r="B38" s="51" t="s">
        <v>64</v>
      </c>
      <c r="C38" s="16"/>
      <c r="D38" s="6">
        <f t="shared" si="0"/>
        <v>0</v>
      </c>
      <c r="E38" s="6"/>
      <c r="F38" s="16" t="s">
        <v>42</v>
      </c>
      <c r="G38" s="6">
        <f t="shared" si="1"/>
        <v>3.3333333333333335</v>
      </c>
      <c r="H38" s="6">
        <v>3.3333333333333335</v>
      </c>
      <c r="I38" s="16" t="s">
        <v>42</v>
      </c>
      <c r="J38" s="16">
        <f t="shared" si="2"/>
        <v>0</v>
      </c>
      <c r="K38" s="16"/>
      <c r="L38" s="16" t="s">
        <v>42</v>
      </c>
    </row>
    <row r="39" spans="1:18" ht="91.5" hidden="1" customHeight="1">
      <c r="A39" s="33" t="s">
        <v>114</v>
      </c>
      <c r="B39" s="52" t="s">
        <v>65</v>
      </c>
      <c r="C39" s="16"/>
      <c r="D39" s="6">
        <f t="shared" si="0"/>
        <v>0</v>
      </c>
      <c r="E39" s="6"/>
      <c r="F39" s="16" t="s">
        <v>42</v>
      </c>
      <c r="G39" s="6">
        <f t="shared" si="1"/>
        <v>16.25</v>
      </c>
      <c r="H39" s="6">
        <v>16.25</v>
      </c>
      <c r="I39" s="16" t="s">
        <v>42</v>
      </c>
      <c r="J39" s="16">
        <f t="shared" si="2"/>
        <v>0</v>
      </c>
      <c r="K39" s="16"/>
      <c r="L39" s="16" t="s">
        <v>42</v>
      </c>
    </row>
    <row r="40" spans="1:18" ht="40.5" customHeight="1">
      <c r="A40" s="15" t="s">
        <v>115</v>
      </c>
      <c r="B40" s="52" t="s">
        <v>66</v>
      </c>
      <c r="C40" s="16"/>
      <c r="D40" s="6">
        <f t="shared" si="0"/>
        <v>400</v>
      </c>
      <c r="E40" s="6">
        <v>400</v>
      </c>
      <c r="F40" s="16" t="s">
        <v>42</v>
      </c>
      <c r="G40" s="6">
        <f t="shared" si="1"/>
        <v>6.25</v>
      </c>
      <c r="H40" s="6">
        <v>6.25</v>
      </c>
      <c r="I40" s="16" t="s">
        <v>42</v>
      </c>
      <c r="J40" s="16">
        <f t="shared" si="2"/>
        <v>0</v>
      </c>
      <c r="K40" s="16"/>
      <c r="L40" s="16" t="s">
        <v>42</v>
      </c>
    </row>
    <row r="41" spans="1:18" ht="64.5" customHeight="1">
      <c r="A41" s="33" t="s">
        <v>116</v>
      </c>
      <c r="B41" s="52" t="s">
        <v>36</v>
      </c>
      <c r="C41" s="16"/>
      <c r="D41" s="6">
        <f t="shared" si="0"/>
        <v>29910</v>
      </c>
      <c r="E41" s="6">
        <f>E42+E43</f>
        <v>29910</v>
      </c>
      <c r="F41" s="16" t="s">
        <v>42</v>
      </c>
      <c r="G41" s="110">
        <f t="shared" si="1"/>
        <v>188</v>
      </c>
      <c r="H41" s="110">
        <v>188</v>
      </c>
      <c r="I41" s="108" t="s">
        <v>42</v>
      </c>
      <c r="J41" s="108">
        <f t="shared" si="2"/>
        <v>0</v>
      </c>
      <c r="K41" s="108"/>
      <c r="L41" s="108" t="s">
        <v>42</v>
      </c>
    </row>
    <row r="42" spans="1:18" ht="17.25" customHeight="1">
      <c r="A42" s="33"/>
      <c r="B42" s="7" t="s">
        <v>90</v>
      </c>
      <c r="C42" s="16"/>
      <c r="D42" s="6">
        <f t="shared" si="0"/>
        <v>17594</v>
      </c>
      <c r="E42" s="146">
        <v>17594</v>
      </c>
      <c r="F42" s="16"/>
      <c r="G42" s="6"/>
      <c r="H42" s="6"/>
      <c r="I42" s="16"/>
      <c r="J42" s="16"/>
      <c r="K42" s="16"/>
      <c r="L42" s="16"/>
    </row>
    <row r="43" spans="1:18" ht="17.25" customHeight="1">
      <c r="A43" s="33"/>
      <c r="B43" s="7" t="s">
        <v>37</v>
      </c>
      <c r="C43" s="16"/>
      <c r="D43" s="6">
        <f t="shared" si="0"/>
        <v>12316</v>
      </c>
      <c r="E43" s="6">
        <v>12316</v>
      </c>
      <c r="F43" s="16"/>
      <c r="G43" s="6"/>
      <c r="H43" s="6"/>
      <c r="I43" s="16"/>
      <c r="J43" s="16"/>
      <c r="K43" s="16"/>
      <c r="L43" s="16"/>
    </row>
    <row r="44" spans="1:18" s="113" customFormat="1" ht="27" customHeight="1">
      <c r="A44" s="33" t="s">
        <v>117</v>
      </c>
      <c r="B44" s="52" t="s">
        <v>67</v>
      </c>
      <c r="C44" s="16"/>
      <c r="D44" s="91">
        <f t="shared" si="0"/>
        <v>13477.6</v>
      </c>
      <c r="E44" s="91">
        <v>13477.6</v>
      </c>
      <c r="F44" s="16" t="s">
        <v>42</v>
      </c>
      <c r="G44" s="110">
        <f t="shared" si="1"/>
        <v>13.125</v>
      </c>
      <c r="H44" s="110">
        <v>13.125</v>
      </c>
      <c r="I44" s="108" t="s">
        <v>42</v>
      </c>
      <c r="J44" s="108">
        <f t="shared" si="2"/>
        <v>0</v>
      </c>
      <c r="K44" s="108"/>
      <c r="L44" s="108" t="s">
        <v>42</v>
      </c>
      <c r="M44" s="120"/>
      <c r="N44" s="120"/>
      <c r="O44" s="120"/>
      <c r="P44" s="120"/>
      <c r="Q44" s="120"/>
      <c r="R44" s="120"/>
    </row>
    <row r="45" spans="1:18" s="113" customFormat="1" ht="64.5" customHeight="1">
      <c r="A45" s="33" t="s">
        <v>118</v>
      </c>
      <c r="B45" s="52" t="s">
        <v>21</v>
      </c>
      <c r="C45" s="16"/>
      <c r="D45" s="6">
        <f t="shared" si="0"/>
        <v>14800</v>
      </c>
      <c r="E45" s="6">
        <v>14800</v>
      </c>
      <c r="F45" s="16" t="s">
        <v>42</v>
      </c>
      <c r="G45" s="110">
        <f t="shared" si="1"/>
        <v>87.5</v>
      </c>
      <c r="H45" s="110">
        <v>87.5</v>
      </c>
      <c r="I45" s="108" t="s">
        <v>42</v>
      </c>
      <c r="J45" s="108">
        <f t="shared" si="2"/>
        <v>0</v>
      </c>
      <c r="K45" s="108"/>
      <c r="L45" s="108" t="s">
        <v>42</v>
      </c>
      <c r="M45" s="133"/>
      <c r="N45" s="120"/>
      <c r="O45" s="120"/>
      <c r="P45" s="120"/>
      <c r="Q45" s="120"/>
      <c r="R45" s="120"/>
    </row>
    <row r="46" spans="1:18" s="113" customFormat="1" ht="67.5" customHeight="1">
      <c r="A46" s="33" t="s">
        <v>119</v>
      </c>
      <c r="B46" s="52" t="s">
        <v>22</v>
      </c>
      <c r="C46" s="16"/>
      <c r="D46" s="6">
        <f t="shared" si="0"/>
        <v>4850</v>
      </c>
      <c r="E46" s="6">
        <v>4850</v>
      </c>
      <c r="F46" s="16" t="s">
        <v>42</v>
      </c>
      <c r="G46" s="110">
        <f t="shared" si="1"/>
        <v>12.5</v>
      </c>
      <c r="H46" s="110">
        <v>12.5</v>
      </c>
      <c r="I46" s="108" t="s">
        <v>42</v>
      </c>
      <c r="J46" s="108">
        <f t="shared" si="2"/>
        <v>0</v>
      </c>
      <c r="K46" s="108"/>
      <c r="L46" s="108" t="s">
        <v>42</v>
      </c>
      <c r="M46" s="120"/>
      <c r="N46" s="120"/>
      <c r="O46" s="120"/>
      <c r="P46" s="120"/>
      <c r="Q46" s="120"/>
      <c r="R46" s="120"/>
    </row>
    <row r="47" spans="1:18" ht="43.5" hidden="1" customHeight="1">
      <c r="A47" s="33" t="s">
        <v>120</v>
      </c>
      <c r="B47" s="52" t="s">
        <v>23</v>
      </c>
      <c r="C47" s="16"/>
      <c r="D47" s="16">
        <f t="shared" si="0"/>
        <v>0</v>
      </c>
      <c r="E47" s="16"/>
      <c r="F47" s="16" t="s">
        <v>42</v>
      </c>
      <c r="G47" s="16">
        <f t="shared" si="1"/>
        <v>0</v>
      </c>
      <c r="H47" s="16"/>
      <c r="I47" s="16" t="s">
        <v>42</v>
      </c>
      <c r="J47" s="16">
        <f t="shared" si="2"/>
        <v>0</v>
      </c>
      <c r="K47" s="16"/>
      <c r="L47" s="16" t="s">
        <v>42</v>
      </c>
    </row>
    <row r="48" spans="1:18" ht="27" customHeight="1">
      <c r="A48" s="33" t="s">
        <v>121</v>
      </c>
      <c r="B48" s="52" t="s">
        <v>24</v>
      </c>
      <c r="C48" s="16"/>
      <c r="D48" s="91">
        <f t="shared" si="0"/>
        <v>26607.599999999999</v>
      </c>
      <c r="E48" s="91">
        <v>26607.599999999999</v>
      </c>
      <c r="F48" s="16" t="s">
        <v>42</v>
      </c>
      <c r="G48" s="110">
        <f t="shared" si="1"/>
        <v>111.3</v>
      </c>
      <c r="H48" s="110">
        <v>111.3</v>
      </c>
      <c r="I48" s="108" t="s">
        <v>42</v>
      </c>
      <c r="J48" s="108">
        <f t="shared" si="2"/>
        <v>0</v>
      </c>
      <c r="K48" s="108"/>
      <c r="L48" s="108" t="s">
        <v>42</v>
      </c>
    </row>
    <row r="49" spans="1:18" ht="28.5" hidden="1" customHeight="1">
      <c r="A49" s="33" t="s">
        <v>122</v>
      </c>
      <c r="B49" s="52" t="s">
        <v>25</v>
      </c>
      <c r="C49" s="16"/>
      <c r="D49" s="16">
        <f t="shared" si="0"/>
        <v>0</v>
      </c>
      <c r="E49" s="16"/>
      <c r="F49" s="16" t="s">
        <v>42</v>
      </c>
      <c r="G49" s="16">
        <f t="shared" si="1"/>
        <v>0</v>
      </c>
      <c r="H49" s="16"/>
      <c r="I49" s="16" t="s">
        <v>42</v>
      </c>
      <c r="J49" s="16">
        <f t="shared" si="2"/>
        <v>0</v>
      </c>
      <c r="K49" s="16"/>
      <c r="L49" s="16" t="s">
        <v>42</v>
      </c>
    </row>
    <row r="50" spans="1:18" ht="53.25" hidden="1" customHeight="1">
      <c r="A50" s="33" t="s">
        <v>123</v>
      </c>
      <c r="B50" s="52" t="s">
        <v>26</v>
      </c>
      <c r="C50" s="16"/>
      <c r="D50" s="6">
        <f t="shared" si="0"/>
        <v>0</v>
      </c>
      <c r="E50" s="6"/>
      <c r="F50" s="16" t="s">
        <v>42</v>
      </c>
      <c r="G50" s="6">
        <f t="shared" si="1"/>
        <v>20</v>
      </c>
      <c r="H50" s="6">
        <v>20</v>
      </c>
      <c r="I50" s="16" t="s">
        <v>42</v>
      </c>
      <c r="J50" s="16">
        <f t="shared" si="2"/>
        <v>0</v>
      </c>
      <c r="K50" s="16"/>
      <c r="L50" s="16" t="s">
        <v>42</v>
      </c>
    </row>
    <row r="51" spans="1:18" s="113" customFormat="1" ht="30" customHeight="1">
      <c r="A51" s="33" t="s">
        <v>188</v>
      </c>
      <c r="B51" s="52" t="s">
        <v>27</v>
      </c>
      <c r="C51" s="16"/>
      <c r="D51" s="6">
        <f t="shared" si="0"/>
        <v>100</v>
      </c>
      <c r="E51" s="6">
        <v>100</v>
      </c>
      <c r="F51" s="16" t="s">
        <v>42</v>
      </c>
      <c r="G51" s="110">
        <f t="shared" si="1"/>
        <v>12.5</v>
      </c>
      <c r="H51" s="110">
        <v>12.5</v>
      </c>
      <c r="I51" s="108" t="s">
        <v>42</v>
      </c>
      <c r="J51" s="108">
        <f t="shared" si="2"/>
        <v>0</v>
      </c>
      <c r="K51" s="108"/>
      <c r="L51" s="108" t="s">
        <v>42</v>
      </c>
      <c r="M51" s="120"/>
      <c r="N51" s="120"/>
      <c r="O51" s="120"/>
      <c r="P51" s="120"/>
      <c r="Q51" s="120"/>
      <c r="R51" s="120"/>
    </row>
    <row r="52" spans="1:18" ht="27.75" customHeight="1">
      <c r="A52" s="53" t="s">
        <v>195</v>
      </c>
      <c r="B52" s="52" t="s">
        <v>191</v>
      </c>
      <c r="C52" s="16"/>
      <c r="D52" s="37">
        <f t="shared" si="0"/>
        <v>1100</v>
      </c>
      <c r="E52" s="37">
        <v>1100</v>
      </c>
      <c r="F52" s="39"/>
      <c r="G52" s="109"/>
      <c r="H52" s="109"/>
      <c r="I52" s="116"/>
      <c r="J52" s="116"/>
      <c r="K52" s="116"/>
      <c r="L52" s="116"/>
    </row>
    <row r="53" spans="1:18" s="113" customFormat="1" ht="28.5" customHeight="1">
      <c r="A53" s="53" t="s">
        <v>196</v>
      </c>
      <c r="B53" s="52" t="s">
        <v>192</v>
      </c>
      <c r="C53" s="16"/>
      <c r="D53" s="37">
        <f t="shared" si="0"/>
        <v>3720</v>
      </c>
      <c r="E53" s="37">
        <v>3720</v>
      </c>
      <c r="F53" s="39"/>
      <c r="G53" s="109"/>
      <c r="H53" s="109"/>
      <c r="I53" s="116"/>
      <c r="J53" s="116"/>
      <c r="K53" s="116"/>
      <c r="L53" s="116"/>
      <c r="M53" s="120"/>
      <c r="N53" s="120"/>
      <c r="O53" s="120"/>
      <c r="P53" s="120"/>
      <c r="Q53" s="120"/>
      <c r="R53" s="120"/>
    </row>
    <row r="54" spans="1:18" s="113" customFormat="1" ht="28.5" customHeight="1">
      <c r="A54" s="53" t="s">
        <v>197</v>
      </c>
      <c r="B54" s="52" t="s">
        <v>193</v>
      </c>
      <c r="C54" s="16"/>
      <c r="D54" s="37">
        <f t="shared" si="0"/>
        <v>4060</v>
      </c>
      <c r="E54" s="37">
        <v>4060</v>
      </c>
      <c r="F54" s="39"/>
      <c r="G54" s="109"/>
      <c r="H54" s="109"/>
      <c r="I54" s="116"/>
      <c r="J54" s="116"/>
      <c r="K54" s="116"/>
      <c r="L54" s="116"/>
      <c r="M54" s="120"/>
      <c r="N54" s="120"/>
      <c r="O54" s="120"/>
      <c r="P54" s="120"/>
      <c r="Q54" s="120"/>
      <c r="R54" s="120"/>
    </row>
    <row r="55" spans="1:18" ht="27" customHeight="1">
      <c r="A55" s="53" t="s">
        <v>198</v>
      </c>
      <c r="B55" s="49" t="s">
        <v>194</v>
      </c>
      <c r="C55" s="16"/>
      <c r="D55" s="37">
        <f t="shared" si="0"/>
        <v>2000</v>
      </c>
      <c r="E55" s="37">
        <v>2000</v>
      </c>
      <c r="F55" s="39"/>
      <c r="G55" s="37"/>
      <c r="H55" s="37"/>
      <c r="I55" s="39"/>
      <c r="J55" s="39"/>
      <c r="K55" s="39"/>
      <c r="L55" s="39"/>
    </row>
    <row r="56" spans="1:18" ht="30.75" customHeight="1">
      <c r="A56" s="53" t="s">
        <v>124</v>
      </c>
      <c r="B56" s="49" t="s">
        <v>213</v>
      </c>
      <c r="C56" s="16"/>
      <c r="D56" s="37">
        <f>SUM(E56)</f>
        <v>40</v>
      </c>
      <c r="E56" s="37">
        <v>40</v>
      </c>
      <c r="F56" s="39"/>
      <c r="G56" s="109"/>
      <c r="H56" s="109"/>
      <c r="I56" s="116"/>
      <c r="J56" s="116"/>
      <c r="K56" s="116"/>
      <c r="L56" s="116"/>
    </row>
    <row r="57" spans="1:18" s="25" customFormat="1" ht="39.75" customHeight="1">
      <c r="A57" s="21" t="s">
        <v>124</v>
      </c>
      <c r="B57" s="29" t="s">
        <v>70</v>
      </c>
      <c r="C57" s="30">
        <v>7146</v>
      </c>
      <c r="D57" s="54">
        <f t="shared" si="0"/>
        <v>22000</v>
      </c>
      <c r="E57" s="54">
        <f>E59</f>
        <v>22000</v>
      </c>
      <c r="F57" s="23" t="s">
        <v>42</v>
      </c>
      <c r="G57" s="31">
        <f t="shared" si="1"/>
        <v>1433.3333333333335</v>
      </c>
      <c r="H57" s="31">
        <f>H59</f>
        <v>1433.3333333333335</v>
      </c>
      <c r="I57" s="23" t="s">
        <v>42</v>
      </c>
      <c r="J57" s="31">
        <f t="shared" si="2"/>
        <v>0</v>
      </c>
      <c r="K57" s="31">
        <f>K59</f>
        <v>0</v>
      </c>
      <c r="L57" s="23" t="s">
        <v>42</v>
      </c>
      <c r="M57" s="122"/>
      <c r="N57" s="122"/>
      <c r="O57" s="122"/>
      <c r="P57" s="122"/>
      <c r="Q57" s="122"/>
      <c r="R57" s="122"/>
    </row>
    <row r="58" spans="1:18" ht="15" customHeight="1">
      <c r="A58" s="19"/>
      <c r="B58" s="32" t="s">
        <v>58</v>
      </c>
      <c r="C58" s="3"/>
      <c r="D58" s="11"/>
      <c r="E58" s="11"/>
      <c r="F58" s="27"/>
      <c r="G58" s="11"/>
      <c r="H58" s="11"/>
      <c r="I58" s="27"/>
      <c r="J58" s="11"/>
      <c r="K58" s="11"/>
      <c r="L58" s="27"/>
    </row>
    <row r="59" spans="1:18">
      <c r="A59" s="38" t="s">
        <v>125</v>
      </c>
      <c r="B59" s="55" t="s">
        <v>71</v>
      </c>
      <c r="C59" s="39"/>
      <c r="D59" s="88">
        <f>SUM(E59)</f>
        <v>22000</v>
      </c>
      <c r="E59" s="87">
        <f>SUM(E62:E63)</f>
        <v>22000</v>
      </c>
      <c r="F59" s="39" t="s">
        <v>42</v>
      </c>
      <c r="G59" s="41">
        <f>H59</f>
        <v>1433.3333333333335</v>
      </c>
      <c r="H59" s="39">
        <f>SUM(H62:H63)</f>
        <v>1433.3333333333335</v>
      </c>
      <c r="I59" s="39" t="s">
        <v>42</v>
      </c>
      <c r="J59" s="41">
        <f>K59</f>
        <v>0</v>
      </c>
      <c r="K59" s="39">
        <f>SUM(K62:K63)</f>
        <v>0</v>
      </c>
      <c r="L59" s="39" t="s">
        <v>42</v>
      </c>
    </row>
    <row r="60" spans="1:18">
      <c r="A60" s="43"/>
      <c r="B60" s="44" t="s">
        <v>126</v>
      </c>
      <c r="C60" s="27"/>
      <c r="D60" s="11"/>
      <c r="E60" s="45"/>
      <c r="F60" s="45"/>
      <c r="G60" s="11"/>
      <c r="H60" s="45"/>
      <c r="I60" s="45"/>
      <c r="J60" s="11"/>
      <c r="K60" s="45"/>
      <c r="L60" s="45"/>
    </row>
    <row r="61" spans="1:18" ht="14.25" customHeight="1">
      <c r="A61" s="46"/>
      <c r="B61" s="47" t="s">
        <v>58</v>
      </c>
      <c r="C61" s="28"/>
      <c r="D61" s="14"/>
      <c r="E61" s="48"/>
      <c r="F61" s="48"/>
      <c r="G61" s="14"/>
      <c r="H61" s="48"/>
      <c r="I61" s="48"/>
      <c r="J61" s="14"/>
      <c r="K61" s="48"/>
      <c r="L61" s="48"/>
    </row>
    <row r="62" spans="1:18" ht="89.25" customHeight="1">
      <c r="A62" s="46" t="s">
        <v>127</v>
      </c>
      <c r="B62" s="50" t="s">
        <v>72</v>
      </c>
      <c r="C62" s="48"/>
      <c r="D62" s="56">
        <f>SUM(E62)</f>
        <v>5500</v>
      </c>
      <c r="E62" s="56">
        <v>5500</v>
      </c>
      <c r="F62" s="48" t="s">
        <v>42</v>
      </c>
      <c r="G62" s="56">
        <f>H62</f>
        <v>166.66666666666666</v>
      </c>
      <c r="H62" s="56">
        <v>166.66666666666666</v>
      </c>
      <c r="I62" s="48" t="s">
        <v>42</v>
      </c>
      <c r="J62" s="48">
        <f>K62</f>
        <v>0</v>
      </c>
      <c r="K62" s="48"/>
      <c r="L62" s="48" t="s">
        <v>42</v>
      </c>
    </row>
    <row r="63" spans="1:18" ht="82.5" customHeight="1">
      <c r="A63" s="15" t="s">
        <v>128</v>
      </c>
      <c r="B63" s="52" t="s">
        <v>73</v>
      </c>
      <c r="C63" s="16"/>
      <c r="D63" s="6">
        <f>SUM(E63)</f>
        <v>16500</v>
      </c>
      <c r="E63" s="6">
        <v>16500</v>
      </c>
      <c r="F63" s="16" t="s">
        <v>42</v>
      </c>
      <c r="G63" s="6">
        <f>H63</f>
        <v>1266.6666666666667</v>
      </c>
      <c r="H63" s="6">
        <v>1266.6666666666667</v>
      </c>
      <c r="I63" s="16" t="s">
        <v>42</v>
      </c>
      <c r="J63" s="16">
        <f>K63</f>
        <v>0</v>
      </c>
      <c r="K63" s="16"/>
      <c r="L63" s="16" t="s">
        <v>42</v>
      </c>
    </row>
    <row r="64" spans="1:18" s="25" customFormat="1" hidden="1">
      <c r="A64" s="21" t="s">
        <v>129</v>
      </c>
      <c r="B64" s="29" t="s">
        <v>74</v>
      </c>
      <c r="C64" s="23">
        <v>7161</v>
      </c>
      <c r="D64" s="54">
        <f>SUM(E64)</f>
        <v>0</v>
      </c>
      <c r="E64" s="54">
        <f>SUM(E67,E72)</f>
        <v>0</v>
      </c>
      <c r="F64" s="23" t="s">
        <v>42</v>
      </c>
      <c r="G64" s="31">
        <f>H64</f>
        <v>483.33333333333331</v>
      </c>
      <c r="H64" s="31">
        <f>SUM(H67,H72)</f>
        <v>483.33333333333331</v>
      </c>
      <c r="I64" s="23" t="s">
        <v>42</v>
      </c>
      <c r="J64" s="31">
        <f>K64</f>
        <v>0</v>
      </c>
      <c r="K64" s="31">
        <f>SUM(K67,K72)</f>
        <v>0</v>
      </c>
      <c r="L64" s="23" t="s">
        <v>42</v>
      </c>
      <c r="M64" s="122"/>
      <c r="N64" s="122"/>
      <c r="O64" s="122"/>
      <c r="P64" s="122"/>
      <c r="Q64" s="122"/>
      <c r="R64" s="122"/>
    </row>
    <row r="65" spans="1:18" hidden="1">
      <c r="A65" s="43"/>
      <c r="B65" s="44" t="s">
        <v>45</v>
      </c>
      <c r="C65" s="27"/>
      <c r="D65" s="11"/>
      <c r="E65" s="11"/>
      <c r="F65" s="45"/>
      <c r="G65" s="11"/>
      <c r="H65" s="11"/>
      <c r="I65" s="45"/>
      <c r="J65" s="11"/>
      <c r="K65" s="11"/>
      <c r="L65" s="45"/>
    </row>
    <row r="66" spans="1:18" hidden="1">
      <c r="A66" s="19"/>
      <c r="B66" s="32" t="s">
        <v>58</v>
      </c>
      <c r="C66" s="28"/>
      <c r="D66" s="11"/>
      <c r="E66" s="11"/>
      <c r="F66" s="27"/>
      <c r="G66" s="11"/>
      <c r="H66" s="11"/>
      <c r="I66" s="27"/>
      <c r="J66" s="11"/>
      <c r="K66" s="11"/>
      <c r="L66" s="27"/>
    </row>
    <row r="67" spans="1:18" ht="38.25" hidden="1">
      <c r="A67" s="38" t="s">
        <v>130</v>
      </c>
      <c r="B67" s="42" t="s">
        <v>52</v>
      </c>
      <c r="D67" s="41">
        <f>SUM(E67)</f>
        <v>0</v>
      </c>
      <c r="E67" s="39">
        <f>SUM(E69:E71)</f>
        <v>0</v>
      </c>
      <c r="F67" s="39" t="s">
        <v>42</v>
      </c>
      <c r="G67" s="41">
        <f>H67</f>
        <v>0</v>
      </c>
      <c r="H67" s="39">
        <f>SUM(H69:H71)</f>
        <v>0</v>
      </c>
      <c r="I67" s="39" t="s">
        <v>42</v>
      </c>
      <c r="J67" s="41">
        <f>K67</f>
        <v>0</v>
      </c>
      <c r="K67" s="39">
        <f>SUM(K69:K71)</f>
        <v>0</v>
      </c>
      <c r="L67" s="39" t="s">
        <v>42</v>
      </c>
    </row>
    <row r="68" spans="1:18" ht="21" hidden="1" customHeight="1">
      <c r="A68" s="46"/>
      <c r="B68" s="47" t="s">
        <v>190</v>
      </c>
      <c r="C68" s="3"/>
      <c r="D68" s="14"/>
      <c r="E68" s="48"/>
      <c r="F68" s="48"/>
      <c r="G68" s="14"/>
      <c r="H68" s="48"/>
      <c r="I68" s="48"/>
      <c r="J68" s="14"/>
      <c r="K68" s="48"/>
      <c r="L68" s="48"/>
    </row>
    <row r="69" spans="1:18" ht="15" hidden="1" customHeight="1">
      <c r="A69" s="57" t="s">
        <v>131</v>
      </c>
      <c r="B69" s="52" t="s">
        <v>75</v>
      </c>
      <c r="C69" s="16"/>
      <c r="D69" s="16">
        <f>SUM(E69)</f>
        <v>0</v>
      </c>
      <c r="E69" s="16"/>
      <c r="F69" s="16" t="s">
        <v>42</v>
      </c>
      <c r="G69" s="16">
        <f>H69</f>
        <v>0</v>
      </c>
      <c r="H69" s="16"/>
      <c r="I69" s="16" t="s">
        <v>42</v>
      </c>
      <c r="J69" s="16">
        <f>K69</f>
        <v>0</v>
      </c>
      <c r="K69" s="16"/>
      <c r="L69" s="16" t="s">
        <v>42</v>
      </c>
    </row>
    <row r="70" spans="1:18" hidden="1">
      <c r="A70" s="57" t="s">
        <v>132</v>
      </c>
      <c r="B70" s="52" t="s">
        <v>76</v>
      </c>
      <c r="C70" s="16"/>
      <c r="D70" s="16">
        <f>SUM(E70)</f>
        <v>0</v>
      </c>
      <c r="E70" s="16"/>
      <c r="F70" s="16" t="s">
        <v>42</v>
      </c>
      <c r="G70" s="16">
        <f>H70</f>
        <v>0</v>
      </c>
      <c r="H70" s="16"/>
      <c r="I70" s="16" t="s">
        <v>42</v>
      </c>
      <c r="J70" s="16">
        <f>K70</f>
        <v>0</v>
      </c>
      <c r="K70" s="16"/>
      <c r="L70" s="16" t="s">
        <v>42</v>
      </c>
    </row>
    <row r="71" spans="1:18" ht="25.5" hidden="1" customHeight="1">
      <c r="A71" s="57" t="s">
        <v>133</v>
      </c>
      <c r="B71" s="52" t="s">
        <v>28</v>
      </c>
      <c r="C71" s="16"/>
      <c r="D71" s="16">
        <f>SUM(E71)</f>
        <v>0</v>
      </c>
      <c r="E71" s="16"/>
      <c r="F71" s="16" t="s">
        <v>42</v>
      </c>
      <c r="G71" s="16">
        <f>H71</f>
        <v>0</v>
      </c>
      <c r="H71" s="16"/>
      <c r="I71" s="16" t="s">
        <v>42</v>
      </c>
      <c r="J71" s="16">
        <f>K71</f>
        <v>0</v>
      </c>
      <c r="K71" s="16"/>
      <c r="L71" s="16" t="s">
        <v>42</v>
      </c>
    </row>
    <row r="72" spans="1:18" ht="63.75" hidden="1">
      <c r="A72" s="57" t="s">
        <v>44</v>
      </c>
      <c r="B72" s="42" t="s">
        <v>175</v>
      </c>
      <c r="C72" s="16"/>
      <c r="D72" s="37">
        <f>SUM(E72)</f>
        <v>0</v>
      </c>
      <c r="E72" s="37"/>
      <c r="F72" s="16" t="s">
        <v>42</v>
      </c>
      <c r="G72" s="37">
        <f>H72</f>
        <v>483.33333333333331</v>
      </c>
      <c r="H72" s="37">
        <v>483.33333333333331</v>
      </c>
      <c r="I72" s="16" t="s">
        <v>42</v>
      </c>
      <c r="J72" s="39">
        <f>K72</f>
        <v>0</v>
      </c>
      <c r="K72" s="39"/>
      <c r="L72" s="16" t="s">
        <v>42</v>
      </c>
    </row>
    <row r="73" spans="1:18" s="25" customFormat="1" ht="14.25" customHeight="1">
      <c r="A73" s="21" t="s">
        <v>40</v>
      </c>
      <c r="B73" s="29" t="s">
        <v>77</v>
      </c>
      <c r="C73" s="23">
        <v>7300</v>
      </c>
      <c r="D73" s="31">
        <f>SUM(E73,F73)</f>
        <v>4193445.6</v>
      </c>
      <c r="E73" s="97">
        <f>SUM(E76,E82,E88)</f>
        <v>4193445.6</v>
      </c>
      <c r="F73" s="23">
        <f>SUM(F79,F85,F100)</f>
        <v>0</v>
      </c>
      <c r="G73" s="31">
        <f>SUM(H73, I73)</f>
        <v>14613.491666666667</v>
      </c>
      <c r="H73" s="31">
        <f>SUM(H76,H82,H88)</f>
        <v>14613.491666666667</v>
      </c>
      <c r="I73" s="23">
        <f>SUM(I79,I85,I100)</f>
        <v>0</v>
      </c>
      <c r="J73" s="31">
        <f>SUM(K73,L73)</f>
        <v>0</v>
      </c>
      <c r="K73" s="31">
        <f>SUM(K76,K82,K88)</f>
        <v>0</v>
      </c>
      <c r="L73" s="23">
        <f>SUM(L79,L85,L100)</f>
        <v>0</v>
      </c>
      <c r="M73" s="122"/>
      <c r="N73" s="122"/>
      <c r="O73" s="122"/>
      <c r="P73" s="122"/>
      <c r="Q73" s="122"/>
      <c r="R73" s="122"/>
    </row>
    <row r="74" spans="1:18" ht="25.5" customHeight="1">
      <c r="A74" s="19"/>
      <c r="B74" s="32" t="s">
        <v>134</v>
      </c>
      <c r="C74" s="3"/>
      <c r="D74" s="11"/>
      <c r="E74" s="11"/>
      <c r="F74" s="27"/>
      <c r="G74" s="11"/>
      <c r="H74" s="11"/>
      <c r="I74" s="27"/>
      <c r="J74" s="11"/>
      <c r="K74" s="11"/>
      <c r="L74" s="27"/>
    </row>
    <row r="75" spans="1:18" ht="12" customHeight="1">
      <c r="A75" s="19"/>
      <c r="B75" s="32" t="s">
        <v>58</v>
      </c>
      <c r="C75" s="28"/>
      <c r="D75" s="11"/>
      <c r="E75" s="11"/>
      <c r="F75" s="27"/>
      <c r="G75" s="11"/>
      <c r="H75" s="11"/>
      <c r="I75" s="27"/>
      <c r="J75" s="11"/>
      <c r="K75" s="11"/>
      <c r="L75" s="27"/>
    </row>
    <row r="76" spans="1:18" s="25" customFormat="1" ht="25.5" hidden="1">
      <c r="A76" s="21" t="s">
        <v>8</v>
      </c>
      <c r="B76" s="29" t="s">
        <v>78</v>
      </c>
      <c r="C76" s="30">
        <v>7311</v>
      </c>
      <c r="D76" s="31">
        <f>SUM(E76)</f>
        <v>0</v>
      </c>
      <c r="E76" s="31">
        <f>E78</f>
        <v>0</v>
      </c>
      <c r="F76" s="23" t="s">
        <v>42</v>
      </c>
      <c r="G76" s="31">
        <f>H76</f>
        <v>0</v>
      </c>
      <c r="H76" s="31">
        <f>H78</f>
        <v>0</v>
      </c>
      <c r="I76" s="23" t="s">
        <v>42</v>
      </c>
      <c r="J76" s="31">
        <f>K76</f>
        <v>0</v>
      </c>
      <c r="K76" s="31">
        <f>K78</f>
        <v>0</v>
      </c>
      <c r="L76" s="23" t="s">
        <v>42</v>
      </c>
      <c r="M76" s="122"/>
      <c r="N76" s="122"/>
      <c r="O76" s="122"/>
      <c r="P76" s="122"/>
      <c r="Q76" s="122"/>
      <c r="R76" s="122"/>
    </row>
    <row r="77" spans="1:18" hidden="1">
      <c r="A77" s="19"/>
      <c r="B77" s="58" t="s">
        <v>58</v>
      </c>
      <c r="C77" s="3"/>
      <c r="D77" s="11"/>
      <c r="E77" s="11"/>
      <c r="F77" s="27"/>
      <c r="G77" s="11"/>
      <c r="H77" s="11"/>
      <c r="I77" s="27"/>
      <c r="J77" s="11"/>
      <c r="K77" s="11"/>
      <c r="L77" s="27"/>
    </row>
    <row r="78" spans="1:18" ht="63.75" hidden="1">
      <c r="A78" s="33" t="s">
        <v>135</v>
      </c>
      <c r="B78" s="42" t="s">
        <v>182</v>
      </c>
      <c r="C78" s="59"/>
      <c r="D78" s="36">
        <f>SUM(E78)</f>
        <v>0</v>
      </c>
      <c r="E78" s="36"/>
      <c r="F78" s="16" t="s">
        <v>42</v>
      </c>
      <c r="G78" s="36">
        <f>H78</f>
        <v>0</v>
      </c>
      <c r="H78" s="36"/>
      <c r="I78" s="16" t="s">
        <v>42</v>
      </c>
      <c r="J78" s="36">
        <f>K78</f>
        <v>0</v>
      </c>
      <c r="K78" s="36"/>
      <c r="L78" s="16" t="s">
        <v>42</v>
      </c>
    </row>
    <row r="79" spans="1:18" s="25" customFormat="1" ht="25.5" hidden="1">
      <c r="A79" s="60" t="s">
        <v>9</v>
      </c>
      <c r="B79" s="29" t="s">
        <v>79</v>
      </c>
      <c r="C79" s="61">
        <v>7312</v>
      </c>
      <c r="D79" s="62">
        <f>SUM(F79)</f>
        <v>0</v>
      </c>
      <c r="E79" s="23" t="s">
        <v>42</v>
      </c>
      <c r="F79" s="39">
        <f>F81</f>
        <v>0</v>
      </c>
      <c r="G79" s="62">
        <f>I79</f>
        <v>0</v>
      </c>
      <c r="H79" s="23" t="s">
        <v>42</v>
      </c>
      <c r="I79" s="39">
        <f>I81</f>
        <v>0</v>
      </c>
      <c r="J79" s="62">
        <f>L79</f>
        <v>0</v>
      </c>
      <c r="K79" s="23" t="s">
        <v>42</v>
      </c>
      <c r="L79" s="39">
        <f>L81</f>
        <v>0</v>
      </c>
      <c r="M79" s="122"/>
      <c r="N79" s="122"/>
      <c r="O79" s="122"/>
      <c r="P79" s="122"/>
      <c r="Q79" s="122"/>
      <c r="R79" s="122"/>
    </row>
    <row r="80" spans="1:18" s="25" customFormat="1" hidden="1">
      <c r="A80" s="63"/>
      <c r="B80" s="58" t="s">
        <v>58</v>
      </c>
      <c r="C80" s="64"/>
      <c r="D80" s="65"/>
      <c r="E80" s="65"/>
      <c r="F80" s="64"/>
      <c r="G80" s="65"/>
      <c r="H80" s="65"/>
      <c r="I80" s="64"/>
      <c r="J80" s="65"/>
      <c r="K80" s="65"/>
      <c r="L80" s="64"/>
      <c r="M80" s="122"/>
      <c r="N80" s="122"/>
      <c r="O80" s="122"/>
      <c r="P80" s="122"/>
      <c r="Q80" s="122"/>
      <c r="R80" s="122"/>
    </row>
    <row r="81" spans="1:18" ht="63.75" hidden="1">
      <c r="A81" s="15" t="s">
        <v>10</v>
      </c>
      <c r="B81" s="42" t="s">
        <v>183</v>
      </c>
      <c r="C81" s="59"/>
      <c r="D81" s="36">
        <f>SUM(F81)</f>
        <v>0</v>
      </c>
      <c r="E81" s="16" t="s">
        <v>42</v>
      </c>
      <c r="F81" s="16"/>
      <c r="G81" s="36">
        <f>I81</f>
        <v>0</v>
      </c>
      <c r="H81" s="16" t="s">
        <v>42</v>
      </c>
      <c r="I81" s="16"/>
      <c r="J81" s="36">
        <f>L81</f>
        <v>0</v>
      </c>
      <c r="K81" s="16" t="s">
        <v>42</v>
      </c>
      <c r="L81" s="16"/>
    </row>
    <row r="82" spans="1:18" s="25" customFormat="1" ht="38.25" hidden="1">
      <c r="A82" s="60" t="s">
        <v>136</v>
      </c>
      <c r="B82" s="29" t="s">
        <v>80</v>
      </c>
      <c r="C82" s="61">
        <v>7321</v>
      </c>
      <c r="D82" s="62">
        <f>SUM(E82)</f>
        <v>0</v>
      </c>
      <c r="E82" s="23">
        <f>E84</f>
        <v>0</v>
      </c>
      <c r="F82" s="23" t="s">
        <v>42</v>
      </c>
      <c r="G82" s="62">
        <f>H82</f>
        <v>0</v>
      </c>
      <c r="H82" s="23">
        <f>H84</f>
        <v>0</v>
      </c>
      <c r="I82" s="23" t="s">
        <v>42</v>
      </c>
      <c r="J82" s="62">
        <f>K82</f>
        <v>0</v>
      </c>
      <c r="K82" s="23">
        <f>K84</f>
        <v>0</v>
      </c>
      <c r="L82" s="23" t="s">
        <v>42</v>
      </c>
      <c r="M82" s="122"/>
      <c r="N82" s="122"/>
      <c r="O82" s="122"/>
      <c r="P82" s="122"/>
      <c r="Q82" s="122"/>
      <c r="R82" s="122"/>
    </row>
    <row r="83" spans="1:18" s="25" customFormat="1" hidden="1">
      <c r="A83" s="63"/>
      <c r="B83" s="58" t="s">
        <v>58</v>
      </c>
      <c r="C83" s="64"/>
      <c r="D83" s="65"/>
      <c r="E83" s="65"/>
      <c r="F83" s="64"/>
      <c r="G83" s="65"/>
      <c r="H83" s="65"/>
      <c r="I83" s="64"/>
      <c r="J83" s="65"/>
      <c r="K83" s="65"/>
      <c r="L83" s="64"/>
      <c r="M83" s="122"/>
      <c r="N83" s="122"/>
      <c r="O83" s="122"/>
      <c r="P83" s="122"/>
      <c r="Q83" s="122"/>
      <c r="R83" s="122"/>
    </row>
    <row r="84" spans="1:18" ht="51" hidden="1">
      <c r="A84" s="33" t="s">
        <v>137</v>
      </c>
      <c r="B84" s="42" t="s">
        <v>81</v>
      </c>
      <c r="C84" s="59"/>
      <c r="D84" s="36">
        <f>SUM(E84)</f>
        <v>0</v>
      </c>
      <c r="E84" s="16"/>
      <c r="F84" s="16" t="s">
        <v>42</v>
      </c>
      <c r="G84" s="36">
        <f>H84</f>
        <v>0</v>
      </c>
      <c r="H84" s="16"/>
      <c r="I84" s="16" t="s">
        <v>42</v>
      </c>
      <c r="J84" s="36">
        <f>K84</f>
        <v>0</v>
      </c>
      <c r="K84" s="16"/>
      <c r="L84" s="16" t="s">
        <v>42</v>
      </c>
    </row>
    <row r="85" spans="1:18" s="25" customFormat="1" ht="38.25" hidden="1">
      <c r="A85" s="60" t="s">
        <v>138</v>
      </c>
      <c r="B85" s="29" t="s">
        <v>82</v>
      </c>
      <c r="C85" s="61">
        <v>7322</v>
      </c>
      <c r="D85" s="62">
        <f>SUM(F85)</f>
        <v>0</v>
      </c>
      <c r="E85" s="23" t="s">
        <v>42</v>
      </c>
      <c r="F85" s="39">
        <f>F87</f>
        <v>0</v>
      </c>
      <c r="G85" s="62">
        <f>I85</f>
        <v>0</v>
      </c>
      <c r="H85" s="23" t="s">
        <v>42</v>
      </c>
      <c r="I85" s="39">
        <f>I87</f>
        <v>0</v>
      </c>
      <c r="J85" s="62">
        <f>L85</f>
        <v>0</v>
      </c>
      <c r="K85" s="23" t="s">
        <v>42</v>
      </c>
      <c r="L85" s="39">
        <f>L87</f>
        <v>0</v>
      </c>
      <c r="M85" s="122"/>
      <c r="N85" s="122"/>
      <c r="O85" s="122"/>
      <c r="P85" s="122"/>
      <c r="Q85" s="122"/>
      <c r="R85" s="122"/>
    </row>
    <row r="86" spans="1:18" s="25" customFormat="1" hidden="1">
      <c r="A86" s="63"/>
      <c r="B86" s="58" t="s">
        <v>58</v>
      </c>
      <c r="C86" s="64"/>
      <c r="D86" s="65"/>
      <c r="E86" s="65"/>
      <c r="F86" s="64"/>
      <c r="G86" s="65"/>
      <c r="H86" s="65"/>
      <c r="I86" s="64"/>
      <c r="J86" s="65"/>
      <c r="K86" s="65"/>
      <c r="L86" s="64"/>
      <c r="M86" s="122"/>
      <c r="N86" s="122"/>
      <c r="O86" s="122"/>
      <c r="P86" s="122"/>
      <c r="Q86" s="122"/>
      <c r="R86" s="122"/>
    </row>
    <row r="87" spans="1:18" ht="51" hidden="1">
      <c r="A87" s="33" t="s">
        <v>139</v>
      </c>
      <c r="B87" s="42" t="s">
        <v>83</v>
      </c>
      <c r="C87" s="59"/>
      <c r="D87" s="36">
        <f>SUM(F87)</f>
        <v>0</v>
      </c>
      <c r="E87" s="16" t="s">
        <v>42</v>
      </c>
      <c r="F87" s="16"/>
      <c r="G87" s="36">
        <f>I87</f>
        <v>0</v>
      </c>
      <c r="H87" s="16" t="s">
        <v>42</v>
      </c>
      <c r="I87" s="16"/>
      <c r="J87" s="36">
        <f>L87</f>
        <v>0</v>
      </c>
      <c r="K87" s="16" t="s">
        <v>42</v>
      </c>
      <c r="L87" s="16"/>
    </row>
    <row r="88" spans="1:18" s="25" customFormat="1" ht="42" customHeight="1">
      <c r="A88" s="21" t="s">
        <v>140</v>
      </c>
      <c r="B88" s="29" t="s">
        <v>84</v>
      </c>
      <c r="C88" s="23">
        <v>7331</v>
      </c>
      <c r="D88" s="97">
        <f>SUM(E88)</f>
        <v>4193445.6</v>
      </c>
      <c r="E88" s="97">
        <f>SUM(E91,E92,E96:E97)</f>
        <v>4193445.6</v>
      </c>
      <c r="F88" s="23" t="s">
        <v>42</v>
      </c>
      <c r="G88" s="31">
        <f>H88</f>
        <v>14613.491666666667</v>
      </c>
      <c r="H88" s="31">
        <f>SUM(H91,H92,H96:H97)</f>
        <v>14613.491666666667</v>
      </c>
      <c r="I88" s="23" t="s">
        <v>42</v>
      </c>
      <c r="J88" s="31">
        <f>K88</f>
        <v>0</v>
      </c>
      <c r="K88" s="31">
        <f>SUM(K91,K92,K96:K97)</f>
        <v>0</v>
      </c>
      <c r="L88" s="23" t="s">
        <v>42</v>
      </c>
      <c r="M88" s="122"/>
      <c r="N88" s="122"/>
      <c r="O88" s="122"/>
      <c r="P88" s="122"/>
      <c r="Q88" s="122"/>
      <c r="R88" s="122"/>
    </row>
    <row r="89" spans="1:18">
      <c r="A89" s="19"/>
      <c r="B89" s="32" t="s">
        <v>181</v>
      </c>
      <c r="C89" s="3"/>
      <c r="D89" s="11"/>
      <c r="E89" s="11"/>
      <c r="F89" s="27"/>
      <c r="G89" s="11"/>
      <c r="H89" s="11"/>
      <c r="I89" s="27"/>
      <c r="J89" s="11"/>
      <c r="K89" s="11"/>
      <c r="L89" s="27"/>
    </row>
    <row r="90" spans="1:18">
      <c r="A90" s="19"/>
      <c r="B90" s="32" t="s">
        <v>190</v>
      </c>
      <c r="C90" s="28"/>
      <c r="D90" s="11"/>
      <c r="E90" s="11"/>
      <c r="F90" s="27"/>
      <c r="G90" s="11"/>
      <c r="H90" s="11"/>
      <c r="I90" s="27"/>
      <c r="J90" s="11"/>
      <c r="K90" s="11"/>
      <c r="L90" s="27"/>
    </row>
    <row r="91" spans="1:18" ht="25.5">
      <c r="A91" s="38" t="s">
        <v>141</v>
      </c>
      <c r="B91" s="42" t="s">
        <v>85</v>
      </c>
      <c r="D91" s="40">
        <f>SUM(E91)</f>
        <v>4190395.2</v>
      </c>
      <c r="E91" s="37">
        <v>4190395.2</v>
      </c>
      <c r="F91" s="39" t="s">
        <v>42</v>
      </c>
      <c r="G91" s="40">
        <f>H91</f>
        <v>14613.491666666667</v>
      </c>
      <c r="H91" s="37">
        <v>14613.491666666667</v>
      </c>
      <c r="I91" s="39" t="s">
        <v>42</v>
      </c>
      <c r="J91" s="41">
        <f>K91</f>
        <v>0</v>
      </c>
      <c r="K91" s="39"/>
      <c r="L91" s="39" t="s">
        <v>42</v>
      </c>
    </row>
    <row r="92" spans="1:18" hidden="1">
      <c r="A92" s="38" t="s">
        <v>142</v>
      </c>
      <c r="B92" s="42" t="s">
        <v>29</v>
      </c>
      <c r="C92" s="66"/>
      <c r="D92" s="41">
        <f>SUM(E92)</f>
        <v>0</v>
      </c>
      <c r="E92" s="39">
        <f>SUM(E94:E95)</f>
        <v>0</v>
      </c>
      <c r="F92" s="39" t="s">
        <v>42</v>
      </c>
      <c r="G92" s="41">
        <f>H92</f>
        <v>0</v>
      </c>
      <c r="H92" s="39">
        <f>SUM(H94:H95)</f>
        <v>0</v>
      </c>
      <c r="I92" s="39" t="s">
        <v>42</v>
      </c>
      <c r="J92" s="41">
        <f>K92</f>
        <v>0</v>
      </c>
      <c r="K92" s="39">
        <f>SUM(K94:K95)</f>
        <v>0</v>
      </c>
      <c r="L92" s="39" t="s">
        <v>42</v>
      </c>
    </row>
    <row r="93" spans="1:18" hidden="1">
      <c r="A93" s="46"/>
      <c r="B93" s="50" t="s">
        <v>58</v>
      </c>
      <c r="C93" s="67"/>
      <c r="D93" s="28"/>
      <c r="E93" s="48"/>
      <c r="F93" s="48"/>
      <c r="G93" s="28"/>
      <c r="H93" s="48"/>
      <c r="I93" s="48"/>
      <c r="J93" s="28"/>
      <c r="K93" s="48"/>
      <c r="L93" s="48"/>
    </row>
    <row r="94" spans="1:18" ht="51" hidden="1">
      <c r="A94" s="33" t="s">
        <v>143</v>
      </c>
      <c r="B94" s="51" t="s">
        <v>86</v>
      </c>
      <c r="C94" s="16"/>
      <c r="D94" s="36">
        <f>SUM(E94)</f>
        <v>0</v>
      </c>
      <c r="E94" s="16"/>
      <c r="F94" s="16" t="s">
        <v>42</v>
      </c>
      <c r="G94" s="36">
        <f>H94</f>
        <v>0</v>
      </c>
      <c r="H94" s="16"/>
      <c r="I94" s="16" t="s">
        <v>42</v>
      </c>
      <c r="J94" s="36">
        <f>K94</f>
        <v>0</v>
      </c>
      <c r="K94" s="16"/>
      <c r="L94" s="16" t="s">
        <v>42</v>
      </c>
    </row>
    <row r="95" spans="1:18" hidden="1">
      <c r="A95" s="33" t="s">
        <v>144</v>
      </c>
      <c r="B95" s="51" t="s">
        <v>184</v>
      </c>
      <c r="C95" s="16"/>
      <c r="D95" s="36">
        <f>SUM(E95)</f>
        <v>0</v>
      </c>
      <c r="E95" s="16"/>
      <c r="F95" s="16" t="s">
        <v>42</v>
      </c>
      <c r="G95" s="36">
        <f>H95</f>
        <v>0</v>
      </c>
      <c r="H95" s="16"/>
      <c r="I95" s="16" t="s">
        <v>42</v>
      </c>
      <c r="J95" s="36">
        <f>K95</f>
        <v>0</v>
      </c>
      <c r="K95" s="16"/>
      <c r="L95" s="16" t="s">
        <v>42</v>
      </c>
    </row>
    <row r="96" spans="1:18" s="113" customFormat="1" ht="25.5">
      <c r="A96" s="33" t="s">
        <v>145</v>
      </c>
      <c r="B96" s="42" t="s">
        <v>30</v>
      </c>
      <c r="C96" s="59"/>
      <c r="D96" s="134">
        <f>SUM(E96)</f>
        <v>3050.4</v>
      </c>
      <c r="E96" s="89">
        <v>3050.4</v>
      </c>
      <c r="F96" s="16" t="s">
        <v>42</v>
      </c>
      <c r="G96" s="112">
        <f>H96</f>
        <v>0</v>
      </c>
      <c r="H96" s="108"/>
      <c r="I96" s="108" t="s">
        <v>42</v>
      </c>
      <c r="J96" s="112">
        <f>K96</f>
        <v>0</v>
      </c>
      <c r="K96" s="108"/>
      <c r="L96" s="108" t="s">
        <v>42</v>
      </c>
    </row>
    <row r="97" spans="1:18" ht="38.25" hidden="1">
      <c r="A97" s="38" t="s">
        <v>146</v>
      </c>
      <c r="B97" s="42" t="s">
        <v>46</v>
      </c>
      <c r="C97" s="66"/>
      <c r="D97" s="41">
        <f>SUM(E97)</f>
        <v>0</v>
      </c>
      <c r="E97" s="39"/>
      <c r="F97" s="39" t="s">
        <v>42</v>
      </c>
      <c r="G97" s="41">
        <f>H97</f>
        <v>0</v>
      </c>
      <c r="H97" s="39"/>
      <c r="I97" s="39" t="s">
        <v>42</v>
      </c>
      <c r="J97" s="41">
        <f>K97</f>
        <v>0</v>
      </c>
      <c r="K97" s="39"/>
      <c r="L97" s="39" t="s">
        <v>42</v>
      </c>
    </row>
    <row r="98" spans="1:18" hidden="1">
      <c r="A98" s="19"/>
      <c r="B98" s="32" t="s">
        <v>190</v>
      </c>
      <c r="C98" s="28"/>
      <c r="D98" s="11"/>
      <c r="E98" s="11"/>
      <c r="F98" s="27"/>
      <c r="G98" s="11"/>
      <c r="H98" s="11"/>
      <c r="I98" s="27"/>
      <c r="J98" s="11"/>
      <c r="K98" s="11"/>
      <c r="L98" s="27"/>
    </row>
    <row r="99" spans="1:18" ht="38.25" hidden="1">
      <c r="A99" s="33" t="s">
        <v>147</v>
      </c>
      <c r="B99" s="51" t="s">
        <v>12</v>
      </c>
      <c r="C99" s="59"/>
      <c r="D99" s="36">
        <f>SUM(E99)</f>
        <v>0</v>
      </c>
      <c r="E99" s="16"/>
      <c r="F99" s="16" t="s">
        <v>42</v>
      </c>
      <c r="G99" s="36">
        <f>H99</f>
        <v>0</v>
      </c>
      <c r="H99" s="16"/>
      <c r="I99" s="16" t="s">
        <v>42</v>
      </c>
      <c r="J99" s="36"/>
      <c r="K99" s="16"/>
      <c r="L99" s="16" t="s">
        <v>42</v>
      </c>
    </row>
    <row r="100" spans="1:18" s="25" customFormat="1" ht="39" customHeight="1">
      <c r="A100" s="21" t="s">
        <v>148</v>
      </c>
      <c r="B100" s="29" t="s">
        <v>87</v>
      </c>
      <c r="C100" s="30">
        <v>7332</v>
      </c>
      <c r="D100" s="31">
        <f>SUM(F100)</f>
        <v>0</v>
      </c>
      <c r="E100" s="23" t="s">
        <v>42</v>
      </c>
      <c r="F100" s="148">
        <f>SUM(F103:F104)</f>
        <v>0</v>
      </c>
      <c r="G100" s="31">
        <f>I100</f>
        <v>0</v>
      </c>
      <c r="H100" s="23" t="s">
        <v>42</v>
      </c>
      <c r="I100" s="23">
        <f>SUM(I103:I104)</f>
        <v>0</v>
      </c>
      <c r="J100" s="31">
        <f>L100</f>
        <v>0</v>
      </c>
      <c r="K100" s="23" t="s">
        <v>42</v>
      </c>
      <c r="L100" s="23">
        <f>SUM(L103:L104)</f>
        <v>0</v>
      </c>
      <c r="M100" s="122"/>
      <c r="N100" s="122"/>
      <c r="O100" s="122"/>
      <c r="P100" s="122"/>
      <c r="Q100" s="122"/>
      <c r="R100" s="122"/>
    </row>
    <row r="101" spans="1:18">
      <c r="A101" s="19"/>
      <c r="B101" s="32" t="s">
        <v>185</v>
      </c>
      <c r="C101" s="3"/>
      <c r="D101" s="11"/>
      <c r="E101" s="45"/>
      <c r="F101" s="27"/>
      <c r="G101" s="11"/>
      <c r="H101" s="45"/>
      <c r="I101" s="27"/>
      <c r="J101" s="11"/>
      <c r="K101" s="45"/>
      <c r="L101" s="27"/>
    </row>
    <row r="102" spans="1:18">
      <c r="A102" s="19"/>
      <c r="B102" s="58" t="s">
        <v>58</v>
      </c>
      <c r="C102" s="3"/>
      <c r="D102" s="11"/>
      <c r="E102" s="27"/>
      <c r="F102" s="27"/>
      <c r="G102" s="11"/>
      <c r="H102" s="27"/>
      <c r="I102" s="27"/>
      <c r="J102" s="11"/>
      <c r="K102" s="27"/>
      <c r="L102" s="27"/>
    </row>
    <row r="103" spans="1:18" s="113" customFormat="1" ht="40.5" customHeight="1">
      <c r="A103" s="33" t="s">
        <v>149</v>
      </c>
      <c r="B103" s="42" t="s">
        <v>88</v>
      </c>
      <c r="C103" s="59"/>
      <c r="D103" s="149">
        <f>SUM(F103)</f>
        <v>0</v>
      </c>
      <c r="E103" s="16" t="s">
        <v>42</v>
      </c>
      <c r="F103" s="150">
        <v>0</v>
      </c>
      <c r="G103" s="112">
        <f>I103</f>
        <v>0</v>
      </c>
      <c r="H103" s="108" t="s">
        <v>42</v>
      </c>
      <c r="I103" s="117"/>
      <c r="J103" s="112">
        <f>L103</f>
        <v>0</v>
      </c>
      <c r="K103" s="108" t="s">
        <v>42</v>
      </c>
      <c r="L103" s="117"/>
      <c r="M103" s="147"/>
      <c r="N103" s="120"/>
      <c r="O103" s="120"/>
      <c r="P103" s="120"/>
      <c r="Q103" s="120"/>
      <c r="R103" s="120"/>
    </row>
    <row r="104" spans="1:18" ht="39" hidden="1" customHeight="1">
      <c r="A104" s="38" t="s">
        <v>150</v>
      </c>
      <c r="B104" s="42" t="s">
        <v>47</v>
      </c>
      <c r="C104" s="66"/>
      <c r="D104" s="41">
        <f>SUM(F104)</f>
        <v>0</v>
      </c>
      <c r="E104" s="39" t="s">
        <v>42</v>
      </c>
      <c r="F104" s="39"/>
      <c r="G104" s="41">
        <f>I104</f>
        <v>0</v>
      </c>
      <c r="H104" s="39" t="s">
        <v>42</v>
      </c>
      <c r="I104" s="39"/>
      <c r="J104" s="41">
        <f>L104</f>
        <v>0</v>
      </c>
      <c r="K104" s="39" t="s">
        <v>42</v>
      </c>
      <c r="L104" s="39"/>
    </row>
    <row r="105" spans="1:18" ht="13.5" hidden="1" customHeight="1">
      <c r="A105" s="19"/>
      <c r="B105" s="32" t="s">
        <v>190</v>
      </c>
      <c r="C105" s="28"/>
      <c r="D105" s="11"/>
      <c r="E105" s="11"/>
      <c r="F105" s="27"/>
      <c r="G105" s="11"/>
      <c r="H105" s="11"/>
      <c r="I105" s="27"/>
      <c r="J105" s="11"/>
      <c r="K105" s="11"/>
      <c r="L105" s="27"/>
    </row>
    <row r="106" spans="1:18" ht="40.5" hidden="1" customHeight="1">
      <c r="A106" s="33" t="s">
        <v>151</v>
      </c>
      <c r="B106" s="51" t="s">
        <v>12</v>
      </c>
      <c r="C106" s="59"/>
      <c r="D106" s="36">
        <f>SUM(F106)</f>
        <v>0</v>
      </c>
      <c r="E106" s="16" t="s">
        <v>42</v>
      </c>
      <c r="F106" s="16"/>
      <c r="G106" s="36">
        <f>I106</f>
        <v>0</v>
      </c>
      <c r="H106" s="16" t="s">
        <v>42</v>
      </c>
      <c r="I106" s="16"/>
      <c r="J106" s="36">
        <f>L106</f>
        <v>0</v>
      </c>
      <c r="K106" s="16" t="s">
        <v>42</v>
      </c>
      <c r="L106" s="16"/>
    </row>
    <row r="107" spans="1:18" s="25" customFormat="1">
      <c r="A107" s="21" t="s">
        <v>41</v>
      </c>
      <c r="B107" s="29" t="s">
        <v>89</v>
      </c>
      <c r="C107" s="23">
        <v>7400</v>
      </c>
      <c r="D107" s="54">
        <f>SUM(D113,D116,D127,D132,D146,D151,D156)</f>
        <v>465349</v>
      </c>
      <c r="E107" s="54">
        <f>SUM(E113,E116,E127,E132,E146,E151,E156)</f>
        <v>465349</v>
      </c>
      <c r="F107" s="54">
        <f>SUM(F113,F116,F127,F132,F146,F151,F156)</f>
        <v>0</v>
      </c>
      <c r="G107" s="31">
        <f>SUM(H107, I107)</f>
        <v>1104.0000000000002</v>
      </c>
      <c r="H107" s="31">
        <f>SUM(H113,H116,H127,H132,H146,H151)</f>
        <v>1104.0000000000002</v>
      </c>
      <c r="I107" s="23">
        <f>SUM(I110,I156)</f>
        <v>0</v>
      </c>
      <c r="J107" s="31">
        <f>SUM(K107, L107)</f>
        <v>0</v>
      </c>
      <c r="K107" s="31">
        <f>SUM(K113,K116,K127,K132,K146,K151)</f>
        <v>0</v>
      </c>
      <c r="L107" s="23">
        <f>SUM(L110,L156)</f>
        <v>0</v>
      </c>
      <c r="M107" s="122"/>
      <c r="N107" s="122"/>
      <c r="O107" s="122"/>
      <c r="P107" s="122"/>
      <c r="Q107" s="122"/>
      <c r="R107" s="122"/>
    </row>
    <row r="108" spans="1:18" ht="24.75" customHeight="1">
      <c r="A108" s="19"/>
      <c r="B108" s="32" t="s">
        <v>152</v>
      </c>
      <c r="C108" s="3"/>
      <c r="D108" s="11"/>
      <c r="E108" s="11"/>
      <c r="F108" s="27"/>
      <c r="G108" s="11"/>
      <c r="H108" s="11"/>
      <c r="I108" s="27"/>
      <c r="J108" s="11"/>
      <c r="K108" s="11"/>
      <c r="L108" s="27"/>
    </row>
    <row r="109" spans="1:18" ht="15.75" customHeight="1">
      <c r="A109" s="19"/>
      <c r="B109" s="32" t="s">
        <v>58</v>
      </c>
      <c r="C109" s="28"/>
      <c r="D109" s="11"/>
      <c r="E109" s="11"/>
      <c r="F109" s="27"/>
      <c r="G109" s="11"/>
      <c r="H109" s="11"/>
      <c r="I109" s="27"/>
      <c r="J109" s="11"/>
      <c r="K109" s="11"/>
      <c r="L109" s="27"/>
    </row>
    <row r="110" spans="1:18" s="25" customFormat="1" ht="24.75" hidden="1" customHeight="1">
      <c r="A110" s="21" t="s">
        <v>11</v>
      </c>
      <c r="B110" s="29" t="s">
        <v>95</v>
      </c>
      <c r="C110" s="30">
        <v>7411</v>
      </c>
      <c r="D110" s="31">
        <f>SUM(F110)</f>
        <v>0</v>
      </c>
      <c r="E110" s="23" t="s">
        <v>42</v>
      </c>
      <c r="F110" s="23"/>
      <c r="G110" s="31">
        <f>I110</f>
        <v>0</v>
      </c>
      <c r="H110" s="23" t="s">
        <v>42</v>
      </c>
      <c r="I110" s="23"/>
      <c r="J110" s="31">
        <f>L110</f>
        <v>0</v>
      </c>
      <c r="K110" s="23" t="s">
        <v>42</v>
      </c>
      <c r="L110" s="23"/>
      <c r="M110" s="122"/>
      <c r="N110" s="122"/>
      <c r="O110" s="122"/>
      <c r="P110" s="122"/>
      <c r="Q110" s="122"/>
      <c r="R110" s="122"/>
    </row>
    <row r="111" spans="1:18" ht="24.75" hidden="1" customHeight="1">
      <c r="A111" s="19"/>
      <c r="B111" s="32" t="s">
        <v>58</v>
      </c>
      <c r="C111" s="3"/>
      <c r="D111" s="11"/>
      <c r="E111" s="27"/>
      <c r="F111" s="27"/>
      <c r="G111" s="11"/>
      <c r="H111" s="27"/>
      <c r="I111" s="27"/>
      <c r="J111" s="11"/>
      <c r="K111" s="27"/>
      <c r="L111" s="27"/>
    </row>
    <row r="112" spans="1:18" ht="37.5" hidden="1" customHeight="1">
      <c r="A112" s="33" t="s">
        <v>153</v>
      </c>
      <c r="B112" s="34" t="s">
        <v>48</v>
      </c>
      <c r="C112" s="59"/>
      <c r="D112" s="36">
        <f>SUM(F112)</f>
        <v>0</v>
      </c>
      <c r="E112" s="16" t="s">
        <v>42</v>
      </c>
      <c r="F112" s="16"/>
      <c r="G112" s="36">
        <f>I112</f>
        <v>0</v>
      </c>
      <c r="H112" s="16" t="s">
        <v>42</v>
      </c>
      <c r="I112" s="16"/>
      <c r="J112" s="36">
        <f>L112</f>
        <v>0</v>
      </c>
      <c r="K112" s="16" t="s">
        <v>42</v>
      </c>
      <c r="L112" s="16"/>
    </row>
    <row r="113" spans="1:18" s="25" customFormat="1" ht="24.75" hidden="1" customHeight="1">
      <c r="A113" s="21" t="s">
        <v>154</v>
      </c>
      <c r="B113" s="29" t="s">
        <v>96</v>
      </c>
      <c r="C113" s="30">
        <v>7412</v>
      </c>
      <c r="D113" s="31">
        <f>SUM(E113)</f>
        <v>0</v>
      </c>
      <c r="E113" s="31"/>
      <c r="F113" s="23" t="s">
        <v>42</v>
      </c>
      <c r="G113" s="31">
        <f>H113</f>
        <v>0</v>
      </c>
      <c r="H113" s="31"/>
      <c r="I113" s="23" t="s">
        <v>42</v>
      </c>
      <c r="J113" s="31">
        <f>K113</f>
        <v>0</v>
      </c>
      <c r="K113" s="31"/>
      <c r="L113" s="23" t="s">
        <v>42</v>
      </c>
      <c r="M113" s="122"/>
      <c r="N113" s="122"/>
      <c r="O113" s="122"/>
      <c r="P113" s="122"/>
      <c r="Q113" s="122"/>
      <c r="R113" s="122"/>
    </row>
    <row r="114" spans="1:18" ht="24.75" hidden="1" customHeight="1">
      <c r="A114" s="19"/>
      <c r="B114" s="32" t="s">
        <v>58</v>
      </c>
      <c r="C114" s="3"/>
      <c r="D114" s="11"/>
      <c r="E114" s="11"/>
      <c r="F114" s="27"/>
      <c r="G114" s="11"/>
      <c r="H114" s="11"/>
      <c r="I114" s="27"/>
      <c r="J114" s="11"/>
      <c r="K114" s="11"/>
      <c r="L114" s="27"/>
    </row>
    <row r="115" spans="1:18" ht="43.5" hidden="1" customHeight="1">
      <c r="A115" s="33" t="s">
        <v>155</v>
      </c>
      <c r="B115" s="42" t="s">
        <v>15</v>
      </c>
      <c r="C115" s="59"/>
      <c r="D115" s="36">
        <f>SUM(E115)</f>
        <v>0</v>
      </c>
      <c r="E115" s="16"/>
      <c r="F115" s="16" t="s">
        <v>42</v>
      </c>
      <c r="G115" s="36">
        <f>H115</f>
        <v>0</v>
      </c>
      <c r="H115" s="16"/>
      <c r="I115" s="16" t="s">
        <v>42</v>
      </c>
      <c r="J115" s="36">
        <f>K115</f>
        <v>0</v>
      </c>
      <c r="K115" s="16"/>
      <c r="L115" s="16" t="s">
        <v>42</v>
      </c>
    </row>
    <row r="116" spans="1:18" s="25" customFormat="1" ht="15" customHeight="1">
      <c r="A116" s="21" t="s">
        <v>156</v>
      </c>
      <c r="B116" s="29" t="s">
        <v>97</v>
      </c>
      <c r="C116" s="30">
        <v>7415</v>
      </c>
      <c r="D116" s="92">
        <f>SUM(E116)</f>
        <v>110338.1</v>
      </c>
      <c r="E116" s="92">
        <f>E119+E126+E125</f>
        <v>110338.1</v>
      </c>
      <c r="F116" s="23" t="s">
        <v>42</v>
      </c>
      <c r="G116" s="31">
        <f>H116</f>
        <v>1003.1666666666667</v>
      </c>
      <c r="H116" s="31">
        <f>SUM(H119:H126)</f>
        <v>1003.1666666666667</v>
      </c>
      <c r="I116" s="23" t="s">
        <v>42</v>
      </c>
      <c r="J116" s="31">
        <f>K116</f>
        <v>0</v>
      </c>
      <c r="K116" s="31">
        <f>SUM(K119:K126)</f>
        <v>0</v>
      </c>
      <c r="L116" s="23" t="s">
        <v>42</v>
      </c>
      <c r="M116" s="122"/>
      <c r="N116" s="122"/>
      <c r="O116" s="122"/>
      <c r="P116" s="122"/>
      <c r="Q116" s="122"/>
      <c r="R116" s="122"/>
    </row>
    <row r="117" spans="1:18" ht="14.25" customHeight="1">
      <c r="A117" s="19"/>
      <c r="B117" s="32" t="s">
        <v>157</v>
      </c>
      <c r="C117" s="3"/>
      <c r="D117" s="11"/>
      <c r="E117" s="11"/>
      <c r="F117" s="27"/>
      <c r="G117" s="11"/>
      <c r="H117" s="11"/>
      <c r="I117" s="27"/>
      <c r="J117" s="11"/>
      <c r="K117" s="11"/>
      <c r="L117" s="27"/>
    </row>
    <row r="118" spans="1:18" ht="15" customHeight="1">
      <c r="A118" s="19"/>
      <c r="B118" s="32" t="s">
        <v>58</v>
      </c>
      <c r="C118" s="3"/>
      <c r="D118" s="11"/>
      <c r="E118" s="11"/>
      <c r="F118" s="27"/>
      <c r="G118" s="11"/>
      <c r="H118" s="11"/>
      <c r="I118" s="27"/>
      <c r="J118" s="11"/>
      <c r="K118" s="11"/>
      <c r="L118" s="27"/>
    </row>
    <row r="119" spans="1:18" ht="24.75" customHeight="1">
      <c r="A119" s="33" t="s">
        <v>158</v>
      </c>
      <c r="B119" s="42" t="s">
        <v>91</v>
      </c>
      <c r="C119" s="59"/>
      <c r="D119" s="93">
        <f t="shared" ref="D119:D127" si="3">SUM(E119)</f>
        <v>37444.1</v>
      </c>
      <c r="E119" s="94">
        <f>SUM(E120:E121)</f>
        <v>37444.1</v>
      </c>
      <c r="F119" s="16" t="s">
        <v>42</v>
      </c>
      <c r="G119" s="35">
        <f>H119</f>
        <v>619.83333333333337</v>
      </c>
      <c r="H119" s="6">
        <v>619.83333333333337</v>
      </c>
      <c r="I119" s="16" t="s">
        <v>42</v>
      </c>
      <c r="J119" s="36">
        <f>K119</f>
        <v>0</v>
      </c>
      <c r="K119" s="16"/>
      <c r="L119" s="16" t="s">
        <v>42</v>
      </c>
    </row>
    <row r="120" spans="1:18" ht="14.25" hidden="1" customHeight="1">
      <c r="A120" s="33"/>
      <c r="B120" s="42" t="s">
        <v>93</v>
      </c>
      <c r="C120" s="59"/>
      <c r="D120" s="93">
        <f t="shared" si="3"/>
        <v>0</v>
      </c>
      <c r="E120" s="94"/>
      <c r="F120" s="16"/>
      <c r="G120" s="35"/>
      <c r="H120" s="6"/>
      <c r="I120" s="16"/>
      <c r="J120" s="36"/>
      <c r="K120" s="16"/>
      <c r="L120" s="16"/>
    </row>
    <row r="121" spans="1:18" ht="14.25" customHeight="1">
      <c r="A121" s="33"/>
      <c r="B121" s="34" t="s">
        <v>94</v>
      </c>
      <c r="C121" s="59"/>
      <c r="D121" s="93">
        <f t="shared" si="3"/>
        <v>37444.1</v>
      </c>
      <c r="E121" s="94">
        <v>37444.1</v>
      </c>
      <c r="F121" s="16"/>
      <c r="G121" s="35"/>
      <c r="H121" s="6"/>
      <c r="I121" s="16"/>
      <c r="J121" s="36"/>
      <c r="K121" s="16"/>
      <c r="L121" s="16"/>
    </row>
    <row r="122" spans="1:18" ht="24.75" hidden="1" customHeight="1">
      <c r="A122" s="33" t="s">
        <v>159</v>
      </c>
      <c r="B122" s="42" t="s">
        <v>186</v>
      </c>
      <c r="C122" s="59"/>
      <c r="D122" s="35">
        <f t="shared" si="3"/>
        <v>0</v>
      </c>
      <c r="E122" s="16"/>
      <c r="F122" s="16" t="s">
        <v>42</v>
      </c>
      <c r="G122" s="36">
        <f>H122</f>
        <v>0</v>
      </c>
      <c r="H122" s="16"/>
      <c r="I122" s="16" t="s">
        <v>42</v>
      </c>
      <c r="J122" s="36">
        <f>K122</f>
        <v>0</v>
      </c>
      <c r="K122" s="16"/>
      <c r="L122" s="16" t="s">
        <v>42</v>
      </c>
    </row>
    <row r="123" spans="1:18" ht="21.75" hidden="1" customHeight="1">
      <c r="A123" s="33"/>
      <c r="B123" s="42" t="s">
        <v>93</v>
      </c>
      <c r="C123" s="59"/>
      <c r="D123" s="35">
        <f t="shared" si="3"/>
        <v>0</v>
      </c>
      <c r="E123" s="89">
        <v>0</v>
      </c>
      <c r="F123" s="16"/>
      <c r="G123" s="36"/>
      <c r="H123" s="16"/>
      <c r="I123" s="16"/>
      <c r="J123" s="36"/>
      <c r="K123" s="16"/>
      <c r="L123" s="16"/>
    </row>
    <row r="124" spans="1:18" ht="21" hidden="1" customHeight="1">
      <c r="A124" s="33"/>
      <c r="B124" s="34" t="s">
        <v>94</v>
      </c>
      <c r="C124" s="59"/>
      <c r="D124" s="35">
        <f t="shared" si="3"/>
        <v>0</v>
      </c>
      <c r="E124" s="16">
        <v>0</v>
      </c>
      <c r="F124" s="16"/>
      <c r="G124" s="36"/>
      <c r="H124" s="16"/>
      <c r="I124" s="16"/>
      <c r="J124" s="36"/>
      <c r="K124" s="16"/>
      <c r="L124" s="16"/>
    </row>
    <row r="125" spans="1:18" ht="54" hidden="1" customHeight="1">
      <c r="A125" s="33" t="s">
        <v>160</v>
      </c>
      <c r="B125" s="42" t="s">
        <v>92</v>
      </c>
      <c r="C125" s="59"/>
      <c r="D125" s="90">
        <f t="shared" si="3"/>
        <v>0</v>
      </c>
      <c r="E125" s="91">
        <v>0</v>
      </c>
      <c r="F125" s="16" t="s">
        <v>42</v>
      </c>
      <c r="G125" s="36">
        <f>H125</f>
        <v>0</v>
      </c>
      <c r="H125" s="16"/>
      <c r="I125" s="16" t="s">
        <v>42</v>
      </c>
      <c r="J125" s="36">
        <f>K125</f>
        <v>0</v>
      </c>
      <c r="K125" s="16"/>
      <c r="L125" s="16" t="s">
        <v>42</v>
      </c>
    </row>
    <row r="126" spans="1:18" s="107" customFormat="1" ht="16.5" customHeight="1">
      <c r="A126" s="126" t="s">
        <v>49</v>
      </c>
      <c r="B126" s="42" t="s">
        <v>98</v>
      </c>
      <c r="C126" s="127"/>
      <c r="D126" s="91">
        <f t="shared" si="3"/>
        <v>72894</v>
      </c>
      <c r="E126" s="91">
        <v>72894</v>
      </c>
      <c r="F126" s="128" t="s">
        <v>42</v>
      </c>
      <c r="G126" s="106">
        <f>H126</f>
        <v>383.33333333333331</v>
      </c>
      <c r="H126" s="106">
        <v>383.33333333333331</v>
      </c>
      <c r="I126" s="105" t="s">
        <v>42</v>
      </c>
      <c r="J126" s="105">
        <f>K126</f>
        <v>0</v>
      </c>
      <c r="K126" s="105"/>
      <c r="L126" s="105" t="s">
        <v>42</v>
      </c>
      <c r="M126" s="124"/>
      <c r="N126" s="124"/>
      <c r="O126" s="124"/>
      <c r="P126" s="124"/>
      <c r="Q126" s="124"/>
      <c r="R126" s="124"/>
    </row>
    <row r="127" spans="1:18" s="25" customFormat="1" ht="24" customHeight="1">
      <c r="A127" s="21" t="s">
        <v>50</v>
      </c>
      <c r="B127" s="29" t="s">
        <v>99</v>
      </c>
      <c r="C127" s="30">
        <v>7421</v>
      </c>
      <c r="D127" s="97">
        <f t="shared" si="3"/>
        <v>3998</v>
      </c>
      <c r="E127" s="97">
        <f>SUM(E130:E131)</f>
        <v>3998</v>
      </c>
      <c r="F127" s="23" t="s">
        <v>42</v>
      </c>
      <c r="G127" s="31">
        <f>H127</f>
        <v>55</v>
      </c>
      <c r="H127" s="31">
        <f>SUM(H130:H131)</f>
        <v>55</v>
      </c>
      <c r="I127" s="23" t="s">
        <v>42</v>
      </c>
      <c r="J127" s="31">
        <f>K127</f>
        <v>0</v>
      </c>
      <c r="K127" s="31">
        <f>SUM(K130:K131)</f>
        <v>0</v>
      </c>
      <c r="L127" s="23" t="s">
        <v>42</v>
      </c>
      <c r="M127" s="122"/>
      <c r="N127" s="122"/>
      <c r="O127" s="122"/>
      <c r="P127" s="122"/>
      <c r="Q127" s="122"/>
      <c r="R127" s="122"/>
    </row>
    <row r="128" spans="1:18" ht="14.25" customHeight="1">
      <c r="A128" s="19"/>
      <c r="B128" s="32" t="s">
        <v>32</v>
      </c>
      <c r="C128" s="3"/>
      <c r="D128" s="98"/>
      <c r="E128" s="98"/>
      <c r="F128" s="27"/>
      <c r="G128" s="11"/>
      <c r="H128" s="11"/>
      <c r="I128" s="27"/>
      <c r="J128" s="11"/>
      <c r="K128" s="11"/>
      <c r="L128" s="27"/>
    </row>
    <row r="129" spans="1:18" ht="14.25" customHeight="1">
      <c r="A129" s="19"/>
      <c r="B129" s="32" t="s">
        <v>58</v>
      </c>
      <c r="C129" s="3"/>
      <c r="D129" s="98"/>
      <c r="E129" s="98"/>
      <c r="F129" s="27"/>
      <c r="G129" s="11"/>
      <c r="H129" s="11"/>
      <c r="I129" s="27"/>
      <c r="J129" s="11"/>
      <c r="K129" s="11"/>
      <c r="L129" s="27"/>
    </row>
    <row r="130" spans="1:18" ht="27" hidden="1" customHeight="1">
      <c r="A130" s="130" t="s">
        <v>51</v>
      </c>
      <c r="B130" s="131" t="s">
        <v>216</v>
      </c>
      <c r="C130" s="132"/>
      <c r="D130" s="135">
        <f>SUM(E130)</f>
        <v>0</v>
      </c>
      <c r="E130" s="136"/>
      <c r="F130" s="108" t="s">
        <v>42</v>
      </c>
      <c r="G130" s="112">
        <f>H130</f>
        <v>0</v>
      </c>
      <c r="H130" s="108"/>
      <c r="I130" s="108" t="s">
        <v>42</v>
      </c>
      <c r="J130" s="112">
        <f>K130</f>
        <v>0</v>
      </c>
      <c r="K130" s="108"/>
      <c r="L130" s="108" t="s">
        <v>42</v>
      </c>
    </row>
    <row r="131" spans="1:18" s="25" customFormat="1" ht="51.75" customHeight="1">
      <c r="A131" s="33" t="s">
        <v>31</v>
      </c>
      <c r="B131" s="42" t="s">
        <v>187</v>
      </c>
      <c r="C131" s="16"/>
      <c r="D131" s="100">
        <f>SUM(E131)</f>
        <v>3998</v>
      </c>
      <c r="E131" s="102">
        <v>3998</v>
      </c>
      <c r="F131" s="16" t="s">
        <v>42</v>
      </c>
      <c r="G131" s="35">
        <f>H131</f>
        <v>55</v>
      </c>
      <c r="H131" s="6">
        <v>55</v>
      </c>
      <c r="I131" s="16" t="s">
        <v>42</v>
      </c>
      <c r="J131" s="36">
        <f>K131</f>
        <v>0</v>
      </c>
      <c r="K131" s="16"/>
      <c r="L131" s="16" t="s">
        <v>42</v>
      </c>
      <c r="M131" s="122"/>
      <c r="N131" s="122"/>
      <c r="O131" s="122"/>
      <c r="P131" s="122"/>
      <c r="Q131" s="122"/>
      <c r="R131" s="122"/>
    </row>
    <row r="132" spans="1:18" s="25" customFormat="1" ht="15.75" customHeight="1">
      <c r="A132" s="21" t="s">
        <v>161</v>
      </c>
      <c r="B132" s="29" t="s">
        <v>100</v>
      </c>
      <c r="C132" s="30">
        <v>7422</v>
      </c>
      <c r="D132" s="97">
        <f>D135+D143+D144+D145+D142</f>
        <v>341012.9</v>
      </c>
      <c r="E132" s="97">
        <f>E135+E143+E144+E145+E142</f>
        <v>341012.9</v>
      </c>
      <c r="F132" s="23" t="s">
        <v>42</v>
      </c>
      <c r="G132" s="31">
        <f>H132</f>
        <v>29.166666666666668</v>
      </c>
      <c r="H132" s="31">
        <f>SUM(H135:H144)</f>
        <v>29.166666666666668</v>
      </c>
      <c r="I132" s="23" t="s">
        <v>42</v>
      </c>
      <c r="J132" s="31">
        <f>K132</f>
        <v>0</v>
      </c>
      <c r="K132" s="31">
        <f>SUM(K135:K144)</f>
        <v>0</v>
      </c>
      <c r="L132" s="23" t="s">
        <v>42</v>
      </c>
      <c r="M132" s="122"/>
      <c r="N132" s="122"/>
      <c r="O132" s="122"/>
      <c r="P132" s="122"/>
      <c r="Q132" s="122"/>
      <c r="R132" s="122"/>
    </row>
    <row r="133" spans="1:18" ht="14.25" customHeight="1">
      <c r="A133" s="19"/>
      <c r="B133" s="32" t="s">
        <v>221</v>
      </c>
      <c r="C133" s="3"/>
      <c r="D133" s="98"/>
      <c r="E133" s="98"/>
      <c r="F133" s="27"/>
      <c r="G133" s="11"/>
      <c r="H133" s="11"/>
      <c r="I133" s="27"/>
      <c r="J133" s="11"/>
      <c r="K133" s="11"/>
      <c r="L133" s="27"/>
    </row>
    <row r="134" spans="1:18" ht="14.25" customHeight="1">
      <c r="A134" s="19"/>
      <c r="B134" s="32" t="s">
        <v>58</v>
      </c>
      <c r="C134" s="3"/>
      <c r="D134" s="98"/>
      <c r="E134" s="98"/>
      <c r="F134" s="27"/>
      <c r="G134" s="11"/>
      <c r="H134" s="11"/>
      <c r="I134" s="27"/>
      <c r="J134" s="11"/>
      <c r="K134" s="11"/>
      <c r="L134" s="27"/>
    </row>
    <row r="135" spans="1:18" s="25" customFormat="1" ht="17.25" customHeight="1">
      <c r="A135" s="33" t="s">
        <v>162</v>
      </c>
      <c r="B135" s="55" t="s">
        <v>180</v>
      </c>
      <c r="C135" s="5"/>
      <c r="D135" s="99">
        <f>D136+D137+D138+D139+D140+D141</f>
        <v>296012.90000000002</v>
      </c>
      <c r="E135" s="99">
        <f>E136+E137+E138+E139+E140+E141</f>
        <v>296012.90000000002</v>
      </c>
      <c r="F135" s="16" t="s">
        <v>42</v>
      </c>
      <c r="G135" s="70">
        <f>H135</f>
        <v>29.166666666666668</v>
      </c>
      <c r="H135" s="69">
        <v>29.166666666666668</v>
      </c>
      <c r="I135" s="16" t="s">
        <v>42</v>
      </c>
      <c r="J135" s="71">
        <f>K135</f>
        <v>0</v>
      </c>
      <c r="K135" s="72"/>
      <c r="L135" s="16" t="s">
        <v>42</v>
      </c>
      <c r="M135" s="122"/>
      <c r="N135" s="122"/>
      <c r="O135" s="122"/>
      <c r="P135" s="122"/>
      <c r="Q135" s="122"/>
      <c r="R135" s="122"/>
    </row>
    <row r="136" spans="1:18" ht="53.25" hidden="1" customHeight="1">
      <c r="A136" s="38"/>
      <c r="B136" s="42" t="s">
        <v>206</v>
      </c>
      <c r="C136" s="16"/>
      <c r="D136" s="100">
        <f>SUM(E136)</f>
        <v>0</v>
      </c>
      <c r="E136" s="101"/>
      <c r="F136" s="39"/>
      <c r="G136" s="41"/>
      <c r="H136" s="39"/>
      <c r="I136" s="39"/>
      <c r="J136" s="41"/>
      <c r="K136" s="39"/>
      <c r="L136" s="39"/>
    </row>
    <row r="137" spans="1:18" s="25" customFormat="1" ht="15" customHeight="1">
      <c r="A137" s="33"/>
      <c r="B137" s="83" t="s">
        <v>199</v>
      </c>
      <c r="C137" s="5"/>
      <c r="D137" s="100">
        <f t="shared" ref="D137:D146" si="4">SUM(E137)</f>
        <v>600</v>
      </c>
      <c r="E137" s="102">
        <v>600</v>
      </c>
      <c r="F137" s="16"/>
      <c r="G137" s="70"/>
      <c r="H137" s="69"/>
      <c r="I137" s="16"/>
      <c r="J137" s="71"/>
      <c r="K137" s="72"/>
      <c r="L137" s="16"/>
      <c r="M137" s="122"/>
      <c r="N137" s="122"/>
      <c r="O137" s="122"/>
      <c r="P137" s="122"/>
      <c r="Q137" s="122"/>
      <c r="R137" s="122"/>
    </row>
    <row r="138" spans="1:18" s="25" customFormat="1" ht="15" customHeight="1">
      <c r="A138" s="33"/>
      <c r="B138" s="83" t="s">
        <v>204</v>
      </c>
      <c r="C138" s="5"/>
      <c r="D138" s="100">
        <f t="shared" si="4"/>
        <v>21052.9</v>
      </c>
      <c r="E138" s="102">
        <v>21052.9</v>
      </c>
      <c r="F138" s="16"/>
      <c r="G138" s="70"/>
      <c r="H138" s="69"/>
      <c r="I138" s="16"/>
      <c r="J138" s="71"/>
      <c r="K138" s="72"/>
      <c r="L138" s="16"/>
      <c r="M138" s="120"/>
      <c r="N138" s="120"/>
      <c r="O138" s="122"/>
      <c r="P138" s="122"/>
      <c r="Q138" s="122"/>
      <c r="R138" s="122"/>
    </row>
    <row r="139" spans="1:18" s="25" customFormat="1" ht="15" customHeight="1">
      <c r="A139" s="33"/>
      <c r="B139" s="83" t="s">
        <v>207</v>
      </c>
      <c r="C139" s="7"/>
      <c r="D139" s="100">
        <f t="shared" si="4"/>
        <v>257360</v>
      </c>
      <c r="E139" s="102">
        <v>257360</v>
      </c>
      <c r="F139" s="16"/>
      <c r="G139" s="70"/>
      <c r="H139" s="69"/>
      <c r="I139" s="16"/>
      <c r="J139" s="71"/>
      <c r="K139" s="72"/>
      <c r="L139" s="16"/>
      <c r="M139" s="125"/>
      <c r="N139" s="122"/>
      <c r="O139" s="122"/>
      <c r="P139" s="122"/>
      <c r="Q139" s="122"/>
      <c r="R139" s="122"/>
    </row>
    <row r="140" spans="1:18" s="25" customFormat="1" ht="27" customHeight="1">
      <c r="A140" s="33"/>
      <c r="B140" s="83" t="s">
        <v>218</v>
      </c>
      <c r="C140" s="5"/>
      <c r="D140" s="100">
        <f t="shared" si="4"/>
        <v>14000</v>
      </c>
      <c r="E140" s="102">
        <v>14000</v>
      </c>
      <c r="F140" s="16"/>
      <c r="G140" s="70"/>
      <c r="H140" s="69"/>
      <c r="I140" s="16"/>
      <c r="J140" s="71"/>
      <c r="K140" s="72"/>
      <c r="L140" s="16"/>
      <c r="M140" s="125"/>
      <c r="N140" s="122"/>
      <c r="O140" s="122"/>
      <c r="P140" s="122"/>
      <c r="Q140" s="122"/>
      <c r="R140" s="122"/>
    </row>
    <row r="141" spans="1:18" s="25" customFormat="1" ht="27" customHeight="1">
      <c r="A141" s="33"/>
      <c r="B141" s="83" t="s">
        <v>208</v>
      </c>
      <c r="C141" s="5"/>
      <c r="D141" s="100">
        <f t="shared" si="4"/>
        <v>3000</v>
      </c>
      <c r="E141" s="102">
        <v>3000</v>
      </c>
      <c r="F141" s="16"/>
      <c r="G141" s="70"/>
      <c r="H141" s="69"/>
      <c r="I141" s="16"/>
      <c r="J141" s="71"/>
      <c r="K141" s="72"/>
      <c r="L141" s="16"/>
      <c r="M141" s="123"/>
      <c r="N141" s="122"/>
      <c r="O141" s="122"/>
      <c r="P141" s="122"/>
      <c r="Q141" s="122"/>
      <c r="R141" s="122"/>
    </row>
    <row r="142" spans="1:18" s="145" customFormat="1" ht="15" hidden="1" customHeight="1">
      <c r="A142" s="33" t="s">
        <v>219</v>
      </c>
      <c r="B142" s="83" t="s">
        <v>220</v>
      </c>
      <c r="C142" s="5"/>
      <c r="D142" s="149">
        <f>SUM(E142)</f>
        <v>0</v>
      </c>
      <c r="E142" s="152"/>
      <c r="F142" s="16"/>
      <c r="G142" s="141"/>
      <c r="H142" s="142"/>
      <c r="I142" s="108"/>
      <c r="J142" s="143"/>
      <c r="K142" s="144"/>
      <c r="L142" s="108"/>
      <c r="M142" s="133"/>
    </row>
    <row r="143" spans="1:18" ht="39.75" customHeight="1">
      <c r="A143" s="33" t="s">
        <v>163</v>
      </c>
      <c r="B143" s="42" t="s">
        <v>101</v>
      </c>
      <c r="C143" s="16"/>
      <c r="D143" s="100">
        <f t="shared" si="4"/>
        <v>30000</v>
      </c>
      <c r="E143" s="102">
        <v>30000</v>
      </c>
      <c r="F143" s="16" t="s">
        <v>42</v>
      </c>
      <c r="G143" s="36">
        <f>H143</f>
        <v>0</v>
      </c>
      <c r="H143" s="16"/>
      <c r="I143" s="16" t="s">
        <v>42</v>
      </c>
      <c r="J143" s="36">
        <f>K143</f>
        <v>0</v>
      </c>
      <c r="K143" s="16"/>
      <c r="L143" s="16" t="s">
        <v>42</v>
      </c>
    </row>
    <row r="144" spans="1:18" ht="63.75" customHeight="1">
      <c r="A144" s="33" t="s">
        <v>164</v>
      </c>
      <c r="B144" s="42" t="s">
        <v>203</v>
      </c>
      <c r="C144" s="16"/>
      <c r="D144" s="100">
        <f t="shared" si="4"/>
        <v>3000</v>
      </c>
      <c r="E144" s="102">
        <v>3000</v>
      </c>
      <c r="F144" s="16" t="s">
        <v>42</v>
      </c>
      <c r="G144" s="36">
        <f>H144</f>
        <v>0</v>
      </c>
      <c r="H144" s="16"/>
      <c r="I144" s="16" t="s">
        <v>42</v>
      </c>
      <c r="J144" s="36">
        <f>K144</f>
        <v>0</v>
      </c>
      <c r="K144" s="16"/>
      <c r="L144" s="16" t="s">
        <v>42</v>
      </c>
    </row>
    <row r="145" spans="1:18" s="25" customFormat="1" ht="15" customHeight="1">
      <c r="A145" s="33"/>
      <c r="B145" s="83" t="s">
        <v>205</v>
      </c>
      <c r="C145" s="5"/>
      <c r="D145" s="100">
        <f>SUM(E145)</f>
        <v>12000</v>
      </c>
      <c r="E145" s="102">
        <v>12000</v>
      </c>
      <c r="F145" s="16"/>
      <c r="G145" s="70"/>
      <c r="H145" s="69"/>
      <c r="I145" s="16"/>
      <c r="J145" s="71"/>
      <c r="K145" s="72"/>
      <c r="L145" s="16"/>
      <c r="M145" s="122"/>
      <c r="N145" s="122"/>
      <c r="O145" s="122"/>
      <c r="P145" s="122"/>
      <c r="Q145" s="122"/>
      <c r="R145" s="122"/>
    </row>
    <row r="146" spans="1:18" s="25" customFormat="1" ht="15" customHeight="1">
      <c r="A146" s="21" t="s">
        <v>165</v>
      </c>
      <c r="B146" s="29" t="s">
        <v>102</v>
      </c>
      <c r="C146" s="30">
        <v>7431</v>
      </c>
      <c r="D146" s="97">
        <f t="shared" si="4"/>
        <v>10000</v>
      </c>
      <c r="E146" s="97">
        <f>SUM(E149:E150)</f>
        <v>10000</v>
      </c>
      <c r="F146" s="23" t="s">
        <v>42</v>
      </c>
      <c r="G146" s="31">
        <f>H146</f>
        <v>16.666666666666668</v>
      </c>
      <c r="H146" s="31">
        <f>SUM(H149:H150)</f>
        <v>16.666666666666668</v>
      </c>
      <c r="I146" s="23" t="s">
        <v>42</v>
      </c>
      <c r="J146" s="31">
        <f>K146</f>
        <v>0</v>
      </c>
      <c r="K146" s="31">
        <f>SUM(K149:K150)</f>
        <v>0</v>
      </c>
      <c r="L146" s="23" t="s">
        <v>42</v>
      </c>
      <c r="M146" s="122"/>
      <c r="N146" s="122"/>
      <c r="O146" s="122"/>
      <c r="P146" s="122"/>
      <c r="Q146" s="122"/>
      <c r="R146" s="122"/>
    </row>
    <row r="147" spans="1:18" ht="14.25" customHeight="1">
      <c r="A147" s="19"/>
      <c r="B147" s="32" t="s">
        <v>166</v>
      </c>
      <c r="C147" s="3"/>
      <c r="D147" s="98"/>
      <c r="E147" s="98"/>
      <c r="F147" s="27"/>
      <c r="G147" s="11"/>
      <c r="H147" s="11"/>
      <c r="I147" s="27"/>
      <c r="J147" s="11"/>
      <c r="K147" s="11"/>
      <c r="L147" s="27"/>
    </row>
    <row r="148" spans="1:18" ht="12.75" customHeight="1">
      <c r="A148" s="19"/>
      <c r="B148" s="32" t="s">
        <v>58</v>
      </c>
      <c r="C148" s="3"/>
      <c r="D148" s="98"/>
      <c r="E148" s="98"/>
      <c r="F148" s="27"/>
      <c r="G148" s="11"/>
      <c r="H148" s="11"/>
      <c r="I148" s="27"/>
      <c r="J148" s="11"/>
      <c r="K148" s="11"/>
      <c r="L148" s="27"/>
    </row>
    <row r="149" spans="1:18" ht="55.5" customHeight="1">
      <c r="A149" s="33" t="s">
        <v>167</v>
      </c>
      <c r="B149" s="34" t="s">
        <v>43</v>
      </c>
      <c r="C149" s="59"/>
      <c r="D149" s="100">
        <f>SUM(E149)</f>
        <v>10000</v>
      </c>
      <c r="E149" s="102">
        <v>10000</v>
      </c>
      <c r="F149" s="16" t="s">
        <v>42</v>
      </c>
      <c r="G149" s="35">
        <f>H149</f>
        <v>16.666666666666668</v>
      </c>
      <c r="H149" s="6">
        <v>16.666666666666668</v>
      </c>
      <c r="I149" s="16" t="s">
        <v>42</v>
      </c>
      <c r="J149" s="36">
        <f>K149</f>
        <v>0</v>
      </c>
      <c r="K149" s="16"/>
      <c r="L149" s="16" t="s">
        <v>42</v>
      </c>
    </row>
    <row r="150" spans="1:18" s="25" customFormat="1" ht="39.75" hidden="1" customHeight="1">
      <c r="A150" s="33" t="s">
        <v>168</v>
      </c>
      <c r="B150" s="34" t="s">
        <v>33</v>
      </c>
      <c r="C150" s="59"/>
      <c r="D150" s="100">
        <f>SUM(E150)</f>
        <v>0</v>
      </c>
      <c r="E150" s="102"/>
      <c r="F150" s="16" t="s">
        <v>42</v>
      </c>
      <c r="G150" s="36">
        <f>H150</f>
        <v>0</v>
      </c>
      <c r="H150" s="16"/>
      <c r="I150" s="16" t="s">
        <v>42</v>
      </c>
      <c r="J150" s="36">
        <f>K150</f>
        <v>0</v>
      </c>
      <c r="K150" s="16"/>
      <c r="L150" s="16" t="s">
        <v>42</v>
      </c>
      <c r="M150" s="122"/>
      <c r="N150" s="122"/>
      <c r="O150" s="122"/>
      <c r="P150" s="122"/>
      <c r="Q150" s="122"/>
      <c r="R150" s="122"/>
    </row>
    <row r="151" spans="1:18" s="25" customFormat="1" ht="24.75" hidden="1" customHeight="1">
      <c r="A151" s="21" t="s">
        <v>169</v>
      </c>
      <c r="B151" s="29" t="s">
        <v>34</v>
      </c>
      <c r="C151" s="30">
        <v>7441</v>
      </c>
      <c r="D151" s="41">
        <f>SUM(E151)</f>
        <v>0</v>
      </c>
      <c r="E151" s="39">
        <f>SUM(E154:E155)</f>
        <v>0</v>
      </c>
      <c r="F151" s="23" t="s">
        <v>42</v>
      </c>
      <c r="G151" s="41">
        <f>H151</f>
        <v>0</v>
      </c>
      <c r="H151" s="39">
        <f>SUM(H154:H155)</f>
        <v>0</v>
      </c>
      <c r="I151" s="23" t="s">
        <v>42</v>
      </c>
      <c r="J151" s="41">
        <f>K151</f>
        <v>0</v>
      </c>
      <c r="K151" s="39">
        <f>SUM(K154:K155)</f>
        <v>0</v>
      </c>
      <c r="L151" s="23" t="s">
        <v>42</v>
      </c>
      <c r="M151" s="122"/>
      <c r="N151" s="122"/>
      <c r="O151" s="122"/>
      <c r="P151" s="122"/>
      <c r="Q151" s="122"/>
      <c r="R151" s="122"/>
    </row>
    <row r="152" spans="1:18" ht="24.75" hidden="1" customHeight="1">
      <c r="A152" s="19"/>
      <c r="B152" s="32" t="s">
        <v>170</v>
      </c>
      <c r="C152" s="3"/>
      <c r="D152" s="11"/>
      <c r="E152" s="45"/>
      <c r="F152" s="27"/>
      <c r="G152" s="11"/>
      <c r="H152" s="45"/>
      <c r="I152" s="27"/>
      <c r="J152" s="11"/>
      <c r="K152" s="45"/>
      <c r="L152" s="27"/>
    </row>
    <row r="153" spans="1:18" ht="24.75" hidden="1" customHeight="1">
      <c r="A153" s="15"/>
      <c r="B153" s="7" t="s">
        <v>58</v>
      </c>
      <c r="C153" s="36"/>
      <c r="D153" s="2">
        <f>SUM(E153, F153)</f>
        <v>0</v>
      </c>
      <c r="E153" s="16"/>
      <c r="F153" s="36"/>
      <c r="G153" s="11"/>
      <c r="H153" s="45"/>
      <c r="I153" s="27"/>
      <c r="J153" s="11"/>
      <c r="K153" s="45"/>
      <c r="L153" s="27"/>
    </row>
    <row r="154" spans="1:18" s="25" customFormat="1" ht="99" hidden="1" customHeight="1">
      <c r="A154" s="19" t="s">
        <v>171</v>
      </c>
      <c r="B154" s="34" t="s">
        <v>13</v>
      </c>
      <c r="C154" s="59"/>
      <c r="D154" s="41">
        <f>SUM(E154)</f>
        <v>0</v>
      </c>
      <c r="E154" s="39"/>
      <c r="F154" s="16" t="s">
        <v>42</v>
      </c>
      <c r="G154" s="41">
        <f>H154</f>
        <v>0</v>
      </c>
      <c r="H154" s="39"/>
      <c r="I154" s="16" t="s">
        <v>42</v>
      </c>
      <c r="J154" s="41">
        <f>K154</f>
        <v>0</v>
      </c>
      <c r="K154" s="39"/>
      <c r="L154" s="16" t="s">
        <v>42</v>
      </c>
      <c r="M154" s="122"/>
      <c r="N154" s="122"/>
      <c r="O154" s="122"/>
      <c r="P154" s="122"/>
      <c r="Q154" s="122"/>
      <c r="R154" s="122"/>
    </row>
    <row r="155" spans="1:18" s="25" customFormat="1" ht="87.75" hidden="1" customHeight="1">
      <c r="A155" s="33" t="s">
        <v>217</v>
      </c>
      <c r="B155" s="34" t="s">
        <v>14</v>
      </c>
      <c r="C155" s="67"/>
      <c r="D155" s="41">
        <f>SUM(E155)</f>
        <v>0</v>
      </c>
      <c r="E155" s="39"/>
      <c r="F155" s="16" t="s">
        <v>42</v>
      </c>
      <c r="G155" s="41">
        <f>H155</f>
        <v>0</v>
      </c>
      <c r="H155" s="39"/>
      <c r="I155" s="16" t="s">
        <v>42</v>
      </c>
      <c r="J155" s="41">
        <f>K155</f>
        <v>0</v>
      </c>
      <c r="K155" s="39"/>
      <c r="L155" s="16" t="s">
        <v>42</v>
      </c>
      <c r="M155" s="122"/>
      <c r="N155" s="122"/>
      <c r="O155" s="122"/>
      <c r="P155" s="122"/>
      <c r="Q155" s="122"/>
      <c r="R155" s="122"/>
    </row>
    <row r="156" spans="1:18" s="25" customFormat="1" ht="24.75" hidden="1" customHeight="1">
      <c r="A156" s="21" t="s">
        <v>172</v>
      </c>
      <c r="B156" s="29" t="s">
        <v>53</v>
      </c>
      <c r="C156" s="30">
        <v>7442</v>
      </c>
      <c r="D156" s="31">
        <f>SUM(F156)</f>
        <v>0</v>
      </c>
      <c r="E156" s="23" t="s">
        <v>42</v>
      </c>
      <c r="F156" s="23">
        <f>SUM(F159:F160)</f>
        <v>0</v>
      </c>
      <c r="G156" s="31">
        <f>I156</f>
        <v>0</v>
      </c>
      <c r="H156" s="23" t="s">
        <v>42</v>
      </c>
      <c r="I156" s="23">
        <f>SUM(I159:I160)</f>
        <v>0</v>
      </c>
      <c r="J156" s="31">
        <f>L156</f>
        <v>0</v>
      </c>
      <c r="K156" s="23" t="s">
        <v>42</v>
      </c>
      <c r="L156" s="23">
        <f>SUM(L159:L160)</f>
        <v>0</v>
      </c>
      <c r="M156" s="122"/>
      <c r="N156" s="122"/>
      <c r="O156" s="122"/>
      <c r="P156" s="122"/>
      <c r="Q156" s="122"/>
      <c r="R156" s="122"/>
    </row>
    <row r="157" spans="1:18" ht="24.75" hidden="1" customHeight="1">
      <c r="A157" s="19"/>
      <c r="B157" s="32" t="s">
        <v>35</v>
      </c>
      <c r="C157" s="3"/>
      <c r="D157" s="11"/>
      <c r="E157" s="27"/>
      <c r="F157" s="27"/>
      <c r="G157" s="11"/>
      <c r="H157" s="27"/>
      <c r="I157" s="27"/>
      <c r="J157" s="11"/>
      <c r="K157" s="27"/>
      <c r="L157" s="27"/>
    </row>
    <row r="158" spans="1:18" ht="24.75" hidden="1" customHeight="1">
      <c r="A158" s="19"/>
      <c r="B158" s="32" t="s">
        <v>58</v>
      </c>
      <c r="C158" s="3"/>
      <c r="D158" s="11"/>
      <c r="E158" s="27"/>
      <c r="F158" s="27"/>
      <c r="G158" s="11"/>
      <c r="H158" s="27"/>
      <c r="I158" s="27"/>
      <c r="J158" s="11"/>
      <c r="K158" s="27"/>
      <c r="L158" s="27"/>
    </row>
    <row r="159" spans="1:18" ht="96.75" hidden="1" customHeight="1">
      <c r="A159" s="33" t="s">
        <v>173</v>
      </c>
      <c r="B159" s="34" t="s">
        <v>103</v>
      </c>
      <c r="C159" s="59"/>
      <c r="D159" s="73">
        <f>SUM(F159)</f>
        <v>0</v>
      </c>
      <c r="E159" s="16" t="s">
        <v>42</v>
      </c>
      <c r="F159" s="68"/>
      <c r="G159" s="73">
        <f>I159</f>
        <v>0</v>
      </c>
      <c r="H159" s="16" t="s">
        <v>42</v>
      </c>
      <c r="I159" s="68"/>
      <c r="J159" s="73">
        <f>L159</f>
        <v>0</v>
      </c>
      <c r="K159" s="16" t="s">
        <v>42</v>
      </c>
      <c r="L159" s="68"/>
    </row>
    <row r="160" spans="1:18" s="25" customFormat="1" ht="16.5" hidden="1" customHeight="1">
      <c r="A160" s="33" t="s">
        <v>174</v>
      </c>
      <c r="B160" s="34" t="s">
        <v>104</v>
      </c>
      <c r="C160" s="59"/>
      <c r="D160" s="73">
        <f>SUM(F160)</f>
        <v>0</v>
      </c>
      <c r="E160" s="16" t="s">
        <v>42</v>
      </c>
      <c r="F160" s="71"/>
      <c r="G160" s="73">
        <f>I160</f>
        <v>0</v>
      </c>
      <c r="H160" s="16" t="s">
        <v>42</v>
      </c>
      <c r="I160" s="71"/>
      <c r="J160" s="73">
        <f>L160</f>
        <v>0</v>
      </c>
      <c r="K160" s="16" t="s">
        <v>42</v>
      </c>
      <c r="L160" s="71"/>
      <c r="M160" s="122"/>
      <c r="N160" s="122"/>
      <c r="O160" s="122"/>
      <c r="P160" s="122"/>
      <c r="Q160" s="122"/>
      <c r="R160" s="122"/>
    </row>
    <row r="161" spans="1:18" s="25" customFormat="1" ht="16.5" customHeight="1">
      <c r="A161" s="74"/>
      <c r="B161" s="77"/>
      <c r="C161" s="78"/>
      <c r="D161" s="81"/>
      <c r="E161" s="4"/>
      <c r="G161" s="138"/>
      <c r="H161" s="45"/>
      <c r="I161" s="139"/>
      <c r="J161" s="140"/>
      <c r="K161" s="45"/>
      <c r="L161" s="139"/>
      <c r="M161" s="122"/>
      <c r="N161" s="122"/>
      <c r="O161" s="122"/>
      <c r="P161" s="122"/>
      <c r="Q161" s="122"/>
      <c r="R161" s="122"/>
    </row>
    <row r="162" spans="1:18" s="25" customFormat="1" ht="24" customHeight="1">
      <c r="A162" s="74"/>
      <c r="B162" s="77"/>
      <c r="C162" s="78"/>
      <c r="D162" s="81"/>
      <c r="E162" s="4"/>
      <c r="G162" s="138"/>
      <c r="H162" s="45"/>
      <c r="I162" s="139"/>
      <c r="J162" s="140"/>
      <c r="K162" s="45"/>
      <c r="L162" s="139"/>
      <c r="M162" s="122"/>
      <c r="N162" s="122"/>
      <c r="O162" s="122"/>
      <c r="P162" s="122"/>
      <c r="Q162" s="122"/>
      <c r="R162" s="122"/>
    </row>
    <row r="163" spans="1:18" ht="36" customHeight="1">
      <c r="A163" s="74"/>
      <c r="B163" s="151" t="s">
        <v>224</v>
      </c>
      <c r="C163" s="161" t="s">
        <v>222</v>
      </c>
      <c r="D163" s="161"/>
      <c r="E163" s="161"/>
      <c r="F163" s="75"/>
      <c r="G163" s="12"/>
      <c r="H163" s="11"/>
      <c r="I163" s="27"/>
      <c r="J163" s="11"/>
      <c r="K163" s="11"/>
      <c r="L163" s="27"/>
      <c r="M163" s="129"/>
    </row>
    <row r="164" spans="1:18" ht="22.5" customHeight="1">
      <c r="A164" s="74"/>
      <c r="C164" s="30"/>
      <c r="D164" s="9"/>
      <c r="E164" s="9"/>
      <c r="F164" s="3"/>
      <c r="G164" s="12"/>
      <c r="H164" s="11"/>
      <c r="I164" s="27"/>
      <c r="J164" s="11"/>
      <c r="K164" s="11"/>
      <c r="L164" s="27"/>
      <c r="M164" s="129"/>
    </row>
    <row r="165" spans="1:18" ht="17.25" customHeight="1">
      <c r="A165" s="74"/>
      <c r="B165" s="75" t="s">
        <v>214</v>
      </c>
      <c r="C165" s="161" t="s">
        <v>215</v>
      </c>
      <c r="D165" s="161"/>
      <c r="E165" s="161"/>
      <c r="G165" s="76">
        <f>I165</f>
        <v>0</v>
      </c>
      <c r="H165" s="16" t="s">
        <v>42</v>
      </c>
      <c r="I165" s="68"/>
      <c r="J165" s="73">
        <f>L165</f>
        <v>0</v>
      </c>
      <c r="K165" s="16" t="s">
        <v>42</v>
      </c>
      <c r="L165" s="68"/>
      <c r="M165" s="129"/>
    </row>
    <row r="166" spans="1:18" ht="24.75" customHeight="1">
      <c r="A166" s="74"/>
      <c r="B166" s="77"/>
      <c r="C166" s="78"/>
      <c r="D166" s="79"/>
      <c r="E166" s="80"/>
      <c r="F166" s="80"/>
      <c r="G166" s="76">
        <f>I166</f>
        <v>0</v>
      </c>
      <c r="H166" s="16" t="s">
        <v>42</v>
      </c>
      <c r="I166" s="16"/>
      <c r="J166" s="73">
        <f>L166</f>
        <v>0</v>
      </c>
      <c r="K166" s="16" t="s">
        <v>42</v>
      </c>
      <c r="L166" s="16"/>
    </row>
    <row r="167" spans="1:18" ht="30" customHeight="1">
      <c r="A167" s="74"/>
      <c r="B167" s="77"/>
      <c r="C167" s="78"/>
      <c r="E167" s="4"/>
      <c r="F167" s="4"/>
      <c r="G167" s="76">
        <f>SUM(H167, I167)</f>
        <v>0</v>
      </c>
      <c r="H167" s="16"/>
      <c r="I167" s="16"/>
      <c r="J167" s="73">
        <f>SUM(K167,L167)</f>
        <v>0</v>
      </c>
      <c r="K167" s="16"/>
      <c r="L167" s="16"/>
    </row>
    <row r="168" spans="1:18" ht="24.75" customHeight="1">
      <c r="A168" s="74"/>
      <c r="B168" s="77"/>
      <c r="C168" s="78"/>
      <c r="E168" s="4"/>
      <c r="F168" s="4"/>
      <c r="G168" s="81"/>
      <c r="H168" s="4"/>
      <c r="I168" s="4"/>
      <c r="J168" s="81"/>
      <c r="K168" s="4"/>
      <c r="L168" s="4"/>
    </row>
    <row r="169" spans="1:18" ht="24.75" customHeight="1">
      <c r="A169" s="74"/>
      <c r="B169" s="77"/>
      <c r="C169" s="78"/>
      <c r="E169" s="4"/>
      <c r="F169" s="4"/>
      <c r="G169" s="81"/>
      <c r="H169" s="4"/>
      <c r="I169" s="4"/>
      <c r="J169" s="81"/>
      <c r="K169" s="4"/>
      <c r="L169" s="4"/>
    </row>
    <row r="170" spans="1:18" ht="24.75" customHeight="1">
      <c r="A170" s="3"/>
      <c r="B170" s="3"/>
      <c r="C170" s="3"/>
      <c r="D170" s="3"/>
      <c r="E170" s="3"/>
      <c r="F170" s="3"/>
    </row>
    <row r="171" spans="1:18" ht="24.75" customHeight="1">
      <c r="A171" s="3"/>
      <c r="B171" s="75"/>
      <c r="C171" s="154"/>
      <c r="D171" s="154"/>
      <c r="E171" s="154"/>
      <c r="F171" s="3"/>
    </row>
    <row r="172" spans="1:18" ht="24.75" customHeight="1">
      <c r="A172" s="3"/>
      <c r="B172" s="3"/>
      <c r="C172" s="3"/>
      <c r="D172" s="3"/>
      <c r="E172" s="3"/>
      <c r="F172" s="3"/>
    </row>
    <row r="173" spans="1:18" ht="20.25" customHeight="1">
      <c r="B173" s="75"/>
      <c r="C173" s="154"/>
      <c r="D173" s="154"/>
      <c r="E173" s="154"/>
      <c r="F173" s="3"/>
    </row>
    <row r="174" spans="1:18">
      <c r="B174" s="3"/>
      <c r="C174" s="3"/>
      <c r="D174" s="3"/>
      <c r="E174" s="3"/>
      <c r="F174" s="3"/>
    </row>
    <row r="175" spans="1:18">
      <c r="B175" s="3"/>
      <c r="C175" s="3"/>
      <c r="D175" s="3"/>
      <c r="E175" s="3"/>
      <c r="F175" s="3"/>
    </row>
    <row r="176" spans="1:18">
      <c r="C176" s="3"/>
      <c r="D176" s="3"/>
      <c r="E176" s="3"/>
      <c r="F176" s="3"/>
    </row>
    <row r="177" spans="3:6">
      <c r="C177" s="3"/>
      <c r="D177" s="3"/>
      <c r="E177" s="3"/>
      <c r="F177" s="3"/>
    </row>
    <row r="178" spans="3:6">
      <c r="C178" s="3"/>
      <c r="D178" s="3"/>
      <c r="E178" s="3"/>
      <c r="F178" s="3"/>
    </row>
    <row r="179" spans="3:6">
      <c r="C179" s="3"/>
      <c r="D179" s="3"/>
      <c r="E179" s="3"/>
      <c r="F179" s="3"/>
    </row>
    <row r="180" spans="3:6">
      <c r="C180" s="3"/>
      <c r="D180" s="3"/>
      <c r="E180" s="3"/>
      <c r="F180" s="3"/>
    </row>
    <row r="181" spans="3:6">
      <c r="C181" s="3"/>
      <c r="D181" s="3"/>
      <c r="E181" s="3"/>
      <c r="F181" s="3"/>
    </row>
    <row r="182" spans="3:6">
      <c r="C182" s="3"/>
      <c r="D182" s="3"/>
      <c r="E182" s="3"/>
      <c r="F182" s="3"/>
    </row>
    <row r="183" spans="3:6">
      <c r="C183" s="3"/>
      <c r="D183" s="3"/>
      <c r="E183" s="3"/>
      <c r="F183" s="3"/>
    </row>
    <row r="184" spans="3:6">
      <c r="C184" s="3"/>
      <c r="D184" s="3"/>
      <c r="E184" s="3"/>
      <c r="F184" s="3"/>
    </row>
    <row r="185" spans="3:6">
      <c r="C185" s="3"/>
      <c r="D185" s="3"/>
      <c r="E185" s="3"/>
      <c r="F185" s="3"/>
    </row>
    <row r="186" spans="3:6">
      <c r="C186" s="3"/>
      <c r="D186" s="3"/>
      <c r="E186" s="3"/>
      <c r="F186" s="3"/>
    </row>
    <row r="187" spans="3:6">
      <c r="C187" s="3"/>
      <c r="D187" s="3"/>
      <c r="E187" s="3"/>
      <c r="F187" s="3"/>
    </row>
    <row r="188" spans="3:6">
      <c r="C188" s="3"/>
      <c r="D188" s="3"/>
      <c r="E188" s="3"/>
      <c r="F188" s="3"/>
    </row>
    <row r="189" spans="3:6">
      <c r="C189" s="3"/>
      <c r="D189" s="3"/>
      <c r="E189" s="3"/>
      <c r="F189" s="3"/>
    </row>
    <row r="190" spans="3:6">
      <c r="C190" s="3"/>
      <c r="D190" s="3"/>
      <c r="E190" s="3"/>
      <c r="F190" s="3"/>
    </row>
    <row r="191" spans="3:6">
      <c r="C191" s="3"/>
      <c r="D191" s="3"/>
      <c r="E191" s="3"/>
      <c r="F191" s="3"/>
    </row>
    <row r="192" spans="3:6">
      <c r="C192" s="3"/>
      <c r="D192" s="3"/>
      <c r="E192" s="3"/>
      <c r="F192" s="3"/>
    </row>
    <row r="193" spans="3:6">
      <c r="C193" s="3"/>
      <c r="D193" s="3"/>
      <c r="E193" s="3"/>
      <c r="F193" s="3"/>
    </row>
    <row r="194" spans="3:6">
      <c r="C194" s="3"/>
      <c r="D194" s="3"/>
      <c r="E194" s="3"/>
      <c r="F194" s="3"/>
    </row>
    <row r="195" spans="3:6">
      <c r="C195" s="3"/>
      <c r="D195" s="3"/>
      <c r="E195" s="3"/>
      <c r="F195" s="3"/>
    </row>
    <row r="196" spans="3:6">
      <c r="C196" s="3"/>
      <c r="D196" s="3"/>
      <c r="E196" s="3"/>
      <c r="F196" s="3"/>
    </row>
    <row r="197" spans="3:6">
      <c r="C197" s="3"/>
      <c r="D197" s="3"/>
      <c r="E197" s="3"/>
      <c r="F197" s="3"/>
    </row>
    <row r="198" spans="3:6">
      <c r="C198" s="3"/>
      <c r="D198" s="3"/>
      <c r="E198" s="3"/>
      <c r="F198" s="3"/>
    </row>
    <row r="199" spans="3:6">
      <c r="C199" s="3"/>
      <c r="D199" s="3"/>
      <c r="E199" s="3"/>
      <c r="F199" s="3"/>
    </row>
    <row r="200" spans="3:6">
      <c r="C200" s="3"/>
      <c r="D200" s="3"/>
      <c r="E200" s="3"/>
      <c r="F200" s="3"/>
    </row>
    <row r="201" spans="3:6">
      <c r="C201" s="3"/>
      <c r="D201" s="3"/>
      <c r="E201" s="3"/>
      <c r="F201" s="3"/>
    </row>
    <row r="202" spans="3:6">
      <c r="C202" s="3"/>
      <c r="D202" s="3"/>
      <c r="E202" s="3"/>
      <c r="F202" s="3"/>
    </row>
    <row r="203" spans="3:6">
      <c r="C203" s="3"/>
      <c r="D203" s="3"/>
      <c r="E203" s="3"/>
      <c r="F203" s="3"/>
    </row>
    <row r="204" spans="3:6">
      <c r="C204" s="3"/>
      <c r="D204" s="3"/>
      <c r="E204" s="3"/>
      <c r="F204" s="3"/>
    </row>
    <row r="205" spans="3:6">
      <c r="C205" s="3"/>
      <c r="D205" s="3"/>
      <c r="E205" s="3"/>
      <c r="F205" s="3"/>
    </row>
    <row r="206" spans="3:6">
      <c r="C206" s="3"/>
      <c r="D206" s="3"/>
      <c r="E206" s="3"/>
      <c r="F206" s="3"/>
    </row>
    <row r="207" spans="3:6">
      <c r="C207" s="3"/>
      <c r="D207" s="3"/>
      <c r="E207" s="3"/>
      <c r="F207" s="3"/>
    </row>
    <row r="208" spans="3:6">
      <c r="C208" s="3"/>
      <c r="D208" s="3"/>
      <c r="E208" s="3"/>
      <c r="F208" s="3"/>
    </row>
    <row r="209" spans="3:6">
      <c r="C209" s="3"/>
      <c r="D209" s="3"/>
      <c r="E209" s="3"/>
      <c r="F209" s="3"/>
    </row>
    <row r="210" spans="3:6">
      <c r="C210" s="3"/>
      <c r="D210" s="3"/>
      <c r="E210" s="3"/>
      <c r="F210" s="3"/>
    </row>
    <row r="211" spans="3:6">
      <c r="C211" s="3"/>
      <c r="D211" s="3"/>
      <c r="E211" s="3"/>
      <c r="F211" s="3"/>
    </row>
    <row r="212" spans="3:6">
      <c r="C212" s="3"/>
      <c r="D212" s="3"/>
      <c r="E212" s="3"/>
      <c r="F212" s="3"/>
    </row>
    <row r="213" spans="3:6">
      <c r="C213" s="3"/>
      <c r="D213" s="3"/>
      <c r="E213" s="3"/>
      <c r="F213" s="3"/>
    </row>
    <row r="214" spans="3:6">
      <c r="C214" s="3"/>
      <c r="D214" s="3"/>
      <c r="E214" s="3"/>
      <c r="F214" s="3"/>
    </row>
    <row r="215" spans="3:6">
      <c r="C215" s="3"/>
      <c r="D215" s="3"/>
      <c r="E215" s="3"/>
      <c r="F215" s="3"/>
    </row>
    <row r="216" spans="3:6">
      <c r="C216" s="3"/>
      <c r="D216" s="3"/>
      <c r="E216" s="3"/>
      <c r="F216" s="3"/>
    </row>
    <row r="217" spans="3:6">
      <c r="C217" s="3"/>
      <c r="D217" s="3"/>
      <c r="E217" s="3"/>
      <c r="F217" s="3"/>
    </row>
    <row r="218" spans="3:6">
      <c r="C218" s="3"/>
      <c r="D218" s="3"/>
      <c r="E218" s="3"/>
      <c r="F218" s="3"/>
    </row>
    <row r="219" spans="3:6">
      <c r="C219" s="3"/>
      <c r="D219" s="3"/>
      <c r="E219" s="3"/>
      <c r="F219" s="3"/>
    </row>
    <row r="220" spans="3:6">
      <c r="C220" s="3"/>
      <c r="D220" s="3"/>
      <c r="E220" s="3"/>
      <c r="F220" s="3"/>
    </row>
    <row r="221" spans="3:6">
      <c r="C221" s="3"/>
      <c r="D221" s="3"/>
      <c r="E221" s="3"/>
      <c r="F221" s="3"/>
    </row>
    <row r="222" spans="3:6">
      <c r="C222" s="3"/>
      <c r="D222" s="3"/>
      <c r="E222" s="3"/>
      <c r="F222" s="3"/>
    </row>
    <row r="223" spans="3:6">
      <c r="C223" s="3"/>
      <c r="D223" s="3"/>
      <c r="E223" s="3"/>
      <c r="F223" s="3"/>
    </row>
    <row r="224" spans="3:6">
      <c r="C224" s="3"/>
      <c r="D224" s="3"/>
      <c r="E224" s="3"/>
      <c r="F224" s="3"/>
    </row>
    <row r="225" spans="3:6">
      <c r="C225" s="3"/>
      <c r="D225" s="3"/>
      <c r="E225" s="3"/>
      <c r="F225" s="3"/>
    </row>
    <row r="226" spans="3:6">
      <c r="C226" s="3"/>
      <c r="D226" s="3"/>
      <c r="E226" s="3"/>
      <c r="F226" s="3"/>
    </row>
    <row r="227" spans="3:6">
      <c r="C227" s="3"/>
      <c r="D227" s="3"/>
      <c r="E227" s="3"/>
      <c r="F227" s="3"/>
    </row>
    <row r="228" spans="3:6">
      <c r="C228" s="3"/>
      <c r="D228" s="3"/>
      <c r="E228" s="3"/>
      <c r="F228" s="3"/>
    </row>
    <row r="229" spans="3:6">
      <c r="C229" s="3"/>
      <c r="D229" s="3"/>
      <c r="E229" s="3"/>
      <c r="F229" s="3"/>
    </row>
    <row r="230" spans="3:6">
      <c r="C230" s="3"/>
      <c r="D230" s="3"/>
      <c r="E230" s="3"/>
      <c r="F230" s="3"/>
    </row>
    <row r="231" spans="3:6">
      <c r="C231" s="3"/>
      <c r="D231" s="3"/>
      <c r="E231" s="3"/>
      <c r="F231" s="3"/>
    </row>
    <row r="232" spans="3:6">
      <c r="C232" s="3"/>
      <c r="D232" s="3"/>
      <c r="E232" s="3"/>
      <c r="F232" s="3"/>
    </row>
    <row r="233" spans="3:6">
      <c r="C233" s="3"/>
      <c r="D233" s="3"/>
      <c r="E233" s="3"/>
      <c r="F233" s="3"/>
    </row>
    <row r="234" spans="3:6">
      <c r="C234" s="3"/>
      <c r="D234" s="3"/>
      <c r="E234" s="3"/>
      <c r="F234" s="3"/>
    </row>
    <row r="235" spans="3:6">
      <c r="C235" s="3"/>
      <c r="D235" s="3"/>
      <c r="E235" s="3"/>
      <c r="F235" s="3"/>
    </row>
    <row r="236" spans="3:6">
      <c r="C236" s="3"/>
      <c r="D236" s="3"/>
      <c r="E236" s="3"/>
      <c r="F236" s="3"/>
    </row>
    <row r="237" spans="3:6">
      <c r="C237" s="3"/>
      <c r="D237" s="3"/>
      <c r="E237" s="3"/>
      <c r="F237" s="3"/>
    </row>
    <row r="238" spans="3:6">
      <c r="C238" s="3"/>
      <c r="D238" s="3"/>
      <c r="E238" s="3"/>
      <c r="F238" s="3"/>
    </row>
    <row r="239" spans="3:6">
      <c r="C239" s="3"/>
      <c r="D239" s="3"/>
      <c r="E239" s="3"/>
      <c r="F239" s="3"/>
    </row>
    <row r="240" spans="3:6">
      <c r="C240" s="3"/>
      <c r="D240" s="3"/>
      <c r="E240" s="3"/>
      <c r="F240" s="3"/>
    </row>
    <row r="241" spans="3:6">
      <c r="C241" s="3"/>
      <c r="D241" s="3"/>
      <c r="E241" s="3"/>
      <c r="F241" s="3"/>
    </row>
    <row r="242" spans="3:6">
      <c r="C242" s="3"/>
      <c r="D242" s="3"/>
      <c r="E242" s="3"/>
      <c r="F242" s="3"/>
    </row>
    <row r="243" spans="3:6">
      <c r="C243" s="3"/>
      <c r="D243" s="3"/>
      <c r="E243" s="3"/>
      <c r="F243" s="3"/>
    </row>
    <row r="244" spans="3:6">
      <c r="C244" s="3"/>
      <c r="D244" s="3"/>
      <c r="E244" s="3"/>
      <c r="F244" s="3"/>
    </row>
    <row r="245" spans="3:6">
      <c r="C245" s="3"/>
      <c r="D245" s="3"/>
      <c r="E245" s="3"/>
      <c r="F245" s="3"/>
    </row>
    <row r="246" spans="3:6">
      <c r="C246" s="3"/>
      <c r="D246" s="3"/>
      <c r="E246" s="3"/>
      <c r="F246" s="3"/>
    </row>
    <row r="247" spans="3:6">
      <c r="C247" s="3"/>
      <c r="D247" s="3"/>
      <c r="E247" s="3"/>
      <c r="F247" s="3"/>
    </row>
    <row r="248" spans="3:6">
      <c r="C248" s="3"/>
      <c r="D248" s="3"/>
      <c r="E248" s="3"/>
      <c r="F248" s="3"/>
    </row>
    <row r="249" spans="3:6">
      <c r="C249" s="3"/>
      <c r="D249" s="3"/>
      <c r="E249" s="3"/>
      <c r="F249" s="3"/>
    </row>
    <row r="250" spans="3:6">
      <c r="C250" s="3"/>
      <c r="D250" s="3"/>
      <c r="E250" s="3"/>
      <c r="F250" s="3"/>
    </row>
    <row r="251" spans="3:6">
      <c r="C251" s="3"/>
      <c r="D251" s="3"/>
      <c r="E251" s="3"/>
      <c r="F251" s="3"/>
    </row>
    <row r="252" spans="3:6">
      <c r="C252" s="3"/>
      <c r="D252" s="3"/>
      <c r="E252" s="3"/>
      <c r="F252" s="3"/>
    </row>
    <row r="253" spans="3:6">
      <c r="C253" s="3"/>
      <c r="D253" s="3"/>
      <c r="E253" s="3"/>
      <c r="F253" s="3"/>
    </row>
    <row r="254" spans="3:6">
      <c r="C254" s="3"/>
      <c r="D254" s="3"/>
      <c r="E254" s="3"/>
      <c r="F254" s="3"/>
    </row>
    <row r="255" spans="3:6">
      <c r="C255" s="3"/>
      <c r="D255" s="3"/>
      <c r="E255" s="3"/>
      <c r="F255" s="3"/>
    </row>
    <row r="256" spans="3:6">
      <c r="C256" s="3"/>
      <c r="D256" s="3"/>
      <c r="E256" s="3"/>
      <c r="F256" s="3"/>
    </row>
    <row r="257" spans="3:6">
      <c r="C257" s="3"/>
      <c r="D257" s="3"/>
      <c r="E257" s="3"/>
      <c r="F257" s="3"/>
    </row>
    <row r="258" spans="3:6">
      <c r="C258" s="3"/>
      <c r="D258" s="3"/>
      <c r="E258" s="3"/>
      <c r="F258" s="3"/>
    </row>
    <row r="259" spans="3:6">
      <c r="C259" s="3"/>
      <c r="D259" s="3"/>
      <c r="E259" s="3"/>
      <c r="F259" s="3"/>
    </row>
    <row r="260" spans="3:6">
      <c r="C260" s="3"/>
      <c r="D260" s="3"/>
      <c r="E260" s="3"/>
      <c r="F260" s="3"/>
    </row>
    <row r="261" spans="3:6">
      <c r="C261" s="3"/>
      <c r="D261" s="3"/>
      <c r="E261" s="3"/>
      <c r="F261" s="3"/>
    </row>
    <row r="262" spans="3:6">
      <c r="C262" s="3"/>
      <c r="D262" s="3"/>
      <c r="E262" s="3"/>
      <c r="F262" s="3"/>
    </row>
    <row r="263" spans="3:6">
      <c r="C263" s="3"/>
      <c r="D263" s="3"/>
      <c r="E263" s="3"/>
      <c r="F263" s="3"/>
    </row>
    <row r="264" spans="3:6">
      <c r="C264" s="3"/>
      <c r="D264" s="3"/>
      <c r="E264" s="3"/>
      <c r="F264" s="3"/>
    </row>
    <row r="265" spans="3:6">
      <c r="C265" s="3"/>
      <c r="D265" s="3"/>
      <c r="E265" s="3"/>
      <c r="F265" s="3"/>
    </row>
    <row r="266" spans="3:6">
      <c r="C266" s="3"/>
      <c r="D266" s="3"/>
      <c r="E266" s="3"/>
      <c r="F266" s="3"/>
    </row>
    <row r="267" spans="3:6">
      <c r="C267" s="3"/>
      <c r="D267" s="3"/>
      <c r="E267" s="3"/>
      <c r="F267" s="3"/>
    </row>
    <row r="268" spans="3:6">
      <c r="C268" s="3"/>
      <c r="D268" s="3"/>
      <c r="E268" s="3"/>
      <c r="F268" s="3"/>
    </row>
    <row r="269" spans="3:6">
      <c r="C269" s="3"/>
      <c r="D269" s="3"/>
      <c r="E269" s="3"/>
      <c r="F269" s="3"/>
    </row>
    <row r="270" spans="3:6">
      <c r="C270" s="3"/>
      <c r="D270" s="3"/>
      <c r="E270" s="3"/>
      <c r="F270" s="3"/>
    </row>
    <row r="271" spans="3:6">
      <c r="C271" s="3"/>
      <c r="D271" s="3"/>
      <c r="E271" s="3"/>
      <c r="F271" s="3"/>
    </row>
    <row r="272" spans="3:6">
      <c r="C272" s="3"/>
      <c r="D272" s="3"/>
      <c r="E272" s="3"/>
      <c r="F272" s="3"/>
    </row>
    <row r="273" spans="3:6">
      <c r="C273" s="3"/>
      <c r="D273" s="3"/>
      <c r="E273" s="3"/>
      <c r="F273" s="3"/>
    </row>
    <row r="274" spans="3:6">
      <c r="C274" s="3"/>
      <c r="D274" s="3"/>
      <c r="E274" s="3"/>
      <c r="F274" s="3"/>
    </row>
    <row r="275" spans="3:6">
      <c r="C275" s="3"/>
      <c r="D275" s="3"/>
      <c r="E275" s="3"/>
      <c r="F275" s="3"/>
    </row>
    <row r="276" spans="3:6">
      <c r="C276" s="3"/>
      <c r="D276" s="3"/>
      <c r="E276" s="3"/>
      <c r="F276" s="3"/>
    </row>
    <row r="277" spans="3:6">
      <c r="C277" s="3"/>
      <c r="D277" s="3"/>
      <c r="E277" s="3"/>
      <c r="F277" s="3"/>
    </row>
    <row r="278" spans="3:6">
      <c r="C278" s="3"/>
      <c r="D278" s="3"/>
      <c r="E278" s="3"/>
      <c r="F278" s="3"/>
    </row>
    <row r="279" spans="3:6">
      <c r="C279" s="3"/>
      <c r="D279" s="3"/>
      <c r="E279" s="3"/>
      <c r="F279" s="3"/>
    </row>
    <row r="280" spans="3:6">
      <c r="C280" s="3"/>
      <c r="D280" s="3"/>
      <c r="E280" s="3"/>
      <c r="F280" s="3"/>
    </row>
    <row r="281" spans="3:6">
      <c r="C281" s="3"/>
      <c r="D281" s="3"/>
      <c r="E281" s="3"/>
      <c r="F281" s="3"/>
    </row>
    <row r="282" spans="3:6">
      <c r="C282" s="3"/>
      <c r="D282" s="3"/>
      <c r="E282" s="3"/>
      <c r="F282" s="3"/>
    </row>
    <row r="283" spans="3:6">
      <c r="C283" s="3"/>
      <c r="D283" s="3"/>
      <c r="E283" s="3"/>
      <c r="F283" s="3"/>
    </row>
    <row r="284" spans="3:6">
      <c r="C284" s="3"/>
      <c r="D284" s="3"/>
      <c r="E284" s="3"/>
      <c r="F284" s="3"/>
    </row>
    <row r="285" spans="3:6">
      <c r="C285" s="3"/>
      <c r="D285" s="3"/>
      <c r="E285" s="3"/>
      <c r="F285" s="3"/>
    </row>
    <row r="286" spans="3:6">
      <c r="C286" s="3"/>
      <c r="D286" s="3"/>
      <c r="E286" s="3"/>
      <c r="F286" s="3"/>
    </row>
    <row r="287" spans="3:6">
      <c r="C287" s="3"/>
      <c r="D287" s="3"/>
      <c r="E287" s="3"/>
      <c r="F287" s="3"/>
    </row>
    <row r="288" spans="3:6">
      <c r="C288" s="3"/>
      <c r="D288" s="3"/>
      <c r="E288" s="3"/>
      <c r="F288" s="3"/>
    </row>
    <row r="289" spans="3:6">
      <c r="C289" s="3"/>
      <c r="D289" s="3"/>
      <c r="E289" s="3"/>
      <c r="F289" s="3"/>
    </row>
    <row r="290" spans="3:6">
      <c r="C290" s="3"/>
      <c r="D290" s="3"/>
      <c r="E290" s="3"/>
      <c r="F290" s="3"/>
    </row>
    <row r="291" spans="3:6">
      <c r="C291" s="3"/>
      <c r="D291" s="3"/>
      <c r="E291" s="3"/>
      <c r="F291" s="3"/>
    </row>
    <row r="292" spans="3:6">
      <c r="C292" s="3"/>
      <c r="D292" s="3"/>
      <c r="E292" s="3"/>
      <c r="F292" s="3"/>
    </row>
    <row r="293" spans="3:6">
      <c r="C293" s="3"/>
      <c r="D293" s="3"/>
      <c r="E293" s="3"/>
      <c r="F293" s="3"/>
    </row>
    <row r="294" spans="3:6">
      <c r="C294" s="3"/>
      <c r="D294" s="3"/>
      <c r="E294" s="3"/>
      <c r="F294" s="3"/>
    </row>
    <row r="295" spans="3:6">
      <c r="C295" s="3"/>
      <c r="D295" s="3"/>
      <c r="E295" s="3"/>
      <c r="F295" s="3"/>
    </row>
    <row r="296" spans="3:6">
      <c r="C296" s="3"/>
      <c r="D296" s="3"/>
      <c r="E296" s="3"/>
      <c r="F296" s="3"/>
    </row>
    <row r="297" spans="3:6">
      <c r="C297" s="3"/>
      <c r="D297" s="3"/>
      <c r="E297" s="3"/>
      <c r="F297" s="3"/>
    </row>
    <row r="298" spans="3:6">
      <c r="C298" s="3"/>
      <c r="D298" s="3"/>
      <c r="E298" s="3"/>
      <c r="F298" s="3"/>
    </row>
    <row r="299" spans="3:6">
      <c r="C299" s="3"/>
      <c r="D299" s="3"/>
      <c r="E299" s="3"/>
      <c r="F299" s="3"/>
    </row>
    <row r="300" spans="3:6">
      <c r="C300" s="3"/>
      <c r="D300" s="3"/>
      <c r="E300" s="3"/>
      <c r="F300" s="3"/>
    </row>
    <row r="301" spans="3:6">
      <c r="C301" s="3"/>
      <c r="D301" s="3"/>
      <c r="E301" s="3"/>
      <c r="F301" s="3"/>
    </row>
    <row r="302" spans="3:6">
      <c r="C302" s="3"/>
      <c r="D302" s="3"/>
      <c r="E302" s="3"/>
      <c r="F302" s="3"/>
    </row>
    <row r="303" spans="3:6">
      <c r="C303" s="3"/>
      <c r="D303" s="3"/>
      <c r="E303" s="3"/>
      <c r="F303" s="3"/>
    </row>
    <row r="304" spans="3:6">
      <c r="C304" s="3"/>
      <c r="D304" s="3"/>
      <c r="E304" s="3"/>
      <c r="F304" s="3"/>
    </row>
    <row r="305" spans="3:6">
      <c r="C305" s="3"/>
      <c r="D305" s="3"/>
      <c r="E305" s="3"/>
      <c r="F305" s="3"/>
    </row>
    <row r="306" spans="3:6">
      <c r="C306" s="3"/>
      <c r="D306" s="3"/>
      <c r="E306" s="3"/>
      <c r="F306" s="3"/>
    </row>
    <row r="307" spans="3:6">
      <c r="C307" s="3"/>
      <c r="D307" s="3"/>
      <c r="E307" s="3"/>
      <c r="F307" s="3"/>
    </row>
    <row r="308" spans="3:6">
      <c r="C308" s="3"/>
      <c r="D308" s="3"/>
      <c r="E308" s="3"/>
      <c r="F308" s="3"/>
    </row>
    <row r="309" spans="3:6">
      <c r="C309" s="3"/>
      <c r="D309" s="3"/>
      <c r="E309" s="3"/>
      <c r="F309" s="3"/>
    </row>
    <row r="310" spans="3:6">
      <c r="C310" s="3"/>
      <c r="D310" s="3"/>
      <c r="E310" s="3"/>
      <c r="F310" s="3"/>
    </row>
    <row r="311" spans="3:6">
      <c r="C311" s="3"/>
      <c r="D311" s="3"/>
      <c r="E311" s="3"/>
      <c r="F311" s="3"/>
    </row>
    <row r="312" spans="3:6">
      <c r="C312" s="3"/>
      <c r="D312" s="3"/>
      <c r="E312" s="3"/>
      <c r="F312" s="3"/>
    </row>
    <row r="313" spans="3:6">
      <c r="C313" s="3"/>
      <c r="D313" s="3"/>
      <c r="E313" s="3"/>
      <c r="F313" s="3"/>
    </row>
    <row r="314" spans="3:6">
      <c r="C314" s="3"/>
      <c r="D314" s="3"/>
      <c r="E314" s="3"/>
      <c r="F314" s="3"/>
    </row>
    <row r="315" spans="3:6">
      <c r="C315" s="3"/>
      <c r="D315" s="3"/>
      <c r="E315" s="3"/>
      <c r="F315" s="3"/>
    </row>
    <row r="316" spans="3:6">
      <c r="C316" s="3"/>
      <c r="D316" s="3"/>
      <c r="E316" s="3"/>
      <c r="F316" s="3"/>
    </row>
    <row r="317" spans="3:6">
      <c r="C317" s="3"/>
      <c r="D317" s="3"/>
      <c r="E317" s="3"/>
      <c r="F317" s="3"/>
    </row>
    <row r="318" spans="3:6">
      <c r="C318" s="3"/>
      <c r="D318" s="3"/>
      <c r="E318" s="3"/>
      <c r="F318" s="3"/>
    </row>
    <row r="319" spans="3:6">
      <c r="C319" s="3"/>
      <c r="D319" s="3"/>
      <c r="E319" s="3"/>
      <c r="F319" s="3"/>
    </row>
    <row r="320" spans="3:6">
      <c r="C320" s="3"/>
      <c r="D320" s="3"/>
      <c r="E320" s="3"/>
      <c r="F320" s="3"/>
    </row>
    <row r="321" spans="3:6">
      <c r="C321" s="3"/>
      <c r="D321" s="3"/>
      <c r="E321" s="3"/>
      <c r="F321" s="3"/>
    </row>
    <row r="322" spans="3:6">
      <c r="C322" s="3"/>
      <c r="D322" s="3"/>
      <c r="E322" s="3"/>
      <c r="F322" s="3"/>
    </row>
    <row r="323" spans="3:6">
      <c r="C323" s="3"/>
      <c r="D323" s="3"/>
      <c r="E323" s="3"/>
      <c r="F323" s="3"/>
    </row>
    <row r="324" spans="3:6">
      <c r="C324" s="3"/>
      <c r="D324" s="3"/>
      <c r="E324" s="3"/>
      <c r="F324" s="3"/>
    </row>
    <row r="325" spans="3:6">
      <c r="C325" s="3"/>
      <c r="D325" s="3"/>
      <c r="E325" s="3"/>
      <c r="F325" s="3"/>
    </row>
    <row r="326" spans="3:6">
      <c r="C326" s="3"/>
      <c r="D326" s="3"/>
      <c r="E326" s="3"/>
      <c r="F326" s="3"/>
    </row>
    <row r="327" spans="3:6">
      <c r="C327" s="3"/>
      <c r="D327" s="3"/>
      <c r="E327" s="3"/>
      <c r="F327" s="3"/>
    </row>
    <row r="328" spans="3:6">
      <c r="C328" s="3"/>
      <c r="D328" s="3"/>
      <c r="E328" s="3"/>
      <c r="F328" s="3"/>
    </row>
    <row r="329" spans="3:6">
      <c r="C329" s="3"/>
      <c r="D329" s="3"/>
      <c r="E329" s="3"/>
      <c r="F329" s="3"/>
    </row>
    <row r="330" spans="3:6">
      <c r="C330" s="3"/>
      <c r="D330" s="3"/>
      <c r="E330" s="3"/>
      <c r="F330" s="3"/>
    </row>
    <row r="331" spans="3:6">
      <c r="C331" s="3"/>
      <c r="D331" s="3"/>
      <c r="E331" s="3"/>
      <c r="F331" s="3"/>
    </row>
    <row r="332" spans="3:6">
      <c r="C332" s="3"/>
      <c r="D332" s="3"/>
      <c r="E332" s="3"/>
      <c r="F332" s="3"/>
    </row>
    <row r="333" spans="3:6">
      <c r="C333" s="3"/>
      <c r="D333" s="3"/>
      <c r="E333" s="3"/>
      <c r="F333" s="3"/>
    </row>
    <row r="334" spans="3:6">
      <c r="C334" s="3"/>
      <c r="D334" s="3"/>
      <c r="E334" s="3"/>
      <c r="F334" s="3"/>
    </row>
    <row r="335" spans="3:6">
      <c r="C335" s="3"/>
      <c r="D335" s="3"/>
      <c r="E335" s="3"/>
      <c r="F335" s="3"/>
    </row>
    <row r="336" spans="3:6">
      <c r="C336" s="3"/>
      <c r="D336" s="3"/>
      <c r="E336" s="3"/>
      <c r="F336" s="3"/>
    </row>
    <row r="337" spans="3:6">
      <c r="C337" s="3"/>
      <c r="D337" s="3"/>
      <c r="E337" s="3"/>
      <c r="F337" s="3"/>
    </row>
    <row r="338" spans="3:6">
      <c r="C338" s="3"/>
      <c r="D338" s="3"/>
      <c r="E338" s="3"/>
      <c r="F338" s="3"/>
    </row>
    <row r="339" spans="3:6">
      <c r="C339" s="3"/>
      <c r="D339" s="3"/>
      <c r="E339" s="3"/>
      <c r="F339" s="3"/>
    </row>
    <row r="340" spans="3:6">
      <c r="C340" s="3"/>
      <c r="D340" s="3"/>
      <c r="E340" s="3"/>
      <c r="F340" s="3"/>
    </row>
    <row r="341" spans="3:6">
      <c r="C341" s="3"/>
      <c r="D341" s="3"/>
      <c r="E341" s="3"/>
      <c r="F341" s="3"/>
    </row>
    <row r="342" spans="3:6">
      <c r="C342" s="3"/>
      <c r="D342" s="3"/>
      <c r="E342" s="3"/>
      <c r="F342" s="3"/>
    </row>
    <row r="343" spans="3:6">
      <c r="C343" s="3"/>
      <c r="D343" s="3"/>
      <c r="E343" s="3"/>
      <c r="F343" s="3"/>
    </row>
    <row r="344" spans="3:6">
      <c r="C344" s="3"/>
      <c r="D344" s="3"/>
      <c r="E344" s="3"/>
      <c r="F344" s="3"/>
    </row>
    <row r="345" spans="3:6">
      <c r="C345" s="3"/>
      <c r="D345" s="3"/>
      <c r="E345" s="3"/>
      <c r="F345" s="3"/>
    </row>
    <row r="346" spans="3:6">
      <c r="C346" s="3"/>
      <c r="D346" s="3"/>
      <c r="E346" s="3"/>
      <c r="F346" s="3"/>
    </row>
    <row r="347" spans="3:6">
      <c r="C347" s="3"/>
      <c r="D347" s="3"/>
      <c r="E347" s="3"/>
      <c r="F347" s="3"/>
    </row>
    <row r="348" spans="3:6">
      <c r="C348" s="3"/>
      <c r="D348" s="3"/>
      <c r="E348" s="3"/>
      <c r="F348" s="3"/>
    </row>
    <row r="349" spans="3:6">
      <c r="C349" s="3"/>
      <c r="D349" s="3"/>
      <c r="E349" s="3"/>
      <c r="F349" s="3"/>
    </row>
    <row r="350" spans="3:6">
      <c r="C350" s="3"/>
      <c r="D350" s="3"/>
      <c r="E350" s="3"/>
      <c r="F350" s="3"/>
    </row>
    <row r="351" spans="3:6">
      <c r="C351" s="3"/>
      <c r="D351" s="3"/>
      <c r="E351" s="3"/>
      <c r="F351" s="3"/>
    </row>
    <row r="352" spans="3:6">
      <c r="C352" s="3"/>
      <c r="D352" s="3"/>
      <c r="E352" s="3"/>
      <c r="F352" s="3"/>
    </row>
    <row r="353" spans="3:6">
      <c r="C353" s="3"/>
      <c r="D353" s="3"/>
      <c r="E353" s="3"/>
      <c r="F353" s="3"/>
    </row>
    <row r="354" spans="3:6">
      <c r="C354" s="3"/>
      <c r="D354" s="3"/>
      <c r="E354" s="3"/>
      <c r="F354" s="3"/>
    </row>
    <row r="355" spans="3:6">
      <c r="C355" s="3"/>
      <c r="D355" s="3"/>
      <c r="E355" s="3"/>
      <c r="F355" s="3"/>
    </row>
    <row r="356" spans="3:6">
      <c r="C356" s="3"/>
      <c r="D356" s="3"/>
      <c r="E356" s="3"/>
      <c r="F356" s="3"/>
    </row>
    <row r="357" spans="3:6">
      <c r="C357" s="3"/>
      <c r="D357" s="3"/>
      <c r="E357" s="3"/>
      <c r="F357" s="3"/>
    </row>
    <row r="358" spans="3:6">
      <c r="C358" s="3"/>
      <c r="D358" s="3"/>
      <c r="E358" s="3"/>
      <c r="F358" s="3"/>
    </row>
    <row r="359" spans="3:6">
      <c r="C359" s="3"/>
      <c r="D359" s="3"/>
      <c r="E359" s="3"/>
      <c r="F359" s="3"/>
    </row>
    <row r="360" spans="3:6">
      <c r="C360" s="3"/>
      <c r="D360" s="3"/>
      <c r="E360" s="3"/>
      <c r="F360" s="3"/>
    </row>
    <row r="361" spans="3:6">
      <c r="C361" s="3"/>
      <c r="D361" s="3"/>
      <c r="E361" s="3"/>
      <c r="F361" s="3"/>
    </row>
    <row r="362" spans="3:6">
      <c r="C362" s="3"/>
      <c r="D362" s="3"/>
      <c r="E362" s="3"/>
      <c r="F362" s="3"/>
    </row>
    <row r="363" spans="3:6">
      <c r="C363" s="3"/>
      <c r="D363" s="3"/>
      <c r="E363" s="3"/>
      <c r="F363" s="3"/>
    </row>
    <row r="364" spans="3:6">
      <c r="C364" s="3"/>
      <c r="D364" s="3"/>
      <c r="E364" s="3"/>
      <c r="F364" s="3"/>
    </row>
    <row r="365" spans="3:6">
      <c r="C365" s="3"/>
      <c r="D365" s="3"/>
      <c r="E365" s="3"/>
      <c r="F365" s="3"/>
    </row>
    <row r="366" spans="3:6">
      <c r="C366" s="3"/>
      <c r="D366" s="3"/>
      <c r="E366" s="3"/>
      <c r="F366" s="3"/>
    </row>
    <row r="367" spans="3:6">
      <c r="C367" s="3"/>
      <c r="D367" s="3"/>
      <c r="E367" s="3"/>
      <c r="F367" s="3"/>
    </row>
    <row r="368" spans="3:6">
      <c r="C368" s="3"/>
      <c r="D368" s="3"/>
      <c r="E368" s="3"/>
      <c r="F368" s="3"/>
    </row>
    <row r="369" spans="3:6">
      <c r="C369" s="3"/>
      <c r="D369" s="3"/>
      <c r="E369" s="3"/>
      <c r="F369" s="3"/>
    </row>
    <row r="370" spans="3:6">
      <c r="C370" s="3"/>
      <c r="D370" s="3"/>
      <c r="E370" s="3"/>
      <c r="F370" s="3"/>
    </row>
    <row r="371" spans="3:6">
      <c r="C371" s="3"/>
      <c r="D371" s="3"/>
      <c r="E371" s="3"/>
      <c r="F371" s="3"/>
    </row>
    <row r="372" spans="3:6">
      <c r="C372" s="3"/>
      <c r="D372" s="3"/>
      <c r="E372" s="3"/>
      <c r="F372" s="3"/>
    </row>
    <row r="373" spans="3:6">
      <c r="C373" s="3"/>
      <c r="D373" s="3"/>
      <c r="E373" s="3"/>
      <c r="F373" s="3"/>
    </row>
    <row r="374" spans="3:6">
      <c r="C374" s="3"/>
      <c r="D374" s="3"/>
      <c r="E374" s="3"/>
      <c r="F374" s="3"/>
    </row>
    <row r="375" spans="3:6">
      <c r="C375" s="3"/>
      <c r="D375" s="3"/>
      <c r="E375" s="3"/>
      <c r="F375" s="3"/>
    </row>
    <row r="376" spans="3:6">
      <c r="C376" s="3"/>
      <c r="D376" s="3"/>
      <c r="E376" s="3"/>
      <c r="F376" s="3"/>
    </row>
    <row r="377" spans="3:6">
      <c r="C377" s="3"/>
      <c r="D377" s="3"/>
      <c r="E377" s="3"/>
      <c r="F377" s="3"/>
    </row>
    <row r="378" spans="3:6">
      <c r="C378" s="3"/>
      <c r="D378" s="3"/>
      <c r="E378" s="3"/>
      <c r="F378" s="3"/>
    </row>
    <row r="379" spans="3:6">
      <c r="C379" s="3"/>
      <c r="D379" s="3"/>
      <c r="E379" s="3"/>
      <c r="F379" s="3"/>
    </row>
    <row r="380" spans="3:6">
      <c r="C380" s="3"/>
      <c r="D380" s="3"/>
      <c r="E380" s="3"/>
      <c r="F380" s="3"/>
    </row>
    <row r="381" spans="3:6">
      <c r="C381" s="3"/>
      <c r="D381" s="3"/>
      <c r="E381" s="3"/>
      <c r="F381" s="3"/>
    </row>
    <row r="382" spans="3:6">
      <c r="C382" s="3"/>
      <c r="D382" s="3"/>
      <c r="E382" s="3"/>
      <c r="F382" s="3"/>
    </row>
    <row r="383" spans="3:6">
      <c r="C383" s="3"/>
      <c r="D383" s="3"/>
      <c r="E383" s="3"/>
      <c r="F383" s="3"/>
    </row>
    <row r="384" spans="3:6">
      <c r="C384" s="3"/>
      <c r="D384" s="3"/>
      <c r="E384" s="3"/>
      <c r="F384" s="3"/>
    </row>
    <row r="385" spans="3:6">
      <c r="C385" s="3"/>
      <c r="D385" s="3"/>
      <c r="E385" s="3"/>
      <c r="F385" s="3"/>
    </row>
    <row r="386" spans="3:6">
      <c r="C386" s="3"/>
      <c r="D386" s="3"/>
      <c r="E386" s="3"/>
      <c r="F386" s="3"/>
    </row>
    <row r="387" spans="3:6">
      <c r="C387" s="3"/>
      <c r="D387" s="3"/>
      <c r="E387" s="3"/>
      <c r="F387" s="3"/>
    </row>
    <row r="388" spans="3:6">
      <c r="C388" s="3"/>
      <c r="D388" s="3"/>
      <c r="E388" s="3"/>
      <c r="F388" s="3"/>
    </row>
    <row r="389" spans="3:6">
      <c r="C389" s="3"/>
      <c r="D389" s="3"/>
      <c r="E389" s="3"/>
      <c r="F389" s="3"/>
    </row>
    <row r="390" spans="3:6">
      <c r="C390" s="3"/>
      <c r="D390" s="3"/>
      <c r="E390" s="3"/>
      <c r="F390" s="3"/>
    </row>
    <row r="391" spans="3:6">
      <c r="C391" s="3"/>
      <c r="D391" s="3"/>
      <c r="E391" s="3"/>
      <c r="F391" s="3"/>
    </row>
    <row r="392" spans="3:6">
      <c r="C392" s="3"/>
      <c r="D392" s="3"/>
      <c r="E392" s="3"/>
      <c r="F392" s="3"/>
    </row>
    <row r="393" spans="3:6">
      <c r="C393" s="3"/>
      <c r="D393" s="3"/>
      <c r="E393" s="3"/>
      <c r="F393" s="3"/>
    </row>
    <row r="394" spans="3:6">
      <c r="C394" s="3"/>
      <c r="D394" s="3"/>
      <c r="E394" s="3"/>
      <c r="F394" s="3"/>
    </row>
    <row r="395" spans="3:6">
      <c r="C395" s="3"/>
      <c r="D395" s="3"/>
      <c r="E395" s="3"/>
      <c r="F395" s="3"/>
    </row>
    <row r="396" spans="3:6">
      <c r="C396" s="3"/>
      <c r="D396" s="3"/>
      <c r="E396" s="3"/>
      <c r="F396" s="3"/>
    </row>
    <row r="397" spans="3:6">
      <c r="C397" s="3"/>
      <c r="D397" s="3"/>
      <c r="E397" s="3"/>
      <c r="F397" s="3"/>
    </row>
    <row r="398" spans="3:6">
      <c r="C398" s="3"/>
      <c r="D398" s="3"/>
      <c r="E398" s="3"/>
      <c r="F398" s="3"/>
    </row>
    <row r="399" spans="3:6">
      <c r="C399" s="3"/>
      <c r="D399" s="3"/>
      <c r="E399" s="3"/>
      <c r="F399" s="3"/>
    </row>
    <row r="400" spans="3:6">
      <c r="C400" s="3"/>
      <c r="D400" s="3"/>
      <c r="E400" s="3"/>
      <c r="F400" s="3"/>
    </row>
    <row r="401" spans="3:6">
      <c r="C401" s="3"/>
      <c r="D401" s="3"/>
      <c r="E401" s="3"/>
      <c r="F401" s="3"/>
    </row>
    <row r="402" spans="3:6">
      <c r="C402" s="3"/>
      <c r="D402" s="3"/>
      <c r="E402" s="3"/>
      <c r="F402" s="3"/>
    </row>
    <row r="403" spans="3:6">
      <c r="C403" s="3"/>
      <c r="D403" s="3"/>
      <c r="E403" s="3"/>
      <c r="F403" s="3"/>
    </row>
    <row r="404" spans="3:6">
      <c r="C404" s="3"/>
      <c r="D404" s="3"/>
      <c r="E404" s="3"/>
      <c r="F404" s="3"/>
    </row>
    <row r="405" spans="3:6">
      <c r="C405" s="3"/>
      <c r="D405" s="3"/>
      <c r="E405" s="3"/>
      <c r="F405" s="3"/>
    </row>
    <row r="406" spans="3:6">
      <c r="C406" s="3"/>
      <c r="D406" s="3"/>
      <c r="E406" s="3"/>
      <c r="F406" s="3"/>
    </row>
    <row r="407" spans="3:6">
      <c r="C407" s="3"/>
      <c r="D407" s="3"/>
      <c r="E407" s="3"/>
      <c r="F407" s="3"/>
    </row>
    <row r="408" spans="3:6">
      <c r="C408" s="3"/>
      <c r="D408" s="3"/>
      <c r="E408" s="3"/>
      <c r="F408" s="3"/>
    </row>
    <row r="409" spans="3:6">
      <c r="C409" s="3"/>
      <c r="D409" s="3"/>
      <c r="E409" s="3"/>
      <c r="F409" s="3"/>
    </row>
    <row r="410" spans="3:6">
      <c r="C410" s="3"/>
      <c r="D410" s="3"/>
      <c r="E410" s="3"/>
      <c r="F410" s="3"/>
    </row>
    <row r="411" spans="3:6">
      <c r="C411" s="3"/>
      <c r="D411" s="3"/>
      <c r="E411" s="3"/>
      <c r="F411" s="3"/>
    </row>
    <row r="412" spans="3:6">
      <c r="C412" s="3"/>
      <c r="D412" s="3"/>
      <c r="E412" s="3"/>
      <c r="F412" s="3"/>
    </row>
    <row r="413" spans="3:6">
      <c r="C413" s="3"/>
      <c r="D413" s="3"/>
      <c r="E413" s="3"/>
      <c r="F413" s="3"/>
    </row>
    <row r="414" spans="3:6">
      <c r="C414" s="3"/>
      <c r="D414" s="3"/>
      <c r="E414" s="3"/>
      <c r="F414" s="3"/>
    </row>
    <row r="415" spans="3:6">
      <c r="C415" s="3"/>
      <c r="D415" s="3"/>
      <c r="E415" s="3"/>
      <c r="F415" s="3"/>
    </row>
    <row r="416" spans="3:6">
      <c r="C416" s="3"/>
      <c r="D416" s="3"/>
      <c r="E416" s="3"/>
      <c r="F416" s="3"/>
    </row>
    <row r="417" spans="3:6">
      <c r="C417" s="3"/>
      <c r="D417" s="3"/>
      <c r="E417" s="3"/>
      <c r="F417" s="3"/>
    </row>
    <row r="418" spans="3:6">
      <c r="C418" s="3"/>
      <c r="D418" s="3"/>
      <c r="E418" s="3"/>
      <c r="F418" s="3"/>
    </row>
    <row r="419" spans="3:6">
      <c r="C419" s="3"/>
      <c r="D419" s="3"/>
      <c r="E419" s="3"/>
      <c r="F419" s="3"/>
    </row>
    <row r="420" spans="3:6">
      <c r="C420" s="3"/>
      <c r="D420" s="3"/>
      <c r="E420" s="3"/>
      <c r="F420" s="3"/>
    </row>
    <row r="421" spans="3:6">
      <c r="C421" s="3"/>
      <c r="D421" s="3"/>
      <c r="E421" s="3"/>
      <c r="F421" s="3"/>
    </row>
    <row r="422" spans="3:6">
      <c r="C422" s="3"/>
      <c r="D422" s="3"/>
      <c r="E422" s="3"/>
      <c r="F422" s="3"/>
    </row>
    <row r="423" spans="3:6">
      <c r="C423" s="3"/>
      <c r="D423" s="3"/>
      <c r="E423" s="3"/>
      <c r="F423" s="3"/>
    </row>
    <row r="424" spans="3:6">
      <c r="C424" s="3"/>
      <c r="D424" s="3"/>
      <c r="E424" s="3"/>
      <c r="F424" s="3"/>
    </row>
    <row r="425" spans="3:6">
      <c r="C425" s="3"/>
      <c r="D425" s="3"/>
      <c r="E425" s="3"/>
      <c r="F425" s="3"/>
    </row>
    <row r="426" spans="3:6">
      <c r="C426" s="3"/>
      <c r="D426" s="3"/>
      <c r="E426" s="3"/>
      <c r="F426" s="3"/>
    </row>
    <row r="427" spans="3:6">
      <c r="C427" s="3"/>
      <c r="D427" s="3"/>
      <c r="E427" s="3"/>
      <c r="F427" s="3"/>
    </row>
    <row r="428" spans="3:6">
      <c r="C428" s="3"/>
      <c r="D428" s="3"/>
      <c r="E428" s="3"/>
      <c r="F428" s="3"/>
    </row>
    <row r="429" spans="3:6">
      <c r="C429" s="3"/>
      <c r="D429" s="3"/>
      <c r="E429" s="3"/>
      <c r="F429" s="3"/>
    </row>
    <row r="430" spans="3:6">
      <c r="C430" s="3"/>
      <c r="D430" s="3"/>
      <c r="E430" s="3"/>
      <c r="F430" s="3"/>
    </row>
    <row r="431" spans="3:6">
      <c r="C431" s="3"/>
      <c r="D431" s="3"/>
      <c r="E431" s="3"/>
      <c r="F431" s="3"/>
    </row>
    <row r="432" spans="3:6">
      <c r="C432" s="3"/>
      <c r="D432" s="3"/>
      <c r="E432" s="3"/>
      <c r="F432" s="3"/>
    </row>
    <row r="433" spans="3:6">
      <c r="C433" s="3"/>
      <c r="D433" s="3"/>
      <c r="E433" s="3"/>
      <c r="F433" s="3"/>
    </row>
    <row r="434" spans="3:6">
      <c r="C434" s="3"/>
      <c r="D434" s="3"/>
      <c r="E434" s="3"/>
      <c r="F434" s="3"/>
    </row>
    <row r="435" spans="3:6">
      <c r="C435" s="3"/>
      <c r="D435" s="3"/>
      <c r="E435" s="3"/>
      <c r="F435" s="3"/>
    </row>
    <row r="436" spans="3:6">
      <c r="C436" s="3"/>
      <c r="D436" s="3"/>
      <c r="E436" s="3"/>
      <c r="F436" s="3"/>
    </row>
    <row r="437" spans="3:6">
      <c r="C437" s="3"/>
      <c r="D437" s="3"/>
      <c r="E437" s="3"/>
      <c r="F437" s="3"/>
    </row>
    <row r="438" spans="3:6">
      <c r="C438" s="3"/>
      <c r="D438" s="3"/>
      <c r="E438" s="3"/>
      <c r="F438" s="3"/>
    </row>
    <row r="439" spans="3:6">
      <c r="C439" s="3"/>
      <c r="D439" s="3"/>
      <c r="E439" s="3"/>
      <c r="F439" s="3"/>
    </row>
    <row r="440" spans="3:6">
      <c r="C440" s="3"/>
      <c r="D440" s="3"/>
      <c r="E440" s="3"/>
      <c r="F440" s="3"/>
    </row>
    <row r="441" spans="3:6">
      <c r="C441" s="3"/>
      <c r="D441" s="3"/>
      <c r="E441" s="3"/>
      <c r="F441" s="3"/>
    </row>
    <row r="442" spans="3:6">
      <c r="C442" s="3"/>
      <c r="D442" s="3"/>
      <c r="E442" s="3"/>
      <c r="F442" s="3"/>
    </row>
    <row r="443" spans="3:6">
      <c r="C443" s="3"/>
      <c r="D443" s="3"/>
      <c r="E443" s="3"/>
      <c r="F443" s="3"/>
    </row>
    <row r="444" spans="3:6">
      <c r="C444" s="3"/>
      <c r="D444" s="3"/>
      <c r="E444" s="3"/>
      <c r="F444" s="3"/>
    </row>
    <row r="445" spans="3:6">
      <c r="C445" s="3"/>
      <c r="D445" s="3"/>
      <c r="E445" s="3"/>
      <c r="F445" s="3"/>
    </row>
    <row r="446" spans="3:6">
      <c r="C446" s="3"/>
      <c r="D446" s="3"/>
      <c r="E446" s="3"/>
      <c r="F446" s="3"/>
    </row>
    <row r="447" spans="3:6">
      <c r="C447" s="3"/>
      <c r="D447" s="3"/>
      <c r="E447" s="3"/>
      <c r="F447" s="3"/>
    </row>
    <row r="448" spans="3:6">
      <c r="C448" s="3"/>
      <c r="D448" s="3"/>
      <c r="E448" s="3"/>
      <c r="F448" s="3"/>
    </row>
    <row r="449" spans="3:6">
      <c r="C449" s="3"/>
      <c r="D449" s="3"/>
      <c r="E449" s="3"/>
      <c r="F449" s="3"/>
    </row>
    <row r="450" spans="3:6">
      <c r="C450" s="3"/>
      <c r="D450" s="3"/>
      <c r="E450" s="3"/>
      <c r="F450" s="3"/>
    </row>
    <row r="451" spans="3:6">
      <c r="C451" s="3"/>
      <c r="D451" s="3"/>
      <c r="E451" s="3"/>
      <c r="F451" s="3"/>
    </row>
    <row r="452" spans="3:6">
      <c r="C452" s="3"/>
      <c r="D452" s="3"/>
      <c r="E452" s="3"/>
      <c r="F452" s="3"/>
    </row>
    <row r="453" spans="3:6">
      <c r="C453" s="3"/>
      <c r="D453" s="3"/>
      <c r="E453" s="3"/>
      <c r="F453" s="3"/>
    </row>
    <row r="454" spans="3:6">
      <c r="C454" s="3"/>
      <c r="D454" s="3"/>
      <c r="E454" s="3"/>
      <c r="F454" s="3"/>
    </row>
    <row r="455" spans="3:6">
      <c r="C455" s="3"/>
      <c r="D455" s="3"/>
      <c r="E455" s="3"/>
      <c r="F455" s="3"/>
    </row>
    <row r="456" spans="3:6">
      <c r="C456" s="3"/>
      <c r="D456" s="3"/>
      <c r="E456" s="3"/>
      <c r="F456" s="3"/>
    </row>
    <row r="457" spans="3:6">
      <c r="C457" s="3"/>
      <c r="D457" s="3"/>
      <c r="E457" s="3"/>
      <c r="F457" s="3"/>
    </row>
    <row r="458" spans="3:6">
      <c r="C458" s="3"/>
      <c r="D458" s="3"/>
      <c r="E458" s="3"/>
      <c r="F458" s="3"/>
    </row>
    <row r="459" spans="3:6">
      <c r="C459" s="3"/>
      <c r="D459" s="3"/>
      <c r="E459" s="3"/>
      <c r="F459" s="3"/>
    </row>
    <row r="460" spans="3:6">
      <c r="C460" s="3"/>
      <c r="D460" s="3"/>
      <c r="E460" s="3"/>
      <c r="F460" s="3"/>
    </row>
    <row r="461" spans="3:6">
      <c r="C461" s="3"/>
      <c r="D461" s="3"/>
      <c r="E461" s="3"/>
      <c r="F461" s="3"/>
    </row>
    <row r="462" spans="3:6">
      <c r="C462" s="3"/>
      <c r="D462" s="3"/>
      <c r="E462" s="3"/>
      <c r="F462" s="3"/>
    </row>
    <row r="463" spans="3:6">
      <c r="C463" s="3"/>
      <c r="D463" s="3"/>
      <c r="E463" s="3"/>
      <c r="F463" s="3"/>
    </row>
    <row r="464" spans="3:6">
      <c r="C464" s="3"/>
      <c r="D464" s="3"/>
      <c r="E464" s="3"/>
      <c r="F464" s="3"/>
    </row>
    <row r="465" spans="3:6">
      <c r="C465" s="3"/>
      <c r="D465" s="3"/>
      <c r="E465" s="3"/>
      <c r="F465" s="3"/>
    </row>
    <row r="466" spans="3:6">
      <c r="C466" s="3"/>
      <c r="D466" s="3"/>
      <c r="E466" s="3"/>
      <c r="F466" s="3"/>
    </row>
    <row r="467" spans="3:6">
      <c r="C467" s="3"/>
      <c r="D467" s="3"/>
      <c r="E467" s="3"/>
      <c r="F467" s="3"/>
    </row>
    <row r="468" spans="3:6">
      <c r="C468" s="3"/>
      <c r="D468" s="3"/>
      <c r="E468" s="3"/>
      <c r="F468" s="3"/>
    </row>
    <row r="469" spans="3:6">
      <c r="C469" s="3"/>
      <c r="D469" s="3"/>
      <c r="E469" s="3"/>
      <c r="F469" s="3"/>
    </row>
    <row r="470" spans="3:6">
      <c r="C470" s="3"/>
      <c r="D470" s="3"/>
      <c r="E470" s="3"/>
      <c r="F470" s="3"/>
    </row>
    <row r="471" spans="3:6">
      <c r="C471" s="3"/>
      <c r="D471" s="3"/>
      <c r="E471" s="3"/>
      <c r="F471" s="3"/>
    </row>
    <row r="472" spans="3:6">
      <c r="C472" s="3"/>
      <c r="D472" s="3"/>
      <c r="E472" s="3"/>
      <c r="F472" s="3"/>
    </row>
    <row r="473" spans="3:6">
      <c r="C473" s="3"/>
      <c r="D473" s="3"/>
      <c r="E473" s="3"/>
      <c r="F473" s="3"/>
    </row>
    <row r="474" spans="3:6">
      <c r="C474" s="3"/>
      <c r="D474" s="3"/>
      <c r="E474" s="3"/>
      <c r="F474" s="3"/>
    </row>
    <row r="475" spans="3:6">
      <c r="C475" s="3"/>
      <c r="D475" s="3"/>
      <c r="E475" s="3"/>
      <c r="F475" s="3"/>
    </row>
    <row r="476" spans="3:6">
      <c r="C476" s="3"/>
      <c r="D476" s="3"/>
      <c r="E476" s="3"/>
      <c r="F476" s="3"/>
    </row>
    <row r="477" spans="3:6">
      <c r="C477" s="3"/>
      <c r="D477" s="3"/>
      <c r="E477" s="3"/>
      <c r="F477" s="3"/>
    </row>
    <row r="478" spans="3:6">
      <c r="C478" s="3"/>
      <c r="D478" s="3"/>
      <c r="E478" s="3"/>
      <c r="F478" s="3"/>
    </row>
    <row r="479" spans="3:6">
      <c r="C479" s="3"/>
      <c r="D479" s="3"/>
      <c r="E479" s="3"/>
      <c r="F479" s="3"/>
    </row>
    <row r="480" spans="3:6">
      <c r="C480" s="3"/>
      <c r="D480" s="3"/>
      <c r="E480" s="3"/>
      <c r="F480" s="3"/>
    </row>
    <row r="481" spans="3:6">
      <c r="C481" s="3"/>
      <c r="D481" s="3"/>
      <c r="E481" s="3"/>
      <c r="F481" s="3"/>
    </row>
    <row r="482" spans="3:6">
      <c r="C482" s="3"/>
      <c r="D482" s="3"/>
      <c r="E482" s="3"/>
      <c r="F482" s="3"/>
    </row>
    <row r="483" spans="3:6">
      <c r="C483" s="3"/>
      <c r="D483" s="3"/>
      <c r="E483" s="3"/>
      <c r="F483" s="3"/>
    </row>
    <row r="484" spans="3:6">
      <c r="C484" s="3"/>
      <c r="D484" s="3"/>
      <c r="E484" s="3"/>
      <c r="F484" s="3"/>
    </row>
    <row r="485" spans="3:6">
      <c r="C485" s="3"/>
      <c r="D485" s="3"/>
      <c r="E485" s="3"/>
      <c r="F485" s="3"/>
    </row>
    <row r="486" spans="3:6">
      <c r="C486" s="3"/>
      <c r="D486" s="3"/>
      <c r="E486" s="3"/>
      <c r="F486" s="3"/>
    </row>
    <row r="487" spans="3:6">
      <c r="C487" s="3"/>
      <c r="D487" s="3"/>
      <c r="E487" s="3"/>
      <c r="F487" s="3"/>
    </row>
    <row r="488" spans="3:6">
      <c r="C488" s="3"/>
      <c r="D488" s="3"/>
      <c r="E488" s="3"/>
      <c r="F488" s="3"/>
    </row>
    <row r="489" spans="3:6">
      <c r="C489" s="3"/>
      <c r="D489" s="3"/>
      <c r="E489" s="3"/>
      <c r="F489" s="3"/>
    </row>
    <row r="490" spans="3:6">
      <c r="C490" s="3"/>
      <c r="D490" s="3"/>
      <c r="E490" s="3"/>
      <c r="F490" s="3"/>
    </row>
    <row r="491" spans="3:6">
      <c r="C491" s="3"/>
      <c r="D491" s="3"/>
      <c r="E491" s="3"/>
      <c r="F491" s="3"/>
    </row>
    <row r="492" spans="3:6">
      <c r="C492" s="3"/>
      <c r="D492" s="3"/>
      <c r="E492" s="3"/>
      <c r="F492" s="3"/>
    </row>
    <row r="493" spans="3:6">
      <c r="C493" s="3"/>
      <c r="D493" s="3"/>
      <c r="E493" s="3"/>
      <c r="F493" s="3"/>
    </row>
    <row r="494" spans="3:6">
      <c r="C494" s="3"/>
      <c r="D494" s="3"/>
      <c r="E494" s="3"/>
      <c r="F494" s="3"/>
    </row>
    <row r="495" spans="3:6">
      <c r="C495" s="3"/>
      <c r="D495" s="3"/>
      <c r="E495" s="3"/>
      <c r="F495" s="3"/>
    </row>
    <row r="496" spans="3:6">
      <c r="C496" s="3"/>
      <c r="D496" s="3"/>
      <c r="E496" s="3"/>
      <c r="F496" s="3"/>
    </row>
    <row r="497" spans="3:6">
      <c r="C497" s="3"/>
      <c r="D497" s="3"/>
      <c r="E497" s="3"/>
      <c r="F497" s="3"/>
    </row>
    <row r="498" spans="3:6">
      <c r="C498" s="3"/>
      <c r="D498" s="3"/>
      <c r="E498" s="3"/>
      <c r="F498" s="3"/>
    </row>
    <row r="499" spans="3:6">
      <c r="C499" s="3"/>
      <c r="D499" s="3"/>
      <c r="E499" s="3"/>
      <c r="F499" s="3"/>
    </row>
    <row r="500" spans="3:6">
      <c r="C500" s="3"/>
      <c r="D500" s="3"/>
      <c r="E500" s="3"/>
      <c r="F500" s="3"/>
    </row>
    <row r="501" spans="3:6">
      <c r="C501" s="3"/>
      <c r="D501" s="3"/>
      <c r="E501" s="3"/>
      <c r="F501" s="3"/>
    </row>
    <row r="502" spans="3:6">
      <c r="C502" s="3"/>
      <c r="D502" s="3"/>
      <c r="E502" s="3"/>
      <c r="F502" s="3"/>
    </row>
    <row r="503" spans="3:6">
      <c r="C503" s="3"/>
      <c r="D503" s="3"/>
      <c r="E503" s="3"/>
      <c r="F503" s="3"/>
    </row>
    <row r="504" spans="3:6">
      <c r="C504" s="3"/>
      <c r="D504" s="3"/>
      <c r="E504" s="3"/>
      <c r="F504" s="3"/>
    </row>
    <row r="505" spans="3:6">
      <c r="C505" s="3"/>
      <c r="D505" s="3"/>
      <c r="E505" s="3"/>
      <c r="F505" s="3"/>
    </row>
    <row r="506" spans="3:6">
      <c r="C506" s="3"/>
      <c r="D506" s="3"/>
      <c r="E506" s="3"/>
      <c r="F506" s="3"/>
    </row>
    <row r="507" spans="3:6">
      <c r="C507" s="3"/>
      <c r="D507" s="3"/>
      <c r="E507" s="3"/>
      <c r="F507" s="3"/>
    </row>
    <row r="508" spans="3:6">
      <c r="C508" s="3"/>
      <c r="D508" s="3"/>
      <c r="E508" s="3"/>
      <c r="F508" s="3"/>
    </row>
    <row r="509" spans="3:6">
      <c r="C509" s="3"/>
      <c r="D509" s="3"/>
      <c r="E509" s="3"/>
      <c r="F509" s="3"/>
    </row>
    <row r="510" spans="3:6">
      <c r="C510" s="3"/>
      <c r="D510" s="3"/>
      <c r="E510" s="3"/>
      <c r="F510" s="3"/>
    </row>
    <row r="511" spans="3:6">
      <c r="C511" s="3"/>
      <c r="D511" s="3"/>
      <c r="E511" s="3"/>
      <c r="F511" s="3"/>
    </row>
    <row r="512" spans="3:6">
      <c r="C512" s="3"/>
      <c r="D512" s="3"/>
      <c r="E512" s="3"/>
      <c r="F512" s="3"/>
    </row>
    <row r="513" spans="3:6">
      <c r="C513" s="3"/>
      <c r="D513" s="3"/>
      <c r="E513" s="3"/>
      <c r="F513" s="3"/>
    </row>
    <row r="514" spans="3:6">
      <c r="C514" s="3"/>
      <c r="D514" s="3"/>
      <c r="E514" s="3"/>
      <c r="F514" s="3"/>
    </row>
    <row r="515" spans="3:6">
      <c r="C515" s="3"/>
      <c r="D515" s="3"/>
      <c r="E515" s="3"/>
      <c r="F515" s="3"/>
    </row>
    <row r="516" spans="3:6">
      <c r="C516" s="3"/>
      <c r="D516" s="3"/>
      <c r="E516" s="3"/>
      <c r="F516" s="3"/>
    </row>
    <row r="517" spans="3:6">
      <c r="C517" s="3"/>
      <c r="D517" s="3"/>
      <c r="E517" s="3"/>
      <c r="F517" s="3"/>
    </row>
    <row r="518" spans="3:6">
      <c r="C518" s="3"/>
      <c r="D518" s="3"/>
      <c r="E518" s="3"/>
      <c r="F518" s="3"/>
    </row>
    <row r="519" spans="3:6">
      <c r="C519" s="3"/>
      <c r="D519" s="3"/>
      <c r="E519" s="3"/>
      <c r="F519" s="3"/>
    </row>
    <row r="520" spans="3:6">
      <c r="C520" s="3"/>
      <c r="D520" s="3"/>
      <c r="E520" s="3"/>
      <c r="F520" s="3"/>
    </row>
    <row r="521" spans="3:6">
      <c r="C521" s="3"/>
      <c r="D521" s="3"/>
      <c r="E521" s="3"/>
      <c r="F521" s="3"/>
    </row>
    <row r="522" spans="3:6">
      <c r="C522" s="3"/>
      <c r="D522" s="3"/>
      <c r="E522" s="3"/>
      <c r="F522" s="3"/>
    </row>
    <row r="523" spans="3:6">
      <c r="C523" s="3"/>
      <c r="D523" s="3"/>
      <c r="E523" s="3"/>
      <c r="F523" s="3"/>
    </row>
    <row r="524" spans="3:6">
      <c r="C524" s="3"/>
      <c r="D524" s="3"/>
      <c r="E524" s="3"/>
      <c r="F524" s="3"/>
    </row>
    <row r="525" spans="3:6">
      <c r="C525" s="3"/>
      <c r="D525" s="3"/>
      <c r="E525" s="3"/>
      <c r="F525" s="3"/>
    </row>
    <row r="526" spans="3:6">
      <c r="C526" s="3"/>
      <c r="D526" s="3"/>
      <c r="E526" s="3"/>
      <c r="F526" s="3"/>
    </row>
    <row r="527" spans="3:6">
      <c r="C527" s="3"/>
      <c r="D527" s="3"/>
      <c r="E527" s="3"/>
      <c r="F527" s="3"/>
    </row>
    <row r="528" spans="3:6">
      <c r="C528" s="3"/>
      <c r="D528" s="3"/>
      <c r="E528" s="3"/>
      <c r="F528" s="3"/>
    </row>
    <row r="529" spans="3:6">
      <c r="C529" s="3"/>
      <c r="D529" s="3"/>
      <c r="E529" s="3"/>
      <c r="F529" s="3"/>
    </row>
    <row r="530" spans="3:6">
      <c r="C530" s="3"/>
      <c r="D530" s="3"/>
      <c r="E530" s="3"/>
      <c r="F530" s="3"/>
    </row>
    <row r="531" spans="3:6">
      <c r="C531" s="3"/>
      <c r="D531" s="3"/>
      <c r="E531" s="3"/>
      <c r="F531" s="3"/>
    </row>
    <row r="532" spans="3:6">
      <c r="C532" s="3"/>
      <c r="D532" s="3"/>
      <c r="E532" s="3"/>
      <c r="F532" s="3"/>
    </row>
    <row r="533" spans="3:6">
      <c r="C533" s="3"/>
      <c r="D533" s="3"/>
      <c r="E533" s="3"/>
      <c r="F533" s="3"/>
    </row>
    <row r="534" spans="3:6">
      <c r="C534" s="3"/>
      <c r="D534" s="3"/>
      <c r="E534" s="3"/>
      <c r="F534" s="3"/>
    </row>
    <row r="535" spans="3:6">
      <c r="C535" s="3"/>
      <c r="D535" s="3"/>
      <c r="E535" s="3"/>
      <c r="F535" s="3"/>
    </row>
    <row r="536" spans="3:6">
      <c r="C536" s="3"/>
      <c r="D536" s="3"/>
      <c r="E536" s="3"/>
      <c r="F536" s="3"/>
    </row>
    <row r="537" spans="3:6">
      <c r="C537" s="3"/>
      <c r="D537" s="3"/>
      <c r="E537" s="3"/>
      <c r="F537" s="3"/>
    </row>
    <row r="538" spans="3:6">
      <c r="C538" s="3"/>
      <c r="D538" s="3"/>
      <c r="E538" s="3"/>
      <c r="F538" s="3"/>
    </row>
    <row r="539" spans="3:6">
      <c r="C539" s="3"/>
      <c r="D539" s="3"/>
      <c r="E539" s="3"/>
      <c r="F539" s="3"/>
    </row>
    <row r="540" spans="3:6">
      <c r="C540" s="3"/>
      <c r="D540" s="3"/>
      <c r="E540" s="3"/>
      <c r="F540" s="3"/>
    </row>
    <row r="541" spans="3:6">
      <c r="C541" s="3"/>
      <c r="D541" s="3"/>
      <c r="E541" s="3"/>
      <c r="F541" s="3"/>
    </row>
    <row r="542" spans="3:6">
      <c r="C542" s="3"/>
      <c r="D542" s="3"/>
      <c r="E542" s="3"/>
      <c r="F542" s="3"/>
    </row>
    <row r="543" spans="3:6">
      <c r="C543" s="3"/>
      <c r="D543" s="3"/>
      <c r="E543" s="3"/>
      <c r="F543" s="3"/>
    </row>
    <row r="544" spans="3:6">
      <c r="C544" s="3"/>
      <c r="D544" s="3"/>
      <c r="E544" s="3"/>
      <c r="F544" s="3"/>
    </row>
    <row r="545" spans="3:6">
      <c r="C545" s="3"/>
      <c r="D545" s="3"/>
      <c r="E545" s="3"/>
      <c r="F545" s="3"/>
    </row>
    <row r="546" spans="3:6">
      <c r="C546" s="3"/>
      <c r="D546" s="3"/>
      <c r="E546" s="3"/>
      <c r="F546" s="3"/>
    </row>
    <row r="547" spans="3:6">
      <c r="C547" s="3"/>
      <c r="D547" s="3"/>
      <c r="E547" s="3"/>
      <c r="F547" s="3"/>
    </row>
    <row r="548" spans="3:6">
      <c r="C548" s="3"/>
      <c r="D548" s="3"/>
      <c r="E548" s="3"/>
      <c r="F548" s="3"/>
    </row>
    <row r="549" spans="3:6">
      <c r="C549" s="3"/>
      <c r="D549" s="3"/>
      <c r="E549" s="3"/>
      <c r="F549" s="3"/>
    </row>
    <row r="550" spans="3:6">
      <c r="C550" s="3"/>
      <c r="D550" s="3"/>
      <c r="E550" s="3"/>
      <c r="F550" s="3"/>
    </row>
    <row r="551" spans="3:6">
      <c r="C551" s="3"/>
      <c r="D551" s="3"/>
      <c r="E551" s="3"/>
      <c r="F551" s="3"/>
    </row>
    <row r="552" spans="3:6">
      <c r="C552" s="3"/>
      <c r="D552" s="3"/>
      <c r="E552" s="3"/>
      <c r="F552" s="3"/>
    </row>
    <row r="553" spans="3:6">
      <c r="C553" s="3"/>
      <c r="D553" s="3"/>
      <c r="E553" s="3"/>
      <c r="F553" s="3"/>
    </row>
    <row r="554" spans="3:6">
      <c r="C554" s="3"/>
      <c r="D554" s="3"/>
      <c r="E554" s="3"/>
      <c r="F554" s="3"/>
    </row>
    <row r="555" spans="3:6">
      <c r="C555" s="3"/>
      <c r="D555" s="3"/>
      <c r="E555" s="3"/>
      <c r="F555" s="3"/>
    </row>
    <row r="556" spans="3:6">
      <c r="C556" s="3"/>
      <c r="D556" s="3"/>
      <c r="E556" s="3"/>
      <c r="F556" s="3"/>
    </row>
    <row r="557" spans="3:6">
      <c r="C557" s="3"/>
      <c r="D557" s="3"/>
      <c r="E557" s="3"/>
      <c r="F557" s="3"/>
    </row>
    <row r="558" spans="3:6">
      <c r="C558" s="3"/>
      <c r="D558" s="3"/>
      <c r="E558" s="3"/>
      <c r="F558" s="3"/>
    </row>
    <row r="559" spans="3:6">
      <c r="C559" s="3"/>
      <c r="D559" s="3"/>
      <c r="E559" s="3"/>
      <c r="F559" s="3"/>
    </row>
    <row r="560" spans="3:6">
      <c r="C560" s="3"/>
      <c r="D560" s="3"/>
      <c r="E560" s="3"/>
      <c r="F560" s="3"/>
    </row>
    <row r="561" spans="3:6">
      <c r="C561" s="3"/>
      <c r="D561" s="3"/>
      <c r="E561" s="3"/>
      <c r="F561" s="3"/>
    </row>
    <row r="562" spans="3:6">
      <c r="C562" s="3"/>
      <c r="D562" s="3"/>
      <c r="E562" s="3"/>
      <c r="F562" s="3"/>
    </row>
    <row r="563" spans="3:6">
      <c r="C563" s="3"/>
      <c r="D563" s="3"/>
      <c r="E563" s="3"/>
      <c r="F563" s="3"/>
    </row>
    <row r="564" spans="3:6">
      <c r="C564" s="3"/>
      <c r="D564" s="3"/>
      <c r="E564" s="3"/>
      <c r="F564" s="3"/>
    </row>
    <row r="565" spans="3:6">
      <c r="C565" s="3"/>
      <c r="D565" s="3"/>
      <c r="E565" s="3"/>
      <c r="F565" s="3"/>
    </row>
    <row r="566" spans="3:6">
      <c r="C566" s="3"/>
      <c r="D566" s="3"/>
      <c r="E566" s="3"/>
      <c r="F566" s="3"/>
    </row>
    <row r="567" spans="3:6">
      <c r="C567" s="3"/>
      <c r="D567" s="3"/>
      <c r="E567" s="3"/>
      <c r="F567" s="3"/>
    </row>
    <row r="568" spans="3:6">
      <c r="C568" s="3"/>
      <c r="D568" s="3"/>
      <c r="E568" s="3"/>
      <c r="F568" s="3"/>
    </row>
    <row r="569" spans="3:6">
      <c r="C569" s="3"/>
      <c r="D569" s="3"/>
      <c r="E569" s="3"/>
      <c r="F569" s="3"/>
    </row>
    <row r="570" spans="3:6">
      <c r="C570" s="3"/>
      <c r="D570" s="3"/>
      <c r="E570" s="3"/>
      <c r="F570" s="3"/>
    </row>
    <row r="571" spans="3:6">
      <c r="C571" s="3"/>
      <c r="D571" s="3"/>
      <c r="E571" s="3"/>
      <c r="F571" s="3"/>
    </row>
    <row r="572" spans="3:6">
      <c r="C572" s="3"/>
      <c r="D572" s="3"/>
      <c r="E572" s="3"/>
      <c r="F572" s="3"/>
    </row>
    <row r="573" spans="3:6">
      <c r="C573" s="3"/>
      <c r="D573" s="3"/>
      <c r="E573" s="3"/>
      <c r="F573" s="3"/>
    </row>
    <row r="574" spans="3:6">
      <c r="C574" s="3"/>
      <c r="D574" s="3"/>
      <c r="E574" s="3"/>
      <c r="F574" s="3"/>
    </row>
    <row r="575" spans="3:6">
      <c r="C575" s="3"/>
      <c r="D575" s="3"/>
      <c r="E575" s="3"/>
      <c r="F575" s="3"/>
    </row>
    <row r="576" spans="3:6">
      <c r="C576" s="3"/>
      <c r="D576" s="3"/>
      <c r="E576" s="3"/>
      <c r="F576" s="3"/>
    </row>
    <row r="577" spans="3:6">
      <c r="C577" s="3"/>
      <c r="D577" s="3"/>
      <c r="E577" s="3"/>
      <c r="F577" s="3"/>
    </row>
    <row r="578" spans="3:6">
      <c r="C578" s="3"/>
      <c r="D578" s="3"/>
      <c r="E578" s="3"/>
      <c r="F578" s="3"/>
    </row>
    <row r="579" spans="3:6">
      <c r="C579" s="3"/>
      <c r="D579" s="3"/>
      <c r="E579" s="3"/>
      <c r="F579" s="3"/>
    </row>
    <row r="580" spans="3:6">
      <c r="C580" s="3"/>
      <c r="D580" s="3"/>
      <c r="E580" s="3"/>
      <c r="F580" s="3"/>
    </row>
    <row r="581" spans="3:6">
      <c r="C581" s="3"/>
      <c r="D581" s="3"/>
      <c r="E581" s="3"/>
      <c r="F581" s="3"/>
    </row>
    <row r="582" spans="3:6">
      <c r="C582" s="3"/>
      <c r="D582" s="3"/>
      <c r="E582" s="3"/>
      <c r="F582" s="3"/>
    </row>
    <row r="583" spans="3:6">
      <c r="C583" s="3"/>
      <c r="D583" s="3"/>
      <c r="E583" s="3"/>
      <c r="F583" s="3"/>
    </row>
    <row r="584" spans="3:6">
      <c r="C584" s="3"/>
      <c r="D584" s="3"/>
      <c r="E584" s="3"/>
      <c r="F584" s="3"/>
    </row>
    <row r="585" spans="3:6">
      <c r="C585" s="3"/>
      <c r="D585" s="3"/>
      <c r="E585" s="3"/>
      <c r="F585" s="3"/>
    </row>
    <row r="586" spans="3:6">
      <c r="C586" s="3"/>
      <c r="D586" s="3"/>
      <c r="E586" s="3"/>
      <c r="F586" s="3"/>
    </row>
    <row r="587" spans="3:6">
      <c r="C587" s="3"/>
      <c r="D587" s="3"/>
      <c r="E587" s="3"/>
      <c r="F587" s="3"/>
    </row>
    <row r="588" spans="3:6">
      <c r="C588" s="3"/>
      <c r="D588" s="3"/>
      <c r="E588" s="3"/>
      <c r="F588" s="3"/>
    </row>
    <row r="589" spans="3:6">
      <c r="C589" s="3"/>
      <c r="D589" s="3"/>
      <c r="E589" s="3"/>
      <c r="F589" s="3"/>
    </row>
    <row r="590" spans="3:6">
      <c r="C590" s="3"/>
      <c r="D590" s="3"/>
      <c r="E590" s="3"/>
      <c r="F590" s="3"/>
    </row>
    <row r="591" spans="3:6">
      <c r="C591" s="3"/>
      <c r="D591" s="3"/>
      <c r="E591" s="3"/>
      <c r="F591" s="3"/>
    </row>
    <row r="592" spans="3:6">
      <c r="C592" s="3"/>
      <c r="D592" s="3"/>
      <c r="E592" s="3"/>
      <c r="F592" s="3"/>
    </row>
    <row r="593" spans="3:6">
      <c r="C593" s="3"/>
      <c r="D593" s="3"/>
      <c r="E593" s="3"/>
      <c r="F593" s="3"/>
    </row>
    <row r="594" spans="3:6">
      <c r="C594" s="3"/>
      <c r="D594" s="3"/>
      <c r="E594" s="3"/>
      <c r="F594" s="3"/>
    </row>
    <row r="595" spans="3:6">
      <c r="C595" s="3"/>
      <c r="D595" s="3"/>
      <c r="E595" s="3"/>
      <c r="F595" s="3"/>
    </row>
    <row r="596" spans="3:6">
      <c r="C596" s="3"/>
      <c r="D596" s="3"/>
      <c r="E596" s="3"/>
      <c r="F596" s="3"/>
    </row>
    <row r="597" spans="3:6">
      <c r="C597" s="3"/>
      <c r="D597" s="3"/>
      <c r="E597" s="3"/>
      <c r="F597" s="3"/>
    </row>
    <row r="598" spans="3:6">
      <c r="C598" s="3"/>
      <c r="D598" s="3"/>
      <c r="E598" s="3"/>
      <c r="F598" s="3"/>
    </row>
    <row r="599" spans="3:6">
      <c r="C599" s="3"/>
      <c r="D599" s="3"/>
      <c r="E599" s="3"/>
      <c r="F599" s="3"/>
    </row>
    <row r="600" spans="3:6">
      <c r="C600" s="3"/>
      <c r="D600" s="3"/>
      <c r="E600" s="3"/>
      <c r="F600" s="3"/>
    </row>
    <row r="601" spans="3:6">
      <c r="C601" s="3"/>
      <c r="D601" s="3"/>
      <c r="E601" s="3"/>
      <c r="F601" s="3"/>
    </row>
    <row r="602" spans="3:6">
      <c r="C602" s="3"/>
      <c r="D602" s="3"/>
      <c r="E602" s="3"/>
      <c r="F602" s="3"/>
    </row>
    <row r="603" spans="3:6">
      <c r="C603" s="3"/>
      <c r="D603" s="3"/>
      <c r="E603" s="3"/>
      <c r="F603" s="3"/>
    </row>
    <row r="604" spans="3:6">
      <c r="C604" s="3"/>
      <c r="D604" s="3"/>
      <c r="E604" s="3"/>
      <c r="F604" s="3"/>
    </row>
    <row r="605" spans="3:6">
      <c r="C605" s="3"/>
      <c r="D605" s="3"/>
      <c r="E605" s="3"/>
      <c r="F605" s="3"/>
    </row>
    <row r="606" spans="3:6">
      <c r="C606" s="3"/>
      <c r="D606" s="3"/>
      <c r="E606" s="3"/>
      <c r="F606" s="3"/>
    </row>
    <row r="607" spans="3:6">
      <c r="C607" s="3"/>
      <c r="D607" s="3"/>
      <c r="E607" s="3"/>
      <c r="F607" s="3"/>
    </row>
    <row r="608" spans="3:6">
      <c r="C608" s="3"/>
      <c r="D608" s="3"/>
      <c r="E608" s="3"/>
      <c r="F608" s="3"/>
    </row>
    <row r="609" spans="3:6">
      <c r="C609" s="3"/>
      <c r="D609" s="3"/>
      <c r="E609" s="3"/>
      <c r="F609" s="3"/>
    </row>
    <row r="610" spans="3:6">
      <c r="C610" s="3"/>
      <c r="D610" s="3"/>
      <c r="E610" s="3"/>
      <c r="F610" s="3"/>
    </row>
    <row r="611" spans="3:6">
      <c r="C611" s="3"/>
      <c r="D611" s="3"/>
      <c r="E611" s="3"/>
      <c r="F611" s="3"/>
    </row>
    <row r="612" spans="3:6">
      <c r="C612" s="3"/>
      <c r="D612" s="3"/>
      <c r="E612" s="3"/>
      <c r="F612" s="3"/>
    </row>
    <row r="613" spans="3:6">
      <c r="C613" s="3"/>
      <c r="D613" s="3"/>
      <c r="E613" s="3"/>
      <c r="F613" s="3"/>
    </row>
    <row r="614" spans="3:6">
      <c r="C614" s="3"/>
      <c r="D614" s="3"/>
      <c r="E614" s="3"/>
      <c r="F614" s="3"/>
    </row>
    <row r="615" spans="3:6">
      <c r="C615" s="3"/>
      <c r="D615" s="3"/>
      <c r="E615" s="3"/>
      <c r="F615" s="3"/>
    </row>
    <row r="616" spans="3:6">
      <c r="C616" s="3"/>
      <c r="D616" s="3"/>
      <c r="E616" s="3"/>
      <c r="F616" s="3"/>
    </row>
    <row r="617" spans="3:6">
      <c r="C617" s="3"/>
      <c r="D617" s="3"/>
      <c r="E617" s="3"/>
      <c r="F617" s="3"/>
    </row>
    <row r="618" spans="3:6">
      <c r="C618" s="3"/>
      <c r="D618" s="3"/>
      <c r="E618" s="3"/>
      <c r="F618" s="3"/>
    </row>
    <row r="619" spans="3:6">
      <c r="C619" s="3"/>
      <c r="D619" s="3"/>
      <c r="E619" s="3"/>
      <c r="F619" s="3"/>
    </row>
    <row r="620" spans="3:6">
      <c r="C620" s="3"/>
      <c r="D620" s="3"/>
      <c r="E620" s="3"/>
      <c r="F620" s="3"/>
    </row>
    <row r="621" spans="3:6">
      <c r="C621" s="3"/>
      <c r="D621" s="3"/>
      <c r="E621" s="3"/>
      <c r="F621" s="3"/>
    </row>
    <row r="622" spans="3:6">
      <c r="C622" s="3"/>
      <c r="D622" s="3"/>
      <c r="E622" s="3"/>
      <c r="F622" s="3"/>
    </row>
    <row r="623" spans="3:6">
      <c r="C623" s="3"/>
      <c r="D623" s="3"/>
      <c r="E623" s="3"/>
      <c r="F623" s="3"/>
    </row>
    <row r="624" spans="3:6">
      <c r="C624" s="3"/>
      <c r="D624" s="3"/>
      <c r="E624" s="3"/>
      <c r="F624" s="3"/>
    </row>
    <row r="625" spans="3:6">
      <c r="C625" s="3"/>
      <c r="D625" s="3"/>
      <c r="E625" s="3"/>
      <c r="F625" s="3"/>
    </row>
    <row r="626" spans="3:6">
      <c r="C626" s="3"/>
      <c r="D626" s="3"/>
      <c r="E626" s="3"/>
      <c r="F626" s="3"/>
    </row>
    <row r="627" spans="3:6">
      <c r="C627" s="3"/>
      <c r="D627" s="3"/>
      <c r="E627" s="3"/>
      <c r="F627" s="3"/>
    </row>
    <row r="628" spans="3:6">
      <c r="C628" s="3"/>
      <c r="D628" s="3"/>
      <c r="E628" s="3"/>
      <c r="F628" s="3"/>
    </row>
    <row r="629" spans="3:6">
      <c r="C629" s="3"/>
      <c r="D629" s="3"/>
      <c r="E629" s="3"/>
      <c r="F629" s="3"/>
    </row>
    <row r="630" spans="3:6">
      <c r="C630" s="3"/>
      <c r="D630" s="3"/>
      <c r="E630" s="3"/>
      <c r="F630" s="3"/>
    </row>
    <row r="631" spans="3:6">
      <c r="C631" s="3"/>
      <c r="D631" s="3"/>
      <c r="E631" s="3"/>
      <c r="F631" s="3"/>
    </row>
    <row r="632" spans="3:6">
      <c r="C632" s="3"/>
      <c r="D632" s="3"/>
      <c r="E632" s="3"/>
      <c r="F632" s="3"/>
    </row>
    <row r="633" spans="3:6">
      <c r="C633" s="3"/>
      <c r="D633" s="3"/>
      <c r="E633" s="3"/>
      <c r="F633" s="3"/>
    </row>
    <row r="634" spans="3:6">
      <c r="C634" s="3"/>
      <c r="D634" s="3"/>
      <c r="E634" s="3"/>
      <c r="F634" s="3"/>
    </row>
    <row r="635" spans="3:6">
      <c r="C635" s="3"/>
      <c r="D635" s="3"/>
      <c r="E635" s="3"/>
      <c r="F635" s="3"/>
    </row>
    <row r="636" spans="3:6">
      <c r="C636" s="3"/>
      <c r="D636" s="3"/>
      <c r="E636" s="3"/>
      <c r="F636" s="3"/>
    </row>
    <row r="637" spans="3:6">
      <c r="C637" s="3"/>
      <c r="D637" s="3"/>
      <c r="E637" s="3"/>
      <c r="F637" s="3"/>
    </row>
    <row r="638" spans="3:6">
      <c r="C638" s="3"/>
      <c r="D638" s="3"/>
      <c r="E638" s="3"/>
      <c r="F638" s="3"/>
    </row>
    <row r="639" spans="3:6">
      <c r="C639" s="3"/>
      <c r="D639" s="3"/>
      <c r="E639" s="3"/>
      <c r="F639" s="3"/>
    </row>
    <row r="640" spans="3:6">
      <c r="C640" s="3"/>
      <c r="D640" s="3"/>
      <c r="E640" s="3"/>
      <c r="F640" s="3"/>
    </row>
    <row r="641" spans="3:6">
      <c r="C641" s="3"/>
      <c r="D641" s="3"/>
      <c r="E641" s="3"/>
      <c r="F641" s="3"/>
    </row>
    <row r="642" spans="3:6">
      <c r="C642" s="3"/>
      <c r="D642" s="3"/>
      <c r="E642" s="3"/>
      <c r="F642" s="3"/>
    </row>
    <row r="643" spans="3:6">
      <c r="C643" s="3"/>
      <c r="D643" s="3"/>
      <c r="E643" s="3"/>
      <c r="F643" s="3"/>
    </row>
    <row r="644" spans="3:6">
      <c r="C644" s="3"/>
      <c r="D644" s="3"/>
      <c r="E644" s="3"/>
      <c r="F644" s="3"/>
    </row>
    <row r="645" spans="3:6">
      <c r="C645" s="3"/>
      <c r="D645" s="3"/>
      <c r="E645" s="3"/>
      <c r="F645" s="3"/>
    </row>
    <row r="646" spans="3:6">
      <c r="C646" s="3"/>
      <c r="D646" s="3"/>
      <c r="E646" s="3"/>
      <c r="F646" s="3"/>
    </row>
    <row r="647" spans="3:6">
      <c r="C647" s="3"/>
      <c r="D647" s="3"/>
      <c r="E647" s="3"/>
      <c r="F647" s="3"/>
    </row>
    <row r="648" spans="3:6">
      <c r="C648" s="3"/>
      <c r="D648" s="3"/>
      <c r="E648" s="3"/>
      <c r="F648" s="3"/>
    </row>
    <row r="649" spans="3:6">
      <c r="C649" s="3"/>
      <c r="D649" s="3"/>
      <c r="E649" s="3"/>
      <c r="F649" s="3"/>
    </row>
    <row r="650" spans="3:6">
      <c r="C650" s="3"/>
      <c r="D650" s="3"/>
      <c r="E650" s="3"/>
      <c r="F650" s="3"/>
    </row>
    <row r="651" spans="3:6">
      <c r="C651" s="3"/>
      <c r="D651" s="3"/>
      <c r="E651" s="3"/>
      <c r="F651" s="3"/>
    </row>
    <row r="652" spans="3:6">
      <c r="C652" s="3"/>
      <c r="D652" s="3"/>
      <c r="E652" s="3"/>
      <c r="F652" s="3"/>
    </row>
    <row r="653" spans="3:6">
      <c r="C653" s="3"/>
      <c r="D653" s="3"/>
      <c r="E653" s="3"/>
      <c r="F653" s="3"/>
    </row>
    <row r="654" spans="3:6">
      <c r="C654" s="3"/>
      <c r="D654" s="3"/>
      <c r="E654" s="3"/>
      <c r="F654" s="3"/>
    </row>
    <row r="655" spans="3:6">
      <c r="C655" s="3"/>
      <c r="D655" s="3"/>
      <c r="E655" s="3"/>
      <c r="F655" s="3"/>
    </row>
    <row r="656" spans="3:6">
      <c r="C656" s="3"/>
      <c r="D656" s="3"/>
      <c r="E656" s="3"/>
      <c r="F656" s="3"/>
    </row>
    <row r="657" spans="3:6">
      <c r="C657" s="3"/>
      <c r="D657" s="3"/>
      <c r="E657" s="3"/>
      <c r="F657" s="3"/>
    </row>
    <row r="658" spans="3:6">
      <c r="C658" s="3"/>
      <c r="D658" s="3"/>
      <c r="E658" s="3"/>
      <c r="F658" s="3"/>
    </row>
    <row r="659" spans="3:6">
      <c r="C659" s="3"/>
      <c r="D659" s="3"/>
      <c r="E659" s="3"/>
      <c r="F659" s="3"/>
    </row>
    <row r="660" spans="3:6">
      <c r="C660" s="3"/>
      <c r="D660" s="3"/>
      <c r="E660" s="3"/>
      <c r="F660" s="3"/>
    </row>
    <row r="661" spans="3:6">
      <c r="C661" s="3"/>
      <c r="D661" s="3"/>
      <c r="E661" s="3"/>
      <c r="F661" s="3"/>
    </row>
    <row r="662" spans="3:6">
      <c r="C662" s="3"/>
      <c r="D662" s="3"/>
      <c r="E662" s="3"/>
      <c r="F662" s="3"/>
    </row>
    <row r="663" spans="3:6">
      <c r="C663" s="3"/>
      <c r="D663" s="3"/>
      <c r="E663" s="3"/>
      <c r="F663" s="3"/>
    </row>
    <row r="664" spans="3:6">
      <c r="C664" s="3"/>
      <c r="D664" s="3"/>
      <c r="E664" s="3"/>
      <c r="F664" s="3"/>
    </row>
    <row r="665" spans="3:6">
      <c r="C665" s="3"/>
      <c r="D665" s="3"/>
      <c r="E665" s="3"/>
      <c r="F665" s="3"/>
    </row>
    <row r="666" spans="3:6">
      <c r="C666" s="3"/>
      <c r="D666" s="3"/>
      <c r="E666" s="3"/>
      <c r="F666" s="3"/>
    </row>
    <row r="667" spans="3:6">
      <c r="C667" s="3"/>
      <c r="D667" s="3"/>
      <c r="E667" s="3"/>
      <c r="F667" s="3"/>
    </row>
    <row r="668" spans="3:6">
      <c r="C668" s="3"/>
      <c r="D668" s="3"/>
      <c r="E668" s="3"/>
      <c r="F668" s="3"/>
    </row>
    <row r="669" spans="3:6">
      <c r="C669" s="3"/>
      <c r="D669" s="3"/>
      <c r="E669" s="3"/>
      <c r="F669" s="3"/>
    </row>
    <row r="670" spans="3:6">
      <c r="C670" s="3"/>
      <c r="D670" s="3"/>
      <c r="E670" s="3"/>
      <c r="F670" s="3"/>
    </row>
    <row r="671" spans="3:6">
      <c r="C671" s="3"/>
      <c r="D671" s="3"/>
      <c r="E671" s="3"/>
      <c r="F671" s="3"/>
    </row>
    <row r="672" spans="3:6">
      <c r="C672" s="3"/>
      <c r="D672" s="3"/>
      <c r="E672" s="3"/>
      <c r="F672" s="3"/>
    </row>
    <row r="673" spans="3:6">
      <c r="C673" s="3"/>
      <c r="D673" s="3"/>
      <c r="E673" s="3"/>
      <c r="F673" s="3"/>
    </row>
    <row r="674" spans="3:6">
      <c r="C674" s="3"/>
      <c r="D674" s="3"/>
      <c r="E674" s="3"/>
      <c r="F674" s="3"/>
    </row>
    <row r="675" spans="3:6">
      <c r="C675" s="3"/>
      <c r="D675" s="3"/>
      <c r="E675" s="3"/>
      <c r="F675" s="3"/>
    </row>
    <row r="676" spans="3:6">
      <c r="C676" s="3"/>
      <c r="D676" s="3"/>
      <c r="E676" s="3"/>
      <c r="F676" s="3"/>
    </row>
    <row r="677" spans="3:6">
      <c r="C677" s="3"/>
      <c r="D677" s="3"/>
      <c r="E677" s="3"/>
      <c r="F677" s="3"/>
    </row>
    <row r="678" spans="3:6">
      <c r="C678" s="3"/>
      <c r="D678" s="3"/>
      <c r="E678" s="3"/>
      <c r="F678" s="3"/>
    </row>
    <row r="679" spans="3:6">
      <c r="C679" s="3"/>
      <c r="D679" s="3"/>
      <c r="E679" s="3"/>
      <c r="F679" s="3"/>
    </row>
    <row r="680" spans="3:6">
      <c r="C680" s="3"/>
      <c r="D680" s="3"/>
      <c r="E680" s="3"/>
      <c r="F680" s="3"/>
    </row>
    <row r="681" spans="3:6">
      <c r="C681" s="3"/>
      <c r="D681" s="3"/>
      <c r="E681" s="3"/>
      <c r="F681" s="3"/>
    </row>
    <row r="682" spans="3:6">
      <c r="C682" s="3"/>
      <c r="D682" s="3"/>
      <c r="E682" s="3"/>
      <c r="F682" s="3"/>
    </row>
    <row r="683" spans="3:6">
      <c r="C683" s="3"/>
      <c r="D683" s="3"/>
      <c r="E683" s="3"/>
      <c r="F683" s="3"/>
    </row>
    <row r="684" spans="3:6">
      <c r="C684" s="3"/>
      <c r="D684" s="3"/>
      <c r="E684" s="3"/>
      <c r="F684" s="3"/>
    </row>
    <row r="685" spans="3:6">
      <c r="C685" s="3"/>
      <c r="D685" s="3"/>
      <c r="E685" s="3"/>
      <c r="F685" s="3"/>
    </row>
    <row r="686" spans="3:6">
      <c r="C686" s="3"/>
      <c r="D686" s="3"/>
      <c r="E686" s="3"/>
      <c r="F686" s="3"/>
    </row>
    <row r="687" spans="3:6">
      <c r="C687" s="3"/>
      <c r="D687" s="3"/>
      <c r="E687" s="3"/>
      <c r="F687" s="3"/>
    </row>
    <row r="688" spans="3:6">
      <c r="C688" s="3"/>
      <c r="D688" s="3"/>
      <c r="E688" s="3"/>
      <c r="F688" s="3"/>
    </row>
    <row r="689" spans="3:6">
      <c r="C689" s="3"/>
      <c r="D689" s="3"/>
      <c r="E689" s="3"/>
      <c r="F689" s="3"/>
    </row>
    <row r="690" spans="3:6">
      <c r="C690" s="3"/>
      <c r="D690" s="3"/>
      <c r="E690" s="3"/>
      <c r="F690" s="3"/>
    </row>
    <row r="691" spans="3:6">
      <c r="C691" s="3"/>
      <c r="D691" s="3"/>
      <c r="E691" s="3"/>
      <c r="F691" s="3"/>
    </row>
    <row r="692" spans="3:6">
      <c r="C692" s="3"/>
      <c r="D692" s="3"/>
      <c r="E692" s="3"/>
      <c r="F692" s="3"/>
    </row>
    <row r="693" spans="3:6">
      <c r="C693" s="3"/>
      <c r="D693" s="3"/>
      <c r="E693" s="3"/>
      <c r="F693" s="3"/>
    </row>
    <row r="694" spans="3:6">
      <c r="C694" s="3"/>
      <c r="D694" s="3"/>
      <c r="E694" s="3"/>
      <c r="F694" s="3"/>
    </row>
    <row r="695" spans="3:6">
      <c r="C695" s="3"/>
      <c r="D695" s="3"/>
      <c r="E695" s="3"/>
      <c r="F695" s="3"/>
    </row>
    <row r="696" spans="3:6">
      <c r="C696" s="3"/>
      <c r="D696" s="3"/>
      <c r="E696" s="3"/>
      <c r="F696" s="3"/>
    </row>
    <row r="697" spans="3:6">
      <c r="C697" s="3"/>
      <c r="D697" s="3"/>
      <c r="E697" s="3"/>
      <c r="F697" s="3"/>
    </row>
    <row r="698" spans="3:6">
      <c r="C698" s="3"/>
      <c r="D698" s="3"/>
      <c r="E698" s="3"/>
      <c r="F698" s="3"/>
    </row>
    <row r="699" spans="3:6">
      <c r="C699" s="3"/>
      <c r="D699" s="3"/>
      <c r="E699" s="3"/>
      <c r="F699" s="3"/>
    </row>
    <row r="700" spans="3:6">
      <c r="C700" s="3"/>
      <c r="D700" s="3"/>
      <c r="E700" s="3"/>
      <c r="F700" s="3"/>
    </row>
    <row r="701" spans="3:6">
      <c r="C701" s="3"/>
      <c r="D701" s="3"/>
      <c r="E701" s="3"/>
      <c r="F701" s="3"/>
    </row>
    <row r="702" spans="3:6">
      <c r="C702" s="3"/>
      <c r="D702" s="3"/>
      <c r="E702" s="3"/>
      <c r="F702" s="3"/>
    </row>
    <row r="703" spans="3:6">
      <c r="C703" s="3"/>
      <c r="D703" s="3"/>
      <c r="E703" s="3"/>
      <c r="F703" s="3"/>
    </row>
    <row r="704" spans="3:6">
      <c r="C704" s="3"/>
      <c r="D704" s="3"/>
      <c r="E704" s="3"/>
      <c r="F704" s="3"/>
    </row>
    <row r="705" spans="3:6">
      <c r="C705" s="3"/>
      <c r="D705" s="3"/>
      <c r="E705" s="3"/>
      <c r="F705" s="3"/>
    </row>
    <row r="706" spans="3:6">
      <c r="C706" s="3"/>
      <c r="D706" s="3"/>
      <c r="E706" s="3"/>
      <c r="F706" s="3"/>
    </row>
    <row r="707" spans="3:6">
      <c r="C707" s="3"/>
      <c r="D707" s="3"/>
      <c r="E707" s="3"/>
      <c r="F707" s="3"/>
    </row>
    <row r="708" spans="3:6">
      <c r="C708" s="3"/>
      <c r="D708" s="3"/>
      <c r="E708" s="3"/>
      <c r="F708" s="3"/>
    </row>
    <row r="709" spans="3:6">
      <c r="C709" s="3"/>
      <c r="D709" s="3"/>
      <c r="E709" s="3"/>
      <c r="F709" s="3"/>
    </row>
    <row r="710" spans="3:6">
      <c r="C710" s="3"/>
      <c r="D710" s="3"/>
      <c r="E710" s="3"/>
      <c r="F710" s="3"/>
    </row>
    <row r="711" spans="3:6">
      <c r="C711" s="3"/>
      <c r="D711" s="3"/>
      <c r="E711" s="3"/>
      <c r="F711" s="3"/>
    </row>
    <row r="712" spans="3:6">
      <c r="C712" s="3"/>
      <c r="D712" s="3"/>
      <c r="E712" s="3"/>
      <c r="F712" s="3"/>
    </row>
    <row r="713" spans="3:6">
      <c r="C713" s="3"/>
      <c r="D713" s="3"/>
      <c r="E713" s="3"/>
      <c r="F713" s="3"/>
    </row>
    <row r="714" spans="3:6">
      <c r="C714" s="3"/>
      <c r="D714" s="3"/>
      <c r="E714" s="3"/>
      <c r="F714" s="3"/>
    </row>
    <row r="715" spans="3:6">
      <c r="C715" s="3"/>
      <c r="D715" s="3"/>
      <c r="E715" s="3"/>
      <c r="F715" s="3"/>
    </row>
    <row r="716" spans="3:6">
      <c r="C716" s="3"/>
      <c r="D716" s="3"/>
      <c r="E716" s="3"/>
      <c r="F716" s="3"/>
    </row>
    <row r="717" spans="3:6">
      <c r="C717" s="3"/>
      <c r="D717" s="3"/>
      <c r="E717" s="3"/>
      <c r="F717" s="3"/>
    </row>
    <row r="718" spans="3:6">
      <c r="C718" s="3"/>
      <c r="D718" s="3"/>
      <c r="E718" s="3"/>
      <c r="F718" s="3"/>
    </row>
    <row r="719" spans="3:6">
      <c r="C719" s="3"/>
      <c r="D719" s="3"/>
      <c r="E719" s="3"/>
      <c r="F719" s="3"/>
    </row>
    <row r="720" spans="3:6">
      <c r="C720" s="3"/>
      <c r="D720" s="3"/>
      <c r="E720" s="3"/>
      <c r="F720" s="3"/>
    </row>
    <row r="721" spans="3:6">
      <c r="C721" s="3"/>
      <c r="D721" s="3"/>
      <c r="E721" s="3"/>
      <c r="F721" s="3"/>
    </row>
    <row r="722" spans="3:6">
      <c r="C722" s="3"/>
      <c r="D722" s="3"/>
      <c r="E722" s="3"/>
      <c r="F722" s="3"/>
    </row>
    <row r="723" spans="3:6">
      <c r="C723" s="3"/>
      <c r="D723" s="3"/>
      <c r="E723" s="3"/>
      <c r="F723" s="3"/>
    </row>
    <row r="724" spans="3:6">
      <c r="C724" s="3"/>
      <c r="D724" s="3"/>
      <c r="E724" s="3"/>
      <c r="F724" s="3"/>
    </row>
    <row r="725" spans="3:6">
      <c r="C725" s="3"/>
      <c r="D725" s="3"/>
      <c r="E725" s="3"/>
      <c r="F725" s="3"/>
    </row>
    <row r="726" spans="3:6">
      <c r="C726" s="3"/>
      <c r="D726" s="3"/>
      <c r="E726" s="3"/>
      <c r="F726" s="3"/>
    </row>
    <row r="727" spans="3:6">
      <c r="C727" s="3"/>
      <c r="D727" s="3"/>
      <c r="E727" s="3"/>
      <c r="F727" s="3"/>
    </row>
    <row r="728" spans="3:6">
      <c r="C728" s="3"/>
      <c r="D728" s="3"/>
      <c r="E728" s="3"/>
      <c r="F728" s="3"/>
    </row>
    <row r="729" spans="3:6">
      <c r="C729" s="3"/>
      <c r="D729" s="3"/>
      <c r="E729" s="3"/>
      <c r="F729" s="3"/>
    </row>
    <row r="730" spans="3:6">
      <c r="C730" s="3"/>
      <c r="D730" s="3"/>
      <c r="E730" s="3"/>
      <c r="F730" s="3"/>
    </row>
    <row r="731" spans="3:6">
      <c r="C731" s="3"/>
      <c r="D731" s="3"/>
      <c r="E731" s="3"/>
      <c r="F731" s="3"/>
    </row>
    <row r="732" spans="3:6">
      <c r="C732" s="3"/>
      <c r="D732" s="3"/>
      <c r="E732" s="3"/>
      <c r="F732" s="3"/>
    </row>
    <row r="733" spans="3:6">
      <c r="C733" s="3"/>
      <c r="D733" s="3"/>
      <c r="E733" s="3"/>
      <c r="F733" s="3"/>
    </row>
    <row r="734" spans="3:6">
      <c r="C734" s="3"/>
      <c r="D734" s="3"/>
      <c r="E734" s="3"/>
      <c r="F734" s="3"/>
    </row>
    <row r="735" spans="3:6">
      <c r="C735" s="3"/>
      <c r="D735" s="3"/>
      <c r="E735" s="3"/>
      <c r="F735" s="3"/>
    </row>
    <row r="736" spans="3:6">
      <c r="C736" s="3"/>
      <c r="D736" s="3"/>
      <c r="E736" s="3"/>
      <c r="F736" s="3"/>
    </row>
    <row r="737" spans="3:6">
      <c r="C737" s="3"/>
      <c r="D737" s="3"/>
      <c r="E737" s="3"/>
      <c r="F737" s="3"/>
    </row>
    <row r="738" spans="3:6">
      <c r="C738" s="3"/>
      <c r="D738" s="3"/>
      <c r="E738" s="3"/>
      <c r="F738" s="3"/>
    </row>
    <row r="739" spans="3:6">
      <c r="C739" s="3"/>
      <c r="D739" s="3"/>
      <c r="E739" s="3"/>
      <c r="F739" s="3"/>
    </row>
    <row r="740" spans="3:6">
      <c r="C740" s="3"/>
      <c r="D740" s="3"/>
      <c r="E740" s="3"/>
      <c r="F740" s="3"/>
    </row>
    <row r="741" spans="3:6">
      <c r="C741" s="3"/>
      <c r="D741" s="3"/>
      <c r="E741" s="3"/>
      <c r="F741" s="3"/>
    </row>
    <row r="742" spans="3:6">
      <c r="C742" s="3"/>
      <c r="D742" s="3"/>
      <c r="E742" s="3"/>
      <c r="F742" s="3"/>
    </row>
    <row r="743" spans="3:6">
      <c r="C743" s="3"/>
      <c r="D743" s="3"/>
      <c r="E743" s="3"/>
      <c r="F743" s="3"/>
    </row>
    <row r="744" spans="3:6">
      <c r="C744" s="3"/>
      <c r="D744" s="3"/>
      <c r="E744" s="3"/>
      <c r="F744" s="3"/>
    </row>
    <row r="745" spans="3:6">
      <c r="C745" s="3"/>
      <c r="D745" s="3"/>
      <c r="E745" s="3"/>
      <c r="F745" s="3"/>
    </row>
    <row r="746" spans="3:6">
      <c r="C746" s="3"/>
      <c r="D746" s="3"/>
      <c r="E746" s="3"/>
      <c r="F746" s="3"/>
    </row>
    <row r="747" spans="3:6">
      <c r="C747" s="3"/>
      <c r="D747" s="3"/>
      <c r="E747" s="3"/>
      <c r="F747" s="3"/>
    </row>
    <row r="748" spans="3:6">
      <c r="C748" s="3"/>
      <c r="D748" s="3"/>
      <c r="E748" s="3"/>
      <c r="F748" s="3"/>
    </row>
    <row r="749" spans="3:6">
      <c r="C749" s="3"/>
      <c r="D749" s="3"/>
      <c r="E749" s="3"/>
      <c r="F749" s="3"/>
    </row>
    <row r="750" spans="3:6">
      <c r="C750" s="3"/>
      <c r="D750" s="3"/>
      <c r="E750" s="3"/>
      <c r="F750" s="3"/>
    </row>
    <row r="751" spans="3:6">
      <c r="C751" s="3"/>
      <c r="D751" s="3"/>
      <c r="E751" s="3"/>
      <c r="F751" s="3"/>
    </row>
    <row r="752" spans="3:6">
      <c r="C752" s="3"/>
      <c r="D752" s="3"/>
      <c r="E752" s="3"/>
      <c r="F752" s="3"/>
    </row>
    <row r="753" spans="3:6">
      <c r="C753" s="3"/>
      <c r="D753" s="3"/>
      <c r="E753" s="3"/>
      <c r="F753" s="3"/>
    </row>
    <row r="754" spans="3:6">
      <c r="C754" s="3"/>
      <c r="D754" s="3"/>
      <c r="E754" s="3"/>
      <c r="F754" s="3"/>
    </row>
    <row r="755" spans="3:6">
      <c r="C755" s="3"/>
      <c r="D755" s="3"/>
      <c r="E755" s="3"/>
      <c r="F755" s="3"/>
    </row>
    <row r="756" spans="3:6">
      <c r="C756" s="3"/>
      <c r="D756" s="3"/>
      <c r="E756" s="3"/>
      <c r="F756" s="3"/>
    </row>
    <row r="757" spans="3:6">
      <c r="C757" s="3"/>
      <c r="D757" s="3"/>
      <c r="E757" s="3"/>
      <c r="F757" s="3"/>
    </row>
    <row r="758" spans="3:6">
      <c r="C758" s="3"/>
      <c r="D758" s="3"/>
      <c r="E758" s="3"/>
      <c r="F758" s="3"/>
    </row>
    <row r="759" spans="3:6">
      <c r="C759" s="3"/>
      <c r="D759" s="3"/>
      <c r="E759" s="3"/>
      <c r="F759" s="3"/>
    </row>
    <row r="760" spans="3:6">
      <c r="C760" s="3"/>
      <c r="D760" s="3"/>
      <c r="E760" s="3"/>
      <c r="F760" s="3"/>
    </row>
    <row r="761" spans="3:6">
      <c r="C761" s="3"/>
      <c r="D761" s="3"/>
      <c r="E761" s="3"/>
      <c r="F761" s="3"/>
    </row>
    <row r="762" spans="3:6">
      <c r="C762" s="3"/>
      <c r="D762" s="3"/>
      <c r="E762" s="3"/>
      <c r="F762" s="3"/>
    </row>
    <row r="763" spans="3:6">
      <c r="C763" s="3"/>
      <c r="D763" s="3"/>
      <c r="E763" s="3"/>
      <c r="F763" s="3"/>
    </row>
    <row r="764" spans="3:6">
      <c r="C764" s="3"/>
      <c r="D764" s="3"/>
      <c r="E764" s="3"/>
      <c r="F764" s="3"/>
    </row>
    <row r="765" spans="3:6">
      <c r="C765" s="3"/>
      <c r="D765" s="3"/>
      <c r="E765" s="3"/>
      <c r="F765" s="3"/>
    </row>
    <row r="766" spans="3:6">
      <c r="C766" s="3"/>
      <c r="D766" s="3"/>
      <c r="E766" s="3"/>
      <c r="F766" s="3"/>
    </row>
    <row r="767" spans="3:6">
      <c r="C767" s="3"/>
      <c r="D767" s="3"/>
      <c r="E767" s="3"/>
      <c r="F767" s="3"/>
    </row>
    <row r="768" spans="3:6">
      <c r="C768" s="3"/>
      <c r="D768" s="3"/>
      <c r="E768" s="3"/>
      <c r="F768" s="3"/>
    </row>
    <row r="769" spans="3:6">
      <c r="C769" s="3"/>
      <c r="D769" s="3"/>
      <c r="E769" s="3"/>
      <c r="F769" s="3"/>
    </row>
    <row r="770" spans="3:6">
      <c r="C770" s="3"/>
      <c r="D770" s="3"/>
      <c r="E770" s="3"/>
      <c r="F770" s="3"/>
    </row>
    <row r="771" spans="3:6">
      <c r="C771" s="3"/>
      <c r="D771" s="3"/>
      <c r="E771" s="3"/>
      <c r="F771" s="3"/>
    </row>
    <row r="772" spans="3:6">
      <c r="C772" s="3"/>
      <c r="D772" s="3"/>
      <c r="E772" s="3"/>
      <c r="F772" s="3"/>
    </row>
    <row r="773" spans="3:6">
      <c r="C773" s="3"/>
      <c r="D773" s="3"/>
      <c r="E773" s="3"/>
      <c r="F773" s="3"/>
    </row>
    <row r="774" spans="3:6">
      <c r="C774" s="3"/>
      <c r="D774" s="3"/>
      <c r="E774" s="3"/>
      <c r="F774" s="3"/>
    </row>
    <row r="775" spans="3:6">
      <c r="C775" s="3"/>
      <c r="D775" s="3"/>
      <c r="E775" s="3"/>
      <c r="F775" s="3"/>
    </row>
    <row r="776" spans="3:6">
      <c r="C776" s="3"/>
      <c r="D776" s="3"/>
      <c r="E776" s="3"/>
      <c r="F776" s="3"/>
    </row>
    <row r="777" spans="3:6">
      <c r="C777" s="3"/>
      <c r="D777" s="3"/>
      <c r="E777" s="3"/>
      <c r="F777" s="3"/>
    </row>
    <row r="778" spans="3:6">
      <c r="C778" s="3"/>
      <c r="D778" s="3"/>
      <c r="E778" s="3"/>
      <c r="F778" s="3"/>
    </row>
    <row r="779" spans="3:6">
      <c r="C779" s="3"/>
      <c r="D779" s="3"/>
      <c r="E779" s="3"/>
      <c r="F779" s="3"/>
    </row>
    <row r="780" spans="3:6">
      <c r="C780" s="3"/>
      <c r="D780" s="3"/>
      <c r="E780" s="3"/>
      <c r="F780" s="3"/>
    </row>
    <row r="781" spans="3:6">
      <c r="C781" s="3"/>
      <c r="D781" s="3"/>
      <c r="E781" s="3"/>
      <c r="F781" s="3"/>
    </row>
    <row r="782" spans="3:6">
      <c r="C782" s="3"/>
      <c r="D782" s="3"/>
      <c r="E782" s="3"/>
      <c r="F782" s="3"/>
    </row>
    <row r="783" spans="3:6">
      <c r="C783" s="3"/>
      <c r="D783" s="3"/>
      <c r="E783" s="3"/>
      <c r="F783" s="3"/>
    </row>
    <row r="784" spans="3:6">
      <c r="C784" s="3"/>
      <c r="D784" s="3"/>
      <c r="E784" s="3"/>
      <c r="F784" s="3"/>
    </row>
    <row r="785" spans="3:6">
      <c r="C785" s="3"/>
      <c r="D785" s="3"/>
      <c r="E785" s="3"/>
      <c r="F785" s="3"/>
    </row>
    <row r="786" spans="3:6">
      <c r="C786" s="3"/>
      <c r="D786" s="3"/>
      <c r="E786" s="3"/>
      <c r="F786" s="3"/>
    </row>
    <row r="787" spans="3:6">
      <c r="C787" s="3"/>
      <c r="D787" s="3"/>
      <c r="E787" s="3"/>
      <c r="F787" s="3"/>
    </row>
    <row r="788" spans="3:6">
      <c r="C788" s="3"/>
      <c r="D788" s="3"/>
      <c r="E788" s="3"/>
      <c r="F788" s="3"/>
    </row>
    <row r="789" spans="3:6">
      <c r="C789" s="3"/>
      <c r="D789" s="3"/>
      <c r="E789" s="3"/>
      <c r="F789" s="3"/>
    </row>
    <row r="790" spans="3:6">
      <c r="C790" s="3"/>
      <c r="D790" s="3"/>
      <c r="E790" s="3"/>
      <c r="F790" s="3"/>
    </row>
    <row r="791" spans="3:6">
      <c r="C791" s="3"/>
      <c r="D791" s="3"/>
      <c r="E791" s="3"/>
      <c r="F791" s="3"/>
    </row>
    <row r="792" spans="3:6">
      <c r="C792" s="3"/>
      <c r="D792" s="3"/>
      <c r="E792" s="3"/>
      <c r="F792" s="3"/>
    </row>
    <row r="793" spans="3:6">
      <c r="C793" s="3"/>
      <c r="D793" s="3"/>
      <c r="E793" s="3"/>
      <c r="F793" s="3"/>
    </row>
    <row r="794" spans="3:6">
      <c r="C794" s="3"/>
      <c r="D794" s="3"/>
      <c r="E794" s="3"/>
      <c r="F794" s="3"/>
    </row>
    <row r="795" spans="3:6">
      <c r="C795" s="3"/>
      <c r="D795" s="3"/>
      <c r="E795" s="3"/>
      <c r="F795" s="3"/>
    </row>
    <row r="796" spans="3:6">
      <c r="C796" s="3"/>
      <c r="D796" s="3"/>
      <c r="E796" s="3"/>
      <c r="F796" s="3"/>
    </row>
    <row r="797" spans="3:6">
      <c r="C797" s="3"/>
      <c r="D797" s="3"/>
      <c r="E797" s="3"/>
      <c r="F797" s="3"/>
    </row>
    <row r="798" spans="3:6">
      <c r="C798" s="3"/>
      <c r="D798" s="3"/>
      <c r="E798" s="3"/>
      <c r="F798" s="3"/>
    </row>
    <row r="799" spans="3:6">
      <c r="C799" s="3"/>
      <c r="D799" s="3"/>
      <c r="E799" s="3"/>
      <c r="F799" s="3"/>
    </row>
    <row r="800" spans="3:6">
      <c r="C800" s="3"/>
      <c r="D800" s="3"/>
      <c r="E800" s="3"/>
      <c r="F800" s="3"/>
    </row>
    <row r="801" spans="3:6">
      <c r="C801" s="3"/>
      <c r="D801" s="3"/>
      <c r="E801" s="3"/>
      <c r="F801" s="3"/>
    </row>
    <row r="802" spans="3:6">
      <c r="C802" s="3"/>
      <c r="D802" s="3"/>
      <c r="E802" s="3"/>
      <c r="F802" s="3"/>
    </row>
    <row r="803" spans="3:6">
      <c r="C803" s="3"/>
      <c r="D803" s="3"/>
      <c r="E803" s="3"/>
      <c r="F803" s="3"/>
    </row>
    <row r="804" spans="3:6">
      <c r="C804" s="3"/>
      <c r="D804" s="3"/>
      <c r="E804" s="3"/>
      <c r="F804" s="3"/>
    </row>
    <row r="805" spans="3:6">
      <c r="C805" s="3"/>
      <c r="D805" s="3"/>
      <c r="E805" s="3"/>
      <c r="F805" s="3"/>
    </row>
    <row r="806" spans="3:6">
      <c r="C806" s="3"/>
      <c r="D806" s="3"/>
      <c r="E806" s="3"/>
      <c r="F806" s="3"/>
    </row>
    <row r="807" spans="3:6">
      <c r="C807" s="3"/>
      <c r="D807" s="3"/>
      <c r="E807" s="3"/>
      <c r="F807" s="3"/>
    </row>
    <row r="808" spans="3:6">
      <c r="C808" s="3"/>
      <c r="D808" s="3"/>
      <c r="E808" s="3"/>
      <c r="F808" s="3"/>
    </row>
    <row r="809" spans="3:6">
      <c r="C809" s="3"/>
      <c r="D809" s="3"/>
      <c r="E809" s="3"/>
      <c r="F809" s="3"/>
    </row>
    <row r="810" spans="3:6">
      <c r="C810" s="3"/>
      <c r="D810" s="3"/>
      <c r="E810" s="3"/>
      <c r="F810" s="3"/>
    </row>
    <row r="811" spans="3:6">
      <c r="C811" s="3"/>
      <c r="D811" s="3"/>
      <c r="E811" s="3"/>
      <c r="F811" s="3"/>
    </row>
    <row r="812" spans="3:6">
      <c r="C812" s="3"/>
      <c r="D812" s="3"/>
      <c r="E812" s="3"/>
      <c r="F812" s="3"/>
    </row>
    <row r="813" spans="3:6">
      <c r="C813" s="3"/>
      <c r="D813" s="3"/>
      <c r="E813" s="3"/>
      <c r="F813" s="3"/>
    </row>
    <row r="814" spans="3:6">
      <c r="C814" s="3"/>
      <c r="D814" s="3"/>
      <c r="E814" s="3"/>
      <c r="F814" s="3"/>
    </row>
    <row r="815" spans="3:6">
      <c r="C815" s="3"/>
      <c r="D815" s="3"/>
      <c r="E815" s="3"/>
      <c r="F815" s="3"/>
    </row>
    <row r="816" spans="3:6">
      <c r="C816" s="3"/>
      <c r="D816" s="3"/>
      <c r="E816" s="3"/>
      <c r="F816" s="3"/>
    </row>
    <row r="817" spans="3:6">
      <c r="C817" s="3"/>
      <c r="D817" s="3"/>
      <c r="E817" s="3"/>
      <c r="F817" s="3"/>
    </row>
    <row r="818" spans="3:6">
      <c r="C818" s="3"/>
      <c r="D818" s="3"/>
      <c r="E818" s="3"/>
      <c r="F818" s="3"/>
    </row>
    <row r="819" spans="3:6">
      <c r="C819" s="3"/>
      <c r="D819" s="3"/>
      <c r="E819" s="3"/>
      <c r="F819" s="3"/>
    </row>
    <row r="820" spans="3:6">
      <c r="C820" s="3"/>
      <c r="D820" s="3"/>
      <c r="E820" s="3"/>
      <c r="F820" s="3"/>
    </row>
    <row r="821" spans="3:6">
      <c r="C821" s="3"/>
      <c r="D821" s="3"/>
      <c r="E821" s="3"/>
      <c r="F821" s="3"/>
    </row>
    <row r="822" spans="3:6">
      <c r="C822" s="3"/>
      <c r="D822" s="3"/>
      <c r="E822" s="3"/>
      <c r="F822" s="3"/>
    </row>
    <row r="823" spans="3:6">
      <c r="C823" s="3"/>
      <c r="D823" s="3"/>
      <c r="E823" s="3"/>
      <c r="F823" s="3"/>
    </row>
    <row r="824" spans="3:6">
      <c r="C824" s="3"/>
      <c r="D824" s="3"/>
      <c r="E824" s="3"/>
      <c r="F824" s="3"/>
    </row>
    <row r="825" spans="3:6">
      <c r="C825" s="3"/>
      <c r="D825" s="3"/>
      <c r="E825" s="3"/>
      <c r="F825" s="3"/>
    </row>
    <row r="826" spans="3:6">
      <c r="C826" s="3"/>
      <c r="D826" s="3"/>
      <c r="E826" s="3"/>
      <c r="F826" s="3"/>
    </row>
    <row r="827" spans="3:6">
      <c r="C827" s="3"/>
      <c r="D827" s="3"/>
      <c r="E827" s="3"/>
      <c r="F827" s="3"/>
    </row>
    <row r="828" spans="3:6">
      <c r="C828" s="3"/>
      <c r="D828" s="3"/>
      <c r="E828" s="3"/>
      <c r="F828" s="3"/>
    </row>
    <row r="829" spans="3:6">
      <c r="C829" s="3"/>
      <c r="D829" s="3"/>
      <c r="E829" s="3"/>
      <c r="F829" s="3"/>
    </row>
    <row r="830" spans="3:6">
      <c r="C830" s="3"/>
      <c r="D830" s="3"/>
      <c r="E830" s="3"/>
      <c r="F830" s="3"/>
    </row>
    <row r="831" spans="3:6">
      <c r="C831" s="3"/>
      <c r="D831" s="3"/>
      <c r="E831" s="3"/>
      <c r="F831" s="3"/>
    </row>
    <row r="832" spans="3:6">
      <c r="C832" s="3"/>
      <c r="D832" s="3"/>
      <c r="E832" s="3"/>
      <c r="F832" s="3"/>
    </row>
    <row r="833" spans="3:6">
      <c r="C833" s="3"/>
      <c r="D833" s="3"/>
      <c r="E833" s="3"/>
      <c r="F833" s="3"/>
    </row>
    <row r="834" spans="3:6">
      <c r="C834" s="3"/>
      <c r="D834" s="3"/>
      <c r="E834" s="3"/>
      <c r="F834" s="3"/>
    </row>
    <row r="835" spans="3:6">
      <c r="C835" s="3"/>
      <c r="D835" s="3"/>
      <c r="E835" s="3"/>
      <c r="F835" s="3"/>
    </row>
    <row r="836" spans="3:6">
      <c r="C836" s="3"/>
      <c r="D836" s="3"/>
      <c r="E836" s="3"/>
      <c r="F836" s="3"/>
    </row>
    <row r="837" spans="3:6">
      <c r="C837" s="3"/>
      <c r="D837" s="3"/>
      <c r="E837" s="3"/>
      <c r="F837" s="3"/>
    </row>
    <row r="838" spans="3:6">
      <c r="C838" s="3"/>
      <c r="D838" s="3"/>
      <c r="E838" s="3"/>
      <c r="F838" s="3"/>
    </row>
    <row r="839" spans="3:6">
      <c r="C839" s="3"/>
      <c r="D839" s="3"/>
      <c r="E839" s="3"/>
      <c r="F839" s="3"/>
    </row>
    <row r="840" spans="3:6">
      <c r="C840" s="3"/>
      <c r="D840" s="3"/>
      <c r="E840" s="3"/>
      <c r="F840" s="3"/>
    </row>
    <row r="841" spans="3:6">
      <c r="C841" s="3"/>
      <c r="D841" s="3"/>
      <c r="E841" s="3"/>
      <c r="F841" s="3"/>
    </row>
    <row r="842" spans="3:6">
      <c r="C842" s="3"/>
      <c r="D842" s="3"/>
      <c r="E842" s="3"/>
      <c r="F842" s="3"/>
    </row>
    <row r="843" spans="3:6">
      <c r="C843" s="3"/>
      <c r="D843" s="3"/>
      <c r="E843" s="3"/>
      <c r="F843" s="3"/>
    </row>
    <row r="844" spans="3:6">
      <c r="C844" s="3"/>
      <c r="D844" s="3"/>
      <c r="E844" s="3"/>
      <c r="F844" s="3"/>
    </row>
    <row r="845" spans="3:6">
      <c r="C845" s="3"/>
      <c r="D845" s="3"/>
      <c r="E845" s="3"/>
      <c r="F845" s="3"/>
    </row>
    <row r="846" spans="3:6">
      <c r="C846" s="3"/>
      <c r="D846" s="3"/>
      <c r="E846" s="3"/>
      <c r="F846" s="3"/>
    </row>
    <row r="847" spans="3:6">
      <c r="C847" s="3"/>
      <c r="D847" s="3"/>
      <c r="E847" s="3"/>
      <c r="F847" s="3"/>
    </row>
    <row r="848" spans="3:6">
      <c r="C848" s="3"/>
      <c r="D848" s="3"/>
      <c r="E848" s="3"/>
      <c r="F848" s="3"/>
    </row>
    <row r="849" spans="3:6">
      <c r="C849" s="3"/>
      <c r="D849" s="3"/>
      <c r="E849" s="3"/>
      <c r="F849" s="3"/>
    </row>
    <row r="850" spans="3:6">
      <c r="C850" s="3"/>
      <c r="D850" s="3"/>
      <c r="E850" s="3"/>
      <c r="F850" s="3"/>
    </row>
    <row r="851" spans="3:6">
      <c r="C851" s="3"/>
      <c r="D851" s="3"/>
      <c r="E851" s="3"/>
      <c r="F851" s="3"/>
    </row>
    <row r="852" spans="3:6">
      <c r="C852" s="3"/>
      <c r="D852" s="3"/>
      <c r="E852" s="3"/>
      <c r="F852" s="3"/>
    </row>
    <row r="853" spans="3:6">
      <c r="C853" s="3"/>
      <c r="D853" s="3"/>
      <c r="E853" s="3"/>
      <c r="F853" s="3"/>
    </row>
    <row r="854" spans="3:6">
      <c r="C854" s="3"/>
      <c r="D854" s="3"/>
      <c r="E854" s="3"/>
      <c r="F854" s="3"/>
    </row>
    <row r="855" spans="3:6">
      <c r="C855" s="3"/>
      <c r="D855" s="3"/>
      <c r="E855" s="3"/>
      <c r="F855" s="3"/>
    </row>
    <row r="856" spans="3:6">
      <c r="C856" s="3"/>
      <c r="D856" s="3"/>
      <c r="E856" s="3"/>
      <c r="F856" s="3"/>
    </row>
    <row r="857" spans="3:6">
      <c r="C857" s="3"/>
      <c r="D857" s="3"/>
      <c r="E857" s="3"/>
      <c r="F857" s="3"/>
    </row>
    <row r="858" spans="3:6">
      <c r="C858" s="3"/>
      <c r="D858" s="3"/>
      <c r="E858" s="3"/>
      <c r="F858" s="3"/>
    </row>
    <row r="859" spans="3:6">
      <c r="C859" s="3"/>
      <c r="D859" s="3"/>
      <c r="E859" s="3"/>
      <c r="F859" s="3"/>
    </row>
    <row r="860" spans="3:6">
      <c r="C860" s="3"/>
      <c r="D860" s="3"/>
      <c r="E860" s="3"/>
      <c r="F860" s="3"/>
    </row>
    <row r="861" spans="3:6">
      <c r="C861" s="3"/>
      <c r="D861" s="3"/>
      <c r="E861" s="3"/>
      <c r="F861" s="3"/>
    </row>
    <row r="862" spans="3:6">
      <c r="C862" s="3"/>
      <c r="D862" s="3"/>
      <c r="E862" s="3"/>
      <c r="F862" s="3"/>
    </row>
    <row r="863" spans="3:6">
      <c r="C863" s="3"/>
      <c r="D863" s="3"/>
      <c r="E863" s="3"/>
      <c r="F863" s="3"/>
    </row>
    <row r="864" spans="3:6">
      <c r="C864" s="3"/>
      <c r="D864" s="3"/>
      <c r="E864" s="3"/>
      <c r="F864" s="3"/>
    </row>
    <row r="865" spans="3:6">
      <c r="C865" s="3"/>
      <c r="D865" s="3"/>
      <c r="E865" s="3"/>
      <c r="F865" s="3"/>
    </row>
    <row r="866" spans="3:6">
      <c r="C866" s="3"/>
      <c r="D866" s="3"/>
      <c r="E866" s="3"/>
      <c r="F866" s="3"/>
    </row>
    <row r="867" spans="3:6">
      <c r="C867" s="3"/>
      <c r="D867" s="3"/>
      <c r="E867" s="3"/>
      <c r="F867" s="3"/>
    </row>
    <row r="868" spans="3:6">
      <c r="C868" s="3"/>
      <c r="D868" s="3"/>
      <c r="E868" s="3"/>
      <c r="F868" s="3"/>
    </row>
    <row r="869" spans="3:6">
      <c r="C869" s="3"/>
      <c r="D869" s="3"/>
      <c r="E869" s="3"/>
      <c r="F869" s="3"/>
    </row>
    <row r="870" spans="3:6">
      <c r="C870" s="3"/>
      <c r="D870" s="3"/>
      <c r="E870" s="3"/>
      <c r="F870" s="3"/>
    </row>
    <row r="871" spans="3:6">
      <c r="C871" s="3"/>
      <c r="D871" s="3"/>
      <c r="E871" s="3"/>
      <c r="F871" s="3"/>
    </row>
    <row r="872" spans="3:6">
      <c r="C872" s="3"/>
      <c r="D872" s="3"/>
      <c r="E872" s="3"/>
      <c r="F872" s="3"/>
    </row>
    <row r="873" spans="3:6">
      <c r="C873" s="3"/>
      <c r="D873" s="3"/>
      <c r="E873" s="3"/>
      <c r="F873" s="3"/>
    </row>
    <row r="874" spans="3:6">
      <c r="C874" s="3"/>
      <c r="D874" s="3"/>
      <c r="E874" s="3"/>
      <c r="F874" s="3"/>
    </row>
    <row r="875" spans="3:6">
      <c r="C875" s="3"/>
      <c r="D875" s="3"/>
      <c r="E875" s="3"/>
      <c r="F875" s="3"/>
    </row>
    <row r="876" spans="3:6">
      <c r="C876" s="3"/>
      <c r="D876" s="3"/>
      <c r="E876" s="3"/>
      <c r="F876" s="3"/>
    </row>
    <row r="877" spans="3:6">
      <c r="C877" s="3"/>
      <c r="D877" s="3"/>
      <c r="E877" s="3"/>
      <c r="F877" s="3"/>
    </row>
    <row r="878" spans="3:6">
      <c r="C878" s="3"/>
      <c r="D878" s="3"/>
      <c r="E878" s="3"/>
      <c r="F878" s="3"/>
    </row>
    <row r="879" spans="3:6">
      <c r="C879" s="3"/>
      <c r="D879" s="3"/>
      <c r="E879" s="3"/>
      <c r="F879" s="3"/>
    </row>
    <row r="880" spans="3:6">
      <c r="C880" s="3"/>
      <c r="D880" s="3"/>
      <c r="E880" s="3"/>
      <c r="F880" s="3"/>
    </row>
    <row r="881" spans="3:6">
      <c r="C881" s="3"/>
      <c r="D881" s="3"/>
      <c r="E881" s="3"/>
      <c r="F881" s="3"/>
    </row>
    <row r="882" spans="3:6">
      <c r="C882" s="3"/>
      <c r="D882" s="3"/>
      <c r="E882" s="3"/>
      <c r="F882" s="3"/>
    </row>
    <row r="883" spans="3:6">
      <c r="C883" s="3"/>
      <c r="D883" s="3"/>
      <c r="E883" s="3"/>
      <c r="F883" s="3"/>
    </row>
    <row r="884" spans="3:6">
      <c r="C884" s="3"/>
      <c r="D884" s="3"/>
      <c r="E884" s="3"/>
      <c r="F884" s="3"/>
    </row>
    <row r="885" spans="3:6">
      <c r="C885" s="3"/>
      <c r="D885" s="3"/>
      <c r="E885" s="3"/>
      <c r="F885" s="3"/>
    </row>
    <row r="886" spans="3:6">
      <c r="C886" s="3"/>
      <c r="D886" s="3"/>
      <c r="E886" s="3"/>
      <c r="F886" s="3"/>
    </row>
    <row r="887" spans="3:6">
      <c r="C887" s="3"/>
      <c r="D887" s="3"/>
      <c r="E887" s="3"/>
      <c r="F887" s="3"/>
    </row>
    <row r="888" spans="3:6">
      <c r="C888" s="3"/>
      <c r="D888" s="3"/>
      <c r="E888" s="3"/>
      <c r="F888" s="3"/>
    </row>
    <row r="889" spans="3:6">
      <c r="C889" s="3"/>
      <c r="D889" s="3"/>
      <c r="E889" s="3"/>
      <c r="F889" s="3"/>
    </row>
    <row r="890" spans="3:6">
      <c r="C890" s="3"/>
      <c r="D890" s="3"/>
      <c r="E890" s="3"/>
      <c r="F890" s="3"/>
    </row>
    <row r="891" spans="3:6">
      <c r="C891" s="3"/>
      <c r="D891" s="3"/>
      <c r="E891" s="3"/>
      <c r="F891" s="3"/>
    </row>
    <row r="892" spans="3:6">
      <c r="C892" s="3"/>
      <c r="D892" s="3"/>
      <c r="E892" s="3"/>
      <c r="F892" s="3"/>
    </row>
    <row r="893" spans="3:6">
      <c r="C893" s="3"/>
      <c r="D893" s="3"/>
      <c r="E893" s="3"/>
      <c r="F893" s="3"/>
    </row>
    <row r="894" spans="3:6">
      <c r="C894" s="3"/>
      <c r="D894" s="3"/>
      <c r="E894" s="3"/>
      <c r="F894" s="3"/>
    </row>
    <row r="895" spans="3:6">
      <c r="C895" s="3"/>
      <c r="D895" s="3"/>
      <c r="E895" s="3"/>
      <c r="F895" s="3"/>
    </row>
    <row r="896" spans="3:6">
      <c r="C896" s="3"/>
      <c r="D896" s="3"/>
      <c r="E896" s="3"/>
      <c r="F896" s="3"/>
    </row>
    <row r="897" spans="3:6">
      <c r="C897" s="3"/>
      <c r="D897" s="3"/>
      <c r="E897" s="3"/>
      <c r="F897" s="3"/>
    </row>
    <row r="898" spans="3:6">
      <c r="C898" s="3"/>
      <c r="D898" s="3"/>
      <c r="E898" s="3"/>
      <c r="F898" s="3"/>
    </row>
    <row r="899" spans="3:6">
      <c r="C899" s="3"/>
      <c r="D899" s="3"/>
      <c r="E899" s="3"/>
      <c r="F899" s="3"/>
    </row>
    <row r="900" spans="3:6">
      <c r="C900" s="3"/>
      <c r="D900" s="3"/>
      <c r="E900" s="3"/>
      <c r="F900" s="3"/>
    </row>
    <row r="901" spans="3:6">
      <c r="C901" s="3"/>
      <c r="D901" s="3"/>
      <c r="E901" s="3"/>
      <c r="F901" s="3"/>
    </row>
    <row r="902" spans="3:6">
      <c r="C902" s="3"/>
      <c r="D902" s="3"/>
      <c r="E902" s="3"/>
      <c r="F902" s="3"/>
    </row>
    <row r="903" spans="3:6">
      <c r="C903" s="3"/>
      <c r="D903" s="3"/>
      <c r="E903" s="3"/>
      <c r="F903" s="3"/>
    </row>
    <row r="904" spans="3:6">
      <c r="C904" s="3"/>
      <c r="D904" s="3"/>
      <c r="E904" s="3"/>
      <c r="F904" s="3"/>
    </row>
    <row r="905" spans="3:6">
      <c r="C905" s="3"/>
      <c r="D905" s="3"/>
      <c r="E905" s="3"/>
      <c r="F905" s="3"/>
    </row>
    <row r="906" spans="3:6">
      <c r="C906" s="3"/>
      <c r="D906" s="3"/>
      <c r="E906" s="3"/>
      <c r="F906" s="3"/>
    </row>
    <row r="907" spans="3:6">
      <c r="C907" s="3"/>
      <c r="D907" s="3"/>
      <c r="E907" s="3"/>
      <c r="F907" s="3"/>
    </row>
    <row r="908" spans="3:6">
      <c r="C908" s="3"/>
      <c r="D908" s="3"/>
      <c r="E908" s="3"/>
      <c r="F908" s="3"/>
    </row>
    <row r="909" spans="3:6">
      <c r="C909" s="3"/>
      <c r="D909" s="3"/>
      <c r="E909" s="3"/>
      <c r="F909" s="3"/>
    </row>
    <row r="910" spans="3:6">
      <c r="C910" s="3"/>
      <c r="D910" s="3"/>
      <c r="E910" s="3"/>
      <c r="F910" s="3"/>
    </row>
    <row r="911" spans="3:6">
      <c r="C911" s="3"/>
      <c r="D911" s="3"/>
      <c r="E911" s="3"/>
      <c r="F911" s="3"/>
    </row>
    <row r="912" spans="3:6">
      <c r="C912" s="3"/>
      <c r="D912" s="3"/>
      <c r="E912" s="3"/>
      <c r="F912" s="3"/>
    </row>
    <row r="913" spans="3:6">
      <c r="C913" s="3"/>
      <c r="D913" s="3"/>
      <c r="E913" s="3"/>
      <c r="F913" s="3"/>
    </row>
    <row r="914" spans="3:6">
      <c r="C914" s="3"/>
      <c r="D914" s="3"/>
      <c r="E914" s="3"/>
      <c r="F914" s="3"/>
    </row>
    <row r="915" spans="3:6">
      <c r="C915" s="3"/>
      <c r="D915" s="3"/>
      <c r="E915" s="3"/>
      <c r="F915" s="3"/>
    </row>
    <row r="916" spans="3:6">
      <c r="C916" s="3"/>
      <c r="D916" s="3"/>
      <c r="E916" s="3"/>
      <c r="F916" s="3"/>
    </row>
    <row r="917" spans="3:6">
      <c r="C917" s="3"/>
      <c r="D917" s="3"/>
      <c r="E917" s="3"/>
      <c r="F917" s="3"/>
    </row>
    <row r="918" spans="3:6">
      <c r="C918" s="3"/>
      <c r="D918" s="3"/>
      <c r="E918" s="3"/>
      <c r="F918" s="3"/>
    </row>
    <row r="919" spans="3:6">
      <c r="C919" s="3"/>
      <c r="D919" s="3"/>
      <c r="E919" s="3"/>
      <c r="F919" s="3"/>
    </row>
    <row r="920" spans="3:6">
      <c r="C920" s="3"/>
      <c r="D920" s="3"/>
      <c r="E920" s="3"/>
      <c r="F920" s="3"/>
    </row>
    <row r="921" spans="3:6">
      <c r="C921" s="3"/>
      <c r="D921" s="3"/>
      <c r="E921" s="3"/>
      <c r="F921" s="3"/>
    </row>
    <row r="922" spans="3:6">
      <c r="C922" s="3"/>
      <c r="D922" s="3"/>
      <c r="E922" s="3"/>
      <c r="F922" s="3"/>
    </row>
    <row r="923" spans="3:6">
      <c r="C923" s="3"/>
      <c r="D923" s="3"/>
      <c r="E923" s="3"/>
      <c r="F923" s="3"/>
    </row>
    <row r="924" spans="3:6">
      <c r="C924" s="3"/>
      <c r="D924" s="3"/>
      <c r="E924" s="3"/>
      <c r="F924" s="3"/>
    </row>
    <row r="925" spans="3:6">
      <c r="C925" s="3"/>
      <c r="D925" s="3"/>
      <c r="E925" s="3"/>
      <c r="F925" s="3"/>
    </row>
    <row r="926" spans="3:6">
      <c r="C926" s="3"/>
      <c r="D926" s="3"/>
      <c r="E926" s="3"/>
      <c r="F926" s="3"/>
    </row>
    <row r="927" spans="3:6">
      <c r="C927" s="3"/>
      <c r="D927" s="3"/>
      <c r="E927" s="3"/>
      <c r="F927" s="3"/>
    </row>
    <row r="928" spans="3:6">
      <c r="C928" s="3"/>
      <c r="D928" s="3"/>
      <c r="E928" s="3"/>
      <c r="F928" s="3"/>
    </row>
    <row r="929" spans="3:6">
      <c r="C929" s="3"/>
      <c r="D929" s="3"/>
      <c r="E929" s="3"/>
      <c r="F929" s="3"/>
    </row>
    <row r="930" spans="3:6">
      <c r="C930" s="3"/>
      <c r="D930" s="3"/>
      <c r="E930" s="3"/>
      <c r="F930" s="3"/>
    </row>
    <row r="931" spans="3:6">
      <c r="C931" s="3"/>
      <c r="D931" s="3"/>
      <c r="E931" s="3"/>
      <c r="F931" s="3"/>
    </row>
    <row r="932" spans="3:6">
      <c r="C932" s="3"/>
      <c r="D932" s="3"/>
      <c r="E932" s="3"/>
      <c r="F932" s="3"/>
    </row>
    <row r="933" spans="3:6">
      <c r="C933" s="3"/>
      <c r="D933" s="3"/>
      <c r="E933" s="3"/>
      <c r="F933" s="3"/>
    </row>
    <row r="934" spans="3:6">
      <c r="C934" s="3"/>
      <c r="D934" s="3"/>
      <c r="E934" s="3"/>
      <c r="F934" s="3"/>
    </row>
    <row r="935" spans="3:6">
      <c r="C935" s="3"/>
      <c r="D935" s="3"/>
      <c r="E935" s="3"/>
      <c r="F935" s="3"/>
    </row>
    <row r="936" spans="3:6">
      <c r="C936" s="3"/>
      <c r="D936" s="3"/>
      <c r="E936" s="3"/>
      <c r="F936" s="3"/>
    </row>
    <row r="937" spans="3:6">
      <c r="C937" s="3"/>
      <c r="D937" s="3"/>
      <c r="E937" s="3"/>
      <c r="F937" s="3"/>
    </row>
    <row r="938" spans="3:6">
      <c r="C938" s="3"/>
      <c r="D938" s="3"/>
      <c r="E938" s="3"/>
      <c r="F938" s="3"/>
    </row>
    <row r="939" spans="3:6">
      <c r="C939" s="3"/>
      <c r="D939" s="3"/>
      <c r="E939" s="3"/>
      <c r="F939" s="3"/>
    </row>
    <row r="940" spans="3:6">
      <c r="C940" s="3"/>
      <c r="D940" s="3"/>
      <c r="E940" s="3"/>
      <c r="F940" s="3"/>
    </row>
    <row r="941" spans="3:6">
      <c r="C941" s="3"/>
      <c r="D941" s="3"/>
      <c r="E941" s="3"/>
      <c r="F941" s="3"/>
    </row>
    <row r="942" spans="3:6">
      <c r="C942" s="3"/>
      <c r="D942" s="3"/>
      <c r="E942" s="3"/>
      <c r="F942" s="3"/>
    </row>
    <row r="943" spans="3:6">
      <c r="C943" s="3"/>
      <c r="D943" s="3"/>
      <c r="E943" s="3"/>
      <c r="F943" s="3"/>
    </row>
    <row r="944" spans="3:6">
      <c r="C944" s="3"/>
      <c r="D944" s="3"/>
      <c r="E944" s="3"/>
      <c r="F944" s="3"/>
    </row>
  </sheetData>
  <mergeCells count="25">
    <mergeCell ref="A1:I1"/>
    <mergeCell ref="A2:I2"/>
    <mergeCell ref="A3:I3"/>
    <mergeCell ref="D8:D9"/>
    <mergeCell ref="B7:B9"/>
    <mergeCell ref="G7:I7"/>
    <mergeCell ref="C7:C9"/>
    <mergeCell ref="A4:F4"/>
    <mergeCell ref="A5:F5"/>
    <mergeCell ref="A7:A9"/>
    <mergeCell ref="C173:E173"/>
    <mergeCell ref="O29:Q29"/>
    <mergeCell ref="A6:F6"/>
    <mergeCell ref="J7:L7"/>
    <mergeCell ref="O27:Q27"/>
    <mergeCell ref="O28:Q28"/>
    <mergeCell ref="D7:F7"/>
    <mergeCell ref="O21:Q21"/>
    <mergeCell ref="O22:Q22"/>
    <mergeCell ref="C171:E171"/>
    <mergeCell ref="C165:E165"/>
    <mergeCell ref="C163:E163"/>
    <mergeCell ref="G8:G9"/>
    <mergeCell ref="O23:Q23"/>
    <mergeCell ref="J8:J9"/>
  </mergeCells>
  <phoneticPr fontId="4" type="noConversion"/>
  <pageMargins left="0.2" right="0.2" top="0.2" bottom="0.2" header="0.17" footer="0.16"/>
  <pageSetup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Mutqer 2021</vt:lpstr>
      <vt:lpstr>'Mutqer 2021'!Print_Area</vt:lpstr>
      <vt:lpstr>'Mutqer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Gasparyan_1</dc:creator>
  <cp:lastModifiedBy>Inga Hakobyan</cp:lastModifiedBy>
  <cp:lastPrinted>2025-05-13T06:50:22Z</cp:lastPrinted>
  <dcterms:created xsi:type="dcterms:W3CDTF">1996-10-14T23:33:28Z</dcterms:created>
  <dcterms:modified xsi:type="dcterms:W3CDTF">2025-12-30T14:53:42Z</dcterms:modified>
</cp:coreProperties>
</file>