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EF4E9171-57FB-4AA7-9BAE-821660037B1E}" xr6:coauthVersionLast="47" xr6:coauthVersionMax="47" xr10:uidLastSave="{00000000-0000-0000-0000-000000000000}"/>
  <bookViews>
    <workbookView xWindow="2685" yWindow="2685" windowWidth="21600" windowHeight="11385" firstSheet="3" activeTab="3" xr2:uid="{00000000-000D-0000-FFFF-FFFF00000000}"/>
  </bookViews>
  <sheets>
    <sheet name="Հատված 1" sheetId="5" state="hidden" r:id="rId1"/>
    <sheet name="Հատված 2" sheetId="2" state="hidden" r:id="rId2"/>
    <sheet name="Հատված 3" sheetId="1" state="hidden" r:id="rId3"/>
    <sheet name="Հատված 6" sheetId="3" r:id="rId4"/>
  </sheets>
  <definedNames>
    <definedName name="_xlnm._FilterDatabase" localSheetId="0" hidden="1">'Հատված 1'!$A$13:$F$20</definedName>
    <definedName name="_xlnm._FilterDatabase" localSheetId="1" hidden="1">'Հատված 2'!$A$14:$H$45</definedName>
    <definedName name="_xlnm._FilterDatabase" localSheetId="3" hidden="1">'Հատված 6'!$A$14:$H$46</definedName>
  </definedNames>
  <calcPr calcId="191029"/>
  <fileRecoveryPr autoRecover="0"/>
</workbook>
</file>

<file path=xl/calcChain.xml><?xml version="1.0" encoding="utf-8"?>
<calcChain xmlns="http://schemas.openxmlformats.org/spreadsheetml/2006/main">
  <c r="F88" i="1" l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91" i="1"/>
  <c r="D92" i="1"/>
  <c r="D93" i="1"/>
  <c r="F17" i="5"/>
  <c r="F16" i="5" s="1"/>
  <c r="F15" i="5" s="1"/>
  <c r="F16" i="1"/>
  <c r="D16" i="1" s="1"/>
  <c r="F91" i="1"/>
  <c r="H45" i="3"/>
  <c r="H44" i="3"/>
  <c r="H43" i="3" s="1"/>
  <c r="G51" i="3"/>
  <c r="G50" i="3" s="1"/>
  <c r="H50" i="3"/>
  <c r="H49" i="3" s="1"/>
  <c r="H48" i="3" s="1"/>
  <c r="G32" i="3"/>
  <c r="F32" i="3"/>
  <c r="F30" i="3"/>
  <c r="F31" i="3"/>
  <c r="F42" i="3"/>
  <c r="H41" i="3"/>
  <c r="F41" i="3" s="1"/>
  <c r="H38" i="3"/>
  <c r="H37" i="3" s="1"/>
  <c r="H36" i="3" s="1"/>
  <c r="F39" i="3"/>
  <c r="F38" i="3" s="1"/>
  <c r="F37" i="3" s="1"/>
  <c r="F36" i="3" s="1"/>
  <c r="H29" i="3"/>
  <c r="H28" i="3" s="1"/>
  <c r="H27" i="3" s="1"/>
  <c r="H23" i="3"/>
  <c r="F23" i="3"/>
  <c r="G232" i="2"/>
  <c r="G154" i="2"/>
  <c r="G76" i="2" s="1"/>
  <c r="F76" i="2" s="1"/>
  <c r="G233" i="2"/>
  <c r="G155" i="2" s="1"/>
  <c r="G234" i="2"/>
  <c r="G156" i="2"/>
  <c r="G78" i="2" s="1"/>
  <c r="G235" i="2"/>
  <c r="G157" i="2" s="1"/>
  <c r="G79" i="2" s="1"/>
  <c r="F79" i="2" s="1"/>
  <c r="F77" i="2" s="1"/>
  <c r="G236" i="2"/>
  <c r="G158" i="2"/>
  <c r="G80" i="2" s="1"/>
  <c r="G237" i="2"/>
  <c r="F237" i="2"/>
  <c r="F233" i="2" s="1"/>
  <c r="G238" i="2"/>
  <c r="G160" i="2"/>
  <c r="G82" i="2" s="1"/>
  <c r="F82" i="2" s="1"/>
  <c r="F80" i="2" s="1"/>
  <c r="G239" i="2"/>
  <c r="G161" i="2"/>
  <c r="G240" i="2"/>
  <c r="G162" i="2" s="1"/>
  <c r="G84" i="2" s="1"/>
  <c r="G241" i="2"/>
  <c r="G163" i="2"/>
  <c r="G85" i="2" s="1"/>
  <c r="F85" i="2" s="1"/>
  <c r="F83" i="2" s="1"/>
  <c r="G242" i="2"/>
  <c r="G164" i="2" s="1"/>
  <c r="G243" i="2"/>
  <c r="G165" i="2"/>
  <c r="G87" i="2"/>
  <c r="G244" i="2"/>
  <c r="G166" i="2"/>
  <c r="G88" i="2" s="1"/>
  <c r="F88" i="2" s="1"/>
  <c r="F86" i="2" s="1"/>
  <c r="G245" i="2"/>
  <c r="G167" i="2"/>
  <c r="G89" i="2" s="1"/>
  <c r="G246" i="2"/>
  <c r="G168" i="2" s="1"/>
  <c r="G90" i="2" s="1"/>
  <c r="G247" i="2"/>
  <c r="G169" i="2" s="1"/>
  <c r="G248" i="2"/>
  <c r="G170" i="2"/>
  <c r="G92" i="2" s="1"/>
  <c r="G14" i="2" s="1"/>
  <c r="G249" i="2"/>
  <c r="G171" i="2" s="1"/>
  <c r="G93" i="2" s="1"/>
  <c r="G15" i="2" s="1"/>
  <c r="G250" i="2"/>
  <c r="G172" i="2"/>
  <c r="F172" i="2"/>
  <c r="F170" i="2"/>
  <c r="G251" i="2"/>
  <c r="G173" i="2" s="1"/>
  <c r="G95" i="2" s="1"/>
  <c r="G17" i="2" s="1"/>
  <c r="F17" i="2" s="1"/>
  <c r="G252" i="2"/>
  <c r="G174" i="2"/>
  <c r="G96" i="2" s="1"/>
  <c r="G253" i="2"/>
  <c r="G175" i="2" s="1"/>
  <c r="G254" i="2"/>
  <c r="G176" i="2"/>
  <c r="G98" i="2"/>
  <c r="G20" i="2"/>
  <c r="G255" i="2"/>
  <c r="G177" i="2"/>
  <c r="G99" i="2"/>
  <c r="G21" i="2" s="1"/>
  <c r="F21" i="2" s="1"/>
  <c r="G256" i="2"/>
  <c r="G257" i="2"/>
  <c r="G179" i="2" s="1"/>
  <c r="G101" i="2" s="1"/>
  <c r="G258" i="2"/>
  <c r="G180" i="2"/>
  <c r="G102" i="2"/>
  <c r="G24" i="2" s="1"/>
  <c r="G259" i="2"/>
  <c r="G181" i="2"/>
  <c r="G103" i="2"/>
  <c r="G260" i="2"/>
  <c r="G182" i="2"/>
  <c r="G104" i="2" s="1"/>
  <c r="G26" i="2" s="1"/>
  <c r="F26" i="2" s="1"/>
  <c r="G261" i="2"/>
  <c r="G183" i="2"/>
  <c r="G105" i="2"/>
  <c r="G27" i="2"/>
  <c r="F27" i="2" s="1"/>
  <c r="G262" i="2"/>
  <c r="G184" i="2"/>
  <c r="G106" i="2" s="1"/>
  <c r="G263" i="2"/>
  <c r="G185" i="2" s="1"/>
  <c r="G107" i="2" s="1"/>
  <c r="G264" i="2"/>
  <c r="F264" i="2"/>
  <c r="G186" i="2"/>
  <c r="G108" i="2"/>
  <c r="G30" i="2" s="1"/>
  <c r="F30" i="2" s="1"/>
  <c r="F28" i="2" s="1"/>
  <c r="F108" i="2"/>
  <c r="G265" i="2"/>
  <c r="G187" i="2"/>
  <c r="G109" i="2"/>
  <c r="F109" i="2" s="1"/>
  <c r="G266" i="2"/>
  <c r="G188" i="2"/>
  <c r="G110" i="2" s="1"/>
  <c r="G267" i="2"/>
  <c r="G189" i="2"/>
  <c r="F189" i="2"/>
  <c r="G268" i="2"/>
  <c r="G190" i="2" s="1"/>
  <c r="F268" i="2"/>
  <c r="F266" i="2"/>
  <c r="G269" i="2"/>
  <c r="G191" i="2"/>
  <c r="F191" i="2" s="1"/>
  <c r="G270" i="2"/>
  <c r="G192" i="2" s="1"/>
  <c r="G114" i="2" s="1"/>
  <c r="G271" i="2"/>
  <c r="G193" i="2" s="1"/>
  <c r="G115" i="2" s="1"/>
  <c r="G272" i="2"/>
  <c r="G194" i="2"/>
  <c r="F194" i="2" s="1"/>
  <c r="G273" i="2"/>
  <c r="G195" i="2"/>
  <c r="F195" i="2" s="1"/>
  <c r="G274" i="2"/>
  <c r="F274" i="2"/>
  <c r="F272" i="2"/>
  <c r="G275" i="2"/>
  <c r="G197" i="2"/>
  <c r="G119" i="2" s="1"/>
  <c r="G276" i="2"/>
  <c r="G198" i="2" s="1"/>
  <c r="G120" i="2" s="1"/>
  <c r="G277" i="2"/>
  <c r="G199" i="2"/>
  <c r="G121" i="2"/>
  <c r="F121" i="2" s="1"/>
  <c r="G278" i="2"/>
  <c r="G200" i="2" s="1"/>
  <c r="G279" i="2"/>
  <c r="F279" i="2"/>
  <c r="G280" i="2"/>
  <c r="G202" i="2"/>
  <c r="F202" i="2" s="1"/>
  <c r="G281" i="2"/>
  <c r="G203" i="2"/>
  <c r="G282" i="2"/>
  <c r="G204" i="2"/>
  <c r="G126" i="2"/>
  <c r="G48" i="2" s="1"/>
  <c r="G283" i="2"/>
  <c r="G205" i="2" s="1"/>
  <c r="G127" i="2" s="1"/>
  <c r="G49" i="2" s="1"/>
  <c r="F283" i="2"/>
  <c r="F281" i="2" s="1"/>
  <c r="G284" i="2"/>
  <c r="G206" i="2"/>
  <c r="F206" i="2" s="1"/>
  <c r="F204" i="2" s="1"/>
  <c r="G285" i="2"/>
  <c r="G207" i="2"/>
  <c r="G129" i="2"/>
  <c r="F129" i="2" s="1"/>
  <c r="G286" i="2"/>
  <c r="G208" i="2"/>
  <c r="G130" i="2"/>
  <c r="G287" i="2"/>
  <c r="G209" i="2"/>
  <c r="G131" i="2" s="1"/>
  <c r="G288" i="2"/>
  <c r="G210" i="2"/>
  <c r="G132" i="2"/>
  <c r="G54" i="2" s="1"/>
  <c r="G289" i="2"/>
  <c r="G211" i="2"/>
  <c r="G133" i="2"/>
  <c r="G55" i="2" s="1"/>
  <c r="G290" i="2"/>
  <c r="G212" i="2" s="1"/>
  <c r="G291" i="2"/>
  <c r="G213" i="2"/>
  <c r="F213" i="2" s="1"/>
  <c r="G292" i="2"/>
  <c r="F292" i="2" s="1"/>
  <c r="F290" i="2" s="1"/>
  <c r="G214" i="2"/>
  <c r="G136" i="2"/>
  <c r="F136" i="2" s="1"/>
  <c r="G293" i="2"/>
  <c r="G215" i="2"/>
  <c r="G137" i="2"/>
  <c r="F137" i="2" s="1"/>
  <c r="G294" i="2"/>
  <c r="G216" i="2"/>
  <c r="G138" i="2" s="1"/>
  <c r="G295" i="2"/>
  <c r="G217" i="2"/>
  <c r="G139" i="2"/>
  <c r="F139" i="2"/>
  <c r="G296" i="2"/>
  <c r="G218" i="2"/>
  <c r="G140" i="2" s="1"/>
  <c r="G297" i="2"/>
  <c r="G219" i="2"/>
  <c r="G141" i="2" s="1"/>
  <c r="G298" i="2"/>
  <c r="G220" i="2" s="1"/>
  <c r="G142" i="2" s="1"/>
  <c r="G64" i="2" s="1"/>
  <c r="G299" i="2"/>
  <c r="G221" i="2"/>
  <c r="F221" i="2" s="1"/>
  <c r="G143" i="2"/>
  <c r="G65" i="2"/>
  <c r="G300" i="2"/>
  <c r="G222" i="2"/>
  <c r="G144" i="2" s="1"/>
  <c r="G301" i="2"/>
  <c r="F301" i="2" s="1"/>
  <c r="F299" i="2" s="1"/>
  <c r="G302" i="2"/>
  <c r="G224" i="2" s="1"/>
  <c r="G303" i="2"/>
  <c r="G225" i="2"/>
  <c r="G304" i="2"/>
  <c r="G226" i="2"/>
  <c r="F226" i="2" s="1"/>
  <c r="G305" i="2"/>
  <c r="G227" i="2" s="1"/>
  <c r="G306" i="2"/>
  <c r="G228" i="2" s="1"/>
  <c r="G150" i="2" s="1"/>
  <c r="G72" i="2" s="1"/>
  <c r="F72" i="2" s="1"/>
  <c r="F70" i="2" s="1"/>
  <c r="G229" i="2"/>
  <c r="G151" i="2"/>
  <c r="G73" i="2"/>
  <c r="G230" i="2"/>
  <c r="G152" i="2" s="1"/>
  <c r="G231" i="2"/>
  <c r="F231" i="2" s="1"/>
  <c r="H34" i="3"/>
  <c r="F34" i="3" s="1"/>
  <c r="D89" i="1"/>
  <c r="D88" i="1"/>
  <c r="D90" i="1"/>
  <c r="H147" i="2"/>
  <c r="H150" i="2"/>
  <c r="H145" i="2" s="1"/>
  <c r="F145" i="2" s="1"/>
  <c r="H153" i="2"/>
  <c r="H156" i="2"/>
  <c r="H159" i="2"/>
  <c r="H162" i="2"/>
  <c r="H167" i="2"/>
  <c r="H165" i="2"/>
  <c r="H170" i="2"/>
  <c r="H173" i="2"/>
  <c r="H176" i="2"/>
  <c r="H179" i="2"/>
  <c r="H182" i="2"/>
  <c r="H187" i="2"/>
  <c r="H185" i="2" s="1"/>
  <c r="H192" i="2"/>
  <c r="H198" i="2"/>
  <c r="H204" i="2"/>
  <c r="H207" i="2"/>
  <c r="H210" i="2"/>
  <c r="H216" i="2"/>
  <c r="H214" i="2" s="1"/>
  <c r="F214" i="2" s="1"/>
  <c r="H219" i="2"/>
  <c r="H228" i="2"/>
  <c r="H233" i="2"/>
  <c r="H238" i="2"/>
  <c r="H241" i="2"/>
  <c r="H261" i="2"/>
  <c r="F261" i="2"/>
  <c r="H262" i="2"/>
  <c r="H259" i="2" s="1"/>
  <c r="H257" i="2" s="1"/>
  <c r="H260" i="2"/>
  <c r="H258" i="2" s="1"/>
  <c r="H256" i="2" s="1"/>
  <c r="H266" i="2"/>
  <c r="H269" i="2"/>
  <c r="H272" i="2"/>
  <c r="H277" i="2"/>
  <c r="H281" i="2"/>
  <c r="H284" i="2"/>
  <c r="H287" i="2"/>
  <c r="H290" i="2"/>
  <c r="H293" i="2"/>
  <c r="H296" i="2"/>
  <c r="H299" i="2"/>
  <c r="H275" i="2" s="1"/>
  <c r="H303" i="2"/>
  <c r="D117" i="1"/>
  <c r="D115" i="1"/>
  <c r="E115" i="1"/>
  <c r="D114" i="1"/>
  <c r="D112" i="1"/>
  <c r="E112" i="1"/>
  <c r="D111" i="1"/>
  <c r="D110" i="1"/>
  <c r="E108" i="1"/>
  <c r="D107" i="1"/>
  <c r="D105" i="1"/>
  <c r="E105" i="1"/>
  <c r="D104" i="1"/>
  <c r="D103" i="1"/>
  <c r="D102" i="1"/>
  <c r="D99" i="1" s="1"/>
  <c r="D101" i="1"/>
  <c r="E99" i="1"/>
  <c r="D98" i="1"/>
  <c r="D95" i="1" s="1"/>
  <c r="D97" i="1"/>
  <c r="E95" i="1"/>
  <c r="F298" i="2"/>
  <c r="F296" i="2"/>
  <c r="F295" i="2"/>
  <c r="F293" i="2" s="1"/>
  <c r="F280" i="2"/>
  <c r="F243" i="2"/>
  <c r="F241" i="2" s="1"/>
  <c r="F236" i="2"/>
  <c r="F232" i="2"/>
  <c r="H142" i="2"/>
  <c r="H133" i="2"/>
  <c r="H127" i="2"/>
  <c r="H124" i="2"/>
  <c r="H92" i="2" s="1"/>
  <c r="H117" i="2"/>
  <c r="H112" i="2"/>
  <c r="H104" i="2"/>
  <c r="H98" i="2"/>
  <c r="H94" i="2"/>
  <c r="H89" i="2"/>
  <c r="H86" i="2"/>
  <c r="H83" i="2"/>
  <c r="H80" i="2"/>
  <c r="H77" i="2"/>
  <c r="H73" i="2"/>
  <c r="H70" i="2"/>
  <c r="H63" i="2" s="1"/>
  <c r="H65" i="2"/>
  <c r="H60" i="2"/>
  <c r="H57" i="2"/>
  <c r="H54" i="2"/>
  <c r="H51" i="2"/>
  <c r="H48" i="2"/>
  <c r="H42" i="2"/>
  <c r="H40" i="2"/>
  <c r="H37" i="2"/>
  <c r="H34" i="2"/>
  <c r="H31" i="2"/>
  <c r="H28" i="2"/>
  <c r="H23" i="2"/>
  <c r="H20" i="2"/>
  <c r="H17" i="2"/>
  <c r="H16" i="2" s="1"/>
  <c r="H15" i="2" s="1"/>
  <c r="D20" i="5"/>
  <c r="D19" i="5"/>
  <c r="D18" i="5"/>
  <c r="D17" i="5" s="1"/>
  <c r="D16" i="5" s="1"/>
  <c r="D15" i="5" s="1"/>
  <c r="E17" i="5"/>
  <c r="H17" i="3"/>
  <c r="F21" i="3"/>
  <c r="F286" i="2"/>
  <c r="F284" i="2"/>
  <c r="F306" i="2"/>
  <c r="F289" i="2"/>
  <c r="F287" i="2"/>
  <c r="G159" i="2"/>
  <c r="G81" i="2" s="1"/>
  <c r="F271" i="2"/>
  <c r="F269" i="2"/>
  <c r="G223" i="2"/>
  <c r="G145" i="2"/>
  <c r="G67" i="2"/>
  <c r="F67" i="2" s="1"/>
  <c r="G117" i="2"/>
  <c r="G39" i="2" s="1"/>
  <c r="F39" i="2" s="1"/>
  <c r="F37" i="2" s="1"/>
  <c r="G196" i="2"/>
  <c r="G118" i="2"/>
  <c r="G40" i="2"/>
  <c r="F223" i="2"/>
  <c r="F235" i="2"/>
  <c r="F265" i="2"/>
  <c r="F262" i="2"/>
  <c r="G201" i="2"/>
  <c r="G123" i="2" s="1"/>
  <c r="F277" i="2"/>
  <c r="F209" i="2"/>
  <c r="F207" i="2"/>
  <c r="H46" i="2"/>
  <c r="D108" i="1"/>
  <c r="H40" i="3"/>
  <c r="F40" i="3"/>
  <c r="G31" i="3"/>
  <c r="G30" i="3"/>
  <c r="G29" i="3" s="1"/>
  <c r="H22" i="3"/>
  <c r="F22" i="3"/>
  <c r="H33" i="3"/>
  <c r="G135" i="2"/>
  <c r="G57" i="2" s="1"/>
  <c r="G147" i="2"/>
  <c r="G69" i="2"/>
  <c r="F69" i="2" s="1"/>
  <c r="F225" i="2"/>
  <c r="F203" i="2"/>
  <c r="G125" i="2"/>
  <c r="G47" i="2" s="1"/>
  <c r="F103" i="2"/>
  <c r="G25" i="2"/>
  <c r="F25" i="2" s="1"/>
  <c r="F23" i="2" s="1"/>
  <c r="G153" i="2"/>
  <c r="G75" i="2"/>
  <c r="F75" i="2"/>
  <c r="F73" i="2"/>
  <c r="G116" i="2"/>
  <c r="G38" i="2" s="1"/>
  <c r="G52" i="2"/>
  <c r="F130" i="2"/>
  <c r="G59" i="2"/>
  <c r="F59" i="2"/>
  <c r="F57" i="2" s="1"/>
  <c r="G58" i="2"/>
  <c r="G128" i="2"/>
  <c r="G50" i="2" s="1"/>
  <c r="F50" i="2" s="1"/>
  <c r="F48" i="2" s="1"/>
  <c r="G83" i="2"/>
  <c r="F161" i="2"/>
  <c r="F159" i="2"/>
  <c r="F181" i="2"/>
  <c r="F179" i="2" s="1"/>
  <c r="G178" i="2"/>
  <c r="G94" i="2"/>
  <c r="G16" i="2"/>
  <c r="G61" i="2"/>
  <c r="G111" i="2"/>
  <c r="F201" i="2"/>
  <c r="F230" i="2"/>
  <c r="F228" i="2" s="1"/>
  <c r="F196" i="2"/>
  <c r="H16" i="3"/>
  <c r="F33" i="3"/>
  <c r="F178" i="2"/>
  <c r="F176" i="2"/>
  <c r="G100" i="2"/>
  <c r="G22" i="2" s="1"/>
  <c r="F22" i="2" s="1"/>
  <c r="F111" i="2"/>
  <c r="G33" i="2"/>
  <c r="F33" i="2" s="1"/>
  <c r="F31" i="2" s="1"/>
  <c r="F248" i="2"/>
  <c r="F123" i="2" l="1"/>
  <c r="G45" i="2"/>
  <c r="F45" i="2" s="1"/>
  <c r="H254" i="2"/>
  <c r="F256" i="2"/>
  <c r="F169" i="2"/>
  <c r="F167" i="2" s="1"/>
  <c r="F165" i="2" s="1"/>
  <c r="G91" i="2"/>
  <c r="F91" i="2" s="1"/>
  <c r="F89" i="2" s="1"/>
  <c r="G77" i="2"/>
  <c r="F155" i="2"/>
  <c r="F153" i="2" s="1"/>
  <c r="H255" i="2"/>
  <c r="H253" i="2" s="1"/>
  <c r="F257" i="2"/>
  <c r="G60" i="2"/>
  <c r="F138" i="2"/>
  <c r="F107" i="2"/>
  <c r="G29" i="2"/>
  <c r="G97" i="2"/>
  <c r="F175" i="2"/>
  <c r="F173" i="2" s="1"/>
  <c r="G28" i="3"/>
  <c r="G25" i="3"/>
  <c r="F25" i="3" s="1"/>
  <c r="F29" i="3"/>
  <c r="H15" i="3"/>
  <c r="G23" i="2"/>
  <c r="F101" i="2"/>
  <c r="F16" i="2"/>
  <c r="G32" i="2"/>
  <c r="F110" i="2"/>
  <c r="G63" i="2"/>
  <c r="F141" i="2"/>
  <c r="G37" i="2"/>
  <c r="F115" i="2"/>
  <c r="F106" i="2"/>
  <c r="F104" i="2" s="1"/>
  <c r="G28" i="2"/>
  <c r="F200" i="2"/>
  <c r="F198" i="2" s="1"/>
  <c r="G122" i="2"/>
  <c r="F131" i="2"/>
  <c r="F127" i="2" s="1"/>
  <c r="G53" i="2"/>
  <c r="F53" i="2" s="1"/>
  <c r="F51" i="2" s="1"/>
  <c r="F114" i="2"/>
  <c r="G36" i="2"/>
  <c r="F36" i="2" s="1"/>
  <c r="F34" i="2" s="1"/>
  <c r="F20" i="2"/>
  <c r="G149" i="2"/>
  <c r="F227" i="2"/>
  <c r="G62" i="2"/>
  <c r="F62" i="2" s="1"/>
  <c r="F60" i="2" s="1"/>
  <c r="F140" i="2"/>
  <c r="F120" i="2"/>
  <c r="G42" i="2"/>
  <c r="G146" i="2"/>
  <c r="G68" i="2" s="1"/>
  <c r="F68" i="2" s="1"/>
  <c r="F65" i="2" s="1"/>
  <c r="F63" i="2" s="1"/>
  <c r="F224" i="2"/>
  <c r="F119" i="2"/>
  <c r="G41" i="2"/>
  <c r="F164" i="2"/>
  <c r="F162" i="2" s="1"/>
  <c r="G86" i="2"/>
  <c r="F15" i="2"/>
  <c r="F96" i="2"/>
  <c r="G18" i="2"/>
  <c r="F18" i="2" s="1"/>
  <c r="F192" i="2"/>
  <c r="F46" i="2"/>
  <c r="F152" i="2"/>
  <c r="F150" i="2" s="1"/>
  <c r="G74" i="2"/>
  <c r="F144" i="2"/>
  <c r="F142" i="2" s="1"/>
  <c r="G66" i="2"/>
  <c r="G134" i="2"/>
  <c r="G56" i="2" s="1"/>
  <c r="F56" i="2" s="1"/>
  <c r="F54" i="2" s="1"/>
  <c r="F212" i="2"/>
  <c r="F210" i="2" s="1"/>
  <c r="G112" i="2"/>
  <c r="G34" i="2" s="1"/>
  <c r="F190" i="2"/>
  <c r="F187" i="2" s="1"/>
  <c r="F185" i="2" s="1"/>
  <c r="G51" i="2"/>
  <c r="F260" i="2"/>
  <c r="F258" i="2" s="1"/>
  <c r="F305" i="2"/>
  <c r="F303" i="2" s="1"/>
  <c r="F275" i="2" s="1"/>
  <c r="F100" i="2"/>
  <c r="F98" i="2" s="1"/>
  <c r="G31" i="2"/>
  <c r="F135" i="2"/>
  <c r="G113" i="2"/>
  <c r="G35" i="2" s="1"/>
  <c r="F158" i="2"/>
  <c r="F156" i="2" s="1"/>
  <c r="F197" i="2"/>
  <c r="G43" i="2"/>
  <c r="F126" i="2"/>
  <c r="F124" i="2" s="1"/>
  <c r="F132" i="2"/>
  <c r="F222" i="2"/>
  <c r="F219" i="2" s="1"/>
  <c r="G124" i="2"/>
  <c r="G46" i="2" s="1"/>
  <c r="G26" i="3"/>
  <c r="F26" i="3" s="1"/>
  <c r="F116" i="2"/>
  <c r="F184" i="2"/>
  <c r="F182" i="2" s="1"/>
  <c r="F218" i="2"/>
  <c r="F216" i="2" s="1"/>
  <c r="G148" i="2"/>
  <c r="G70" i="2" s="1"/>
  <c r="F102" i="2"/>
  <c r="F240" i="2"/>
  <c r="F238" i="2" s="1"/>
  <c r="F51" i="3"/>
  <c r="F50" i="3"/>
  <c r="G49" i="3"/>
  <c r="G47" i="3"/>
  <c r="F47" i="3" s="1"/>
  <c r="F15" i="1"/>
  <c r="F112" i="2" l="1"/>
  <c r="G44" i="2"/>
  <c r="F44" i="2" s="1"/>
  <c r="F42" i="2" s="1"/>
  <c r="F40" i="2" s="1"/>
  <c r="F122" i="2"/>
  <c r="F117" i="2" s="1"/>
  <c r="F94" i="2"/>
  <c r="F254" i="2"/>
  <c r="F253" i="2"/>
  <c r="H251" i="2"/>
  <c r="H249" i="2" s="1"/>
  <c r="G24" i="3"/>
  <c r="F24" i="3" s="1"/>
  <c r="G27" i="3"/>
  <c r="F28" i="3"/>
  <c r="G71" i="2"/>
  <c r="F149" i="2"/>
  <c r="F147" i="2" s="1"/>
  <c r="G19" i="2"/>
  <c r="F19" i="2" s="1"/>
  <c r="F97" i="2"/>
  <c r="H252" i="2"/>
  <c r="F133" i="2"/>
  <c r="G48" i="3"/>
  <c r="F49" i="3"/>
  <c r="F48" i="3" s="1"/>
  <c r="G46" i="3"/>
  <c r="D15" i="1"/>
  <c r="D14" i="1" s="1"/>
  <c r="F14" i="1"/>
  <c r="H246" i="2" l="1"/>
  <c r="F249" i="2"/>
  <c r="F246" i="2" s="1"/>
  <c r="F27" i="3"/>
  <c r="G23" i="3"/>
  <c r="G22" i="3" s="1"/>
  <c r="G21" i="3" s="1"/>
  <c r="G20" i="3" s="1"/>
  <c r="F92" i="2"/>
  <c r="F252" i="2"/>
  <c r="F250" i="2" s="1"/>
  <c r="H250" i="2"/>
  <c r="H247" i="2" s="1"/>
  <c r="F46" i="3"/>
  <c r="G45" i="3"/>
  <c r="G19" i="3" l="1"/>
  <c r="F20" i="3"/>
  <c r="F244" i="2"/>
  <c r="H244" i="2"/>
  <c r="H14" i="2" s="1"/>
  <c r="F14" i="2" s="1"/>
  <c r="G44" i="3"/>
  <c r="F45" i="3"/>
  <c r="F19" i="3" l="1"/>
  <c r="G18" i="3"/>
  <c r="F44" i="3"/>
  <c r="F43" i="3" s="1"/>
  <c r="G43" i="3"/>
  <c r="G35" i="3" s="1"/>
  <c r="F35" i="3" s="1"/>
  <c r="F18" i="3" l="1"/>
  <c r="G17" i="3"/>
  <c r="F17" i="3" l="1"/>
  <c r="G16" i="3"/>
  <c r="F16" i="3" l="1"/>
  <c r="G15" i="3"/>
  <c r="F15" i="3" s="1"/>
</calcChain>
</file>

<file path=xl/sharedStrings.xml><?xml version="1.0" encoding="utf-8"?>
<sst xmlns="http://schemas.openxmlformats.org/spreadsheetml/2006/main" count="1325" uniqueCount="398">
  <si>
    <t>Տարեկան ճշտված պլան</t>
  </si>
  <si>
    <t>NN</t>
  </si>
  <si>
    <t>այդ թվում</t>
  </si>
  <si>
    <t>Ընդամենը  (ս.8+ս.9)</t>
  </si>
  <si>
    <t>վարչական մաս</t>
  </si>
  <si>
    <t>ֆոնդային մաս</t>
  </si>
  <si>
    <t>1</t>
  </si>
  <si>
    <t>2</t>
  </si>
  <si>
    <t>3</t>
  </si>
  <si>
    <t>4</t>
  </si>
  <si>
    <t>5</t>
  </si>
  <si>
    <t>6</t>
  </si>
  <si>
    <t>7</t>
  </si>
  <si>
    <t>8</t>
  </si>
  <si>
    <t>x</t>
  </si>
  <si>
    <t>Խումբ</t>
  </si>
  <si>
    <t>Դաս</t>
  </si>
  <si>
    <t>վարչական բյուջե</t>
  </si>
  <si>
    <t>ֆոնդային բյուջե</t>
  </si>
  <si>
    <t xml:space="preserve">2000 </t>
  </si>
  <si>
    <t>X</t>
  </si>
  <si>
    <t>0</t>
  </si>
  <si>
    <t>Բաժին</t>
  </si>
  <si>
    <t>Բյուջետային ծախսերի գործառնական դասակարգման բաժինների, խմբերի, դասերի, ինչպես նաև բյուջետային ծախսերի տնտեսագիտական դասա-կարգման հոդվածների անվանումները</t>
  </si>
  <si>
    <t xml:space="preserve">ԸՆԴԱՄԵՆԸ ԾԱԽՍԵՐ </t>
  </si>
  <si>
    <t>ՀՀ Սյունիքի մարզի</t>
  </si>
  <si>
    <t>ՀԱՄԱՅՆՔԻ ԲՅՈՒՋԵԻ ԾԱԽՍԵՐԸ ԸՍՏ ԲՅՈՒՋԵՏԱՅԻՆ</t>
  </si>
  <si>
    <t>Մեղրի համայնքի ավագանու</t>
  </si>
  <si>
    <t xml:space="preserve"> </t>
  </si>
  <si>
    <t>ԾԱԽՍԵՐԻ ԳՈՐԾԱՌՆԱԿԱՆ ԴԱՍԱԿԱՐԳՄԱՆ</t>
  </si>
  <si>
    <t>Հավելված 1</t>
  </si>
  <si>
    <t xml:space="preserve"> ԾԱԽՍԵՐԻ ՏՆՏԵՍԱԳԻՏԱԿԱՆ  ԴԱՍԱԿԱՐԳՄԱՆ</t>
  </si>
  <si>
    <t xml:space="preserve">                                                                               </t>
  </si>
  <si>
    <t>ԾԱԽՍԵՐԻ ԳՈՐԾԱՌՆԱԿԱՆ ԵՎ ՏՆՏԵՍԱԳԻՏԱԿԱՆ  ԴԱՍԱԿԱՐԳՄԱՆ</t>
  </si>
  <si>
    <t>Տնտեսական հարաբերություններ</t>
  </si>
  <si>
    <t>Ընդհանուր բնույթի հանրային ծառայություններ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</si>
  <si>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</si>
  <si>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</si>
  <si>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</si>
  <si>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</si>
  <si>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 xml:space="preserve">ճանապարհային տրանսպորտ </t>
  </si>
  <si>
    <t xml:space="preserve"> - Շենքերի և շինությունների կապիտալ վերանորոգում</t>
  </si>
  <si>
    <t xml:space="preserve"> - Շենքերի և շինությունների կապիտալ վերանորոգում(5113)</t>
  </si>
  <si>
    <t>Ընդամենը</t>
  </si>
  <si>
    <t xml:space="preserve"> Պետական բյուջեից կապիտալ ծախսերի ֆինանսավորման նպատակային հատկացումներ (սուբվենցիաներ)</t>
  </si>
  <si>
    <t>Բնակարանային շինարարություն</t>
  </si>
  <si>
    <t>Տրանսպորտ</t>
  </si>
  <si>
    <t>Հանգստի և սպորտի ծառայություններ</t>
  </si>
  <si>
    <t xml:space="preserve">
ՀԱՄԱՅՆՔԻ ԲՅՈՒՋԵԻ ԵԿԱՄՈՒՏՆԵՐ</t>
  </si>
  <si>
    <t>Հավելված 2</t>
  </si>
  <si>
    <t>Հավելված 4</t>
  </si>
  <si>
    <t>Աղբահանում</t>
  </si>
  <si>
    <t>Շրջակա միջավայրի պաշտպանություն (այլ դասերին չպատկանող)</t>
  </si>
  <si>
    <t>Համայնքային զարգացում</t>
  </si>
  <si>
    <t>Փողոցների լուսավորում</t>
  </si>
  <si>
    <t>Բնակարանային շինարարության և կոմունալ ծառայություններ (այլ դասերին չպատկանող)</t>
  </si>
  <si>
    <t xml:space="preserve"> - Վարչական սարքավորումներ(5122)</t>
  </si>
  <si>
    <t xml:space="preserve">Ընդհանուր բնույթի հանրային ծառայություններ (այլ դասերին չպատկանող) </t>
  </si>
  <si>
    <t>Ընդհանուր բնույթի հանրային ծառայություններ (այլ դասերին չպատկանող)</t>
  </si>
  <si>
    <t>Ֆոնդային բյուջե</t>
  </si>
  <si>
    <t>7100</t>
  </si>
  <si>
    <t>7131</t>
  </si>
  <si>
    <t>Հողի հարկ համայնքների վարչական տարածքներում գտնվող հողի համար</t>
  </si>
  <si>
    <t xml:space="preserve"> 2.6 Կապիտալ ներքին պաշտոնական դրամաշնորհներ` ստացված կառավարման այլ մակարդակներից   (տող 1261 + տող 1262)</t>
  </si>
  <si>
    <t>Բյուջետային ծախսերի գործառական դասակարգման բաժինների, խմբերի և դասերի անվանումները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</si>
  <si>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</si>
  <si>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</si>
  <si>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</si>
  <si>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</si>
  <si>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</si>
  <si>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</si>
  <si>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</si>
  <si>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</si>
  <si>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>որից`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</si>
  <si>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</si>
  <si>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</si>
  <si>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</si>
  <si>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</si>
  <si>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</si>
  <si>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</si>
  <si>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</si>
  <si>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</si>
  <si>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</si>
  <si>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</si>
  <si>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</si>
  <si>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</si>
  <si>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այդ թվում`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</si>
  <si>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</si>
  <si>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</si>
  <si>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</si>
  <si>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</si>
  <si>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</si>
  <si>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</si>
  <si>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</si>
  <si>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</si>
  <si>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</si>
  <si>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</si>
  <si>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</si>
  <si>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</si>
  <si>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</si>
  <si>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</si>
  <si>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</si>
  <si>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</si>
  <si>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</si>
  <si>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</si>
  <si>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</si>
  <si>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</si>
  <si>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</si>
  <si>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</si>
  <si>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</si>
  <si>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</si>
  <si>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</si>
  <si>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</si>
  <si>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</si>
  <si>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</si>
  <si>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</si>
  <si>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</si>
  <si>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</si>
  <si>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</si>
  <si>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</si>
  <si>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</si>
  <si>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</si>
  <si>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</si>
  <si>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</si>
  <si>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</si>
  <si>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</si>
  <si>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</si>
  <si>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</si>
  <si>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</si>
  <si>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</si>
  <si>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</si>
  <si>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</si>
  <si>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</si>
  <si>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</si>
  <si>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</si>
  <si>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</si>
  <si>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</si>
  <si>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</si>
  <si>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</si>
  <si>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</si>
  <si>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</si>
  <si>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</si>
  <si>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</si>
  <si>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</si>
  <si>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</si>
  <si>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</si>
  <si>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</si>
  <si>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</si>
  <si>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</si>
  <si>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9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</si>
  <si>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</si>
  <si>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</si>
  <si>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</si>
  <si>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</si>
  <si>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</si>
  <si>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Ջրամատակարարում</t>
  </si>
  <si>
    <t xml:space="preserve">Բնակարանային շինարարության և կոմունալ ծառայությունների գծով հետազոտական և նախագծային աշխատանքներ 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</si>
  <si>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</si>
  <si>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</si>
  <si>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</si>
  <si>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</si>
  <si>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</si>
  <si>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</si>
  <si>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</si>
  <si>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</si>
  <si>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</si>
  <si>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</si>
  <si>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</si>
  <si>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</si>
  <si>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</si>
  <si>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</si>
  <si>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</si>
  <si>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</si>
  <si>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</si>
  <si>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</si>
  <si>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</si>
  <si>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</si>
  <si>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</si>
  <si>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</si>
  <si>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</si>
  <si>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</si>
  <si>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</si>
  <si>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</si>
  <si>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</si>
  <si>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</si>
  <si>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</si>
  <si>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</si>
  <si>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</si>
  <si>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</si>
  <si>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</si>
  <si>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</si>
  <si>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</si>
  <si>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</si>
  <si>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</si>
  <si>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</si>
  <si>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</si>
  <si>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</si>
  <si>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</si>
  <si>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</si>
  <si>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</si>
  <si>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</si>
  <si>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</si>
  <si>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</si>
  <si>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</si>
  <si>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</si>
  <si>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</si>
  <si>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</si>
  <si>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</si>
  <si>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</si>
  <si>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</si>
  <si>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</si>
  <si>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</si>
  <si>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</si>
  <si>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</si>
  <si>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</si>
  <si>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</si>
  <si>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</si>
  <si>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</si>
  <si>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</si>
  <si>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</si>
  <si>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</si>
  <si>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</si>
  <si>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</si>
  <si>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</si>
  <si>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</si>
  <si>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Բյուջետային ծախսերի տնտեսագիտական դասակարգման հոդվածների</t>
  </si>
  <si>
    <t xml:space="preserve">              այդ թվում`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</si>
  <si>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</si>
  <si>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</si>
  <si>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</si>
  <si>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</si>
  <si>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</si>
  <si>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</si>
  <si>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</si>
  <si>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</si>
  <si>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</si>
  <si>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</si>
  <si>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</si>
  <si>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</si>
  <si>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</si>
  <si>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</si>
  <si>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</si>
  <si>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 xml:space="preserve">այդ թվում` 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</si>
  <si>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</si>
  <si>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</si>
  <si>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</si>
  <si>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</si>
  <si>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</si>
  <si>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</si>
  <si>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</si>
  <si>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</si>
  <si>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</si>
  <si>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</si>
  <si>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</si>
  <si>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</si>
  <si>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</si>
  <si>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</si>
  <si>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</si>
  <si>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</si>
  <si>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</si>
  <si>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</si>
  <si>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</si>
  <si>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</si>
  <si>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</si>
  <si>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</si>
  <si>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</si>
  <si>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</si>
  <si>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</si>
  <si>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</si>
  <si>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</si>
  <si>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</si>
  <si>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</si>
  <si>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</si>
  <si>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</si>
  <si>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</si>
  <si>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</si>
  <si>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</si>
  <si>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</si>
  <si>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</si>
  <si>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</si>
  <si>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</si>
  <si>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</si>
  <si>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</si>
  <si>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</si>
  <si>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</si>
  <si>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</si>
  <si>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</si>
  <si>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</si>
  <si>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</si>
  <si>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</si>
  <si>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</si>
  <si>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</si>
  <si>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</si>
  <si>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</si>
  <si>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</si>
  <si>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</si>
  <si>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</si>
  <si>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</si>
  <si>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</si>
  <si>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</si>
  <si>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</si>
  <si>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</si>
  <si>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</si>
  <si>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</si>
  <si>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</si>
  <si>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</si>
  <si>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</si>
  <si>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</si>
  <si>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</si>
  <si>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</si>
  <si>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</si>
  <si>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</si>
  <si>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</si>
  <si>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</si>
  <si>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</si>
  <si>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</si>
  <si>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</si>
  <si>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</si>
  <si>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</si>
  <si>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</si>
  <si>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</si>
  <si>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</si>
  <si>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</si>
  <si>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</si>
  <si>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</si>
  <si>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.</t>
  </si>
  <si>
    <t xml:space="preserve">որից` 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</si>
  <si>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</si>
  <si>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</si>
  <si>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</si>
  <si>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</si>
  <si>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</si>
  <si>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</si>
  <si>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</si>
  <si>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</si>
  <si>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</si>
  <si>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</si>
  <si>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</si>
  <si>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</si>
  <si>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</si>
  <si>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</si>
  <si>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</si>
  <si>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</si>
  <si>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</si>
  <si>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</si>
  <si>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</si>
  <si>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</si>
  <si>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</si>
  <si>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</si>
  <si>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</si>
  <si>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</si>
  <si>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</si>
  <si>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</si>
  <si>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</si>
  <si>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</si>
  <si>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 xml:space="preserve"> - Այլ մեքենաներ և սարքավորումներ</t>
  </si>
  <si>
    <t>5129</t>
  </si>
  <si>
    <t xml:space="preserve"> -Աշխատողների աշխատավարձեր և հավելավճարներ /4111/</t>
  </si>
  <si>
    <t xml:space="preserve"> -Արտասահմանյան գործուղումների գծով ծախսեր/4222/</t>
  </si>
  <si>
    <t xml:space="preserve">ԸՆԴԱՄԵՆԸ ԵԿԱՄՈՒՏՆԵՐ    </t>
  </si>
  <si>
    <t xml:space="preserve">ՏՆՏԵՍԱԿԱՆ ՀԱՐԱԲԵՐՈՒԹՅՈՒՆՆԵՐ </t>
  </si>
  <si>
    <t>Տողի NN</t>
  </si>
  <si>
    <t xml:space="preserve">     Տարեկան ճշտված պլան   </t>
  </si>
  <si>
    <t xml:space="preserve">Ընդամենը </t>
  </si>
  <si>
    <t xml:space="preserve">Տողի
NN
</t>
  </si>
  <si>
    <t>Եկամտատեսակներ</t>
  </si>
  <si>
    <t>Հոդվածի համարը</t>
  </si>
  <si>
    <t xml:space="preserve">ՀԱՆԳԻՍՏ, ՄՇԱԿՈՒՅԹ ԵՎ ԿՐՈՆ </t>
  </si>
  <si>
    <t xml:space="preserve">1.1. ՀԻՄՆԱԿԱՆ ՄԻՋՈՑՆԵՐ                                </t>
  </si>
  <si>
    <t xml:space="preserve">ՇԵՆՔԵՐ ԵՎ ՇԻՆՈՒԹՅՈՒՆՆԵՐ                                </t>
  </si>
  <si>
    <t xml:space="preserve">ՄԵՔԵՆԱՆԵՐ ԵՎ ՍԱՐՔԱՎՈՐՈՒՄՆԵ   </t>
  </si>
  <si>
    <t>Գյուղատնտեսություn</t>
  </si>
  <si>
    <t>Այլ մեքենաներ և սարքավորումներ</t>
  </si>
  <si>
    <t>ՀԱՄԱՅՆՔԻ ՂԵԿԱՎԱՐ՝                                                 Խ․ԱՆԴՐԵԱՍՅԱՆ</t>
  </si>
  <si>
    <t xml:space="preserve"> - Շենքերի և շինությունների կառուցում</t>
  </si>
  <si>
    <t xml:space="preserve"> - Գեոդեզիական քարտեզագրական ծախսեր</t>
  </si>
  <si>
    <t xml:space="preserve"> - Նախագծահետազոտական ծախսեր</t>
  </si>
  <si>
    <t xml:space="preserve">Բ. ՈՉ ՖԻՆԱՆՍԱԿԱՆ ԱԿՏԻՎՆԵՐԻ ԳԾՈՎ ԾԱԽՍԵՐ                     </t>
  </si>
  <si>
    <t xml:space="preserve">ԸՆԴՀԱՆՈՒՐ ԲՆՈՒՅԹԻ ՀԱՆՐԱՅԻՆ ԾԱՌԱՅՈՒԹՅՈՒՆՆԵՐ </t>
  </si>
  <si>
    <t>ՇՐՋԱԿԱ  ՄԻՋԱՎԱՅՐԻ ՊԱՇՏՊԱՆՈՒԹՅՈՒՆ</t>
  </si>
  <si>
    <t xml:space="preserve">ԲՆԱԿԱՐԱՆԱՅԻՆ ՇԻՆԱՐԱՐՈՒԹՅՈՒՆ ԵՎ ԿՈՄՈՒՆԱԼ ԾԱՌԱՅՈՒԹՅՈՒՆ </t>
  </si>
  <si>
    <t xml:space="preserve">ԿՐԹՈՒԹՅՈՒՆ </t>
  </si>
  <si>
    <t>2025 ԹՎԱԿԱՆԻ ԴԵԿՏԵՄԲԵՐԻ 24-Ի «ՄԵՂՐԻ ՀԱՄԱՅՆՔԻ 2026 ԹՎԱԿԱՆԻ ԲՅՈՒՋԵՆ ՀԱՍՏԱՏԵԼՈՒ ՄԱՍԻՆ» N 153-Ն ՈՐՈՇՄԱՆ    3-ՐԴ ՀԱՏՎԱԾՈՒՄ ԿԱՏԱՐՎՈՂ ՓՈՓՈԽՈՒԹՅՈՒՆՆԵՐԸ ԵՎ ԼՐԱՑՈՒՄՆԵՐԸ</t>
  </si>
  <si>
    <t xml:space="preserve">2. ՊԱՇՏՈՆԱԿԱՆ ԴՐԱՄԱՇՆՈՐՀՆԵՐ </t>
  </si>
  <si>
    <t xml:space="preserve"> - Տրանսպորտային սարքավորումներ</t>
  </si>
  <si>
    <t>ՀՀ  (դրամ)</t>
  </si>
  <si>
    <t>2025 ԹՎԱԿԱՆԻ ԴԵԿՏԵՄԲԵՐԻ 24-Ի «ՄԵՂՐԻ ՀԱՄԱՅՆՔԻ 2026 ԹՎԱԿԱՆԻ ԲՅՈՒՋԵՆ ՀԱՍՏԱՏԵԼՈՒ ՄԱՍԻՆ»  N153-Ն ՈՐՈՇՄԱՆ 1-ԻՆ ՀԱՏՎԱԾՈՒՄ ԿԱՏԱՐՎՈՂ ՓՈՓՈԽՈՒԹՅՈՒՆՆԵՐԸ ԵՎ ԼՐԱՑՈՒՄՆԵՐԸ</t>
  </si>
  <si>
    <t>2025 ԹՎԱԿԱՆԻ ԴԵԿՏԵՄԲԵՐԻ 24-Ի «ՄԵՂՐԻ ՀԱՄԱՅՆՔԻ 20265 ԹՎԱԿԱՆԻ ԲՅՈՒՋԵՆ ՀԱՍՏԱՏԵԼՈՒ ՄԱՍԻՆ»  N153-Ն ՈՐՈՇՄԱՆ  2-ՐԴ ՀԱՏՎԱԾՈՒՄ ԿԱՏԱՐՎՈՂ ՓՈՓՈԽՈՒԹՅՈՒՆՆԵՐԸ  ԵՎ  ԼՐԱՑՈՒՄՆԵՐԸ</t>
  </si>
  <si>
    <t>ՀՀ ( դրամ)</t>
  </si>
  <si>
    <t>Հավելված N3</t>
  </si>
  <si>
    <t xml:space="preserve">                    ՀՀ  (դրամ)</t>
  </si>
  <si>
    <t xml:space="preserve"> Տողի NN</t>
  </si>
  <si>
    <t>2025 ԹՎԱԿԱՆԻ ԴԵԿՏԵՄԲԵՐԻ 24-Ի «ՄԵՂՐԻ ՀԱՄԱՅՆՔԻ 2026 ԹՎԱԿԱՆԻ ԲՅՈՒՋԵՆ ՀԱՍՏԱՏԵԼՈՒ ՄԱՍԻՆ»  N153-Ն ՈՐՈՇՄԱՆ  6-ՐԴ ՀԱՏՎԱԾՈՒՄ ԿԱՏԱՐՎՈՂ ՓՈՓՈԽՈՒԹՅՈՒՆՆԵՐԸ ԵՎ ԼՐԱՑՈՒՄՆԵՐԸ</t>
  </si>
  <si>
    <t xml:space="preserve"> 2026թ. մարտի 12-ի N23-Ն որոշման</t>
  </si>
  <si>
    <t xml:space="preserve">                                                                  2026թ. մարտի 12-ի N23-Ն որոշման</t>
  </si>
  <si>
    <t xml:space="preserve">                           2026թ. մարտի 12-ի  N23-Ն որոշման</t>
  </si>
  <si>
    <t xml:space="preserve"> ԱՅԼ ՀԻՄՆԱԿԱՆ ՄԻՋՈՑՆԵՐ                       </t>
  </si>
  <si>
    <t>Տողի  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</si>
</sst>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4" x14ac:knownFonts="1">
    <font>
      <sz val="10"/>
      <name val="Arial"/>
    </font>
    <font>
      <sz val="10"/>
      <name val="Arial"/>
      <family val="2"/>
      <charset val="204"/>
    </font>
    <font>
      <i/>
      <sz val="10"/>
      <name val="GHEA Grapalat"/>
      <family val="3"/>
    </font>
    <font>
      <i/>
      <sz val="9"/>
      <name val="GHEA Grapalat"/>
      <family val="3"/>
    </font>
    <font>
      <i/>
      <sz val="10"/>
      <color indexed="8"/>
      <name val="GHEA Grapalat"/>
      <family val="3"/>
    </font>
    <font>
      <i/>
      <sz val="11"/>
      <name val="GHEA Grapalat"/>
      <family val="3"/>
    </font>
    <font>
      <i/>
      <sz val="12"/>
      <name val="GHEA Grapalat"/>
      <family val="3"/>
    </font>
    <font>
      <sz val="10"/>
      <name val="Arial LatArm"/>
      <family val="2"/>
    </font>
    <font>
      <sz val="8"/>
      <name val="Arial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b/>
      <sz val="14"/>
      <name val="Arial LatArm"/>
      <family val="2"/>
    </font>
    <font>
      <sz val="8"/>
      <name val="Arial LatArm"/>
      <family val="2"/>
    </font>
    <font>
      <b/>
      <sz val="11"/>
      <name val="Arial LatArm"/>
      <family val="2"/>
    </font>
    <font>
      <sz val="9"/>
      <name val="Arial LatArm"/>
      <family val="2"/>
    </font>
    <font>
      <i/>
      <sz val="10"/>
      <name val="GHEA Grapalat"/>
      <family val="3"/>
      <charset val="1"/>
    </font>
    <font>
      <b/>
      <i/>
      <sz val="10"/>
      <name val="GHEA Grapalat"/>
      <family val="3"/>
    </font>
    <font>
      <sz val="11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b/>
      <i/>
      <sz val="12"/>
      <name val="GHEA Grapalat"/>
      <family val="3"/>
    </font>
    <font>
      <b/>
      <i/>
      <sz val="12"/>
      <color indexed="8"/>
      <name val="GHEA Grapalat"/>
      <family val="3"/>
    </font>
    <font>
      <i/>
      <sz val="12"/>
      <color indexed="8"/>
      <name val="GHEA Grapalat"/>
      <family val="3"/>
    </font>
    <font>
      <b/>
      <i/>
      <sz val="11"/>
      <name val="GHEA Grapalat"/>
      <family val="3"/>
    </font>
    <font>
      <b/>
      <i/>
      <sz val="14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B0B0B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6">
    <xf numFmtId="0" fontId="0" fillId="0" borderId="0"/>
    <xf numFmtId="0" fontId="17" fillId="0" borderId="17" applyNumberFormat="0" applyFont="0" applyFill="0" applyAlignment="0" applyProtection="0"/>
    <xf numFmtId="4" fontId="13" fillId="0" borderId="18" applyFill="0" applyProtection="0">
      <alignment horizontal="center" vertical="center"/>
    </xf>
    <xf numFmtId="0" fontId="7" fillId="0" borderId="18" applyNumberFormat="0" applyFill="0" applyProtection="0">
      <alignment horizontal="center" vertical="center"/>
    </xf>
    <xf numFmtId="4" fontId="12" fillId="0" borderId="19" applyFill="0" applyProtection="0">
      <alignment horizontal="center" vertical="center"/>
    </xf>
    <xf numFmtId="0" fontId="11" fillId="0" borderId="17" applyNumberFormat="0" applyFill="0" applyProtection="0">
      <alignment horizontal="center"/>
    </xf>
    <xf numFmtId="0" fontId="7" fillId="0" borderId="18" applyNumberFormat="0" applyFill="0" applyProtection="0">
      <alignment horizontal="left" vertical="center" wrapText="1"/>
    </xf>
    <xf numFmtId="0" fontId="7" fillId="0" borderId="19" applyNumberFormat="0" applyFill="0" applyProtection="0">
      <alignment horizontal="left" vertical="center" wrapText="1"/>
    </xf>
    <xf numFmtId="4" fontId="14" fillId="0" borderId="18" applyFill="0" applyProtection="0">
      <alignment horizontal="left" vertical="center"/>
    </xf>
    <xf numFmtId="0" fontId="17" fillId="0" borderId="0"/>
    <xf numFmtId="0" fontId="17" fillId="2" borderId="20" applyNumberFormat="0" applyFont="0" applyAlignment="0" applyProtection="0"/>
    <xf numFmtId="4" fontId="12" fillId="0" borderId="19" applyFill="0" applyProtection="0">
      <alignment horizontal="right" vertical="center"/>
    </xf>
    <xf numFmtId="0" fontId="12" fillId="0" borderId="18" applyNumberFormat="0" applyFill="0" applyProtection="0">
      <alignment horizontal="right" vertical="center"/>
    </xf>
    <xf numFmtId="4" fontId="7" fillId="0" borderId="18" applyFill="0" applyProtection="0">
      <alignment horizontal="right" vertical="center"/>
    </xf>
    <xf numFmtId="0" fontId="9" fillId="0" borderId="0"/>
    <xf numFmtId="0" fontId="1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vertical="center" wrapText="1"/>
    </xf>
    <xf numFmtId="0" fontId="18" fillId="0" borderId="17" xfId="1" applyFont="1" applyFill="1"/>
    <xf numFmtId="0" fontId="2" fillId="0" borderId="18" xfId="6" applyFont="1" applyFill="1">
      <alignment horizontal="left" vertical="center" wrapText="1"/>
    </xf>
    <xf numFmtId="0" fontId="18" fillId="0" borderId="17" xfId="1" applyFont="1" applyFill="1" applyAlignment="1">
      <alignment horizontal="right"/>
    </xf>
    <xf numFmtId="0" fontId="2" fillId="0" borderId="0" xfId="14" applyFont="1"/>
    <xf numFmtId="0" fontId="2" fillId="0" borderId="0" xfId="1" applyFont="1" applyFill="1" applyBorder="1" applyAlignment="1">
      <alignment horizontal="right"/>
    </xf>
    <xf numFmtId="0" fontId="18" fillId="0" borderId="21" xfId="1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17" fillId="0" borderId="17" xfId="1" applyFill="1"/>
    <xf numFmtId="0" fontId="2" fillId="0" borderId="18" xfId="3" applyFont="1" applyFill="1">
      <alignment horizontal="center" vertical="center"/>
    </xf>
    <xf numFmtId="0" fontId="18" fillId="0" borderId="22" xfId="1" applyFont="1" applyFill="1" applyBorder="1"/>
    <xf numFmtId="0" fontId="2" fillId="3" borderId="7" xfId="0" applyFont="1" applyFill="1" applyBorder="1" applyAlignment="1">
      <alignment vertical="center" wrapText="1"/>
    </xf>
    <xf numFmtId="165" fontId="2" fillId="0" borderId="18" xfId="13" applyNumberFormat="1" applyFont="1" applyFill="1">
      <alignment horizontal="right" vertical="center"/>
    </xf>
    <xf numFmtId="3" fontId="2" fillId="0" borderId="18" xfId="13" applyNumberFormat="1" applyFont="1" applyFill="1">
      <alignment horizontal="right" vertical="center"/>
    </xf>
    <xf numFmtId="165" fontId="2" fillId="0" borderId="2" xfId="7" applyNumberFormat="1" applyFont="1" applyFill="1" applyBorder="1" applyAlignment="1">
      <alignment horizontal="right" vertical="center" wrapText="1"/>
    </xf>
    <xf numFmtId="165" fontId="2" fillId="0" borderId="18" xfId="3" applyNumberFormat="1" applyFont="1" applyFill="1" applyAlignment="1">
      <alignment horizontal="right" vertical="center"/>
    </xf>
    <xf numFmtId="3" fontId="2" fillId="0" borderId="18" xfId="3" applyNumberFormat="1" applyFont="1" applyFill="1">
      <alignment horizontal="center" vertical="center"/>
    </xf>
    <xf numFmtId="0" fontId="18" fillId="3" borderId="21" xfId="1" applyFont="1" applyFill="1" applyBorder="1"/>
    <xf numFmtId="0" fontId="18" fillId="3" borderId="17" xfId="1" applyFont="1" applyFill="1"/>
    <xf numFmtId="0" fontId="15" fillId="0" borderId="0" xfId="0" applyFont="1" applyAlignment="1">
      <alignment horizontal="center"/>
    </xf>
    <xf numFmtId="0" fontId="5" fillId="0" borderId="26" xfId="0" applyFont="1" applyBorder="1"/>
    <xf numFmtId="0" fontId="3" fillId="3" borderId="0" xfId="0" applyFont="1" applyFill="1" applyAlignment="1">
      <alignment horizontal="right" vertical="center"/>
    </xf>
    <xf numFmtId="0" fontId="16" fillId="0" borderId="0" xfId="14" applyFont="1"/>
    <xf numFmtId="0" fontId="16" fillId="3" borderId="0" xfId="0" applyFont="1" applyFill="1"/>
    <xf numFmtId="0" fontId="16" fillId="3" borderId="0" xfId="0" applyFont="1" applyFill="1" applyAlignment="1">
      <alignment horizontal="right" vertical="center"/>
    </xf>
    <xf numFmtId="4" fontId="6" fillId="3" borderId="2" xfId="4" applyFont="1" applyFill="1" applyBorder="1" applyAlignment="1">
      <alignment horizontal="center" vertical="center" wrapText="1"/>
    </xf>
    <xf numFmtId="4" fontId="6" fillId="0" borderId="2" xfId="4" applyFont="1" applyFill="1" applyBorder="1" applyAlignment="1">
      <alignment horizontal="center" vertical="center" wrapText="1"/>
    </xf>
    <xf numFmtId="0" fontId="6" fillId="0" borderId="18" xfId="12" applyFont="1" applyFill="1" applyAlignment="1">
      <alignment horizontal="center" vertical="center"/>
    </xf>
    <xf numFmtId="0" fontId="6" fillId="0" borderId="25" xfId="12" applyFont="1" applyFill="1" applyBorder="1" applyAlignment="1">
      <alignment horizontal="center" vertical="center"/>
    </xf>
    <xf numFmtId="0" fontId="6" fillId="3" borderId="25" xfId="12" applyFont="1" applyFill="1" applyBorder="1" applyAlignment="1">
      <alignment horizontal="center" vertical="center"/>
    </xf>
    <xf numFmtId="0" fontId="6" fillId="0" borderId="18" xfId="3" applyFont="1" applyFill="1">
      <alignment horizontal="center" vertical="center"/>
    </xf>
    <xf numFmtId="0" fontId="6" fillId="0" borderId="18" xfId="6" applyFont="1" applyFill="1">
      <alignment horizontal="left" vertical="center" wrapText="1"/>
    </xf>
    <xf numFmtId="165" fontId="6" fillId="0" borderId="18" xfId="13" applyNumberFormat="1" applyFont="1" applyFill="1">
      <alignment horizontal="right" vertical="center"/>
    </xf>
    <xf numFmtId="165" fontId="6" fillId="3" borderId="18" xfId="13" applyNumberFormat="1" applyFont="1" applyFill="1">
      <alignment horizontal="right" vertical="center"/>
    </xf>
    <xf numFmtId="0" fontId="2" fillId="3" borderId="7" xfId="0" applyFont="1" applyFill="1" applyBorder="1" applyAlignment="1">
      <alignment horizontal="right" wrapText="1"/>
    </xf>
    <xf numFmtId="4" fontId="6" fillId="0" borderId="2" xfId="7" applyNumberFormat="1" applyFont="1" applyFill="1" applyBorder="1" applyAlignment="1">
      <alignment horizontal="right" vertical="center" wrapText="1"/>
    </xf>
    <xf numFmtId="0" fontId="6" fillId="0" borderId="25" xfId="12" applyFont="1" applyFill="1" applyBorder="1">
      <alignment horizontal="right" vertical="center"/>
    </xf>
    <xf numFmtId="0" fontId="6" fillId="0" borderId="23" xfId="12" applyFont="1" applyFill="1" applyBorder="1">
      <alignment horizontal="right" vertical="center"/>
    </xf>
    <xf numFmtId="0" fontId="6" fillId="0" borderId="2" xfId="7" applyFont="1" applyFill="1" applyBorder="1" applyAlignment="1">
      <alignment horizontal="right" vertical="center" wrapText="1"/>
    </xf>
    <xf numFmtId="165" fontId="6" fillId="0" borderId="2" xfId="7" applyNumberFormat="1" applyFont="1" applyFill="1" applyBorder="1" applyAlignment="1">
      <alignment horizontal="right" vertical="center" wrapText="1"/>
    </xf>
    <xf numFmtId="165" fontId="6" fillId="0" borderId="18" xfId="3" applyNumberFormat="1" applyFont="1" applyFill="1" applyAlignment="1">
      <alignment horizontal="right" vertical="center"/>
    </xf>
    <xf numFmtId="4" fontId="6" fillId="0" borderId="2" xfId="7" applyNumberFormat="1" applyFont="1" applyFill="1" applyBorder="1" applyAlignment="1">
      <alignment horizontal="center" vertical="center" wrapText="1"/>
    </xf>
    <xf numFmtId="4" fontId="6" fillId="0" borderId="24" xfId="4" applyFont="1" applyFill="1" applyBorder="1" applyAlignment="1">
      <alignment horizontal="center" vertical="center" wrapText="1"/>
    </xf>
    <xf numFmtId="164" fontId="6" fillId="0" borderId="25" xfId="12" applyNumberFormat="1" applyFont="1" applyFill="1" applyBorder="1">
      <alignment horizontal="right" vertical="center"/>
    </xf>
    <xf numFmtId="164" fontId="6" fillId="0" borderId="18" xfId="13" applyNumberFormat="1" applyFont="1" applyFill="1">
      <alignment horizontal="right" vertical="center"/>
    </xf>
    <xf numFmtId="165" fontId="6" fillId="0" borderId="18" xfId="3" applyNumberFormat="1" applyFont="1" applyFill="1">
      <alignment horizontal="center" vertical="center"/>
    </xf>
    <xf numFmtId="165" fontId="6" fillId="0" borderId="18" xfId="13" applyNumberFormat="1" applyFont="1" applyFill="1" applyAlignment="1">
      <alignment vertical="center"/>
    </xf>
    <xf numFmtId="0" fontId="19" fillId="3" borderId="0" xfId="0" applyFont="1" applyFill="1"/>
    <xf numFmtId="0" fontId="21" fillId="3" borderId="3" xfId="0" applyFont="1" applyFill="1" applyBorder="1" applyAlignment="1" applyProtection="1">
      <alignment horizontal="center" vertical="top" wrapText="1" readingOrder="1"/>
      <protection locked="0"/>
    </xf>
    <xf numFmtId="0" fontId="21" fillId="3" borderId="3" xfId="0" applyFont="1" applyFill="1" applyBorder="1" applyAlignment="1" applyProtection="1">
      <alignment vertical="top" wrapText="1" readingOrder="1"/>
      <protection locked="0"/>
    </xf>
    <xf numFmtId="0" fontId="21" fillId="3" borderId="4" xfId="0" applyFont="1" applyFill="1" applyBorder="1" applyAlignment="1" applyProtection="1">
      <alignment vertical="top" wrapText="1" readingOrder="1"/>
      <protection locked="0"/>
    </xf>
    <xf numFmtId="0" fontId="21" fillId="3" borderId="4" xfId="0" applyFont="1" applyFill="1" applyBorder="1" applyAlignment="1" applyProtection="1">
      <alignment horizontal="center" vertical="top" wrapText="1" readingOrder="1"/>
      <protection locked="0"/>
    </xf>
    <xf numFmtId="0" fontId="21" fillId="3" borderId="2" xfId="0" applyFont="1" applyFill="1" applyBorder="1" applyAlignment="1" applyProtection="1">
      <alignment horizontal="center" vertical="top" wrapText="1" readingOrder="1"/>
      <protection locked="0"/>
    </xf>
    <xf numFmtId="0" fontId="21" fillId="3" borderId="1" xfId="0" applyFont="1" applyFill="1" applyBorder="1" applyAlignment="1" applyProtection="1">
      <alignment horizontal="center" vertical="top" wrapText="1" readingOrder="1"/>
      <protection locked="0"/>
    </xf>
    <xf numFmtId="0" fontId="21" fillId="3" borderId="5" xfId="0" applyFont="1" applyFill="1" applyBorder="1" applyAlignment="1" applyProtection="1">
      <alignment horizontal="center" vertical="top" wrapText="1" readingOrder="1"/>
      <protection locked="0"/>
    </xf>
    <xf numFmtId="0" fontId="21" fillId="3" borderId="2" xfId="0" applyFont="1" applyFill="1" applyBorder="1" applyAlignment="1" applyProtection="1">
      <alignment horizontal="center" vertical="center" wrapText="1" readingOrder="1"/>
      <protection locked="0"/>
    </xf>
    <xf numFmtId="0" fontId="21" fillId="3" borderId="2" xfId="0" applyFont="1" applyFill="1" applyBorder="1" applyAlignment="1" applyProtection="1">
      <alignment vertical="center" wrapText="1" readingOrder="1"/>
      <protection locked="0"/>
    </xf>
    <xf numFmtId="165" fontId="21" fillId="3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21" fillId="3" borderId="2" xfId="0" applyFont="1" applyFill="1" applyBorder="1" applyAlignment="1" applyProtection="1">
      <alignment horizontal="left" vertical="center" wrapText="1" readingOrder="1"/>
      <protection locked="0"/>
    </xf>
    <xf numFmtId="0" fontId="21" fillId="3" borderId="2" xfId="15" applyFont="1" applyFill="1" applyBorder="1" applyAlignment="1" applyProtection="1">
      <alignment horizontal="center" vertical="center" wrapText="1" readingOrder="1"/>
      <protection locked="0"/>
    </xf>
    <xf numFmtId="0" fontId="6" fillId="3" borderId="2" xfId="3" applyFont="1" applyFill="1" applyBorder="1" applyAlignment="1">
      <alignment horizontal="center" vertical="center" wrapText="1"/>
    </xf>
    <xf numFmtId="0" fontId="6" fillId="3" borderId="2" xfId="6" applyFont="1" applyFill="1" applyBorder="1">
      <alignment horizontal="left" vertical="center" wrapText="1"/>
    </xf>
    <xf numFmtId="49" fontId="21" fillId="3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22" fillId="3" borderId="0" xfId="0" applyFont="1" applyFill="1"/>
    <xf numFmtId="0" fontId="22" fillId="0" borderId="0" xfId="0" applyFont="1"/>
    <xf numFmtId="0" fontId="22" fillId="0" borderId="0" xfId="0" applyFont="1" applyAlignment="1">
      <alignment horizontal="right" vertical="center"/>
    </xf>
    <xf numFmtId="0" fontId="22" fillId="3" borderId="0" xfId="0" applyFont="1" applyFill="1" applyAlignment="1">
      <alignment vertical="center"/>
    </xf>
    <xf numFmtId="0" fontId="16" fillId="0" borderId="0" xfId="14" applyFont="1" applyAlignment="1">
      <alignment horizontal="right"/>
    </xf>
    <xf numFmtId="0" fontId="20" fillId="0" borderId="0" xfId="14" applyFont="1" applyAlignment="1" applyProtection="1">
      <alignment horizontal="center" vertical="center" wrapText="1" readingOrder="1"/>
      <protection locked="0"/>
    </xf>
    <xf numFmtId="4" fontId="6" fillId="0" borderId="2" xfId="11" applyFont="1" applyFill="1" applyBorder="1" applyAlignment="1">
      <alignment horizontal="center" vertical="center"/>
    </xf>
    <xf numFmtId="4" fontId="6" fillId="0" borderId="2" xfId="4" applyFont="1" applyFill="1" applyBorder="1">
      <alignment horizontal="center" vertical="center"/>
    </xf>
    <xf numFmtId="0" fontId="16" fillId="3" borderId="0" xfId="0" applyFont="1" applyFill="1" applyAlignment="1">
      <alignment horizontal="right"/>
    </xf>
    <xf numFmtId="0" fontId="16" fillId="3" borderId="0" xfId="0" applyFont="1" applyFill="1" applyAlignment="1">
      <alignment horizontal="right" vertical="center"/>
    </xf>
    <xf numFmtId="4" fontId="6" fillId="0" borderId="8" xfId="4" applyFont="1" applyFill="1" applyBorder="1">
      <alignment horizontal="center" vertical="center"/>
    </xf>
    <xf numFmtId="4" fontId="6" fillId="0" borderId="10" xfId="4" applyFont="1" applyFill="1" applyBorder="1">
      <alignment horizontal="center" vertical="center"/>
    </xf>
    <xf numFmtId="4" fontId="6" fillId="0" borderId="29" xfId="4" applyFont="1" applyFill="1" applyBorder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4" fontId="6" fillId="0" borderId="9" xfId="4" applyFont="1" applyFill="1" applyBorder="1">
      <alignment horizontal="center" vertical="center"/>
    </xf>
    <xf numFmtId="4" fontId="6" fillId="0" borderId="8" xfId="11" applyFont="1" applyFill="1" applyBorder="1" applyAlignment="1">
      <alignment horizontal="center" vertical="center" textRotation="90"/>
    </xf>
    <xf numFmtId="4" fontId="6" fillId="0" borderId="10" xfId="11" applyFont="1" applyFill="1" applyBorder="1" applyAlignment="1">
      <alignment horizontal="center" vertical="center" textRotation="90"/>
    </xf>
    <xf numFmtId="4" fontId="6" fillId="0" borderId="9" xfId="11" applyFont="1" applyFill="1" applyBorder="1" applyAlignment="1">
      <alignment horizontal="center" vertical="center" textRotation="90"/>
    </xf>
    <xf numFmtId="0" fontId="20" fillId="0" borderId="0" xfId="14" applyFont="1" applyAlignment="1" applyProtection="1">
      <alignment horizontal="center" vertical="top" wrapText="1" readingOrder="1"/>
      <protection locked="0"/>
    </xf>
    <xf numFmtId="0" fontId="23" fillId="0" borderId="2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3" borderId="0" xfId="0" applyFont="1" applyFill="1" applyAlignment="1">
      <alignment horizontal="right"/>
    </xf>
    <xf numFmtId="0" fontId="22" fillId="3" borderId="0" xfId="0" applyFont="1" applyFill="1" applyAlignment="1">
      <alignment horizontal="right" vertical="center"/>
    </xf>
    <xf numFmtId="4" fontId="6" fillId="0" borderId="11" xfId="4" applyFont="1" applyFill="1" applyBorder="1">
      <alignment horizontal="center" vertical="center"/>
    </xf>
    <xf numFmtId="4" fontId="6" fillId="0" borderId="12" xfId="4" applyFont="1" applyFill="1" applyBorder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 vertical="center" wrapText="1"/>
    </xf>
    <xf numFmtId="4" fontId="6" fillId="0" borderId="8" xfId="11" applyFont="1" applyFill="1" applyBorder="1" applyAlignment="1">
      <alignment horizontal="center" vertical="center"/>
    </xf>
    <xf numFmtId="4" fontId="6" fillId="0" borderId="10" xfId="11" applyFont="1" applyFill="1" applyBorder="1" applyAlignment="1">
      <alignment horizontal="center" vertical="center"/>
    </xf>
    <xf numFmtId="4" fontId="6" fillId="0" borderId="9" xfId="11" applyFont="1" applyFill="1" applyBorder="1" applyAlignment="1">
      <alignment horizontal="center" vertical="center"/>
    </xf>
    <xf numFmtId="4" fontId="6" fillId="0" borderId="11" xfId="11" applyFont="1" applyFill="1" applyBorder="1" applyAlignment="1">
      <alignment horizontal="center" vertical="center"/>
    </xf>
    <xf numFmtId="4" fontId="6" fillId="0" borderId="13" xfId="11" applyFont="1" applyFill="1" applyBorder="1" applyAlignment="1">
      <alignment horizontal="center" vertical="center"/>
    </xf>
    <xf numFmtId="4" fontId="6" fillId="0" borderId="12" xfId="11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center" vertical="center" wrapText="1"/>
    </xf>
    <xf numFmtId="0" fontId="6" fillId="0" borderId="10" xfId="7" applyFont="1" applyFill="1" applyBorder="1" applyAlignment="1">
      <alignment horizontal="center" vertical="center" wrapText="1"/>
    </xf>
    <xf numFmtId="0" fontId="6" fillId="0" borderId="9" xfId="7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" fontId="6" fillId="0" borderId="8" xfId="11" applyFont="1" applyFill="1" applyBorder="1" applyAlignment="1">
      <alignment horizontal="center" vertical="center" wrapText="1"/>
    </xf>
    <xf numFmtId="4" fontId="6" fillId="0" borderId="10" xfId="11" applyFont="1" applyFill="1" applyBorder="1" applyAlignment="1">
      <alignment horizontal="center" vertical="center" wrapText="1"/>
    </xf>
    <xf numFmtId="4" fontId="6" fillId="0" borderId="9" xfId="11" applyFont="1" applyFill="1" applyBorder="1" applyAlignment="1">
      <alignment horizontal="center" vertical="center" wrapText="1"/>
    </xf>
    <xf numFmtId="4" fontId="6" fillId="0" borderId="8" xfId="4" applyFont="1" applyFill="1" applyBorder="1" applyAlignment="1">
      <alignment horizontal="center" vertical="center" wrapText="1"/>
    </xf>
    <xf numFmtId="4" fontId="6" fillId="0" borderId="9" xfId="4" applyFont="1" applyFill="1" applyBorder="1" applyAlignment="1">
      <alignment horizontal="center" vertical="center" wrapText="1"/>
    </xf>
    <xf numFmtId="4" fontId="6" fillId="0" borderId="13" xfId="4" applyFont="1" applyFill="1" applyBorder="1" applyAlignment="1">
      <alignment vertical="center"/>
    </xf>
    <xf numFmtId="4" fontId="6" fillId="0" borderId="12" xfId="4" applyFont="1" applyFill="1" applyBorder="1" applyAlignment="1">
      <alignment vertic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right" vertical="center"/>
    </xf>
    <xf numFmtId="0" fontId="4" fillId="4" borderId="0" xfId="0" applyFont="1" applyFill="1" applyAlignment="1" applyProtection="1">
      <alignment horizontal="center" wrapText="1" readingOrder="1"/>
      <protection locked="0"/>
    </xf>
    <xf numFmtId="0" fontId="2" fillId="3" borderId="0" xfId="0" applyFont="1" applyFill="1" applyAlignment="1">
      <alignment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21" fillId="3" borderId="6" xfId="0" applyFont="1" applyFill="1" applyBorder="1" applyAlignment="1" applyProtection="1">
      <alignment horizontal="center" vertical="top" wrapText="1" readingOrder="1"/>
      <protection locked="0"/>
    </xf>
    <xf numFmtId="0" fontId="6" fillId="3" borderId="6" xfId="0" applyFont="1" applyFill="1" applyBorder="1" applyAlignment="1" applyProtection="1">
      <alignment vertical="top" wrapText="1"/>
      <protection locked="0"/>
    </xf>
    <xf numFmtId="0" fontId="6" fillId="3" borderId="16" xfId="0" applyFont="1" applyFill="1" applyBorder="1" applyAlignment="1" applyProtection="1">
      <alignment vertical="top" wrapText="1"/>
      <protection locked="0"/>
    </xf>
    <xf numFmtId="0" fontId="21" fillId="3" borderId="14" xfId="0" applyFont="1" applyFill="1" applyBorder="1" applyAlignment="1" applyProtection="1">
      <alignment horizontal="center" vertical="center" wrapText="1" readingOrder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21" fillId="3" borderId="2" xfId="0" applyFont="1" applyFill="1" applyBorder="1" applyAlignment="1" applyProtection="1">
      <alignment horizontal="center" vertical="top" wrapText="1" readingOrder="1"/>
      <protection locked="0"/>
    </xf>
    <xf numFmtId="0" fontId="6" fillId="3" borderId="2" xfId="0" applyFont="1" applyFill="1" applyBorder="1" applyAlignment="1" applyProtection="1">
      <alignment vertical="top" wrapText="1"/>
      <protection locked="0"/>
    </xf>
    <xf numFmtId="0" fontId="4" fillId="3" borderId="0" xfId="0" applyFont="1" applyFill="1" applyAlignment="1" applyProtection="1">
      <alignment horizontal="right" vertical="top" wrapText="1" readingOrder="1"/>
      <protection locked="0"/>
    </xf>
  </cellXfs>
  <cellStyles count="16">
    <cellStyle name="bckgrnd_900" xfId="1" xr:uid="{00000000-0005-0000-0000-000000000000}"/>
    <cellStyle name="cntr_arm10_BldBord_900" xfId="2" xr:uid="{00000000-0005-0000-0000-000001000000}"/>
    <cellStyle name="cntr_arm10_Bord_900" xfId="3" xr:uid="{00000000-0005-0000-0000-000002000000}"/>
    <cellStyle name="cntr_arm10_BordGrey_900" xfId="4" xr:uid="{00000000-0005-0000-0000-000003000000}"/>
    <cellStyle name="cntrBtm_arm10bld_900" xfId="5" xr:uid="{00000000-0005-0000-0000-000004000000}"/>
    <cellStyle name="left_arm10_BordWW_900" xfId="6" xr:uid="{00000000-0005-0000-0000-000005000000}"/>
    <cellStyle name="left_arm10_GrBordWW_900" xfId="7" xr:uid="{00000000-0005-0000-0000-000006000000}"/>
    <cellStyle name="Lft_arm10_Brd_900" xfId="8" xr:uid="{00000000-0005-0000-0000-000007000000}"/>
    <cellStyle name="Normal" xfId="0" builtinId="0"/>
    <cellStyle name="Normal 2" xfId="9" xr:uid="{00000000-0005-0000-0000-000008000000}"/>
    <cellStyle name="Note 2" xfId="10" xr:uid="{00000000-0005-0000-0000-000009000000}"/>
    <cellStyle name="rgt_arm10_BordGrey_900" xfId="11" xr:uid="{00000000-0005-0000-0000-00000A000000}"/>
    <cellStyle name="rgt_arm14_bld_900" xfId="12" xr:uid="{00000000-0005-0000-0000-00000B000000}"/>
    <cellStyle name="rgt_arm14_Money_900" xfId="13" xr:uid="{00000000-0005-0000-0000-00000C000000}"/>
    <cellStyle name="Обычный 2" xfId="14" xr:uid="{00000000-0005-0000-0000-00000E000000}"/>
    <cellStyle name="Обычный 3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0797"/>
  <sheetViews>
    <sheetView zoomScaleNormal="100" workbookViewId="0">
      <selection activeCell="H16" sqref="H16"/>
    </sheetView>
  </sheetViews>
  <sheetFormatPr defaultRowHeight="13.5" x14ac:dyDescent="0.25"/>
  <cols>
    <col min="1" max="1" width="11.42578125" style="6" customWidth="1"/>
    <col min="2" max="2" width="44.5703125" style="6" customWidth="1"/>
    <col min="3" max="3" width="8.42578125" style="6" customWidth="1"/>
    <col min="4" max="4" width="14.140625" style="6" customWidth="1"/>
    <col min="5" max="5" width="15.42578125" style="26" customWidth="1"/>
    <col min="6" max="6" width="17.140625" style="8" customWidth="1"/>
    <col min="7" max="16384" width="9.140625" style="6"/>
  </cols>
  <sheetData>
    <row r="2" spans="1:7" ht="25.5" customHeight="1" x14ac:dyDescent="0.25"/>
    <row r="3" spans="1:7" s="30" customFormat="1" ht="14.25" customHeight="1" x14ac:dyDescent="0.25">
      <c r="E3" s="75" t="s">
        <v>30</v>
      </c>
      <c r="F3" s="75"/>
    </row>
    <row r="4" spans="1:7" s="30" customFormat="1" ht="14.25" customHeight="1" x14ac:dyDescent="0.25">
      <c r="C4" s="31"/>
      <c r="D4" s="31"/>
      <c r="E4" s="79" t="s">
        <v>25</v>
      </c>
      <c r="F4" s="79"/>
    </row>
    <row r="5" spans="1:7" s="30" customFormat="1" ht="14.25" customHeight="1" x14ac:dyDescent="0.25">
      <c r="C5" s="31"/>
      <c r="D5" s="79" t="s">
        <v>27</v>
      </c>
      <c r="E5" s="79"/>
      <c r="F5" s="79"/>
    </row>
    <row r="6" spans="1:7" s="30" customFormat="1" ht="14.25" customHeight="1" x14ac:dyDescent="0.25">
      <c r="C6" s="80" t="s">
        <v>394</v>
      </c>
      <c r="D6" s="80"/>
      <c r="E6" s="80"/>
      <c r="F6" s="80"/>
    </row>
    <row r="7" spans="1:7" s="30" customFormat="1" ht="26.25" customHeight="1" x14ac:dyDescent="0.25">
      <c r="C7" s="32"/>
      <c r="D7" s="32"/>
      <c r="E7" s="32"/>
      <c r="F7" s="32"/>
    </row>
    <row r="8" spans="1:7" s="9" customFormat="1" ht="36.75" customHeight="1" x14ac:dyDescent="0.25">
      <c r="A8" s="90" t="s">
        <v>48</v>
      </c>
      <c r="B8" s="90"/>
      <c r="C8" s="90"/>
      <c r="D8" s="90"/>
      <c r="E8" s="90"/>
      <c r="F8" s="90"/>
    </row>
    <row r="9" spans="1:7" s="9" customFormat="1" ht="63.75" customHeight="1" x14ac:dyDescent="0.25">
      <c r="A9" s="76" t="s">
        <v>386</v>
      </c>
      <c r="B9" s="76"/>
      <c r="C9" s="76"/>
      <c r="D9" s="76"/>
      <c r="E9" s="76"/>
      <c r="F9" s="76"/>
    </row>
    <row r="10" spans="1:7" ht="30" customHeight="1" x14ac:dyDescent="0.25">
      <c r="A10" s="11"/>
      <c r="B10" s="11"/>
      <c r="C10" s="11"/>
      <c r="D10" s="11"/>
      <c r="E10" s="25"/>
      <c r="F10" s="10" t="s">
        <v>385</v>
      </c>
    </row>
    <row r="11" spans="1:7" ht="20.25" customHeight="1" x14ac:dyDescent="0.25">
      <c r="A11" s="81" t="s">
        <v>397</v>
      </c>
      <c r="B11" s="81" t="s">
        <v>365</v>
      </c>
      <c r="C11" s="87" t="s">
        <v>366</v>
      </c>
      <c r="D11" s="77" t="s">
        <v>0</v>
      </c>
      <c r="E11" s="77"/>
      <c r="F11" s="77"/>
      <c r="G11" s="18"/>
    </row>
    <row r="12" spans="1:7" ht="39.950000000000003" customHeight="1" x14ac:dyDescent="0.25">
      <c r="A12" s="82"/>
      <c r="B12" s="82"/>
      <c r="C12" s="88"/>
      <c r="D12" s="81" t="s">
        <v>43</v>
      </c>
      <c r="E12" s="78" t="s">
        <v>2</v>
      </c>
      <c r="F12" s="78"/>
      <c r="G12" s="18"/>
    </row>
    <row r="13" spans="1:7" ht="36.75" customHeight="1" x14ac:dyDescent="0.25">
      <c r="A13" s="83"/>
      <c r="B13" s="86"/>
      <c r="C13" s="89"/>
      <c r="D13" s="86"/>
      <c r="E13" s="33" t="s">
        <v>17</v>
      </c>
      <c r="F13" s="34" t="s">
        <v>59</v>
      </c>
      <c r="G13" s="18"/>
    </row>
    <row r="14" spans="1:7" ht="15" customHeight="1" x14ac:dyDescent="0.25">
      <c r="A14" s="35">
        <v>1</v>
      </c>
      <c r="B14" s="36">
        <v>2</v>
      </c>
      <c r="C14" s="36">
        <v>3</v>
      </c>
      <c r="D14" s="36">
        <v>4</v>
      </c>
      <c r="E14" s="37">
        <v>5</v>
      </c>
      <c r="F14" s="36">
        <v>6</v>
      </c>
    </row>
    <row r="15" spans="1:7" ht="28.5" customHeight="1" x14ac:dyDescent="0.25">
      <c r="A15" s="38">
        <v>1000</v>
      </c>
      <c r="B15" s="39" t="s">
        <v>359</v>
      </c>
      <c r="C15" s="38"/>
      <c r="D15" s="40">
        <f>D16</f>
        <v>-130800</v>
      </c>
      <c r="E15" s="41">
        <v>0</v>
      </c>
      <c r="F15" s="40">
        <f>F16</f>
        <v>-130800</v>
      </c>
    </row>
    <row r="16" spans="1:7" ht="47.25" customHeight="1" x14ac:dyDescent="0.25">
      <c r="A16" s="38">
        <v>1200</v>
      </c>
      <c r="B16" s="39" t="s">
        <v>383</v>
      </c>
      <c r="C16" s="38" t="s">
        <v>60</v>
      </c>
      <c r="D16" s="40">
        <f>SUM(D17,D18,D19)</f>
        <v>-130800</v>
      </c>
      <c r="E16" s="41">
        <v>0</v>
      </c>
      <c r="F16" s="40">
        <f>F17</f>
        <v>-130800</v>
      </c>
    </row>
    <row r="17" spans="1:6" ht="84" customHeight="1" x14ac:dyDescent="0.25">
      <c r="A17" s="38">
        <v>1260</v>
      </c>
      <c r="B17" s="39" t="s">
        <v>63</v>
      </c>
      <c r="C17" s="38" t="s">
        <v>61</v>
      </c>
      <c r="D17" s="40">
        <f>SUM(D18,D19,D20)</f>
        <v>-130800</v>
      </c>
      <c r="E17" s="41">
        <f>SUM(E18,E19,E20)</f>
        <v>0</v>
      </c>
      <c r="F17" s="40">
        <f>F20</f>
        <v>-130800</v>
      </c>
    </row>
    <row r="18" spans="1:6" ht="69" hidden="1" x14ac:dyDescent="0.25">
      <c r="A18" s="38">
        <v>1111</v>
      </c>
      <c r="B18" s="39" t="s">
        <v>44</v>
      </c>
      <c r="C18" s="38"/>
      <c r="D18" s="40">
        <f>SUM(E18,F18)</f>
        <v>0</v>
      </c>
      <c r="E18" s="41"/>
      <c r="F18" s="40" t="s">
        <v>20</v>
      </c>
    </row>
    <row r="19" spans="1:6" ht="34.5" hidden="1" x14ac:dyDescent="0.25">
      <c r="A19" s="38">
        <v>1112</v>
      </c>
      <c r="B19" s="39" t="s">
        <v>62</v>
      </c>
      <c r="C19" s="38"/>
      <c r="D19" s="40">
        <f>SUM(E19,F19)</f>
        <v>0</v>
      </c>
      <c r="E19" s="41"/>
      <c r="F19" s="40" t="s">
        <v>20</v>
      </c>
    </row>
    <row r="20" spans="1:6" ht="70.5" customHeight="1" x14ac:dyDescent="0.25">
      <c r="A20" s="38">
        <v>1261</v>
      </c>
      <c r="B20" s="39" t="s">
        <v>44</v>
      </c>
      <c r="C20" s="38"/>
      <c r="D20" s="40">
        <f>SUM(E20,F20)</f>
        <v>-130800</v>
      </c>
      <c r="E20" s="41">
        <v>0</v>
      </c>
      <c r="F20" s="40">
        <v>-130800</v>
      </c>
    </row>
    <row r="21" spans="1:6" ht="27.75" customHeight="1" x14ac:dyDescent="0.25"/>
    <row r="22" spans="1:6" ht="27.75" customHeight="1" x14ac:dyDescent="0.25"/>
    <row r="23" spans="1:6" ht="27.75" customHeight="1" x14ac:dyDescent="0.25"/>
    <row r="24" spans="1:6" ht="17.25" x14ac:dyDescent="0.25">
      <c r="B24" s="84" t="s">
        <v>373</v>
      </c>
      <c r="C24" s="85"/>
      <c r="D24" s="85"/>
      <c r="E24" s="85"/>
    </row>
    <row r="26" spans="1:6" ht="17.25" customHeight="1" x14ac:dyDescent="0.25">
      <c r="F26" s="27"/>
    </row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</sheetData>
  <mergeCells count="13">
    <mergeCell ref="B24:E24"/>
    <mergeCell ref="D12:D13"/>
    <mergeCell ref="C11:C13"/>
    <mergeCell ref="B11:B13"/>
    <mergeCell ref="A8:F8"/>
    <mergeCell ref="E3:F3"/>
    <mergeCell ref="A9:F9"/>
    <mergeCell ref="D11:F11"/>
    <mergeCell ref="E12:F12"/>
    <mergeCell ref="E4:F4"/>
    <mergeCell ref="D5:F5"/>
    <mergeCell ref="C6:F6"/>
    <mergeCell ref="A11:A13"/>
  </mergeCells>
  <pageMargins left="0" right="0" top="0" bottom="0" header="0.19685039370078741" footer="0.19685039370078741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8"/>
  <sheetViews>
    <sheetView showGridLines="0" topLeftCell="A9" zoomScaleNormal="100" workbookViewId="0">
      <selection activeCell="J15" sqref="J15"/>
    </sheetView>
  </sheetViews>
  <sheetFormatPr defaultRowHeight="13.5" x14ac:dyDescent="0.25"/>
  <cols>
    <col min="1" max="1" width="9.85546875" style="12" customWidth="1"/>
    <col min="2" max="2" width="44.5703125" style="12" customWidth="1"/>
    <col min="3" max="3" width="10.28515625" style="12" customWidth="1"/>
    <col min="4" max="4" width="9.5703125" style="12" customWidth="1"/>
    <col min="5" max="5" width="8.42578125" style="12" customWidth="1"/>
    <col min="6" max="6" width="16.5703125" style="12" customWidth="1"/>
    <col min="7" max="8" width="16.42578125" style="12" customWidth="1"/>
    <col min="9" max="16384" width="9.140625" style="12"/>
  </cols>
  <sheetData>
    <row r="1" spans="1:9" ht="16.5" x14ac:dyDescent="0.3">
      <c r="E1" s="71"/>
      <c r="F1" s="71"/>
      <c r="G1" s="93" t="s">
        <v>49</v>
      </c>
      <c r="H1" s="93"/>
    </row>
    <row r="2" spans="1:9" ht="16.5" x14ac:dyDescent="0.3">
      <c r="E2" s="71"/>
      <c r="F2" s="71"/>
      <c r="G2" s="93" t="s">
        <v>25</v>
      </c>
      <c r="H2" s="93"/>
    </row>
    <row r="3" spans="1:9" ht="12.75" customHeight="1" x14ac:dyDescent="0.3">
      <c r="E3" s="71"/>
      <c r="F3" s="93" t="s">
        <v>27</v>
      </c>
      <c r="G3" s="93"/>
      <c r="H3" s="93"/>
    </row>
    <row r="4" spans="1:9" ht="16.5" x14ac:dyDescent="0.25">
      <c r="E4" s="94" t="s">
        <v>394</v>
      </c>
      <c r="F4" s="94"/>
      <c r="G4" s="94"/>
      <c r="H4" s="94"/>
    </row>
    <row r="5" spans="1:9" ht="43.5" customHeight="1" x14ac:dyDescent="0.25">
      <c r="E5" s="13"/>
      <c r="F5" s="13"/>
      <c r="G5" s="13"/>
      <c r="H5" s="13"/>
    </row>
    <row r="6" spans="1:9" ht="17.25" x14ac:dyDescent="0.25">
      <c r="A6" s="97" t="s">
        <v>26</v>
      </c>
      <c r="B6" s="97"/>
      <c r="C6" s="97"/>
      <c r="D6" s="97"/>
      <c r="E6" s="97"/>
      <c r="F6" s="97"/>
      <c r="G6" s="97"/>
      <c r="H6" s="97"/>
    </row>
    <row r="7" spans="1:9" ht="15" customHeight="1" x14ac:dyDescent="0.3">
      <c r="A7" s="98" t="s">
        <v>29</v>
      </c>
      <c r="B7" s="98"/>
      <c r="C7" s="98"/>
      <c r="D7" s="98"/>
      <c r="E7" s="98"/>
      <c r="F7" s="98"/>
      <c r="G7" s="98"/>
      <c r="H7" s="98"/>
    </row>
    <row r="8" spans="1:9" ht="53.25" customHeight="1" x14ac:dyDescent="0.25">
      <c r="A8" s="99" t="s">
        <v>387</v>
      </c>
      <c r="B8" s="99"/>
      <c r="C8" s="99"/>
      <c r="D8" s="99"/>
      <c r="E8" s="99"/>
      <c r="F8" s="99"/>
      <c r="G8" s="99"/>
      <c r="H8" s="99"/>
    </row>
    <row r="9" spans="1:9" ht="41.25" customHeight="1" x14ac:dyDescent="0.25">
      <c r="A9" s="19"/>
      <c r="B9" s="19"/>
      <c r="C9" s="19"/>
      <c r="D9" s="19"/>
      <c r="E9" s="19"/>
      <c r="F9" s="19"/>
      <c r="G9" s="19"/>
      <c r="H9" s="42" t="s">
        <v>388</v>
      </c>
    </row>
    <row r="10" spans="1:9" s="6" customFormat="1" ht="13.5" customHeight="1" x14ac:dyDescent="0.25">
      <c r="A10" s="81" t="s">
        <v>361</v>
      </c>
      <c r="B10" s="106" t="s">
        <v>64</v>
      </c>
      <c r="C10" s="81" t="s">
        <v>22</v>
      </c>
      <c r="D10" s="81" t="s">
        <v>15</v>
      </c>
      <c r="E10" s="100" t="s">
        <v>16</v>
      </c>
      <c r="F10" s="103" t="s">
        <v>0</v>
      </c>
      <c r="G10" s="104"/>
      <c r="H10" s="105"/>
      <c r="I10" s="18"/>
    </row>
    <row r="11" spans="1:9" s="6" customFormat="1" ht="39.950000000000003" customHeight="1" x14ac:dyDescent="0.25">
      <c r="A11" s="82"/>
      <c r="B11" s="107"/>
      <c r="C11" s="82"/>
      <c r="D11" s="82"/>
      <c r="E11" s="101"/>
      <c r="F11" s="81" t="s">
        <v>43</v>
      </c>
      <c r="G11" s="95" t="s">
        <v>2</v>
      </c>
      <c r="H11" s="96"/>
      <c r="I11" s="18"/>
    </row>
    <row r="12" spans="1:9" s="6" customFormat="1" ht="39" customHeight="1" x14ac:dyDescent="0.25">
      <c r="A12" s="86"/>
      <c r="B12" s="108"/>
      <c r="C12" s="86"/>
      <c r="D12" s="86"/>
      <c r="E12" s="102"/>
      <c r="F12" s="86"/>
      <c r="G12" s="50" t="s">
        <v>17</v>
      </c>
      <c r="H12" s="49" t="s">
        <v>18</v>
      </c>
      <c r="I12" s="18"/>
    </row>
    <row r="13" spans="1:9" s="6" customFormat="1" ht="15.75" customHeight="1" x14ac:dyDescent="0.25">
      <c r="A13" s="44">
        <v>1</v>
      </c>
      <c r="B13" s="44">
        <v>2</v>
      </c>
      <c r="C13" s="44">
        <v>3</v>
      </c>
      <c r="D13" s="44">
        <v>4</v>
      </c>
      <c r="E13" s="44">
        <v>5</v>
      </c>
      <c r="F13" s="44">
        <v>6</v>
      </c>
      <c r="G13" s="45">
        <v>7</v>
      </c>
      <c r="H13" s="46">
        <v>8</v>
      </c>
      <c r="I13" s="18"/>
    </row>
    <row r="14" spans="1:9" s="6" customFormat="1" ht="27.75" customHeight="1" x14ac:dyDescent="0.25">
      <c r="A14" s="38">
        <v>2000</v>
      </c>
      <c r="B14" s="39" t="s">
        <v>24</v>
      </c>
      <c r="C14" s="38" t="s">
        <v>20</v>
      </c>
      <c r="D14" s="38" t="s">
        <v>20</v>
      </c>
      <c r="E14" s="38" t="s">
        <v>20</v>
      </c>
      <c r="F14" s="40">
        <f>H14+G14</f>
        <v>-130799.99999999997</v>
      </c>
      <c r="G14" s="47">
        <f>G92</f>
        <v>0</v>
      </c>
      <c r="H14" s="47">
        <f>H15+H92+H145+H165+H214+H244</f>
        <v>-130799.99999999997</v>
      </c>
      <c r="I14" s="18"/>
    </row>
    <row r="15" spans="1:9" s="6" customFormat="1" ht="34.5" customHeight="1" x14ac:dyDescent="0.25">
      <c r="A15" s="38">
        <v>2100</v>
      </c>
      <c r="B15" s="39" t="s">
        <v>378</v>
      </c>
      <c r="C15" s="38" t="s">
        <v>6</v>
      </c>
      <c r="D15" s="38" t="s">
        <v>21</v>
      </c>
      <c r="E15" s="38" t="s">
        <v>21</v>
      </c>
      <c r="F15" s="40">
        <f>H15+G15</f>
        <v>25000</v>
      </c>
      <c r="G15" s="47">
        <f>G93</f>
        <v>0</v>
      </c>
      <c r="H15" s="47">
        <f>SUM(H16,H20,H23,H28,H31,H34,H37,H40)</f>
        <v>25000</v>
      </c>
      <c r="I15" s="18"/>
    </row>
    <row r="16" spans="1:9" s="6" customFormat="1" ht="0.75" hidden="1" customHeight="1" x14ac:dyDescent="0.25">
      <c r="A16" s="38">
        <v>2110</v>
      </c>
      <c r="B16" s="39" t="s">
        <v>65</v>
      </c>
      <c r="C16" s="38" t="s">
        <v>6</v>
      </c>
      <c r="D16" s="38" t="s">
        <v>6</v>
      </c>
      <c r="E16" s="38" t="s">
        <v>21</v>
      </c>
      <c r="F16" s="40" t="e">
        <f>SUM(F17:F19)</f>
        <v>#REF!</v>
      </c>
      <c r="G16" s="47" t="e">
        <f>G94+#REF!</f>
        <v>#REF!</v>
      </c>
      <c r="H16" s="47">
        <f>SUM(H17:H19)</f>
        <v>0</v>
      </c>
      <c r="I16" s="18"/>
    </row>
    <row r="17" spans="1:9" s="6" customFormat="1" ht="34.5" hidden="1" x14ac:dyDescent="0.25">
      <c r="A17" s="38">
        <v>2111</v>
      </c>
      <c r="B17" s="39" t="s">
        <v>66</v>
      </c>
      <c r="C17" s="38" t="s">
        <v>6</v>
      </c>
      <c r="D17" s="38" t="s">
        <v>6</v>
      </c>
      <c r="E17" s="38" t="s">
        <v>6</v>
      </c>
      <c r="F17" s="40">
        <f>SUM(G17,H17)</f>
        <v>0</v>
      </c>
      <c r="G17" s="47">
        <f>G95+G307</f>
        <v>0</v>
      </c>
      <c r="H17" s="47">
        <f>SUM(H18:H20)</f>
        <v>0</v>
      </c>
      <c r="I17" s="18"/>
    </row>
    <row r="18" spans="1:9" s="6" customFormat="1" ht="34.5" hidden="1" x14ac:dyDescent="0.25">
      <c r="A18" s="38">
        <v>2112</v>
      </c>
      <c r="B18" s="39" t="s">
        <v>67</v>
      </c>
      <c r="C18" s="38" t="s">
        <v>6</v>
      </c>
      <c r="D18" s="38" t="s">
        <v>6</v>
      </c>
      <c r="E18" s="38" t="s">
        <v>7</v>
      </c>
      <c r="F18" s="40" t="e">
        <f>SUM(G18,H18)</f>
        <v>#REF!</v>
      </c>
      <c r="G18" s="47" t="e">
        <f>G96+#REF!</f>
        <v>#REF!</v>
      </c>
      <c r="H18" s="43">
        <v>0</v>
      </c>
      <c r="I18" s="18"/>
    </row>
    <row r="19" spans="1:9" s="6" customFormat="1" ht="17.25" hidden="1" x14ac:dyDescent="0.25">
      <c r="A19" s="38">
        <v>2113</v>
      </c>
      <c r="B19" s="39" t="s">
        <v>68</v>
      </c>
      <c r="C19" s="38" t="s">
        <v>6</v>
      </c>
      <c r="D19" s="38" t="s">
        <v>6</v>
      </c>
      <c r="E19" s="38" t="s">
        <v>8</v>
      </c>
      <c r="F19" s="40">
        <f>SUM(G19,H19)</f>
        <v>0</v>
      </c>
      <c r="G19" s="47">
        <f t="shared" ref="G19:G82" si="0">G97+G308</f>
        <v>0</v>
      </c>
      <c r="H19" s="43">
        <v>0</v>
      </c>
      <c r="I19" s="18"/>
    </row>
    <row r="20" spans="1:9" s="6" customFormat="1" ht="17.25" hidden="1" x14ac:dyDescent="0.25">
      <c r="A20" s="38">
        <v>2120</v>
      </c>
      <c r="B20" s="39" t="s">
        <v>69</v>
      </c>
      <c r="C20" s="38" t="s">
        <v>6</v>
      </c>
      <c r="D20" s="38" t="s">
        <v>7</v>
      </c>
      <c r="E20" s="38" t="s">
        <v>21</v>
      </c>
      <c r="F20" s="40">
        <f>SUM(F21:F22)</f>
        <v>0</v>
      </c>
      <c r="G20" s="47">
        <f t="shared" si="0"/>
        <v>0</v>
      </c>
      <c r="H20" s="43">
        <f>SUM(H21:H22)</f>
        <v>0</v>
      </c>
      <c r="I20" s="18"/>
    </row>
    <row r="21" spans="1:9" s="6" customFormat="1" ht="17.25" hidden="1" x14ac:dyDescent="0.25">
      <c r="A21" s="38">
        <v>2121</v>
      </c>
      <c r="B21" s="39" t="s">
        <v>70</v>
      </c>
      <c r="C21" s="38" t="s">
        <v>6</v>
      </c>
      <c r="D21" s="38" t="s">
        <v>7</v>
      </c>
      <c r="E21" s="38" t="s">
        <v>6</v>
      </c>
      <c r="F21" s="40">
        <f>SUM(G21,H21)</f>
        <v>0</v>
      </c>
      <c r="G21" s="47">
        <f t="shared" si="0"/>
        <v>0</v>
      </c>
      <c r="H21" s="43">
        <v>0</v>
      </c>
      <c r="I21" s="18"/>
    </row>
    <row r="22" spans="1:9" s="6" customFormat="1" ht="9.75" hidden="1" customHeight="1" x14ac:dyDescent="0.25">
      <c r="A22" s="38">
        <v>2122</v>
      </c>
      <c r="B22" s="39" t="s">
        <v>71</v>
      </c>
      <c r="C22" s="38" t="s">
        <v>6</v>
      </c>
      <c r="D22" s="38" t="s">
        <v>7</v>
      </c>
      <c r="E22" s="38" t="s">
        <v>7</v>
      </c>
      <c r="F22" s="40">
        <f>SUM(G22,H22)</f>
        <v>0</v>
      </c>
      <c r="G22" s="47">
        <f t="shared" si="0"/>
        <v>0</v>
      </c>
      <c r="H22" s="43">
        <v>0</v>
      </c>
      <c r="I22" s="18"/>
    </row>
    <row r="23" spans="1:9" s="6" customFormat="1" ht="17.25" hidden="1" x14ac:dyDescent="0.25">
      <c r="A23" s="38">
        <v>2130</v>
      </c>
      <c r="B23" s="39" t="s">
        <v>72</v>
      </c>
      <c r="C23" s="38" t="s">
        <v>6</v>
      </c>
      <c r="D23" s="38" t="s">
        <v>8</v>
      </c>
      <c r="E23" s="38" t="s">
        <v>21</v>
      </c>
      <c r="F23" s="40">
        <f>SUM(F25:F27)</f>
        <v>0</v>
      </c>
      <c r="G23" s="47">
        <f t="shared" si="0"/>
        <v>0</v>
      </c>
      <c r="H23" s="43">
        <f>SUM(H25:H27)</f>
        <v>0</v>
      </c>
      <c r="I23" s="18"/>
    </row>
    <row r="24" spans="1:9" s="6" customFormat="1" ht="17.25" hidden="1" x14ac:dyDescent="0.25">
      <c r="A24" s="38"/>
      <c r="B24" s="39" t="s">
        <v>73</v>
      </c>
      <c r="C24" s="38"/>
      <c r="D24" s="38"/>
      <c r="E24" s="38"/>
      <c r="F24" s="48"/>
      <c r="G24" s="47">
        <f t="shared" si="0"/>
        <v>0</v>
      </c>
      <c r="H24" s="46"/>
      <c r="I24" s="18"/>
    </row>
    <row r="25" spans="1:9" s="6" customFormat="1" ht="34.5" hidden="1" x14ac:dyDescent="0.25">
      <c r="A25" s="38">
        <v>2131</v>
      </c>
      <c r="B25" s="39" t="s">
        <v>74</v>
      </c>
      <c r="C25" s="38" t="s">
        <v>6</v>
      </c>
      <c r="D25" s="38" t="s">
        <v>8</v>
      </c>
      <c r="E25" s="38" t="s">
        <v>6</v>
      </c>
      <c r="F25" s="40">
        <f>SUM(G25,H25)</f>
        <v>0</v>
      </c>
      <c r="G25" s="47">
        <f t="shared" si="0"/>
        <v>0</v>
      </c>
      <c r="H25" s="43">
        <v>0</v>
      </c>
      <c r="I25" s="18"/>
    </row>
    <row r="26" spans="1:9" s="6" customFormat="1" ht="34.5" hidden="1" x14ac:dyDescent="0.25">
      <c r="A26" s="38">
        <v>2132</v>
      </c>
      <c r="B26" s="39" t="s">
        <v>75</v>
      </c>
      <c r="C26" s="38" t="s">
        <v>6</v>
      </c>
      <c r="D26" s="38" t="s">
        <v>8</v>
      </c>
      <c r="E26" s="38" t="s">
        <v>7</v>
      </c>
      <c r="F26" s="40">
        <f>SUM(G26,H26)</f>
        <v>0</v>
      </c>
      <c r="G26" s="47">
        <f t="shared" si="0"/>
        <v>0</v>
      </c>
      <c r="H26" s="43">
        <v>0</v>
      </c>
      <c r="I26" s="18"/>
    </row>
    <row r="27" spans="1:9" s="6" customFormat="1" ht="34.5" hidden="1" x14ac:dyDescent="0.25">
      <c r="A27" s="38">
        <v>2133</v>
      </c>
      <c r="B27" s="39" t="s">
        <v>76</v>
      </c>
      <c r="C27" s="38" t="s">
        <v>6</v>
      </c>
      <c r="D27" s="38" t="s">
        <v>8</v>
      </c>
      <c r="E27" s="38" t="s">
        <v>8</v>
      </c>
      <c r="F27" s="40">
        <f>SUM(G27,H27)</f>
        <v>0</v>
      </c>
      <c r="G27" s="47">
        <f t="shared" si="0"/>
        <v>0</v>
      </c>
      <c r="H27" s="43">
        <v>0</v>
      </c>
      <c r="I27" s="18"/>
    </row>
    <row r="28" spans="1:9" s="6" customFormat="1" ht="34.5" hidden="1" x14ac:dyDescent="0.25">
      <c r="A28" s="38">
        <v>2140</v>
      </c>
      <c r="B28" s="39" t="s">
        <v>77</v>
      </c>
      <c r="C28" s="38" t="s">
        <v>6</v>
      </c>
      <c r="D28" s="38" t="s">
        <v>9</v>
      </c>
      <c r="E28" s="38" t="s">
        <v>21</v>
      </c>
      <c r="F28" s="40">
        <f>SUM(F30)</f>
        <v>0</v>
      </c>
      <c r="G28" s="47">
        <f t="shared" si="0"/>
        <v>0</v>
      </c>
      <c r="H28" s="43">
        <f>SUM(H30)</f>
        <v>0</v>
      </c>
      <c r="I28" s="18"/>
    </row>
    <row r="29" spans="1:9" s="6" customFormat="1" ht="17.25" hidden="1" x14ac:dyDescent="0.25">
      <c r="A29" s="38"/>
      <c r="B29" s="39" t="s">
        <v>73</v>
      </c>
      <c r="C29" s="38"/>
      <c r="D29" s="38"/>
      <c r="E29" s="38"/>
      <c r="F29" s="48"/>
      <c r="G29" s="47">
        <f t="shared" si="0"/>
        <v>0</v>
      </c>
      <c r="H29" s="46"/>
      <c r="I29" s="18"/>
    </row>
    <row r="30" spans="1:9" s="6" customFormat="1" ht="34.5" hidden="1" x14ac:dyDescent="0.25">
      <c r="A30" s="38">
        <v>2141</v>
      </c>
      <c r="B30" s="39" t="s">
        <v>78</v>
      </c>
      <c r="C30" s="38" t="s">
        <v>6</v>
      </c>
      <c r="D30" s="38" t="s">
        <v>9</v>
      </c>
      <c r="E30" s="38" t="s">
        <v>6</v>
      </c>
      <c r="F30" s="40">
        <f>SUM(G30,H30)</f>
        <v>0</v>
      </c>
      <c r="G30" s="47">
        <f t="shared" si="0"/>
        <v>0</v>
      </c>
      <c r="H30" s="43">
        <v>0</v>
      </c>
      <c r="I30" s="18"/>
    </row>
    <row r="31" spans="1:9" s="6" customFormat="1" ht="69" hidden="1" x14ac:dyDescent="0.25">
      <c r="A31" s="38">
        <v>2150</v>
      </c>
      <c r="B31" s="39" t="s">
        <v>79</v>
      </c>
      <c r="C31" s="38" t="s">
        <v>6</v>
      </c>
      <c r="D31" s="38" t="s">
        <v>10</v>
      </c>
      <c r="E31" s="38" t="s">
        <v>21</v>
      </c>
      <c r="F31" s="40">
        <f>SUM(F33)</f>
        <v>0</v>
      </c>
      <c r="G31" s="47">
        <f t="shared" si="0"/>
        <v>0</v>
      </c>
      <c r="H31" s="43">
        <f>SUM(H33)</f>
        <v>0</v>
      </c>
      <c r="I31" s="18"/>
    </row>
    <row r="32" spans="1:9" s="6" customFormat="1" ht="17.25" hidden="1" x14ac:dyDescent="0.25">
      <c r="A32" s="38"/>
      <c r="B32" s="39" t="s">
        <v>73</v>
      </c>
      <c r="C32" s="38"/>
      <c r="D32" s="38"/>
      <c r="E32" s="38"/>
      <c r="F32" s="48"/>
      <c r="G32" s="47">
        <f t="shared" si="0"/>
        <v>0</v>
      </c>
      <c r="H32" s="46"/>
      <c r="I32" s="18"/>
    </row>
    <row r="33" spans="1:9" s="6" customFormat="1" ht="51.75" hidden="1" x14ac:dyDescent="0.25">
      <c r="A33" s="38">
        <v>2151</v>
      </c>
      <c r="B33" s="39" t="s">
        <v>80</v>
      </c>
      <c r="C33" s="38" t="s">
        <v>6</v>
      </c>
      <c r="D33" s="38" t="s">
        <v>10</v>
      </c>
      <c r="E33" s="38" t="s">
        <v>6</v>
      </c>
      <c r="F33" s="40">
        <f>SUM(G33,H33)</f>
        <v>0</v>
      </c>
      <c r="G33" s="47">
        <f t="shared" si="0"/>
        <v>0</v>
      </c>
      <c r="H33" s="43">
        <v>0</v>
      </c>
      <c r="I33" s="18"/>
    </row>
    <row r="34" spans="1:9" s="6" customFormat="1" ht="51" customHeight="1" x14ac:dyDescent="0.25">
      <c r="A34" s="38">
        <v>2160</v>
      </c>
      <c r="B34" s="39" t="s">
        <v>58</v>
      </c>
      <c r="C34" s="38" t="s">
        <v>6</v>
      </c>
      <c r="D34" s="38" t="s">
        <v>11</v>
      </c>
      <c r="E34" s="38" t="s">
        <v>21</v>
      </c>
      <c r="F34" s="40">
        <f>SUM(F36)</f>
        <v>25000</v>
      </c>
      <c r="G34" s="47">
        <f t="shared" si="0"/>
        <v>0</v>
      </c>
      <c r="H34" s="43">
        <f>SUM(H36)</f>
        <v>25000</v>
      </c>
      <c r="I34" s="18"/>
    </row>
    <row r="35" spans="1:9" s="6" customFormat="1" ht="39.75" hidden="1" customHeight="1" x14ac:dyDescent="0.25">
      <c r="A35" s="38"/>
      <c r="B35" s="39" t="s">
        <v>73</v>
      </c>
      <c r="C35" s="38"/>
      <c r="D35" s="38"/>
      <c r="E35" s="38"/>
      <c r="F35" s="48"/>
      <c r="G35" s="47">
        <f t="shared" si="0"/>
        <v>0</v>
      </c>
      <c r="H35" s="46"/>
      <c r="I35" s="18"/>
    </row>
    <row r="36" spans="1:9" s="6" customFormat="1" ht="54.75" customHeight="1" x14ac:dyDescent="0.25">
      <c r="A36" s="38">
        <v>2161</v>
      </c>
      <c r="B36" s="39" t="s">
        <v>57</v>
      </c>
      <c r="C36" s="38" t="s">
        <v>6</v>
      </c>
      <c r="D36" s="38" t="s">
        <v>11</v>
      </c>
      <c r="E36" s="38" t="s">
        <v>6</v>
      </c>
      <c r="F36" s="40">
        <f>SUM(G36,H36)</f>
        <v>25000</v>
      </c>
      <c r="G36" s="47">
        <f t="shared" si="0"/>
        <v>0</v>
      </c>
      <c r="H36" s="43">
        <v>25000</v>
      </c>
      <c r="I36" s="18"/>
    </row>
    <row r="37" spans="1:9" s="6" customFormat="1" ht="20.25" hidden="1" customHeight="1" x14ac:dyDescent="0.25">
      <c r="A37" s="38">
        <v>2170</v>
      </c>
      <c r="B37" s="39" t="s">
        <v>81</v>
      </c>
      <c r="C37" s="38" t="s">
        <v>6</v>
      </c>
      <c r="D37" s="38" t="s">
        <v>12</v>
      </c>
      <c r="E37" s="38" t="s">
        <v>21</v>
      </c>
      <c r="F37" s="40">
        <f>SUM(F39)</f>
        <v>0</v>
      </c>
      <c r="G37" s="47">
        <f t="shared" si="0"/>
        <v>0</v>
      </c>
      <c r="H37" s="43">
        <f>SUM(H39)</f>
        <v>0</v>
      </c>
      <c r="I37" s="18"/>
    </row>
    <row r="38" spans="1:9" s="6" customFormat="1" ht="17.25" hidden="1" x14ac:dyDescent="0.25">
      <c r="A38" s="38"/>
      <c r="B38" s="39" t="s">
        <v>73</v>
      </c>
      <c r="C38" s="38"/>
      <c r="D38" s="38"/>
      <c r="E38" s="38"/>
      <c r="F38" s="48"/>
      <c r="G38" s="47">
        <f t="shared" si="0"/>
        <v>0</v>
      </c>
      <c r="H38" s="46"/>
      <c r="I38" s="18"/>
    </row>
    <row r="39" spans="1:9" s="6" customFormat="1" ht="34.5" hidden="1" x14ac:dyDescent="0.25">
      <c r="A39" s="38">
        <v>2171</v>
      </c>
      <c r="B39" s="39" t="s">
        <v>81</v>
      </c>
      <c r="C39" s="38" t="s">
        <v>6</v>
      </c>
      <c r="D39" s="38" t="s">
        <v>12</v>
      </c>
      <c r="E39" s="38" t="s">
        <v>6</v>
      </c>
      <c r="F39" s="40">
        <f>SUM(G39,H39)</f>
        <v>0</v>
      </c>
      <c r="G39" s="47">
        <f t="shared" si="0"/>
        <v>0</v>
      </c>
      <c r="H39" s="43">
        <v>0</v>
      </c>
      <c r="I39" s="18"/>
    </row>
    <row r="40" spans="1:9" s="6" customFormat="1" ht="51.75" hidden="1" x14ac:dyDescent="0.25">
      <c r="A40" s="38">
        <v>2180</v>
      </c>
      <c r="B40" s="39" t="s">
        <v>82</v>
      </c>
      <c r="C40" s="38" t="s">
        <v>6</v>
      </c>
      <c r="D40" s="38" t="s">
        <v>13</v>
      </c>
      <c r="E40" s="38" t="s">
        <v>21</v>
      </c>
      <c r="F40" s="40">
        <f>SUM(F42)</f>
        <v>0</v>
      </c>
      <c r="G40" s="47">
        <f t="shared" si="0"/>
        <v>0</v>
      </c>
      <c r="H40" s="43">
        <f>SUM(H42)</f>
        <v>0</v>
      </c>
      <c r="I40" s="18"/>
    </row>
    <row r="41" spans="1:9" s="6" customFormat="1" ht="17.25" hidden="1" x14ac:dyDescent="0.25">
      <c r="A41" s="38"/>
      <c r="B41" s="39" t="s">
        <v>73</v>
      </c>
      <c r="C41" s="38"/>
      <c r="D41" s="38"/>
      <c r="E41" s="38"/>
      <c r="F41" s="48"/>
      <c r="G41" s="47">
        <f t="shared" si="0"/>
        <v>0</v>
      </c>
      <c r="H41" s="46"/>
      <c r="I41" s="18"/>
    </row>
    <row r="42" spans="1:9" s="6" customFormat="1" ht="51.75" hidden="1" x14ac:dyDescent="0.25">
      <c r="A42" s="38">
        <v>2181</v>
      </c>
      <c r="B42" s="39" t="s">
        <v>82</v>
      </c>
      <c r="C42" s="38" t="s">
        <v>6</v>
      </c>
      <c r="D42" s="38" t="s">
        <v>13</v>
      </c>
      <c r="E42" s="38" t="s">
        <v>6</v>
      </c>
      <c r="F42" s="40">
        <f>SUM(F44:F45)</f>
        <v>0</v>
      </c>
      <c r="G42" s="47">
        <f t="shared" si="0"/>
        <v>0</v>
      </c>
      <c r="H42" s="43">
        <f>SUM(H44:H45)</f>
        <v>0</v>
      </c>
      <c r="I42" s="18"/>
    </row>
    <row r="43" spans="1:9" s="6" customFormat="1" ht="17.25" hidden="1" x14ac:dyDescent="0.25">
      <c r="A43" s="38"/>
      <c r="B43" s="39" t="s">
        <v>73</v>
      </c>
      <c r="C43" s="38"/>
      <c r="D43" s="38"/>
      <c r="E43" s="38"/>
      <c r="F43" s="48"/>
      <c r="G43" s="47">
        <f t="shared" si="0"/>
        <v>0</v>
      </c>
      <c r="H43" s="46"/>
      <c r="I43" s="18"/>
    </row>
    <row r="44" spans="1:9" s="6" customFormat="1" ht="34.5" hidden="1" x14ac:dyDescent="0.25">
      <c r="A44" s="38">
        <v>2182</v>
      </c>
      <c r="B44" s="39" t="s">
        <v>83</v>
      </c>
      <c r="C44" s="38" t="s">
        <v>6</v>
      </c>
      <c r="D44" s="38" t="s">
        <v>13</v>
      </c>
      <c r="E44" s="38" t="s">
        <v>6</v>
      </c>
      <c r="F44" s="40">
        <f>SUM(G44,H44)</f>
        <v>0</v>
      </c>
      <c r="G44" s="47">
        <f t="shared" si="0"/>
        <v>0</v>
      </c>
      <c r="H44" s="43">
        <v>0</v>
      </c>
      <c r="I44" s="18"/>
    </row>
    <row r="45" spans="1:9" s="6" customFormat="1" ht="34.5" hidden="1" x14ac:dyDescent="0.25">
      <c r="A45" s="38">
        <v>2183</v>
      </c>
      <c r="B45" s="39" t="s">
        <v>84</v>
      </c>
      <c r="C45" s="38" t="s">
        <v>6</v>
      </c>
      <c r="D45" s="38" t="s">
        <v>13</v>
      </c>
      <c r="E45" s="38" t="s">
        <v>6</v>
      </c>
      <c r="F45" s="40">
        <f>SUM(G45,H45)</f>
        <v>0</v>
      </c>
      <c r="G45" s="47">
        <f t="shared" si="0"/>
        <v>0</v>
      </c>
      <c r="H45" s="43">
        <v>0</v>
      </c>
      <c r="I45" s="18"/>
    </row>
    <row r="46" spans="1:9" s="6" customFormat="1" ht="51.75" hidden="1" x14ac:dyDescent="0.25">
      <c r="A46" s="38">
        <v>2200</v>
      </c>
      <c r="B46" s="39" t="s">
        <v>85</v>
      </c>
      <c r="C46" s="38" t="s">
        <v>7</v>
      </c>
      <c r="D46" s="38" t="s">
        <v>21</v>
      </c>
      <c r="E46" s="38" t="s">
        <v>21</v>
      </c>
      <c r="F46" s="40">
        <f>SUM(F48,F51,F54,F57,F60)</f>
        <v>0</v>
      </c>
      <c r="G46" s="47">
        <f t="shared" si="0"/>
        <v>0</v>
      </c>
      <c r="H46" s="43">
        <f>SUM(H48,H51,H54,H57,H60)</f>
        <v>0</v>
      </c>
      <c r="I46" s="18"/>
    </row>
    <row r="47" spans="1:9" s="6" customFormat="1" ht="17.25" hidden="1" x14ac:dyDescent="0.25">
      <c r="A47" s="38"/>
      <c r="B47" s="39" t="s">
        <v>86</v>
      </c>
      <c r="C47" s="38"/>
      <c r="D47" s="38"/>
      <c r="E47" s="38"/>
      <c r="F47" s="48"/>
      <c r="G47" s="47">
        <f t="shared" si="0"/>
        <v>0</v>
      </c>
      <c r="H47" s="46"/>
      <c r="I47" s="18"/>
    </row>
    <row r="48" spans="1:9" s="6" customFormat="1" ht="17.25" hidden="1" x14ac:dyDescent="0.25">
      <c r="A48" s="38">
        <v>2210</v>
      </c>
      <c r="B48" s="39" t="s">
        <v>87</v>
      </c>
      <c r="C48" s="38" t="s">
        <v>7</v>
      </c>
      <c r="D48" s="38" t="s">
        <v>6</v>
      </c>
      <c r="E48" s="38" t="s">
        <v>21</v>
      </c>
      <c r="F48" s="40">
        <f>SUM(F50)</f>
        <v>0</v>
      </c>
      <c r="G48" s="47">
        <f t="shared" si="0"/>
        <v>0</v>
      </c>
      <c r="H48" s="43">
        <f>SUM(H50)</f>
        <v>0</v>
      </c>
      <c r="I48" s="18"/>
    </row>
    <row r="49" spans="1:9" s="6" customFormat="1" ht="17.25" hidden="1" x14ac:dyDescent="0.25">
      <c r="A49" s="38"/>
      <c r="B49" s="39" t="s">
        <v>73</v>
      </c>
      <c r="C49" s="38"/>
      <c r="D49" s="38"/>
      <c r="E49" s="38"/>
      <c r="F49" s="48"/>
      <c r="G49" s="47">
        <f t="shared" si="0"/>
        <v>0</v>
      </c>
      <c r="H49" s="46"/>
      <c r="I49" s="18"/>
    </row>
    <row r="50" spans="1:9" s="6" customFormat="1" ht="17.25" hidden="1" x14ac:dyDescent="0.25">
      <c r="A50" s="38">
        <v>2211</v>
      </c>
      <c r="B50" s="39" t="s">
        <v>88</v>
      </c>
      <c r="C50" s="38" t="s">
        <v>7</v>
      </c>
      <c r="D50" s="38" t="s">
        <v>6</v>
      </c>
      <c r="E50" s="38" t="s">
        <v>6</v>
      </c>
      <c r="F50" s="40">
        <f>SUM(G50,H50)</f>
        <v>0</v>
      </c>
      <c r="G50" s="47">
        <f t="shared" si="0"/>
        <v>0</v>
      </c>
      <c r="H50" s="43">
        <v>0</v>
      </c>
      <c r="I50" s="18"/>
    </row>
    <row r="51" spans="1:9" s="6" customFormat="1" ht="17.25" hidden="1" x14ac:dyDescent="0.25">
      <c r="A51" s="38">
        <v>2220</v>
      </c>
      <c r="B51" s="39" t="s">
        <v>89</v>
      </c>
      <c r="C51" s="38" t="s">
        <v>7</v>
      </c>
      <c r="D51" s="38" t="s">
        <v>7</v>
      </c>
      <c r="E51" s="38" t="s">
        <v>21</v>
      </c>
      <c r="F51" s="40">
        <f>SUM(F53)</f>
        <v>0</v>
      </c>
      <c r="G51" s="47">
        <f t="shared" si="0"/>
        <v>0</v>
      </c>
      <c r="H51" s="43">
        <f>SUM(H53)</f>
        <v>0</v>
      </c>
      <c r="I51" s="18"/>
    </row>
    <row r="52" spans="1:9" s="6" customFormat="1" ht="17.25" hidden="1" x14ac:dyDescent="0.25">
      <c r="A52" s="38"/>
      <c r="B52" s="39" t="s">
        <v>73</v>
      </c>
      <c r="C52" s="38"/>
      <c r="D52" s="38"/>
      <c r="E52" s="38"/>
      <c r="F52" s="48"/>
      <c r="G52" s="47">
        <f t="shared" si="0"/>
        <v>0</v>
      </c>
      <c r="H52" s="46"/>
      <c r="I52" s="18"/>
    </row>
    <row r="53" spans="1:9" s="6" customFormat="1" ht="8.25" hidden="1" customHeight="1" x14ac:dyDescent="0.25">
      <c r="A53" s="38">
        <v>2221</v>
      </c>
      <c r="B53" s="39" t="s">
        <v>90</v>
      </c>
      <c r="C53" s="38" t="s">
        <v>7</v>
      </c>
      <c r="D53" s="38" t="s">
        <v>7</v>
      </c>
      <c r="E53" s="38" t="s">
        <v>6</v>
      </c>
      <c r="F53" s="40">
        <f>SUM(G53,H53)</f>
        <v>0</v>
      </c>
      <c r="G53" s="47">
        <f t="shared" si="0"/>
        <v>0</v>
      </c>
      <c r="H53" s="43">
        <v>0</v>
      </c>
      <c r="I53" s="18"/>
    </row>
    <row r="54" spans="1:9" s="6" customFormat="1" ht="17.25" hidden="1" x14ac:dyDescent="0.25">
      <c r="A54" s="38">
        <v>2230</v>
      </c>
      <c r="B54" s="39" t="s">
        <v>91</v>
      </c>
      <c r="C54" s="38" t="s">
        <v>7</v>
      </c>
      <c r="D54" s="38" t="s">
        <v>8</v>
      </c>
      <c r="E54" s="38" t="s">
        <v>21</v>
      </c>
      <c r="F54" s="40">
        <f>SUM(F56)</f>
        <v>0</v>
      </c>
      <c r="G54" s="47">
        <f t="shared" si="0"/>
        <v>0</v>
      </c>
      <c r="H54" s="43">
        <f>SUM(H56)</f>
        <v>0</v>
      </c>
      <c r="I54" s="18"/>
    </row>
    <row r="55" spans="1:9" s="6" customFormat="1" ht="17.25" hidden="1" x14ac:dyDescent="0.25">
      <c r="A55" s="38"/>
      <c r="B55" s="39" t="s">
        <v>73</v>
      </c>
      <c r="C55" s="38"/>
      <c r="D55" s="38"/>
      <c r="E55" s="38"/>
      <c r="F55" s="48"/>
      <c r="G55" s="47">
        <f t="shared" si="0"/>
        <v>0</v>
      </c>
      <c r="H55" s="46"/>
      <c r="I55" s="18"/>
    </row>
    <row r="56" spans="1:9" s="6" customFormat="1" ht="17.25" hidden="1" x14ac:dyDescent="0.25">
      <c r="A56" s="38">
        <v>2231</v>
      </c>
      <c r="B56" s="39" t="s">
        <v>92</v>
      </c>
      <c r="C56" s="38" t="s">
        <v>7</v>
      </c>
      <c r="D56" s="38" t="s">
        <v>8</v>
      </c>
      <c r="E56" s="38" t="s">
        <v>6</v>
      </c>
      <c r="F56" s="40">
        <f>SUM(G56,H56)</f>
        <v>0</v>
      </c>
      <c r="G56" s="47">
        <f t="shared" si="0"/>
        <v>0</v>
      </c>
      <c r="H56" s="43">
        <v>0</v>
      </c>
      <c r="I56" s="18"/>
    </row>
    <row r="57" spans="1:9" s="6" customFormat="1" ht="51.75" hidden="1" x14ac:dyDescent="0.25">
      <c r="A57" s="38">
        <v>2240</v>
      </c>
      <c r="B57" s="39" t="s">
        <v>93</v>
      </c>
      <c r="C57" s="38" t="s">
        <v>7</v>
      </c>
      <c r="D57" s="38" t="s">
        <v>9</v>
      </c>
      <c r="E57" s="38" t="s">
        <v>21</v>
      </c>
      <c r="F57" s="40">
        <f>SUM(F59)</f>
        <v>0</v>
      </c>
      <c r="G57" s="47">
        <f t="shared" si="0"/>
        <v>0</v>
      </c>
      <c r="H57" s="43">
        <f>SUM(H59)</f>
        <v>0</v>
      </c>
      <c r="I57" s="18"/>
    </row>
    <row r="58" spans="1:9" s="6" customFormat="1" ht="17.25" hidden="1" x14ac:dyDescent="0.25">
      <c r="A58" s="38"/>
      <c r="B58" s="39" t="s">
        <v>73</v>
      </c>
      <c r="C58" s="38"/>
      <c r="D58" s="38"/>
      <c r="E58" s="38"/>
      <c r="F58" s="48"/>
      <c r="G58" s="47">
        <f t="shared" si="0"/>
        <v>0</v>
      </c>
      <c r="H58" s="46"/>
      <c r="I58" s="18"/>
    </row>
    <row r="59" spans="1:9" s="6" customFormat="1" ht="51.75" hidden="1" x14ac:dyDescent="0.25">
      <c r="A59" s="38">
        <v>2241</v>
      </c>
      <c r="B59" s="39" t="s">
        <v>93</v>
      </c>
      <c r="C59" s="38" t="s">
        <v>7</v>
      </c>
      <c r="D59" s="38" t="s">
        <v>9</v>
      </c>
      <c r="E59" s="38" t="s">
        <v>6</v>
      </c>
      <c r="F59" s="40">
        <f>SUM(G59,H59)</f>
        <v>0</v>
      </c>
      <c r="G59" s="47">
        <f t="shared" si="0"/>
        <v>0</v>
      </c>
      <c r="H59" s="43">
        <v>0</v>
      </c>
      <c r="I59" s="18"/>
    </row>
    <row r="60" spans="1:9" s="6" customFormat="1" ht="34.5" hidden="1" x14ac:dyDescent="0.25">
      <c r="A60" s="38">
        <v>2250</v>
      </c>
      <c r="B60" s="39" t="s">
        <v>94</v>
      </c>
      <c r="C60" s="38" t="s">
        <v>7</v>
      </c>
      <c r="D60" s="38" t="s">
        <v>10</v>
      </c>
      <c r="E60" s="38" t="s">
        <v>21</v>
      </c>
      <c r="F60" s="40">
        <f>SUM(F62)</f>
        <v>0</v>
      </c>
      <c r="G60" s="47">
        <f t="shared" si="0"/>
        <v>0</v>
      </c>
      <c r="H60" s="43">
        <f>SUM(H62)</f>
        <v>0</v>
      </c>
      <c r="I60" s="18"/>
    </row>
    <row r="61" spans="1:9" s="6" customFormat="1" ht="17.25" hidden="1" x14ac:dyDescent="0.25">
      <c r="A61" s="38"/>
      <c r="B61" s="39" t="s">
        <v>73</v>
      </c>
      <c r="C61" s="38"/>
      <c r="D61" s="38"/>
      <c r="E61" s="38"/>
      <c r="F61" s="48"/>
      <c r="G61" s="47">
        <f t="shared" si="0"/>
        <v>0</v>
      </c>
      <c r="H61" s="46"/>
      <c r="I61" s="18"/>
    </row>
    <row r="62" spans="1:9" s="6" customFormat="1" ht="34.5" hidden="1" x14ac:dyDescent="0.25">
      <c r="A62" s="38">
        <v>2251</v>
      </c>
      <c r="B62" s="39" t="s">
        <v>94</v>
      </c>
      <c r="C62" s="38" t="s">
        <v>7</v>
      </c>
      <c r="D62" s="38" t="s">
        <v>10</v>
      </c>
      <c r="E62" s="38" t="s">
        <v>6</v>
      </c>
      <c r="F62" s="40">
        <f>SUM(G62,H62)</f>
        <v>0</v>
      </c>
      <c r="G62" s="47">
        <f t="shared" si="0"/>
        <v>0</v>
      </c>
      <c r="H62" s="43">
        <v>0</v>
      </c>
      <c r="I62" s="18"/>
    </row>
    <row r="63" spans="1:9" s="6" customFormat="1" ht="103.5" hidden="1" x14ac:dyDescent="0.25">
      <c r="A63" s="38">
        <v>2300</v>
      </c>
      <c r="B63" s="39" t="s">
        <v>95</v>
      </c>
      <c r="C63" s="38" t="s">
        <v>8</v>
      </c>
      <c r="D63" s="38" t="s">
        <v>21</v>
      </c>
      <c r="E63" s="38" t="s">
        <v>21</v>
      </c>
      <c r="F63" s="40" t="e">
        <f>SUM(F65,F70,F73,F77,F80,F83,F86,F89)</f>
        <v>#REF!</v>
      </c>
      <c r="G63" s="47">
        <f t="shared" si="0"/>
        <v>0</v>
      </c>
      <c r="H63" s="43">
        <f>SUM(H65,H70,H73,H77,H80,H83,H86,H89)</f>
        <v>0</v>
      </c>
      <c r="I63" s="18"/>
    </row>
    <row r="64" spans="1:9" s="6" customFormat="1" ht="17.25" hidden="1" x14ac:dyDescent="0.25">
      <c r="A64" s="38"/>
      <c r="B64" s="39" t="s">
        <v>86</v>
      </c>
      <c r="C64" s="38"/>
      <c r="D64" s="38"/>
      <c r="E64" s="38"/>
      <c r="F64" s="48"/>
      <c r="G64" s="47">
        <f t="shared" si="0"/>
        <v>0</v>
      </c>
      <c r="H64" s="46"/>
      <c r="I64" s="18"/>
    </row>
    <row r="65" spans="1:9" s="6" customFormat="1" ht="34.5" hidden="1" x14ac:dyDescent="0.25">
      <c r="A65" s="38">
        <v>2310</v>
      </c>
      <c r="B65" s="39" t="s">
        <v>96</v>
      </c>
      <c r="C65" s="38" t="s">
        <v>8</v>
      </c>
      <c r="D65" s="38" t="s">
        <v>6</v>
      </c>
      <c r="E65" s="38" t="s">
        <v>21</v>
      </c>
      <c r="F65" s="40">
        <f>SUM(F67:F69)</f>
        <v>0</v>
      </c>
      <c r="G65" s="47">
        <f t="shared" si="0"/>
        <v>0</v>
      </c>
      <c r="H65" s="43">
        <f>SUM(H67:H69)</f>
        <v>0</v>
      </c>
      <c r="I65" s="18"/>
    </row>
    <row r="66" spans="1:9" s="6" customFormat="1" ht="17.25" hidden="1" x14ac:dyDescent="0.25">
      <c r="A66" s="38"/>
      <c r="B66" s="39" t="s">
        <v>73</v>
      </c>
      <c r="C66" s="38"/>
      <c r="D66" s="38"/>
      <c r="E66" s="38"/>
      <c r="F66" s="48"/>
      <c r="G66" s="47">
        <f t="shared" si="0"/>
        <v>0</v>
      </c>
      <c r="H66" s="46"/>
      <c r="I66" s="18"/>
    </row>
    <row r="67" spans="1:9" s="6" customFormat="1" ht="6.75" hidden="1" customHeight="1" x14ac:dyDescent="0.25">
      <c r="A67" s="38">
        <v>2311</v>
      </c>
      <c r="B67" s="39" t="s">
        <v>97</v>
      </c>
      <c r="C67" s="38" t="s">
        <v>8</v>
      </c>
      <c r="D67" s="38" t="s">
        <v>6</v>
      </c>
      <c r="E67" s="38" t="s">
        <v>6</v>
      </c>
      <c r="F67" s="40">
        <f>SUM(G67,H67)</f>
        <v>0</v>
      </c>
      <c r="G67" s="47">
        <f t="shared" si="0"/>
        <v>0</v>
      </c>
      <c r="H67" s="43">
        <v>0</v>
      </c>
      <c r="I67" s="18"/>
    </row>
    <row r="68" spans="1:9" s="6" customFormat="1" ht="17.25" hidden="1" x14ac:dyDescent="0.25">
      <c r="A68" s="38">
        <v>2312</v>
      </c>
      <c r="B68" s="39" t="s">
        <v>98</v>
      </c>
      <c r="C68" s="38" t="s">
        <v>8</v>
      </c>
      <c r="D68" s="38" t="s">
        <v>6</v>
      </c>
      <c r="E68" s="38" t="s">
        <v>7</v>
      </c>
      <c r="F68" s="40">
        <f>SUM(G68,H68)</f>
        <v>0</v>
      </c>
      <c r="G68" s="47">
        <f t="shared" si="0"/>
        <v>0</v>
      </c>
      <c r="H68" s="43">
        <v>0</v>
      </c>
      <c r="I68" s="18"/>
    </row>
    <row r="69" spans="1:9" s="6" customFormat="1" ht="17.25" hidden="1" x14ac:dyDescent="0.25">
      <c r="A69" s="38">
        <v>2313</v>
      </c>
      <c r="B69" s="39" t="s">
        <v>99</v>
      </c>
      <c r="C69" s="38" t="s">
        <v>8</v>
      </c>
      <c r="D69" s="38" t="s">
        <v>6</v>
      </c>
      <c r="E69" s="38" t="s">
        <v>8</v>
      </c>
      <c r="F69" s="40">
        <f>SUM(G69,H69)</f>
        <v>0</v>
      </c>
      <c r="G69" s="47">
        <f t="shared" si="0"/>
        <v>0</v>
      </c>
      <c r="H69" s="43">
        <v>0</v>
      </c>
      <c r="I69" s="18"/>
    </row>
    <row r="70" spans="1:9" s="6" customFormat="1" ht="17.25" hidden="1" x14ac:dyDescent="0.25">
      <c r="A70" s="38">
        <v>2320</v>
      </c>
      <c r="B70" s="39" t="s">
        <v>100</v>
      </c>
      <c r="C70" s="38" t="s">
        <v>8</v>
      </c>
      <c r="D70" s="38" t="s">
        <v>7</v>
      </c>
      <c r="E70" s="38" t="s">
        <v>21</v>
      </c>
      <c r="F70" s="40">
        <f>SUM(F72)</f>
        <v>0</v>
      </c>
      <c r="G70" s="47">
        <f t="shared" si="0"/>
        <v>0</v>
      </c>
      <c r="H70" s="43">
        <f>SUM(H72)</f>
        <v>0</v>
      </c>
      <c r="I70" s="18"/>
    </row>
    <row r="71" spans="1:9" s="6" customFormat="1" ht="17.25" hidden="1" x14ac:dyDescent="0.25">
      <c r="A71" s="38"/>
      <c r="B71" s="39" t="s">
        <v>73</v>
      </c>
      <c r="C71" s="38"/>
      <c r="D71" s="38"/>
      <c r="E71" s="38"/>
      <c r="F71" s="48"/>
      <c r="G71" s="47">
        <f t="shared" si="0"/>
        <v>0</v>
      </c>
      <c r="H71" s="46"/>
      <c r="I71" s="18"/>
    </row>
    <row r="72" spans="1:9" s="6" customFormat="1" ht="17.25" hidden="1" x14ac:dyDescent="0.25">
      <c r="A72" s="38">
        <v>2321</v>
      </c>
      <c r="B72" s="39" t="s">
        <v>101</v>
      </c>
      <c r="C72" s="38" t="s">
        <v>8</v>
      </c>
      <c r="D72" s="38" t="s">
        <v>7</v>
      </c>
      <c r="E72" s="38" t="s">
        <v>6</v>
      </c>
      <c r="F72" s="40">
        <f>SUM(G72,H72)</f>
        <v>0</v>
      </c>
      <c r="G72" s="47">
        <f t="shared" si="0"/>
        <v>0</v>
      </c>
      <c r="H72" s="43">
        <v>0</v>
      </c>
      <c r="I72" s="18"/>
    </row>
    <row r="73" spans="1:9" s="6" customFormat="1" ht="34.5" hidden="1" x14ac:dyDescent="0.25">
      <c r="A73" s="38">
        <v>2330</v>
      </c>
      <c r="B73" s="39" t="s">
        <v>102</v>
      </c>
      <c r="C73" s="38" t="s">
        <v>8</v>
      </c>
      <c r="D73" s="38" t="s">
        <v>8</v>
      </c>
      <c r="E73" s="38" t="s">
        <v>21</v>
      </c>
      <c r="F73" s="40" t="e">
        <f>SUM(F75:F76)</f>
        <v>#REF!</v>
      </c>
      <c r="G73" s="47" t="e">
        <f t="shared" si="0"/>
        <v>#REF!</v>
      </c>
      <c r="H73" s="43">
        <f>SUM(H75:H76)</f>
        <v>0</v>
      </c>
      <c r="I73" s="18"/>
    </row>
    <row r="74" spans="1:9" s="6" customFormat="1" ht="17.25" hidden="1" x14ac:dyDescent="0.25">
      <c r="A74" s="38"/>
      <c r="B74" s="39" t="s">
        <v>73</v>
      </c>
      <c r="C74" s="38"/>
      <c r="D74" s="38"/>
      <c r="E74" s="38"/>
      <c r="F74" s="48"/>
      <c r="G74" s="47" t="e">
        <f t="shared" si="0"/>
        <v>#REF!</v>
      </c>
      <c r="H74" s="46"/>
      <c r="I74" s="18"/>
    </row>
    <row r="75" spans="1:9" s="6" customFormat="1" ht="17.25" hidden="1" x14ac:dyDescent="0.25">
      <c r="A75" s="38">
        <v>2331</v>
      </c>
      <c r="B75" s="39" t="s">
        <v>103</v>
      </c>
      <c r="C75" s="38" t="s">
        <v>8</v>
      </c>
      <c r="D75" s="38" t="s">
        <v>8</v>
      </c>
      <c r="E75" s="38" t="s">
        <v>6</v>
      </c>
      <c r="F75" s="40" t="e">
        <f>SUM(G75,H75)</f>
        <v>#REF!</v>
      </c>
      <c r="G75" s="47" t="e">
        <f t="shared" si="0"/>
        <v>#REF!</v>
      </c>
      <c r="H75" s="43">
        <v>0</v>
      </c>
      <c r="I75" s="18"/>
    </row>
    <row r="76" spans="1:9" s="6" customFormat="1" ht="17.25" hidden="1" x14ac:dyDescent="0.25">
      <c r="A76" s="38">
        <v>2332</v>
      </c>
      <c r="B76" s="39" t="s">
        <v>104</v>
      </c>
      <c r="C76" s="38" t="s">
        <v>8</v>
      </c>
      <c r="D76" s="38" t="s">
        <v>8</v>
      </c>
      <c r="E76" s="38" t="s">
        <v>7</v>
      </c>
      <c r="F76" s="40">
        <f>SUM(G76,H76)</f>
        <v>0</v>
      </c>
      <c r="G76" s="47">
        <f t="shared" si="0"/>
        <v>0</v>
      </c>
      <c r="H76" s="43">
        <v>0</v>
      </c>
      <c r="I76" s="18"/>
    </row>
    <row r="77" spans="1:9" s="6" customFormat="1" ht="17.25" hidden="1" x14ac:dyDescent="0.25">
      <c r="A77" s="38">
        <v>2340</v>
      </c>
      <c r="B77" s="39" t="s">
        <v>105</v>
      </c>
      <c r="C77" s="38" t="s">
        <v>8</v>
      </c>
      <c r="D77" s="38" t="s">
        <v>9</v>
      </c>
      <c r="E77" s="38" t="s">
        <v>21</v>
      </c>
      <c r="F77" s="40">
        <f>SUM(F79)</f>
        <v>0</v>
      </c>
      <c r="G77" s="47" t="e">
        <f t="shared" si="0"/>
        <v>#REF!</v>
      </c>
      <c r="H77" s="43">
        <f>SUM(H79)</f>
        <v>0</v>
      </c>
      <c r="I77" s="18"/>
    </row>
    <row r="78" spans="1:9" s="6" customFormat="1" ht="17.25" hidden="1" x14ac:dyDescent="0.25">
      <c r="A78" s="38"/>
      <c r="B78" s="39" t="s">
        <v>73</v>
      </c>
      <c r="C78" s="38"/>
      <c r="D78" s="38"/>
      <c r="E78" s="38"/>
      <c r="F78" s="48"/>
      <c r="G78" s="47">
        <f t="shared" si="0"/>
        <v>0</v>
      </c>
      <c r="H78" s="46"/>
      <c r="I78" s="18"/>
    </row>
    <row r="79" spans="1:9" s="6" customFormat="1" ht="17.25" hidden="1" x14ac:dyDescent="0.25">
      <c r="A79" s="38">
        <v>2341</v>
      </c>
      <c r="B79" s="39" t="s">
        <v>105</v>
      </c>
      <c r="C79" s="38" t="s">
        <v>8</v>
      </c>
      <c r="D79" s="38" t="s">
        <v>9</v>
      </c>
      <c r="E79" s="38" t="s">
        <v>6</v>
      </c>
      <c r="F79" s="40">
        <f>SUM(G79,H79)</f>
        <v>0</v>
      </c>
      <c r="G79" s="47">
        <f t="shared" si="0"/>
        <v>0</v>
      </c>
      <c r="H79" s="43">
        <v>0</v>
      </c>
      <c r="I79" s="18"/>
    </row>
    <row r="80" spans="1:9" s="6" customFormat="1" ht="17.25" hidden="1" x14ac:dyDescent="0.25">
      <c r="A80" s="38">
        <v>2350</v>
      </c>
      <c r="B80" s="39" t="s">
        <v>106</v>
      </c>
      <c r="C80" s="38" t="s">
        <v>8</v>
      </c>
      <c r="D80" s="38" t="s">
        <v>10</v>
      </c>
      <c r="E80" s="38" t="s">
        <v>21</v>
      </c>
      <c r="F80" s="40">
        <f>SUM(F82)</f>
        <v>0</v>
      </c>
      <c r="G80" s="47">
        <f t="shared" si="0"/>
        <v>0</v>
      </c>
      <c r="H80" s="43">
        <f>SUM(H82)</f>
        <v>0</v>
      </c>
      <c r="I80" s="18"/>
    </row>
    <row r="81" spans="1:9" s="6" customFormat="1" ht="17.25" hidden="1" x14ac:dyDescent="0.25">
      <c r="A81" s="38"/>
      <c r="B81" s="39" t="s">
        <v>73</v>
      </c>
      <c r="C81" s="38"/>
      <c r="D81" s="38"/>
      <c r="E81" s="38"/>
      <c r="F81" s="48"/>
      <c r="G81" s="47">
        <f t="shared" si="0"/>
        <v>0</v>
      </c>
      <c r="H81" s="46"/>
      <c r="I81" s="18"/>
    </row>
    <row r="82" spans="1:9" s="6" customFormat="1" ht="17.25" hidden="1" x14ac:dyDescent="0.25">
      <c r="A82" s="38">
        <v>2351</v>
      </c>
      <c r="B82" s="39" t="s">
        <v>107</v>
      </c>
      <c r="C82" s="38" t="s">
        <v>8</v>
      </c>
      <c r="D82" s="38" t="s">
        <v>10</v>
      </c>
      <c r="E82" s="38" t="s">
        <v>6</v>
      </c>
      <c r="F82" s="40">
        <f>SUM(G82,H82)</f>
        <v>0</v>
      </c>
      <c r="G82" s="47">
        <f t="shared" si="0"/>
        <v>0</v>
      </c>
      <c r="H82" s="43">
        <v>0</v>
      </c>
      <c r="I82" s="18"/>
    </row>
    <row r="83" spans="1:9" s="6" customFormat="1" ht="51.75" hidden="1" x14ac:dyDescent="0.25">
      <c r="A83" s="38">
        <v>2360</v>
      </c>
      <c r="B83" s="39" t="s">
        <v>108</v>
      </c>
      <c r="C83" s="38" t="s">
        <v>8</v>
      </c>
      <c r="D83" s="38" t="s">
        <v>11</v>
      </c>
      <c r="E83" s="38" t="s">
        <v>21</v>
      </c>
      <c r="F83" s="40">
        <f>SUM(F85)</f>
        <v>0</v>
      </c>
      <c r="G83" s="47">
        <f t="shared" ref="G83:G146" si="1">G161+G372</f>
        <v>0</v>
      </c>
      <c r="H83" s="43">
        <f>SUM(H85)</f>
        <v>0</v>
      </c>
      <c r="I83" s="18"/>
    </row>
    <row r="84" spans="1:9" s="6" customFormat="1" ht="17.25" hidden="1" x14ac:dyDescent="0.25">
      <c r="A84" s="38"/>
      <c r="B84" s="39" t="s">
        <v>73</v>
      </c>
      <c r="C84" s="38"/>
      <c r="D84" s="38"/>
      <c r="E84" s="38"/>
      <c r="F84" s="48"/>
      <c r="G84" s="47">
        <f t="shared" si="1"/>
        <v>0</v>
      </c>
      <c r="H84" s="46"/>
      <c r="I84" s="18"/>
    </row>
    <row r="85" spans="1:9" s="6" customFormat="1" ht="51.75" hidden="1" x14ac:dyDescent="0.25">
      <c r="A85" s="38">
        <v>2361</v>
      </c>
      <c r="B85" s="39" t="s">
        <v>108</v>
      </c>
      <c r="C85" s="38" t="s">
        <v>8</v>
      </c>
      <c r="D85" s="38" t="s">
        <v>11</v>
      </c>
      <c r="E85" s="38" t="s">
        <v>6</v>
      </c>
      <c r="F85" s="40">
        <f>SUM(G85,H85)</f>
        <v>0</v>
      </c>
      <c r="G85" s="47">
        <f t="shared" si="1"/>
        <v>0</v>
      </c>
      <c r="H85" s="43">
        <v>0</v>
      </c>
      <c r="I85" s="18"/>
    </row>
    <row r="86" spans="1:9" s="6" customFormat="1" ht="17.25" hidden="1" x14ac:dyDescent="0.25">
      <c r="A86" s="38">
        <v>2370</v>
      </c>
      <c r="B86" s="39" t="s">
        <v>109</v>
      </c>
      <c r="C86" s="38" t="s">
        <v>8</v>
      </c>
      <c r="D86" s="38" t="s">
        <v>12</v>
      </c>
      <c r="E86" s="38" t="s">
        <v>21</v>
      </c>
      <c r="F86" s="40">
        <f>SUM(F88)</f>
        <v>0</v>
      </c>
      <c r="G86" s="47">
        <f t="shared" si="1"/>
        <v>0</v>
      </c>
      <c r="H86" s="43">
        <f>SUM(H88)</f>
        <v>0</v>
      </c>
      <c r="I86" s="18"/>
    </row>
    <row r="87" spans="1:9" s="6" customFormat="1" ht="17.25" hidden="1" x14ac:dyDescent="0.25">
      <c r="A87" s="38"/>
      <c r="B87" s="39" t="s">
        <v>73</v>
      </c>
      <c r="C87" s="38"/>
      <c r="D87" s="38"/>
      <c r="E87" s="38"/>
      <c r="F87" s="48"/>
      <c r="G87" s="47">
        <f t="shared" si="1"/>
        <v>0</v>
      </c>
      <c r="H87" s="46"/>
      <c r="I87" s="18"/>
    </row>
    <row r="88" spans="1:9" s="6" customFormat="1" ht="17.25" hidden="1" x14ac:dyDescent="0.25">
      <c r="A88" s="38">
        <v>2371</v>
      </c>
      <c r="B88" s="39" t="s">
        <v>109</v>
      </c>
      <c r="C88" s="38" t="s">
        <v>8</v>
      </c>
      <c r="D88" s="38" t="s">
        <v>12</v>
      </c>
      <c r="E88" s="38" t="s">
        <v>6</v>
      </c>
      <c r="F88" s="40">
        <f>SUM(G88,H88)</f>
        <v>0</v>
      </c>
      <c r="G88" s="47">
        <f t="shared" si="1"/>
        <v>0</v>
      </c>
      <c r="H88" s="43">
        <v>0</v>
      </c>
      <c r="I88" s="18"/>
    </row>
    <row r="89" spans="1:9" s="6" customFormat="1" ht="51.75" hidden="1" x14ac:dyDescent="0.25">
      <c r="A89" s="38">
        <v>2380</v>
      </c>
      <c r="B89" s="39" t="s">
        <v>110</v>
      </c>
      <c r="C89" s="38" t="s">
        <v>8</v>
      </c>
      <c r="D89" s="38" t="s">
        <v>13</v>
      </c>
      <c r="E89" s="38" t="s">
        <v>21</v>
      </c>
      <c r="F89" s="40">
        <f>SUM(F91)</f>
        <v>0</v>
      </c>
      <c r="G89" s="47">
        <f t="shared" si="1"/>
        <v>0</v>
      </c>
      <c r="H89" s="43">
        <f>SUM(H91)</f>
        <v>0</v>
      </c>
      <c r="I89" s="18"/>
    </row>
    <row r="90" spans="1:9" s="6" customFormat="1" ht="17.25" hidden="1" x14ac:dyDescent="0.25">
      <c r="A90" s="38"/>
      <c r="B90" s="39" t="s">
        <v>73</v>
      </c>
      <c r="C90" s="38"/>
      <c r="D90" s="38"/>
      <c r="E90" s="38"/>
      <c r="F90" s="48"/>
      <c r="G90" s="47">
        <f t="shared" si="1"/>
        <v>0</v>
      </c>
      <c r="H90" s="46"/>
      <c r="I90" s="18"/>
    </row>
    <row r="91" spans="1:9" s="6" customFormat="1" ht="51.75" hidden="1" x14ac:dyDescent="0.25">
      <c r="A91" s="38">
        <v>2381</v>
      </c>
      <c r="B91" s="39" t="s">
        <v>111</v>
      </c>
      <c r="C91" s="38" t="s">
        <v>6</v>
      </c>
      <c r="D91" s="38" t="s">
        <v>13</v>
      </c>
      <c r="E91" s="38" t="s">
        <v>6</v>
      </c>
      <c r="F91" s="40">
        <f>SUM(G91,H91)</f>
        <v>0</v>
      </c>
      <c r="G91" s="47">
        <f t="shared" si="1"/>
        <v>0</v>
      </c>
      <c r="H91" s="43">
        <v>0</v>
      </c>
      <c r="I91" s="18"/>
    </row>
    <row r="92" spans="1:9" s="6" customFormat="1" ht="36" customHeight="1" x14ac:dyDescent="0.25">
      <c r="A92" s="38">
        <v>2400</v>
      </c>
      <c r="B92" s="39" t="s">
        <v>360</v>
      </c>
      <c r="C92" s="38" t="s">
        <v>9</v>
      </c>
      <c r="D92" s="38" t="s">
        <v>21</v>
      </c>
      <c r="E92" s="38" t="s">
        <v>21</v>
      </c>
      <c r="F92" s="40">
        <f>SUM(F94,F98,F104,F112,F117,F124,F127,F133,F142)</f>
        <v>400000</v>
      </c>
      <c r="G92" s="47">
        <f t="shared" si="1"/>
        <v>0</v>
      </c>
      <c r="H92" s="47">
        <f>SUM(H94,H98,H104,H112,H117,H124,H127,H133,H142)</f>
        <v>400000</v>
      </c>
      <c r="I92" s="18"/>
    </row>
    <row r="93" spans="1:9" s="6" customFormat="1" ht="17.25" hidden="1" x14ac:dyDescent="0.25">
      <c r="A93" s="38"/>
      <c r="B93" s="39" t="s">
        <v>73</v>
      </c>
      <c r="C93" s="38"/>
      <c r="D93" s="38"/>
      <c r="E93" s="38"/>
      <c r="F93" s="48"/>
      <c r="G93" s="47">
        <f t="shared" si="1"/>
        <v>0</v>
      </c>
      <c r="H93" s="47"/>
      <c r="I93" s="18"/>
    </row>
    <row r="94" spans="1:9" s="6" customFormat="1" ht="51.75" hidden="1" x14ac:dyDescent="0.25">
      <c r="A94" s="38">
        <v>2410</v>
      </c>
      <c r="B94" s="39" t="s">
        <v>112</v>
      </c>
      <c r="C94" s="38" t="s">
        <v>9</v>
      </c>
      <c r="D94" s="38" t="s">
        <v>6</v>
      </c>
      <c r="E94" s="38" t="s">
        <v>21</v>
      </c>
      <c r="F94" s="40">
        <f>SUM(F96:F97)</f>
        <v>0</v>
      </c>
      <c r="G94" s="47">
        <f t="shared" si="1"/>
        <v>0</v>
      </c>
      <c r="H94" s="47">
        <f>SUM(H96:H97)</f>
        <v>0</v>
      </c>
      <c r="I94" s="18"/>
    </row>
    <row r="95" spans="1:9" s="6" customFormat="1" ht="17.25" hidden="1" x14ac:dyDescent="0.25">
      <c r="A95" s="38"/>
      <c r="B95" s="39" t="s">
        <v>73</v>
      </c>
      <c r="C95" s="38"/>
      <c r="D95" s="38"/>
      <c r="E95" s="38"/>
      <c r="F95" s="48"/>
      <c r="G95" s="47">
        <f t="shared" si="1"/>
        <v>0</v>
      </c>
      <c r="H95" s="47"/>
      <c r="I95" s="18"/>
    </row>
    <row r="96" spans="1:9" s="6" customFormat="1" ht="34.5" hidden="1" x14ac:dyDescent="0.25">
      <c r="A96" s="38">
        <v>2411</v>
      </c>
      <c r="B96" s="39" t="s">
        <v>113</v>
      </c>
      <c r="C96" s="38" t="s">
        <v>9</v>
      </c>
      <c r="D96" s="38" t="s">
        <v>6</v>
      </c>
      <c r="E96" s="38" t="s">
        <v>6</v>
      </c>
      <c r="F96" s="40">
        <f>SUM(G96,H96)</f>
        <v>0</v>
      </c>
      <c r="G96" s="47">
        <f t="shared" si="1"/>
        <v>0</v>
      </c>
      <c r="H96" s="47">
        <v>0</v>
      </c>
      <c r="I96" s="18"/>
    </row>
    <row r="97" spans="1:9" s="6" customFormat="1" ht="34.5" hidden="1" x14ac:dyDescent="0.25">
      <c r="A97" s="38">
        <v>2412</v>
      </c>
      <c r="B97" s="39" t="s">
        <v>114</v>
      </c>
      <c r="C97" s="38" t="s">
        <v>9</v>
      </c>
      <c r="D97" s="38" t="s">
        <v>6</v>
      </c>
      <c r="E97" s="38" t="s">
        <v>7</v>
      </c>
      <c r="F97" s="40">
        <f>SUM(G97,H97)</f>
        <v>0</v>
      </c>
      <c r="G97" s="47">
        <f t="shared" si="1"/>
        <v>0</v>
      </c>
      <c r="H97" s="47">
        <v>0</v>
      </c>
      <c r="I97" s="18"/>
    </row>
    <row r="98" spans="1:9" s="6" customFormat="1" ht="51.75" hidden="1" x14ac:dyDescent="0.25">
      <c r="A98" s="38">
        <v>2420</v>
      </c>
      <c r="B98" s="39" t="s">
        <v>115</v>
      </c>
      <c r="C98" s="38" t="s">
        <v>9</v>
      </c>
      <c r="D98" s="38" t="s">
        <v>7</v>
      </c>
      <c r="E98" s="38" t="s">
        <v>21</v>
      </c>
      <c r="F98" s="40">
        <f>SUM(F100:F103)</f>
        <v>0</v>
      </c>
      <c r="G98" s="47">
        <f t="shared" si="1"/>
        <v>0</v>
      </c>
      <c r="H98" s="47">
        <f>SUM(H100:H103)</f>
        <v>0</v>
      </c>
      <c r="I98" s="18"/>
    </row>
    <row r="99" spans="1:9" s="6" customFormat="1" ht="17.25" hidden="1" x14ac:dyDescent="0.25">
      <c r="A99" s="38"/>
      <c r="B99" s="39" t="s">
        <v>73</v>
      </c>
      <c r="C99" s="38"/>
      <c r="D99" s="38"/>
      <c r="E99" s="38"/>
      <c r="F99" s="48"/>
      <c r="G99" s="47">
        <f t="shared" si="1"/>
        <v>0</v>
      </c>
      <c r="H99" s="47"/>
      <c r="I99" s="18"/>
    </row>
    <row r="100" spans="1:9" s="6" customFormat="1" ht="17.25" hidden="1" x14ac:dyDescent="0.25">
      <c r="A100" s="38">
        <v>2421</v>
      </c>
      <c r="B100" s="39" t="s">
        <v>116</v>
      </c>
      <c r="C100" s="38" t="s">
        <v>9</v>
      </c>
      <c r="D100" s="38" t="s">
        <v>7</v>
      </c>
      <c r="E100" s="38" t="s">
        <v>6</v>
      </c>
      <c r="F100" s="40">
        <f>SUM(G100,H100)</f>
        <v>0</v>
      </c>
      <c r="G100" s="47">
        <f t="shared" si="1"/>
        <v>0</v>
      </c>
      <c r="H100" s="47">
        <v>0</v>
      </c>
      <c r="I100" s="18"/>
    </row>
    <row r="101" spans="1:9" s="6" customFormat="1" ht="17.25" hidden="1" x14ac:dyDescent="0.25">
      <c r="A101" s="38">
        <v>2422</v>
      </c>
      <c r="B101" s="39" t="s">
        <v>117</v>
      </c>
      <c r="C101" s="38" t="s">
        <v>9</v>
      </c>
      <c r="D101" s="38" t="s">
        <v>7</v>
      </c>
      <c r="E101" s="38" t="s">
        <v>7</v>
      </c>
      <c r="F101" s="40">
        <f>SUM(G101,H101)</f>
        <v>0</v>
      </c>
      <c r="G101" s="47">
        <f t="shared" si="1"/>
        <v>0</v>
      </c>
      <c r="H101" s="47">
        <v>0</v>
      </c>
      <c r="I101" s="18"/>
    </row>
    <row r="102" spans="1:9" s="6" customFormat="1" ht="17.25" hidden="1" x14ac:dyDescent="0.25">
      <c r="A102" s="38">
        <v>2423</v>
      </c>
      <c r="B102" s="39" t="s">
        <v>118</v>
      </c>
      <c r="C102" s="38" t="s">
        <v>9</v>
      </c>
      <c r="D102" s="38" t="s">
        <v>7</v>
      </c>
      <c r="E102" s="38" t="s">
        <v>8</v>
      </c>
      <c r="F102" s="40">
        <f>SUM(G102,H102)</f>
        <v>0</v>
      </c>
      <c r="G102" s="47">
        <f t="shared" si="1"/>
        <v>0</v>
      </c>
      <c r="H102" s="47">
        <v>0</v>
      </c>
      <c r="I102" s="18"/>
    </row>
    <row r="103" spans="1:9" s="6" customFormat="1" ht="17.25" hidden="1" x14ac:dyDescent="0.25">
      <c r="A103" s="38">
        <v>2424</v>
      </c>
      <c r="B103" s="39" t="s">
        <v>119</v>
      </c>
      <c r="C103" s="38" t="s">
        <v>9</v>
      </c>
      <c r="D103" s="38" t="s">
        <v>7</v>
      </c>
      <c r="E103" s="38" t="s">
        <v>9</v>
      </c>
      <c r="F103" s="40">
        <f>SUM(G103,H103)</f>
        <v>0</v>
      </c>
      <c r="G103" s="47">
        <f t="shared" si="1"/>
        <v>0</v>
      </c>
      <c r="H103" s="47">
        <v>0</v>
      </c>
      <c r="I103" s="18"/>
    </row>
    <row r="104" spans="1:9" s="6" customFormat="1" ht="17.25" hidden="1" x14ac:dyDescent="0.25">
      <c r="A104" s="38">
        <v>2430</v>
      </c>
      <c r="B104" s="39" t="s">
        <v>120</v>
      </c>
      <c r="C104" s="38" t="s">
        <v>9</v>
      </c>
      <c r="D104" s="38" t="s">
        <v>8</v>
      </c>
      <c r="E104" s="38" t="s">
        <v>21</v>
      </c>
      <c r="F104" s="40">
        <f>SUM(F106:F111)</f>
        <v>0</v>
      </c>
      <c r="G104" s="47">
        <f t="shared" si="1"/>
        <v>0</v>
      </c>
      <c r="H104" s="47">
        <f>SUM(H106:H111)</f>
        <v>0</v>
      </c>
      <c r="I104" s="18"/>
    </row>
    <row r="105" spans="1:9" s="6" customFormat="1" ht="17.25" hidden="1" x14ac:dyDescent="0.25">
      <c r="A105" s="38"/>
      <c r="B105" s="39" t="s">
        <v>73</v>
      </c>
      <c r="C105" s="38"/>
      <c r="D105" s="38"/>
      <c r="E105" s="38"/>
      <c r="F105" s="48"/>
      <c r="G105" s="47">
        <f t="shared" si="1"/>
        <v>0</v>
      </c>
      <c r="H105" s="47"/>
      <c r="I105" s="18"/>
    </row>
    <row r="106" spans="1:9" s="6" customFormat="1" ht="32.25" hidden="1" customHeight="1" x14ac:dyDescent="0.25">
      <c r="A106" s="38">
        <v>2431</v>
      </c>
      <c r="B106" s="39" t="s">
        <v>121</v>
      </c>
      <c r="C106" s="38" t="s">
        <v>9</v>
      </c>
      <c r="D106" s="38" t="s">
        <v>8</v>
      </c>
      <c r="E106" s="38" t="s">
        <v>6</v>
      </c>
      <c r="F106" s="40">
        <f t="shared" ref="F106:F111" si="2">SUM(G106,H106)</f>
        <v>0</v>
      </c>
      <c r="G106" s="47">
        <f t="shared" si="1"/>
        <v>0</v>
      </c>
      <c r="H106" s="47">
        <v>0</v>
      </c>
      <c r="I106" s="18"/>
    </row>
    <row r="107" spans="1:9" s="6" customFormat="1" ht="17.25" hidden="1" x14ac:dyDescent="0.25">
      <c r="A107" s="38">
        <v>2432</v>
      </c>
      <c r="B107" s="39" t="s">
        <v>122</v>
      </c>
      <c r="C107" s="38" t="s">
        <v>9</v>
      </c>
      <c r="D107" s="38" t="s">
        <v>8</v>
      </c>
      <c r="E107" s="38" t="s">
        <v>7</v>
      </c>
      <c r="F107" s="40">
        <f t="shared" si="2"/>
        <v>0</v>
      </c>
      <c r="G107" s="47">
        <f t="shared" si="1"/>
        <v>0</v>
      </c>
      <c r="H107" s="47">
        <v>0</v>
      </c>
      <c r="I107" s="18"/>
    </row>
    <row r="108" spans="1:9" s="6" customFormat="1" ht="17.25" hidden="1" x14ac:dyDescent="0.25">
      <c r="A108" s="38">
        <v>2433</v>
      </c>
      <c r="B108" s="39" t="s">
        <v>123</v>
      </c>
      <c r="C108" s="38" t="s">
        <v>9</v>
      </c>
      <c r="D108" s="38" t="s">
        <v>8</v>
      </c>
      <c r="E108" s="38" t="s">
        <v>8</v>
      </c>
      <c r="F108" s="40">
        <f t="shared" si="2"/>
        <v>0</v>
      </c>
      <c r="G108" s="47">
        <f t="shared" si="1"/>
        <v>0</v>
      </c>
      <c r="H108" s="47">
        <v>0</v>
      </c>
      <c r="I108" s="18"/>
    </row>
    <row r="109" spans="1:9" s="6" customFormat="1" ht="17.25" hidden="1" x14ac:dyDescent="0.25">
      <c r="A109" s="38">
        <v>2434</v>
      </c>
      <c r="B109" s="39" t="s">
        <v>124</v>
      </c>
      <c r="C109" s="38" t="s">
        <v>9</v>
      </c>
      <c r="D109" s="38" t="s">
        <v>8</v>
      </c>
      <c r="E109" s="38" t="s">
        <v>9</v>
      </c>
      <c r="F109" s="40">
        <f t="shared" si="2"/>
        <v>0</v>
      </c>
      <c r="G109" s="47">
        <f t="shared" si="1"/>
        <v>0</v>
      </c>
      <c r="H109" s="47">
        <v>0</v>
      </c>
      <c r="I109" s="18"/>
    </row>
    <row r="110" spans="1:9" s="6" customFormat="1" ht="17.25" hidden="1" x14ac:dyDescent="0.25">
      <c r="A110" s="38">
        <v>2435</v>
      </c>
      <c r="B110" s="39" t="s">
        <v>125</v>
      </c>
      <c r="C110" s="38" t="s">
        <v>9</v>
      </c>
      <c r="D110" s="38" t="s">
        <v>8</v>
      </c>
      <c r="E110" s="38" t="s">
        <v>10</v>
      </c>
      <c r="F110" s="40">
        <f t="shared" si="2"/>
        <v>0</v>
      </c>
      <c r="G110" s="47">
        <f t="shared" si="1"/>
        <v>0</v>
      </c>
      <c r="H110" s="47">
        <v>0</v>
      </c>
      <c r="I110" s="18"/>
    </row>
    <row r="111" spans="1:9" s="6" customFormat="1" ht="17.25" hidden="1" x14ac:dyDescent="0.25">
      <c r="A111" s="38">
        <v>2436</v>
      </c>
      <c r="B111" s="39" t="s">
        <v>126</v>
      </c>
      <c r="C111" s="38" t="s">
        <v>9</v>
      </c>
      <c r="D111" s="38" t="s">
        <v>8</v>
      </c>
      <c r="E111" s="38" t="s">
        <v>11</v>
      </c>
      <c r="F111" s="40">
        <f t="shared" si="2"/>
        <v>0</v>
      </c>
      <c r="G111" s="47">
        <f t="shared" si="1"/>
        <v>0</v>
      </c>
      <c r="H111" s="47">
        <v>0</v>
      </c>
      <c r="I111" s="18"/>
    </row>
    <row r="112" spans="1:9" s="6" customFormat="1" ht="34.5" hidden="1" x14ac:dyDescent="0.25">
      <c r="A112" s="38">
        <v>2440</v>
      </c>
      <c r="B112" s="39" t="s">
        <v>127</v>
      </c>
      <c r="C112" s="38" t="s">
        <v>9</v>
      </c>
      <c r="D112" s="38" t="s">
        <v>9</v>
      </c>
      <c r="E112" s="38" t="s">
        <v>21</v>
      </c>
      <c r="F112" s="40">
        <f>SUM(F114:F116)</f>
        <v>0</v>
      </c>
      <c r="G112" s="47">
        <f t="shared" si="1"/>
        <v>0</v>
      </c>
      <c r="H112" s="47">
        <f>SUM(H114:H116)</f>
        <v>0</v>
      </c>
      <c r="I112" s="18"/>
    </row>
    <row r="113" spans="1:9" s="6" customFormat="1" ht="17.25" hidden="1" x14ac:dyDescent="0.25">
      <c r="A113" s="38"/>
      <c r="B113" s="39" t="s">
        <v>73</v>
      </c>
      <c r="C113" s="38"/>
      <c r="D113" s="38"/>
      <c r="E113" s="38"/>
      <c r="F113" s="48"/>
      <c r="G113" s="47">
        <f t="shared" si="1"/>
        <v>0</v>
      </c>
      <c r="H113" s="47"/>
      <c r="I113" s="18"/>
    </row>
    <row r="114" spans="1:9" s="6" customFormat="1" ht="51.75" hidden="1" x14ac:dyDescent="0.25">
      <c r="A114" s="38">
        <v>2441</v>
      </c>
      <c r="B114" s="39" t="s">
        <v>128</v>
      </c>
      <c r="C114" s="38" t="s">
        <v>9</v>
      </c>
      <c r="D114" s="38" t="s">
        <v>9</v>
      </c>
      <c r="E114" s="38" t="s">
        <v>6</v>
      </c>
      <c r="F114" s="40">
        <f>SUM(G114,H114)</f>
        <v>0</v>
      </c>
      <c r="G114" s="47">
        <f t="shared" si="1"/>
        <v>0</v>
      </c>
      <c r="H114" s="47">
        <v>0</v>
      </c>
      <c r="I114" s="18"/>
    </row>
    <row r="115" spans="1:9" s="6" customFormat="1" ht="17.25" hidden="1" x14ac:dyDescent="0.25">
      <c r="A115" s="38">
        <v>2442</v>
      </c>
      <c r="B115" s="39" t="s">
        <v>129</v>
      </c>
      <c r="C115" s="38" t="s">
        <v>9</v>
      </c>
      <c r="D115" s="38" t="s">
        <v>9</v>
      </c>
      <c r="E115" s="38" t="s">
        <v>7</v>
      </c>
      <c r="F115" s="40">
        <f>SUM(G115,H115)</f>
        <v>0</v>
      </c>
      <c r="G115" s="47">
        <f t="shared" si="1"/>
        <v>0</v>
      </c>
      <c r="H115" s="47">
        <v>0</v>
      </c>
      <c r="I115" s="18"/>
    </row>
    <row r="116" spans="1:9" s="6" customFormat="1" ht="17.25" hidden="1" x14ac:dyDescent="0.25">
      <c r="A116" s="38">
        <v>2443</v>
      </c>
      <c r="B116" s="39" t="s">
        <v>130</v>
      </c>
      <c r="C116" s="38" t="s">
        <v>9</v>
      </c>
      <c r="D116" s="38" t="s">
        <v>9</v>
      </c>
      <c r="E116" s="38" t="s">
        <v>8</v>
      </c>
      <c r="F116" s="40">
        <f>SUM(G116,H116)</f>
        <v>0</v>
      </c>
      <c r="G116" s="47">
        <f t="shared" si="1"/>
        <v>0</v>
      </c>
      <c r="H116" s="47">
        <v>0</v>
      </c>
      <c r="I116" s="18"/>
    </row>
    <row r="117" spans="1:9" s="6" customFormat="1" ht="22.5" customHeight="1" x14ac:dyDescent="0.25">
      <c r="A117" s="38">
        <v>2450</v>
      </c>
      <c r="B117" s="39" t="s">
        <v>46</v>
      </c>
      <c r="C117" s="38" t="s">
        <v>9</v>
      </c>
      <c r="D117" s="38" t="s">
        <v>10</v>
      </c>
      <c r="E117" s="38" t="s">
        <v>21</v>
      </c>
      <c r="F117" s="40">
        <f>SUM(F119:F123)</f>
        <v>400000</v>
      </c>
      <c r="G117" s="47">
        <f t="shared" si="1"/>
        <v>0</v>
      </c>
      <c r="H117" s="47">
        <f>SUM(H119:H123)</f>
        <v>400000</v>
      </c>
      <c r="I117" s="18"/>
    </row>
    <row r="118" spans="1:9" s="6" customFormat="1" ht="17.25" hidden="1" x14ac:dyDescent="0.25">
      <c r="A118" s="38"/>
      <c r="B118" s="39" t="s">
        <v>73</v>
      </c>
      <c r="C118" s="38"/>
      <c r="D118" s="38"/>
      <c r="E118" s="38"/>
      <c r="F118" s="48"/>
      <c r="G118" s="47">
        <f t="shared" si="1"/>
        <v>0</v>
      </c>
      <c r="H118" s="47"/>
      <c r="I118" s="18"/>
    </row>
    <row r="119" spans="1:9" s="6" customFormat="1" ht="30.75" customHeight="1" x14ac:dyDescent="0.25">
      <c r="A119" s="38">
        <v>2451</v>
      </c>
      <c r="B119" s="39" t="s">
        <v>40</v>
      </c>
      <c r="C119" s="38" t="s">
        <v>9</v>
      </c>
      <c r="D119" s="38" t="s">
        <v>10</v>
      </c>
      <c r="E119" s="38" t="s">
        <v>6</v>
      </c>
      <c r="F119" s="40">
        <f>SUM(G119,H119)</f>
        <v>400000</v>
      </c>
      <c r="G119" s="47">
        <f t="shared" si="1"/>
        <v>0</v>
      </c>
      <c r="H119" s="47">
        <v>400000</v>
      </c>
      <c r="I119" s="18"/>
    </row>
    <row r="120" spans="1:9" s="6" customFormat="1" ht="32.25" hidden="1" customHeight="1" x14ac:dyDescent="0.25">
      <c r="A120" s="38">
        <v>2452</v>
      </c>
      <c r="B120" s="39" t="s">
        <v>131</v>
      </c>
      <c r="C120" s="38" t="s">
        <v>9</v>
      </c>
      <c r="D120" s="38" t="s">
        <v>10</v>
      </c>
      <c r="E120" s="38" t="s">
        <v>7</v>
      </c>
      <c r="F120" s="40">
        <f>SUM(G120,H120)</f>
        <v>0</v>
      </c>
      <c r="G120" s="47">
        <f t="shared" si="1"/>
        <v>0</v>
      </c>
      <c r="H120" s="47">
        <v>0</v>
      </c>
      <c r="I120" s="18"/>
    </row>
    <row r="121" spans="1:9" s="6" customFormat="1" ht="17.25" hidden="1" x14ac:dyDescent="0.25">
      <c r="A121" s="38">
        <v>2453</v>
      </c>
      <c r="B121" s="39" t="s">
        <v>132</v>
      </c>
      <c r="C121" s="38" t="s">
        <v>9</v>
      </c>
      <c r="D121" s="38" t="s">
        <v>10</v>
      </c>
      <c r="E121" s="38" t="s">
        <v>8</v>
      </c>
      <c r="F121" s="40">
        <f>SUM(G121,H121)</f>
        <v>0</v>
      </c>
      <c r="G121" s="47">
        <f t="shared" si="1"/>
        <v>0</v>
      </c>
      <c r="H121" s="47">
        <v>0</v>
      </c>
      <c r="I121" s="18"/>
    </row>
    <row r="122" spans="1:9" s="6" customFormat="1" ht="17.25" hidden="1" x14ac:dyDescent="0.25">
      <c r="A122" s="38">
        <v>2454</v>
      </c>
      <c r="B122" s="39" t="s">
        <v>133</v>
      </c>
      <c r="C122" s="38" t="s">
        <v>9</v>
      </c>
      <c r="D122" s="38" t="s">
        <v>10</v>
      </c>
      <c r="E122" s="38" t="s">
        <v>9</v>
      </c>
      <c r="F122" s="40">
        <f>SUM(G122,H122)</f>
        <v>0</v>
      </c>
      <c r="G122" s="47">
        <f t="shared" si="1"/>
        <v>0</v>
      </c>
      <c r="H122" s="47">
        <v>0</v>
      </c>
      <c r="I122" s="18"/>
    </row>
    <row r="123" spans="1:9" s="6" customFormat="1" ht="34.5" hidden="1" x14ac:dyDescent="0.25">
      <c r="A123" s="38">
        <v>2455</v>
      </c>
      <c r="B123" s="39" t="s">
        <v>134</v>
      </c>
      <c r="C123" s="38" t="s">
        <v>9</v>
      </c>
      <c r="D123" s="38" t="s">
        <v>10</v>
      </c>
      <c r="E123" s="38" t="s">
        <v>10</v>
      </c>
      <c r="F123" s="40">
        <f>SUM(G123,H123)</f>
        <v>0</v>
      </c>
      <c r="G123" s="47">
        <f t="shared" si="1"/>
        <v>0</v>
      </c>
      <c r="H123" s="47">
        <v>0</v>
      </c>
      <c r="I123" s="18"/>
    </row>
    <row r="124" spans="1:9" s="6" customFormat="1" ht="17.25" hidden="1" x14ac:dyDescent="0.25">
      <c r="A124" s="38">
        <v>2460</v>
      </c>
      <c r="B124" s="39" t="s">
        <v>135</v>
      </c>
      <c r="C124" s="38" t="s">
        <v>9</v>
      </c>
      <c r="D124" s="38" t="s">
        <v>11</v>
      </c>
      <c r="E124" s="38" t="s">
        <v>21</v>
      </c>
      <c r="F124" s="40">
        <f>SUM(F126)</f>
        <v>0</v>
      </c>
      <c r="G124" s="47">
        <f t="shared" si="1"/>
        <v>0</v>
      </c>
      <c r="H124" s="47">
        <f>SUM(H126)</f>
        <v>0</v>
      </c>
      <c r="I124" s="18"/>
    </row>
    <row r="125" spans="1:9" s="6" customFormat="1" ht="17.25" hidden="1" x14ac:dyDescent="0.25">
      <c r="A125" s="38"/>
      <c r="B125" s="39" t="s">
        <v>73</v>
      </c>
      <c r="C125" s="38"/>
      <c r="D125" s="38"/>
      <c r="E125" s="38"/>
      <c r="F125" s="48"/>
      <c r="G125" s="47">
        <f t="shared" si="1"/>
        <v>0</v>
      </c>
      <c r="H125" s="47"/>
      <c r="I125" s="18"/>
    </row>
    <row r="126" spans="1:9" s="6" customFormat="1" ht="17.25" hidden="1" x14ac:dyDescent="0.25">
      <c r="A126" s="38">
        <v>2461</v>
      </c>
      <c r="B126" s="39" t="s">
        <v>135</v>
      </c>
      <c r="C126" s="38" t="s">
        <v>9</v>
      </c>
      <c r="D126" s="38" t="s">
        <v>11</v>
      </c>
      <c r="E126" s="38" t="s">
        <v>6</v>
      </c>
      <c r="F126" s="40">
        <f>SUM(G126,H126)</f>
        <v>0</v>
      </c>
      <c r="G126" s="47">
        <f t="shared" si="1"/>
        <v>0</v>
      </c>
      <c r="H126" s="47">
        <v>0</v>
      </c>
      <c r="I126" s="18"/>
    </row>
    <row r="127" spans="1:9" s="6" customFormat="1" ht="17.25" hidden="1" x14ac:dyDescent="0.25">
      <c r="A127" s="38">
        <v>2470</v>
      </c>
      <c r="B127" s="39" t="s">
        <v>136</v>
      </c>
      <c r="C127" s="38" t="s">
        <v>9</v>
      </c>
      <c r="D127" s="38" t="s">
        <v>12</v>
      </c>
      <c r="E127" s="38" t="s">
        <v>21</v>
      </c>
      <c r="F127" s="40">
        <f>SUM(F129:F132)</f>
        <v>0</v>
      </c>
      <c r="G127" s="47">
        <f t="shared" si="1"/>
        <v>0</v>
      </c>
      <c r="H127" s="47">
        <f>SUM(H129:H132)</f>
        <v>0</v>
      </c>
      <c r="I127" s="18"/>
    </row>
    <row r="128" spans="1:9" s="6" customFormat="1" ht="17.25" hidden="1" x14ac:dyDescent="0.25">
      <c r="A128" s="38"/>
      <c r="B128" s="39" t="s">
        <v>73</v>
      </c>
      <c r="C128" s="38"/>
      <c r="D128" s="38"/>
      <c r="E128" s="38"/>
      <c r="F128" s="48"/>
      <c r="G128" s="47">
        <f t="shared" si="1"/>
        <v>0</v>
      </c>
      <c r="H128" s="47"/>
      <c r="I128" s="18"/>
    </row>
    <row r="129" spans="1:9" s="6" customFormat="1" ht="51.75" hidden="1" x14ac:dyDescent="0.25">
      <c r="A129" s="38">
        <v>2471</v>
      </c>
      <c r="B129" s="39" t="s">
        <v>137</v>
      </c>
      <c r="C129" s="38" t="s">
        <v>9</v>
      </c>
      <c r="D129" s="38" t="s">
        <v>12</v>
      </c>
      <c r="E129" s="38" t="s">
        <v>6</v>
      </c>
      <c r="F129" s="40">
        <f>SUM(G129,H129)</f>
        <v>0</v>
      </c>
      <c r="G129" s="47">
        <f t="shared" si="1"/>
        <v>0</v>
      </c>
      <c r="H129" s="47">
        <v>0</v>
      </c>
      <c r="I129" s="18"/>
    </row>
    <row r="130" spans="1:9" s="6" customFormat="1" ht="34.5" hidden="1" x14ac:dyDescent="0.25">
      <c r="A130" s="38">
        <v>2472</v>
      </c>
      <c r="B130" s="39" t="s">
        <v>138</v>
      </c>
      <c r="C130" s="38" t="s">
        <v>9</v>
      </c>
      <c r="D130" s="38" t="s">
        <v>12</v>
      </c>
      <c r="E130" s="38" t="s">
        <v>7</v>
      </c>
      <c r="F130" s="40">
        <f>SUM(G130,H130)</f>
        <v>0</v>
      </c>
      <c r="G130" s="47">
        <f t="shared" si="1"/>
        <v>0</v>
      </c>
      <c r="H130" s="47">
        <v>0</v>
      </c>
      <c r="I130" s="18"/>
    </row>
    <row r="131" spans="1:9" s="6" customFormat="1" ht="17.25" hidden="1" x14ac:dyDescent="0.25">
      <c r="A131" s="38">
        <v>2473</v>
      </c>
      <c r="B131" s="39" t="s">
        <v>139</v>
      </c>
      <c r="C131" s="38" t="s">
        <v>9</v>
      </c>
      <c r="D131" s="38" t="s">
        <v>12</v>
      </c>
      <c r="E131" s="38" t="s">
        <v>8</v>
      </c>
      <c r="F131" s="40">
        <f>SUM(G131,H131)</f>
        <v>0</v>
      </c>
      <c r="G131" s="47">
        <f t="shared" si="1"/>
        <v>0</v>
      </c>
      <c r="H131" s="47">
        <v>0</v>
      </c>
      <c r="I131" s="18"/>
    </row>
    <row r="132" spans="1:9" s="6" customFormat="1" ht="34.5" hidden="1" x14ac:dyDescent="0.25">
      <c r="A132" s="38">
        <v>2474</v>
      </c>
      <c r="B132" s="39" t="s">
        <v>140</v>
      </c>
      <c r="C132" s="38" t="s">
        <v>9</v>
      </c>
      <c r="D132" s="38" t="s">
        <v>12</v>
      </c>
      <c r="E132" s="38" t="s">
        <v>9</v>
      </c>
      <c r="F132" s="40">
        <f>SUM(G132,H132)</f>
        <v>0</v>
      </c>
      <c r="G132" s="47">
        <f t="shared" si="1"/>
        <v>0</v>
      </c>
      <c r="H132" s="47">
        <v>0</v>
      </c>
      <c r="I132" s="18"/>
    </row>
    <row r="133" spans="1:9" s="6" customFormat="1" ht="32.25" hidden="1" customHeight="1" x14ac:dyDescent="0.25">
      <c r="A133" s="38">
        <v>2480</v>
      </c>
      <c r="B133" s="39" t="s">
        <v>141</v>
      </c>
      <c r="C133" s="38" t="s">
        <v>9</v>
      </c>
      <c r="D133" s="38" t="s">
        <v>13</v>
      </c>
      <c r="E133" s="38" t="s">
        <v>21</v>
      </c>
      <c r="F133" s="40">
        <f>SUM(F135:F141)</f>
        <v>0</v>
      </c>
      <c r="G133" s="47">
        <f t="shared" si="1"/>
        <v>0</v>
      </c>
      <c r="H133" s="47">
        <f>SUM(H135:H141)</f>
        <v>0</v>
      </c>
      <c r="I133" s="18"/>
    </row>
    <row r="134" spans="1:9" s="6" customFormat="1" ht="17.25" hidden="1" x14ac:dyDescent="0.25">
      <c r="A134" s="38"/>
      <c r="B134" s="39" t="s">
        <v>73</v>
      </c>
      <c r="C134" s="38"/>
      <c r="D134" s="38"/>
      <c r="E134" s="38"/>
      <c r="F134" s="48"/>
      <c r="G134" s="47">
        <f t="shared" si="1"/>
        <v>0</v>
      </c>
      <c r="H134" s="47"/>
      <c r="I134" s="18"/>
    </row>
    <row r="135" spans="1:9" s="6" customFormat="1" ht="69" hidden="1" x14ac:dyDescent="0.25">
      <c r="A135" s="38">
        <v>2481</v>
      </c>
      <c r="B135" s="39" t="s">
        <v>142</v>
      </c>
      <c r="C135" s="38" t="s">
        <v>9</v>
      </c>
      <c r="D135" s="38" t="s">
        <v>13</v>
      </c>
      <c r="E135" s="38" t="s">
        <v>6</v>
      </c>
      <c r="F135" s="40">
        <f t="shared" ref="F135:F141" si="3">SUM(G135,H135)</f>
        <v>0</v>
      </c>
      <c r="G135" s="47">
        <f t="shared" si="1"/>
        <v>0</v>
      </c>
      <c r="H135" s="47">
        <v>0</v>
      </c>
      <c r="I135" s="18"/>
    </row>
    <row r="136" spans="1:9" s="6" customFormat="1" ht="69" hidden="1" x14ac:dyDescent="0.25">
      <c r="A136" s="38">
        <v>2482</v>
      </c>
      <c r="B136" s="39" t="s">
        <v>143</v>
      </c>
      <c r="C136" s="38" t="s">
        <v>9</v>
      </c>
      <c r="D136" s="38" t="s">
        <v>13</v>
      </c>
      <c r="E136" s="38" t="s">
        <v>7</v>
      </c>
      <c r="F136" s="40">
        <f t="shared" si="3"/>
        <v>0</v>
      </c>
      <c r="G136" s="47">
        <f t="shared" si="1"/>
        <v>0</v>
      </c>
      <c r="H136" s="47">
        <v>0</v>
      </c>
      <c r="I136" s="18"/>
    </row>
    <row r="137" spans="1:9" s="6" customFormat="1" ht="51.75" hidden="1" x14ac:dyDescent="0.25">
      <c r="A137" s="38">
        <v>2483</v>
      </c>
      <c r="B137" s="39" t="s">
        <v>144</v>
      </c>
      <c r="C137" s="38" t="s">
        <v>9</v>
      </c>
      <c r="D137" s="38" t="s">
        <v>13</v>
      </c>
      <c r="E137" s="38" t="s">
        <v>8</v>
      </c>
      <c r="F137" s="40">
        <f t="shared" si="3"/>
        <v>0</v>
      </c>
      <c r="G137" s="47">
        <f t="shared" si="1"/>
        <v>0</v>
      </c>
      <c r="H137" s="47">
        <v>0</v>
      </c>
      <c r="I137" s="18"/>
    </row>
    <row r="138" spans="1:9" s="6" customFormat="1" ht="69" hidden="1" x14ac:dyDescent="0.25">
      <c r="A138" s="38">
        <v>2484</v>
      </c>
      <c r="B138" s="39" t="s">
        <v>145</v>
      </c>
      <c r="C138" s="38" t="s">
        <v>9</v>
      </c>
      <c r="D138" s="38" t="s">
        <v>13</v>
      </c>
      <c r="E138" s="38" t="s">
        <v>9</v>
      </c>
      <c r="F138" s="40">
        <f t="shared" si="3"/>
        <v>0</v>
      </c>
      <c r="G138" s="47">
        <f t="shared" si="1"/>
        <v>0</v>
      </c>
      <c r="H138" s="47">
        <v>0</v>
      </c>
      <c r="I138" s="18"/>
    </row>
    <row r="139" spans="1:9" s="6" customFormat="1" ht="34.5" hidden="1" x14ac:dyDescent="0.25">
      <c r="A139" s="38">
        <v>2485</v>
      </c>
      <c r="B139" s="39" t="s">
        <v>146</v>
      </c>
      <c r="C139" s="38" t="s">
        <v>9</v>
      </c>
      <c r="D139" s="38" t="s">
        <v>13</v>
      </c>
      <c r="E139" s="38" t="s">
        <v>10</v>
      </c>
      <c r="F139" s="40">
        <f t="shared" si="3"/>
        <v>0</v>
      </c>
      <c r="G139" s="47">
        <f t="shared" si="1"/>
        <v>0</v>
      </c>
      <c r="H139" s="47">
        <v>0</v>
      </c>
      <c r="I139" s="18"/>
    </row>
    <row r="140" spans="1:9" s="6" customFormat="1" ht="34.5" hidden="1" x14ac:dyDescent="0.25">
      <c r="A140" s="38">
        <v>2486</v>
      </c>
      <c r="B140" s="39" t="s">
        <v>147</v>
      </c>
      <c r="C140" s="38" t="s">
        <v>9</v>
      </c>
      <c r="D140" s="38" t="s">
        <v>13</v>
      </c>
      <c r="E140" s="38" t="s">
        <v>11</v>
      </c>
      <c r="F140" s="40">
        <f t="shared" si="3"/>
        <v>0</v>
      </c>
      <c r="G140" s="47">
        <f t="shared" si="1"/>
        <v>0</v>
      </c>
      <c r="H140" s="47">
        <v>0</v>
      </c>
      <c r="I140" s="18"/>
    </row>
    <row r="141" spans="1:9" s="6" customFormat="1" ht="51.75" hidden="1" x14ac:dyDescent="0.25">
      <c r="A141" s="38">
        <v>2487</v>
      </c>
      <c r="B141" s="39" t="s">
        <v>148</v>
      </c>
      <c r="C141" s="38" t="s">
        <v>9</v>
      </c>
      <c r="D141" s="38" t="s">
        <v>13</v>
      </c>
      <c r="E141" s="38" t="s">
        <v>12</v>
      </c>
      <c r="F141" s="40">
        <f t="shared" si="3"/>
        <v>0</v>
      </c>
      <c r="G141" s="47">
        <f t="shared" si="1"/>
        <v>0</v>
      </c>
      <c r="H141" s="47">
        <v>0</v>
      </c>
      <c r="I141" s="18"/>
    </row>
    <row r="142" spans="1:9" s="6" customFormat="1" ht="51.75" hidden="1" x14ac:dyDescent="0.25">
      <c r="A142" s="38">
        <v>2420</v>
      </c>
      <c r="B142" s="39" t="s">
        <v>115</v>
      </c>
      <c r="C142" s="38" t="s">
        <v>9</v>
      </c>
      <c r="D142" s="38">
        <v>2</v>
      </c>
      <c r="E142" s="38" t="s">
        <v>21</v>
      </c>
      <c r="F142" s="40">
        <f>SUM(F144)</f>
        <v>0</v>
      </c>
      <c r="G142" s="47">
        <f t="shared" si="1"/>
        <v>0</v>
      </c>
      <c r="H142" s="47">
        <f>SUM(H144)</f>
        <v>0</v>
      </c>
      <c r="I142" s="18"/>
    </row>
    <row r="143" spans="1:9" s="6" customFormat="1" ht="17.25" hidden="1" x14ac:dyDescent="0.25">
      <c r="A143" s="38"/>
      <c r="B143" s="39" t="s">
        <v>73</v>
      </c>
      <c r="C143" s="38"/>
      <c r="D143" s="38"/>
      <c r="E143" s="38"/>
      <c r="F143" s="48"/>
      <c r="G143" s="47">
        <f t="shared" si="1"/>
        <v>0</v>
      </c>
      <c r="H143" s="47"/>
      <c r="I143" s="18"/>
    </row>
    <row r="144" spans="1:9" s="6" customFormat="1" ht="17.25" hidden="1" x14ac:dyDescent="0.25">
      <c r="A144" s="38">
        <v>2421</v>
      </c>
      <c r="B144" s="39" t="s">
        <v>116</v>
      </c>
      <c r="C144" s="38" t="s">
        <v>9</v>
      </c>
      <c r="D144" s="38">
        <v>2</v>
      </c>
      <c r="E144" s="38" t="s">
        <v>6</v>
      </c>
      <c r="F144" s="40">
        <f>SUM(G144,H144)</f>
        <v>0</v>
      </c>
      <c r="G144" s="47">
        <f t="shared" si="1"/>
        <v>0</v>
      </c>
      <c r="H144" s="47"/>
      <c r="I144" s="18"/>
    </row>
    <row r="145" spans="1:9" s="6" customFormat="1" ht="38.25" customHeight="1" x14ac:dyDescent="0.25">
      <c r="A145" s="38">
        <v>2500</v>
      </c>
      <c r="B145" s="39" t="s">
        <v>379</v>
      </c>
      <c r="C145" s="38" t="s">
        <v>10</v>
      </c>
      <c r="D145" s="38" t="s">
        <v>21</v>
      </c>
      <c r="E145" s="38" t="s">
        <v>21</v>
      </c>
      <c r="F145" s="40">
        <f>H145</f>
        <v>40000</v>
      </c>
      <c r="G145" s="47">
        <f t="shared" si="1"/>
        <v>0</v>
      </c>
      <c r="H145" s="47">
        <f>SUM(H147,H150,H153,H156,H159,H162)</f>
        <v>40000</v>
      </c>
      <c r="I145" s="18"/>
    </row>
    <row r="146" spans="1:9" s="6" customFormat="1" ht="17.25" hidden="1" x14ac:dyDescent="0.25">
      <c r="A146" s="38"/>
      <c r="B146" s="39" t="s">
        <v>86</v>
      </c>
      <c r="C146" s="38"/>
      <c r="D146" s="38"/>
      <c r="E146" s="38"/>
      <c r="F146" s="48"/>
      <c r="G146" s="47">
        <f t="shared" si="1"/>
        <v>0</v>
      </c>
      <c r="H146" s="47"/>
      <c r="I146" s="18"/>
    </row>
    <row r="147" spans="1:9" s="6" customFormat="1" ht="28.5" customHeight="1" x14ac:dyDescent="0.25">
      <c r="A147" s="38">
        <v>2510</v>
      </c>
      <c r="B147" s="39" t="s">
        <v>51</v>
      </c>
      <c r="C147" s="38" t="s">
        <v>10</v>
      </c>
      <c r="D147" s="38" t="s">
        <v>6</v>
      </c>
      <c r="E147" s="38" t="s">
        <v>21</v>
      </c>
      <c r="F147" s="40">
        <f>SUM(F149)</f>
        <v>40000</v>
      </c>
      <c r="G147" s="47">
        <f t="shared" ref="G147:G210" si="4">G225+G436</f>
        <v>0</v>
      </c>
      <c r="H147" s="47">
        <f>SUM(H149)</f>
        <v>40000</v>
      </c>
      <c r="I147" s="18"/>
    </row>
    <row r="148" spans="1:9" s="6" customFormat="1" ht="17.25" hidden="1" x14ac:dyDescent="0.25">
      <c r="A148" s="38"/>
      <c r="B148" s="39" t="s">
        <v>73</v>
      </c>
      <c r="C148" s="38"/>
      <c r="D148" s="38"/>
      <c r="E148" s="38"/>
      <c r="F148" s="48"/>
      <c r="G148" s="47">
        <f t="shared" si="4"/>
        <v>0</v>
      </c>
      <c r="H148" s="47"/>
      <c r="I148" s="18"/>
    </row>
    <row r="149" spans="1:9" s="6" customFormat="1" ht="24" customHeight="1" x14ac:dyDescent="0.25">
      <c r="A149" s="38">
        <v>2511</v>
      </c>
      <c r="B149" s="39" t="s">
        <v>51</v>
      </c>
      <c r="C149" s="38" t="s">
        <v>10</v>
      </c>
      <c r="D149" s="38" t="s">
        <v>6</v>
      </c>
      <c r="E149" s="38" t="s">
        <v>6</v>
      </c>
      <c r="F149" s="40">
        <f>SUM(G149,H149)</f>
        <v>40000</v>
      </c>
      <c r="G149" s="47">
        <f t="shared" si="4"/>
        <v>0</v>
      </c>
      <c r="H149" s="47">
        <v>40000</v>
      </c>
      <c r="I149" s="18"/>
    </row>
    <row r="150" spans="1:9" s="6" customFormat="1" ht="17.25" hidden="1" x14ac:dyDescent="0.25">
      <c r="A150" s="38">
        <v>2520</v>
      </c>
      <c r="B150" s="39" t="s">
        <v>150</v>
      </c>
      <c r="C150" s="38" t="s">
        <v>10</v>
      </c>
      <c r="D150" s="38" t="s">
        <v>7</v>
      </c>
      <c r="E150" s="38" t="s">
        <v>21</v>
      </c>
      <c r="F150" s="40" t="e">
        <f>SUM(F152)</f>
        <v>#REF!</v>
      </c>
      <c r="G150" s="47">
        <f t="shared" si="4"/>
        <v>0</v>
      </c>
      <c r="H150" s="47">
        <f>SUM(H152)</f>
        <v>0</v>
      </c>
      <c r="I150" s="18"/>
    </row>
    <row r="151" spans="1:9" s="6" customFormat="1" ht="17.25" hidden="1" x14ac:dyDescent="0.25">
      <c r="A151" s="38"/>
      <c r="B151" s="39" t="s">
        <v>73</v>
      </c>
      <c r="C151" s="38"/>
      <c r="D151" s="38"/>
      <c r="E151" s="38"/>
      <c r="F151" s="48"/>
      <c r="G151" s="47" t="e">
        <f t="shared" si="4"/>
        <v>#REF!</v>
      </c>
      <c r="H151" s="47"/>
      <c r="I151" s="18"/>
    </row>
    <row r="152" spans="1:9" s="6" customFormat="1" ht="17.25" hidden="1" x14ac:dyDescent="0.25">
      <c r="A152" s="38">
        <v>2521</v>
      </c>
      <c r="B152" s="39" t="s">
        <v>151</v>
      </c>
      <c r="C152" s="38" t="s">
        <v>10</v>
      </c>
      <c r="D152" s="38" t="s">
        <v>7</v>
      </c>
      <c r="E152" s="38" t="s">
        <v>6</v>
      </c>
      <c r="F152" s="40" t="e">
        <f>SUM(G152,H152)</f>
        <v>#REF!</v>
      </c>
      <c r="G152" s="47" t="e">
        <f t="shared" si="4"/>
        <v>#REF!</v>
      </c>
      <c r="H152" s="47">
        <v>0</v>
      </c>
      <c r="I152" s="18"/>
    </row>
    <row r="153" spans="1:9" s="6" customFormat="1" ht="34.5" hidden="1" x14ac:dyDescent="0.25">
      <c r="A153" s="38">
        <v>2530</v>
      </c>
      <c r="B153" s="39" t="s">
        <v>152</v>
      </c>
      <c r="C153" s="38" t="s">
        <v>10</v>
      </c>
      <c r="D153" s="38" t="s">
        <v>8</v>
      </c>
      <c r="E153" s="38" t="s">
        <v>21</v>
      </c>
      <c r="F153" s="40" t="e">
        <f>SUM(F155)</f>
        <v>#REF!</v>
      </c>
      <c r="G153" s="47" t="e">
        <f t="shared" si="4"/>
        <v>#REF!</v>
      </c>
      <c r="H153" s="47">
        <f>SUM(H155)</f>
        <v>0</v>
      </c>
      <c r="I153" s="18"/>
    </row>
    <row r="154" spans="1:9" s="6" customFormat="1" ht="17.25" hidden="1" x14ac:dyDescent="0.25">
      <c r="A154" s="38"/>
      <c r="B154" s="39" t="s">
        <v>73</v>
      </c>
      <c r="C154" s="38"/>
      <c r="D154" s="38"/>
      <c r="E154" s="38"/>
      <c r="F154" s="48"/>
      <c r="G154" s="47">
        <f t="shared" si="4"/>
        <v>0</v>
      </c>
      <c r="H154" s="47"/>
      <c r="I154" s="18"/>
    </row>
    <row r="155" spans="1:9" s="6" customFormat="1" ht="34.5" hidden="1" x14ac:dyDescent="0.25">
      <c r="A155" s="38">
        <v>2531</v>
      </c>
      <c r="B155" s="39" t="s">
        <v>152</v>
      </c>
      <c r="C155" s="38" t="s">
        <v>10</v>
      </c>
      <c r="D155" s="38" t="s">
        <v>8</v>
      </c>
      <c r="E155" s="38" t="s">
        <v>6</v>
      </c>
      <c r="F155" s="40" t="e">
        <f>SUM(G155,H155)</f>
        <v>#REF!</v>
      </c>
      <c r="G155" s="47" t="e">
        <f t="shared" si="4"/>
        <v>#REF!</v>
      </c>
      <c r="H155" s="47">
        <v>0</v>
      </c>
      <c r="I155" s="18"/>
    </row>
    <row r="156" spans="1:9" s="6" customFormat="1" ht="34.5" hidden="1" x14ac:dyDescent="0.25">
      <c r="A156" s="38">
        <v>2540</v>
      </c>
      <c r="B156" s="39" t="s">
        <v>153</v>
      </c>
      <c r="C156" s="38" t="s">
        <v>10</v>
      </c>
      <c r="D156" s="38" t="s">
        <v>9</v>
      </c>
      <c r="E156" s="38" t="s">
        <v>21</v>
      </c>
      <c r="F156" s="40">
        <f>SUM(F158)</f>
        <v>0</v>
      </c>
      <c r="G156" s="47">
        <f t="shared" si="4"/>
        <v>0</v>
      </c>
      <c r="H156" s="47">
        <f>SUM(H158)</f>
        <v>0</v>
      </c>
      <c r="I156" s="18"/>
    </row>
    <row r="157" spans="1:9" s="6" customFormat="1" ht="17.25" hidden="1" x14ac:dyDescent="0.25">
      <c r="A157" s="38"/>
      <c r="B157" s="39" t="s">
        <v>73</v>
      </c>
      <c r="C157" s="38"/>
      <c r="D157" s="38"/>
      <c r="E157" s="38"/>
      <c r="F157" s="48"/>
      <c r="G157" s="47">
        <f t="shared" si="4"/>
        <v>0</v>
      </c>
      <c r="H157" s="47"/>
      <c r="I157" s="18"/>
    </row>
    <row r="158" spans="1:9" s="6" customFormat="1" ht="34.5" hidden="1" x14ac:dyDescent="0.25">
      <c r="A158" s="38">
        <v>2541</v>
      </c>
      <c r="B158" s="39" t="s">
        <v>153</v>
      </c>
      <c r="C158" s="38" t="s">
        <v>10</v>
      </c>
      <c r="D158" s="38" t="s">
        <v>9</v>
      </c>
      <c r="E158" s="38" t="s">
        <v>6</v>
      </c>
      <c r="F158" s="40">
        <f>SUM(G158,H158)</f>
        <v>0</v>
      </c>
      <c r="G158" s="47">
        <f t="shared" si="4"/>
        <v>0</v>
      </c>
      <c r="H158" s="47">
        <v>0</v>
      </c>
      <c r="I158" s="18"/>
    </row>
    <row r="159" spans="1:9" s="6" customFormat="1" ht="51.75" hidden="1" x14ac:dyDescent="0.25">
      <c r="A159" s="38">
        <v>2550</v>
      </c>
      <c r="B159" s="39" t="s">
        <v>154</v>
      </c>
      <c r="C159" s="38" t="s">
        <v>10</v>
      </c>
      <c r="D159" s="38" t="s">
        <v>10</v>
      </c>
      <c r="E159" s="38" t="s">
        <v>21</v>
      </c>
      <c r="F159" s="40">
        <f>SUM(F161)</f>
        <v>0</v>
      </c>
      <c r="G159" s="47">
        <f t="shared" si="4"/>
        <v>0</v>
      </c>
      <c r="H159" s="47">
        <f>SUM(H161)</f>
        <v>0</v>
      </c>
      <c r="I159" s="18"/>
    </row>
    <row r="160" spans="1:9" s="6" customFormat="1" ht="17.25" hidden="1" x14ac:dyDescent="0.25">
      <c r="A160" s="38"/>
      <c r="B160" s="39" t="s">
        <v>73</v>
      </c>
      <c r="C160" s="38"/>
      <c r="D160" s="38"/>
      <c r="E160" s="38"/>
      <c r="F160" s="48"/>
      <c r="G160" s="47">
        <f t="shared" si="4"/>
        <v>0</v>
      </c>
      <c r="H160" s="47"/>
      <c r="I160" s="18"/>
    </row>
    <row r="161" spans="1:9" s="6" customFormat="1" ht="51.75" hidden="1" x14ac:dyDescent="0.25">
      <c r="A161" s="38">
        <v>2551</v>
      </c>
      <c r="B161" s="39" t="s">
        <v>154</v>
      </c>
      <c r="C161" s="38" t="s">
        <v>10</v>
      </c>
      <c r="D161" s="38" t="s">
        <v>10</v>
      </c>
      <c r="E161" s="38" t="s">
        <v>6</v>
      </c>
      <c r="F161" s="40">
        <f>SUM(G161,H161)</f>
        <v>0</v>
      </c>
      <c r="G161" s="47">
        <f t="shared" si="4"/>
        <v>0</v>
      </c>
      <c r="H161" s="47">
        <v>0</v>
      </c>
      <c r="I161" s="18"/>
    </row>
    <row r="162" spans="1:9" s="6" customFormat="1" ht="34.5" hidden="1" x14ac:dyDescent="0.25">
      <c r="A162" s="38">
        <v>2560</v>
      </c>
      <c r="B162" s="39" t="s">
        <v>52</v>
      </c>
      <c r="C162" s="38" t="s">
        <v>10</v>
      </c>
      <c r="D162" s="38" t="s">
        <v>11</v>
      </c>
      <c r="E162" s="38" t="s">
        <v>21</v>
      </c>
      <c r="F162" s="40">
        <f>SUM(F164)</f>
        <v>0</v>
      </c>
      <c r="G162" s="47">
        <f t="shared" si="4"/>
        <v>0</v>
      </c>
      <c r="H162" s="47">
        <f>SUM(H164)</f>
        <v>0</v>
      </c>
      <c r="I162" s="18"/>
    </row>
    <row r="163" spans="1:9" s="6" customFormat="1" ht="17.25" hidden="1" x14ac:dyDescent="0.25">
      <c r="A163" s="38"/>
      <c r="B163" s="39" t="s">
        <v>73</v>
      </c>
      <c r="C163" s="38"/>
      <c r="D163" s="38"/>
      <c r="E163" s="38"/>
      <c r="F163" s="48"/>
      <c r="G163" s="47">
        <f t="shared" si="4"/>
        <v>0</v>
      </c>
      <c r="H163" s="47"/>
      <c r="I163" s="18"/>
    </row>
    <row r="164" spans="1:9" s="6" customFormat="1" ht="34.5" hidden="1" x14ac:dyDescent="0.25">
      <c r="A164" s="38">
        <v>2561</v>
      </c>
      <c r="B164" s="39" t="s">
        <v>52</v>
      </c>
      <c r="C164" s="38" t="s">
        <v>10</v>
      </c>
      <c r="D164" s="38" t="s">
        <v>11</v>
      </c>
      <c r="E164" s="38" t="s">
        <v>6</v>
      </c>
      <c r="F164" s="40">
        <f>SUM(G164,H164)</f>
        <v>0</v>
      </c>
      <c r="G164" s="47">
        <f t="shared" si="4"/>
        <v>0</v>
      </c>
      <c r="H164" s="47">
        <v>0</v>
      </c>
      <c r="I164" s="18"/>
    </row>
    <row r="165" spans="1:9" s="6" customFormat="1" ht="52.5" customHeight="1" x14ac:dyDescent="0.25">
      <c r="A165" s="38">
        <v>2600</v>
      </c>
      <c r="B165" s="39" t="s">
        <v>380</v>
      </c>
      <c r="C165" s="38" t="s">
        <v>11</v>
      </c>
      <c r="D165" s="38" t="s">
        <v>21</v>
      </c>
      <c r="E165" s="38" t="s">
        <v>21</v>
      </c>
      <c r="F165" s="40">
        <f>SUM(F167,F170,F173,F176,F179,F182)</f>
        <v>-625388.1</v>
      </c>
      <c r="G165" s="47">
        <f t="shared" si="4"/>
        <v>0</v>
      </c>
      <c r="H165" s="47">
        <f>SUM(H167,H170,H173,H176,H179,H182)</f>
        <v>-625388.1</v>
      </c>
      <c r="I165" s="18"/>
    </row>
    <row r="166" spans="1:9" s="6" customFormat="1" ht="17.25" hidden="1" x14ac:dyDescent="0.25">
      <c r="A166" s="38"/>
      <c r="B166" s="39" t="s">
        <v>73</v>
      </c>
      <c r="C166" s="38"/>
      <c r="D166" s="38"/>
      <c r="E166" s="38"/>
      <c r="F166" s="48"/>
      <c r="G166" s="47">
        <f t="shared" si="4"/>
        <v>0</v>
      </c>
      <c r="H166" s="47"/>
      <c r="I166" s="18"/>
    </row>
    <row r="167" spans="1:9" s="6" customFormat="1" ht="23.25" customHeight="1" x14ac:dyDescent="0.25">
      <c r="A167" s="38">
        <v>2610</v>
      </c>
      <c r="B167" s="39" t="s">
        <v>45</v>
      </c>
      <c r="C167" s="38" t="s">
        <v>11</v>
      </c>
      <c r="D167" s="38" t="s">
        <v>6</v>
      </c>
      <c r="E167" s="38" t="s">
        <v>21</v>
      </c>
      <c r="F167" s="40">
        <f>SUM(F169)</f>
        <v>-625388.1</v>
      </c>
      <c r="G167" s="47">
        <f t="shared" si="4"/>
        <v>0</v>
      </c>
      <c r="H167" s="47">
        <f>SUM(H169)</f>
        <v>-625388.1</v>
      </c>
      <c r="I167" s="18"/>
    </row>
    <row r="168" spans="1:9" s="6" customFormat="1" ht="17.25" hidden="1" x14ac:dyDescent="0.25">
      <c r="A168" s="38"/>
      <c r="B168" s="39" t="s">
        <v>73</v>
      </c>
      <c r="C168" s="38"/>
      <c r="D168" s="38"/>
      <c r="E168" s="38"/>
      <c r="F168" s="48"/>
      <c r="G168" s="47">
        <f t="shared" si="4"/>
        <v>0</v>
      </c>
      <c r="H168" s="47"/>
      <c r="I168" s="18"/>
    </row>
    <row r="169" spans="1:9" s="6" customFormat="1" ht="21" customHeight="1" x14ac:dyDescent="0.25">
      <c r="A169" s="38">
        <v>2611</v>
      </c>
      <c r="B169" s="39" t="s">
        <v>45</v>
      </c>
      <c r="C169" s="38" t="s">
        <v>11</v>
      </c>
      <c r="D169" s="38" t="s">
        <v>6</v>
      </c>
      <c r="E169" s="38" t="s">
        <v>6</v>
      </c>
      <c r="F169" s="40">
        <f>SUM(G169,H169)</f>
        <v>-625388.1</v>
      </c>
      <c r="G169" s="47">
        <f t="shared" si="4"/>
        <v>0</v>
      </c>
      <c r="H169" s="47">
        <v>-625388.1</v>
      </c>
      <c r="I169" s="18"/>
    </row>
    <row r="170" spans="1:9" s="6" customFormat="1" ht="10.5" hidden="1" customHeight="1" x14ac:dyDescent="0.25">
      <c r="A170" s="38">
        <v>2620</v>
      </c>
      <c r="B170" s="39" t="s">
        <v>53</v>
      </c>
      <c r="C170" s="38" t="s">
        <v>11</v>
      </c>
      <c r="D170" s="38" t="s">
        <v>7</v>
      </c>
      <c r="E170" s="38" t="s">
        <v>21</v>
      </c>
      <c r="F170" s="40">
        <f>SUM(F172)</f>
        <v>0</v>
      </c>
      <c r="G170" s="47">
        <f t="shared" si="4"/>
        <v>0</v>
      </c>
      <c r="H170" s="47">
        <f>SUM(H172)</f>
        <v>0</v>
      </c>
      <c r="I170" s="18"/>
    </row>
    <row r="171" spans="1:9" s="6" customFormat="1" ht="17.25" hidden="1" x14ac:dyDescent="0.25">
      <c r="A171" s="38"/>
      <c r="B171" s="39" t="s">
        <v>73</v>
      </c>
      <c r="C171" s="38"/>
      <c r="D171" s="38"/>
      <c r="E171" s="38"/>
      <c r="F171" s="48"/>
      <c r="G171" s="47">
        <f t="shared" si="4"/>
        <v>0</v>
      </c>
      <c r="H171" s="47"/>
      <c r="I171" s="18"/>
    </row>
    <row r="172" spans="1:9" s="6" customFormat="1" ht="17.25" hidden="1" x14ac:dyDescent="0.25">
      <c r="A172" s="38">
        <v>2621</v>
      </c>
      <c r="B172" s="39" t="s">
        <v>53</v>
      </c>
      <c r="C172" s="38" t="s">
        <v>11</v>
      </c>
      <c r="D172" s="38" t="s">
        <v>7</v>
      </c>
      <c r="E172" s="38" t="s">
        <v>6</v>
      </c>
      <c r="F172" s="40">
        <f>SUM(G172,H172)</f>
        <v>0</v>
      </c>
      <c r="G172" s="47">
        <f t="shared" si="4"/>
        <v>0</v>
      </c>
      <c r="H172" s="47">
        <v>0</v>
      </c>
      <c r="I172" s="18"/>
    </row>
    <row r="173" spans="1:9" s="6" customFormat="1" ht="17.25" hidden="1" x14ac:dyDescent="0.25">
      <c r="A173" s="38">
        <v>2630</v>
      </c>
      <c r="B173" s="39" t="s">
        <v>155</v>
      </c>
      <c r="C173" s="38" t="s">
        <v>11</v>
      </c>
      <c r="D173" s="38" t="s">
        <v>8</v>
      </c>
      <c r="E173" s="38" t="s">
        <v>21</v>
      </c>
      <c r="F173" s="40">
        <f>SUM(F175)</f>
        <v>0</v>
      </c>
      <c r="G173" s="47">
        <f t="shared" si="4"/>
        <v>0</v>
      </c>
      <c r="H173" s="47">
        <f>SUM(H175)</f>
        <v>0</v>
      </c>
      <c r="I173" s="18"/>
    </row>
    <row r="174" spans="1:9" s="6" customFormat="1" ht="17.25" hidden="1" x14ac:dyDescent="0.25">
      <c r="A174" s="38"/>
      <c r="B174" s="39" t="s">
        <v>73</v>
      </c>
      <c r="C174" s="38"/>
      <c r="D174" s="38"/>
      <c r="E174" s="38"/>
      <c r="F174" s="48"/>
      <c r="G174" s="47">
        <f t="shared" si="4"/>
        <v>0</v>
      </c>
      <c r="H174" s="47"/>
      <c r="I174" s="18"/>
    </row>
    <row r="175" spans="1:9" s="6" customFormat="1" ht="17.25" hidden="1" x14ac:dyDescent="0.25">
      <c r="A175" s="38">
        <v>2631</v>
      </c>
      <c r="B175" s="39" t="s">
        <v>155</v>
      </c>
      <c r="C175" s="38" t="s">
        <v>11</v>
      </c>
      <c r="D175" s="38" t="s">
        <v>8</v>
      </c>
      <c r="E175" s="38" t="s">
        <v>6</v>
      </c>
      <c r="F175" s="40">
        <f>SUM(G175,H175)</f>
        <v>0</v>
      </c>
      <c r="G175" s="47">
        <f t="shared" si="4"/>
        <v>0</v>
      </c>
      <c r="H175" s="47"/>
      <c r="I175" s="18"/>
    </row>
    <row r="176" spans="1:9" s="6" customFormat="1" ht="17.25" hidden="1" x14ac:dyDescent="0.25">
      <c r="A176" s="38">
        <v>2640</v>
      </c>
      <c r="B176" s="39" t="s">
        <v>54</v>
      </c>
      <c r="C176" s="38" t="s">
        <v>11</v>
      </c>
      <c r="D176" s="38" t="s">
        <v>9</v>
      </c>
      <c r="E176" s="38" t="s">
        <v>21</v>
      </c>
      <c r="F176" s="40">
        <f>SUM(F178)</f>
        <v>0</v>
      </c>
      <c r="G176" s="47">
        <f t="shared" si="4"/>
        <v>0</v>
      </c>
      <c r="H176" s="47">
        <f>SUM(H178)</f>
        <v>0</v>
      </c>
      <c r="I176" s="18"/>
    </row>
    <row r="177" spans="1:9" s="6" customFormat="1" ht="17.25" hidden="1" x14ac:dyDescent="0.25">
      <c r="A177" s="38"/>
      <c r="B177" s="39" t="s">
        <v>73</v>
      </c>
      <c r="C177" s="38"/>
      <c r="D177" s="38"/>
      <c r="E177" s="38"/>
      <c r="F177" s="48"/>
      <c r="G177" s="47">
        <f t="shared" si="4"/>
        <v>0</v>
      </c>
      <c r="H177" s="47"/>
      <c r="I177" s="18"/>
    </row>
    <row r="178" spans="1:9" s="6" customFormat="1" ht="17.25" hidden="1" x14ac:dyDescent="0.25">
      <c r="A178" s="38">
        <v>2641</v>
      </c>
      <c r="B178" s="39" t="s">
        <v>54</v>
      </c>
      <c r="C178" s="38" t="s">
        <v>11</v>
      </c>
      <c r="D178" s="38" t="s">
        <v>9</v>
      </c>
      <c r="E178" s="38" t="s">
        <v>6</v>
      </c>
      <c r="F178" s="40">
        <f>SUM(G178,H178)</f>
        <v>0</v>
      </c>
      <c r="G178" s="47">
        <f t="shared" si="4"/>
        <v>0</v>
      </c>
      <c r="H178" s="47">
        <v>0</v>
      </c>
      <c r="I178" s="18"/>
    </row>
    <row r="179" spans="1:9" s="6" customFormat="1" ht="69" hidden="1" x14ac:dyDescent="0.25">
      <c r="A179" s="38">
        <v>2650</v>
      </c>
      <c r="B179" s="39" t="s">
        <v>156</v>
      </c>
      <c r="C179" s="38" t="s">
        <v>11</v>
      </c>
      <c r="D179" s="38" t="s">
        <v>10</v>
      </c>
      <c r="E179" s="38" t="s">
        <v>21</v>
      </c>
      <c r="F179" s="40">
        <f>SUM(F181)</f>
        <v>0</v>
      </c>
      <c r="G179" s="47">
        <f t="shared" si="4"/>
        <v>0</v>
      </c>
      <c r="H179" s="47">
        <f>SUM(H181)</f>
        <v>0</v>
      </c>
      <c r="I179" s="18"/>
    </row>
    <row r="180" spans="1:9" s="6" customFormat="1" ht="17.25" hidden="1" x14ac:dyDescent="0.25">
      <c r="A180" s="38"/>
      <c r="B180" s="39" t="s">
        <v>73</v>
      </c>
      <c r="C180" s="38"/>
      <c r="D180" s="38"/>
      <c r="E180" s="38"/>
      <c r="F180" s="48"/>
      <c r="G180" s="47">
        <f t="shared" si="4"/>
        <v>0</v>
      </c>
      <c r="H180" s="47"/>
      <c r="I180" s="18"/>
    </row>
    <row r="181" spans="1:9" s="6" customFormat="1" ht="69" hidden="1" x14ac:dyDescent="0.25">
      <c r="A181" s="38">
        <v>2651</v>
      </c>
      <c r="B181" s="39" t="s">
        <v>156</v>
      </c>
      <c r="C181" s="38" t="s">
        <v>11</v>
      </c>
      <c r="D181" s="38" t="s">
        <v>10</v>
      </c>
      <c r="E181" s="38" t="s">
        <v>6</v>
      </c>
      <c r="F181" s="40">
        <f>SUM(G181,H181)</f>
        <v>0</v>
      </c>
      <c r="G181" s="47">
        <f t="shared" si="4"/>
        <v>0</v>
      </c>
      <c r="H181" s="47">
        <v>0</v>
      </c>
      <c r="I181" s="18"/>
    </row>
    <row r="182" spans="1:9" s="6" customFormat="1" ht="51.75" hidden="1" x14ac:dyDescent="0.25">
      <c r="A182" s="38">
        <v>2660</v>
      </c>
      <c r="B182" s="39" t="s">
        <v>55</v>
      </c>
      <c r="C182" s="38" t="s">
        <v>11</v>
      </c>
      <c r="D182" s="38" t="s">
        <v>11</v>
      </c>
      <c r="E182" s="38" t="s">
        <v>21</v>
      </c>
      <c r="F182" s="40">
        <f>SUM(F184)</f>
        <v>0</v>
      </c>
      <c r="G182" s="47">
        <f t="shared" si="4"/>
        <v>0</v>
      </c>
      <c r="H182" s="47">
        <f>SUM(H184)</f>
        <v>0</v>
      </c>
      <c r="I182" s="18"/>
    </row>
    <row r="183" spans="1:9" s="6" customFormat="1" ht="17.25" hidden="1" x14ac:dyDescent="0.25">
      <c r="A183" s="38"/>
      <c r="B183" s="39" t="s">
        <v>73</v>
      </c>
      <c r="C183" s="38"/>
      <c r="D183" s="38"/>
      <c r="E183" s="38"/>
      <c r="F183" s="48"/>
      <c r="G183" s="47">
        <f t="shared" si="4"/>
        <v>0</v>
      </c>
      <c r="H183" s="47"/>
      <c r="I183" s="18"/>
    </row>
    <row r="184" spans="1:9" s="6" customFormat="1" ht="51.75" hidden="1" x14ac:dyDescent="0.25">
      <c r="A184" s="38">
        <v>2661</v>
      </c>
      <c r="B184" s="39" t="s">
        <v>55</v>
      </c>
      <c r="C184" s="38" t="s">
        <v>11</v>
      </c>
      <c r="D184" s="38" t="s">
        <v>11</v>
      </c>
      <c r="E184" s="38" t="s">
        <v>6</v>
      </c>
      <c r="F184" s="40">
        <f>SUM(G184,H184)</f>
        <v>0</v>
      </c>
      <c r="G184" s="47">
        <f t="shared" si="4"/>
        <v>0</v>
      </c>
      <c r="H184" s="47"/>
      <c r="I184" s="18"/>
    </row>
    <row r="185" spans="1:9" s="6" customFormat="1" ht="51.75" hidden="1" x14ac:dyDescent="0.25">
      <c r="A185" s="38">
        <v>2700</v>
      </c>
      <c r="B185" s="39" t="s">
        <v>157</v>
      </c>
      <c r="C185" s="38" t="s">
        <v>12</v>
      </c>
      <c r="D185" s="38" t="s">
        <v>21</v>
      </c>
      <c r="E185" s="38" t="s">
        <v>21</v>
      </c>
      <c r="F185" s="40">
        <f>SUM(F187,F192,F198,F204,F207,F210)</f>
        <v>0</v>
      </c>
      <c r="G185" s="47">
        <f t="shared" si="4"/>
        <v>0</v>
      </c>
      <c r="H185" s="47">
        <f>SUM(H187,H192,H198,H204,H207,H210)</f>
        <v>0</v>
      </c>
      <c r="I185" s="18"/>
    </row>
    <row r="186" spans="1:9" s="6" customFormat="1" ht="17.25" hidden="1" x14ac:dyDescent="0.25">
      <c r="A186" s="38"/>
      <c r="B186" s="39" t="s">
        <v>73</v>
      </c>
      <c r="C186" s="38"/>
      <c r="D186" s="38"/>
      <c r="E186" s="38"/>
      <c r="F186" s="48"/>
      <c r="G186" s="47">
        <f t="shared" si="4"/>
        <v>0</v>
      </c>
      <c r="H186" s="47"/>
      <c r="I186" s="18"/>
    </row>
    <row r="187" spans="1:9" s="6" customFormat="1" ht="34.5" hidden="1" x14ac:dyDescent="0.25">
      <c r="A187" s="38">
        <v>2710</v>
      </c>
      <c r="B187" s="39" t="s">
        <v>158</v>
      </c>
      <c r="C187" s="38" t="s">
        <v>12</v>
      </c>
      <c r="D187" s="38" t="s">
        <v>6</v>
      </c>
      <c r="E187" s="38" t="s">
        <v>21</v>
      </c>
      <c r="F187" s="40">
        <f>SUM(F189:F191)</f>
        <v>0</v>
      </c>
      <c r="G187" s="47">
        <f t="shared" si="4"/>
        <v>0</v>
      </c>
      <c r="H187" s="47">
        <f>SUM(H189:H191)</f>
        <v>0</v>
      </c>
      <c r="I187" s="18"/>
    </row>
    <row r="188" spans="1:9" s="6" customFormat="1" ht="17.25" hidden="1" x14ac:dyDescent="0.25">
      <c r="A188" s="38"/>
      <c r="B188" s="39" t="s">
        <v>73</v>
      </c>
      <c r="C188" s="38"/>
      <c r="D188" s="38"/>
      <c r="E188" s="38"/>
      <c r="F188" s="48"/>
      <c r="G188" s="47">
        <f t="shared" si="4"/>
        <v>0</v>
      </c>
      <c r="H188" s="47"/>
      <c r="I188" s="18"/>
    </row>
    <row r="189" spans="1:9" s="6" customFormat="1" ht="17.25" hidden="1" x14ac:dyDescent="0.25">
      <c r="A189" s="38">
        <v>2711</v>
      </c>
      <c r="B189" s="39" t="s">
        <v>159</v>
      </c>
      <c r="C189" s="38" t="s">
        <v>12</v>
      </c>
      <c r="D189" s="38" t="s">
        <v>6</v>
      </c>
      <c r="E189" s="38" t="s">
        <v>6</v>
      </c>
      <c r="F189" s="40">
        <f>SUM(G189,H189)</f>
        <v>0</v>
      </c>
      <c r="G189" s="47">
        <f t="shared" si="4"/>
        <v>0</v>
      </c>
      <c r="H189" s="47">
        <v>0</v>
      </c>
      <c r="I189" s="18"/>
    </row>
    <row r="190" spans="1:9" s="6" customFormat="1" ht="17.25" hidden="1" x14ac:dyDescent="0.25">
      <c r="A190" s="38">
        <v>2712</v>
      </c>
      <c r="B190" s="39" t="s">
        <v>160</v>
      </c>
      <c r="C190" s="38" t="s">
        <v>12</v>
      </c>
      <c r="D190" s="38" t="s">
        <v>6</v>
      </c>
      <c r="E190" s="38" t="s">
        <v>7</v>
      </c>
      <c r="F190" s="40">
        <f>SUM(G190,H190)</f>
        <v>0</v>
      </c>
      <c r="G190" s="47">
        <f t="shared" si="4"/>
        <v>0</v>
      </c>
      <c r="H190" s="47">
        <v>0</v>
      </c>
      <c r="I190" s="18"/>
    </row>
    <row r="191" spans="1:9" s="6" customFormat="1" ht="34.5" hidden="1" x14ac:dyDescent="0.25">
      <c r="A191" s="38">
        <v>2713</v>
      </c>
      <c r="B191" s="39" t="s">
        <v>161</v>
      </c>
      <c r="C191" s="38" t="s">
        <v>12</v>
      </c>
      <c r="D191" s="38" t="s">
        <v>6</v>
      </c>
      <c r="E191" s="38" t="s">
        <v>8</v>
      </c>
      <c r="F191" s="40">
        <f>SUM(G191,H191)</f>
        <v>0</v>
      </c>
      <c r="G191" s="47">
        <f t="shared" si="4"/>
        <v>0</v>
      </c>
      <c r="H191" s="47">
        <v>0</v>
      </c>
      <c r="I191" s="18"/>
    </row>
    <row r="192" spans="1:9" s="6" customFormat="1" ht="34.5" hidden="1" x14ac:dyDescent="0.25">
      <c r="A192" s="38">
        <v>2720</v>
      </c>
      <c r="B192" s="39" t="s">
        <v>162</v>
      </c>
      <c r="C192" s="38" t="s">
        <v>12</v>
      </c>
      <c r="D192" s="38" t="s">
        <v>7</v>
      </c>
      <c r="E192" s="38" t="s">
        <v>21</v>
      </c>
      <c r="F192" s="40">
        <f>SUM(F194:F197)</f>
        <v>0</v>
      </c>
      <c r="G192" s="47">
        <f t="shared" si="4"/>
        <v>0</v>
      </c>
      <c r="H192" s="47">
        <f>SUM(H194:H197)</f>
        <v>0</v>
      </c>
      <c r="I192" s="18"/>
    </row>
    <row r="193" spans="1:9" s="6" customFormat="1" ht="17.25" hidden="1" x14ac:dyDescent="0.25">
      <c r="A193" s="38"/>
      <c r="B193" s="39" t="s">
        <v>73</v>
      </c>
      <c r="C193" s="38"/>
      <c r="D193" s="38"/>
      <c r="E193" s="38"/>
      <c r="F193" s="48"/>
      <c r="G193" s="47">
        <f t="shared" si="4"/>
        <v>0</v>
      </c>
      <c r="H193" s="47"/>
      <c r="I193" s="18"/>
    </row>
    <row r="194" spans="1:9" s="6" customFormat="1" ht="34.5" hidden="1" x14ac:dyDescent="0.25">
      <c r="A194" s="38">
        <v>2721</v>
      </c>
      <c r="B194" s="39" t="s">
        <v>163</v>
      </c>
      <c r="C194" s="38" t="s">
        <v>12</v>
      </c>
      <c r="D194" s="38" t="s">
        <v>7</v>
      </c>
      <c r="E194" s="38" t="s">
        <v>6</v>
      </c>
      <c r="F194" s="40">
        <f>SUM(G194,H194)</f>
        <v>0</v>
      </c>
      <c r="G194" s="47">
        <f t="shared" si="4"/>
        <v>0</v>
      </c>
      <c r="H194" s="47">
        <v>0</v>
      </c>
      <c r="I194" s="18"/>
    </row>
    <row r="195" spans="1:9" s="6" customFormat="1" ht="34.5" hidden="1" x14ac:dyDescent="0.25">
      <c r="A195" s="38">
        <v>2722</v>
      </c>
      <c r="B195" s="39" t="s">
        <v>164</v>
      </c>
      <c r="C195" s="38" t="s">
        <v>12</v>
      </c>
      <c r="D195" s="38" t="s">
        <v>7</v>
      </c>
      <c r="E195" s="38" t="s">
        <v>7</v>
      </c>
      <c r="F195" s="40">
        <f>SUM(G195,H195)</f>
        <v>0</v>
      </c>
      <c r="G195" s="47">
        <f t="shared" si="4"/>
        <v>0</v>
      </c>
      <c r="H195" s="47">
        <v>0</v>
      </c>
      <c r="I195" s="18"/>
    </row>
    <row r="196" spans="1:9" s="6" customFormat="1" ht="17.25" hidden="1" x14ac:dyDescent="0.25">
      <c r="A196" s="38">
        <v>2723</v>
      </c>
      <c r="B196" s="39" t="s">
        <v>165</v>
      </c>
      <c r="C196" s="38" t="s">
        <v>12</v>
      </c>
      <c r="D196" s="38" t="s">
        <v>7</v>
      </c>
      <c r="E196" s="38" t="s">
        <v>8</v>
      </c>
      <c r="F196" s="40">
        <f>SUM(G196,H196)</f>
        <v>0</v>
      </c>
      <c r="G196" s="47">
        <f t="shared" si="4"/>
        <v>0</v>
      </c>
      <c r="H196" s="47">
        <v>0</v>
      </c>
      <c r="I196" s="18"/>
    </row>
    <row r="197" spans="1:9" s="6" customFormat="1" ht="17.25" hidden="1" x14ac:dyDescent="0.25">
      <c r="A197" s="38">
        <v>2724</v>
      </c>
      <c r="B197" s="39" t="s">
        <v>166</v>
      </c>
      <c r="C197" s="38" t="s">
        <v>12</v>
      </c>
      <c r="D197" s="38" t="s">
        <v>7</v>
      </c>
      <c r="E197" s="38" t="s">
        <v>9</v>
      </c>
      <c r="F197" s="40">
        <f>SUM(G197,H197)</f>
        <v>0</v>
      </c>
      <c r="G197" s="47">
        <f t="shared" si="4"/>
        <v>0</v>
      </c>
      <c r="H197" s="47">
        <v>0</v>
      </c>
      <c r="I197" s="18"/>
    </row>
    <row r="198" spans="1:9" s="6" customFormat="1" ht="17.25" hidden="1" x14ac:dyDescent="0.25">
      <c r="A198" s="38">
        <v>2730</v>
      </c>
      <c r="B198" s="39" t="s">
        <v>167</v>
      </c>
      <c r="C198" s="38" t="s">
        <v>12</v>
      </c>
      <c r="D198" s="38" t="s">
        <v>8</v>
      </c>
      <c r="E198" s="38" t="s">
        <v>21</v>
      </c>
      <c r="F198" s="40">
        <f>SUM(F200:F203)</f>
        <v>0</v>
      </c>
      <c r="G198" s="47">
        <f t="shared" si="4"/>
        <v>0</v>
      </c>
      <c r="H198" s="47">
        <f>SUM(H200:H203)</f>
        <v>0</v>
      </c>
      <c r="I198" s="18"/>
    </row>
    <row r="199" spans="1:9" s="6" customFormat="1" ht="17.25" hidden="1" x14ac:dyDescent="0.25">
      <c r="A199" s="38"/>
      <c r="B199" s="39" t="s">
        <v>73</v>
      </c>
      <c r="C199" s="38"/>
      <c r="D199" s="38"/>
      <c r="E199" s="38"/>
      <c r="F199" s="48"/>
      <c r="G199" s="47">
        <f t="shared" si="4"/>
        <v>0</v>
      </c>
      <c r="H199" s="47"/>
      <c r="I199" s="18"/>
    </row>
    <row r="200" spans="1:9" s="6" customFormat="1" ht="34.5" hidden="1" x14ac:dyDescent="0.25">
      <c r="A200" s="38">
        <v>2731</v>
      </c>
      <c r="B200" s="39" t="s">
        <v>168</v>
      </c>
      <c r="C200" s="38" t="s">
        <v>12</v>
      </c>
      <c r="D200" s="38" t="s">
        <v>8</v>
      </c>
      <c r="E200" s="38" t="s">
        <v>6</v>
      </c>
      <c r="F200" s="40">
        <f>SUM(G200,H200)</f>
        <v>0</v>
      </c>
      <c r="G200" s="47">
        <f t="shared" si="4"/>
        <v>0</v>
      </c>
      <c r="H200" s="47">
        <v>0</v>
      </c>
      <c r="I200" s="18"/>
    </row>
    <row r="201" spans="1:9" s="6" customFormat="1" ht="34.5" hidden="1" x14ac:dyDescent="0.25">
      <c r="A201" s="38">
        <v>2732</v>
      </c>
      <c r="B201" s="39" t="s">
        <v>169</v>
      </c>
      <c r="C201" s="38" t="s">
        <v>12</v>
      </c>
      <c r="D201" s="38" t="s">
        <v>8</v>
      </c>
      <c r="E201" s="38" t="s">
        <v>7</v>
      </c>
      <c r="F201" s="40">
        <f>SUM(G201,H201)</f>
        <v>0</v>
      </c>
      <c r="G201" s="47">
        <f t="shared" si="4"/>
        <v>0</v>
      </c>
      <c r="H201" s="47">
        <v>0</v>
      </c>
      <c r="I201" s="18"/>
    </row>
    <row r="202" spans="1:9" s="6" customFormat="1" ht="34.5" hidden="1" x14ac:dyDescent="0.25">
      <c r="A202" s="38">
        <v>2733</v>
      </c>
      <c r="B202" s="39" t="s">
        <v>170</v>
      </c>
      <c r="C202" s="38" t="s">
        <v>12</v>
      </c>
      <c r="D202" s="38" t="s">
        <v>8</v>
      </c>
      <c r="E202" s="38" t="s">
        <v>8</v>
      </c>
      <c r="F202" s="40">
        <f>SUM(G202,H202)</f>
        <v>0</v>
      </c>
      <c r="G202" s="47">
        <f t="shared" si="4"/>
        <v>0</v>
      </c>
      <c r="H202" s="47">
        <v>0</v>
      </c>
      <c r="I202" s="18"/>
    </row>
    <row r="203" spans="1:9" s="6" customFormat="1" ht="51.75" hidden="1" x14ac:dyDescent="0.25">
      <c r="A203" s="38">
        <v>2734</v>
      </c>
      <c r="B203" s="39" t="s">
        <v>171</v>
      </c>
      <c r="C203" s="38" t="s">
        <v>12</v>
      </c>
      <c r="D203" s="38" t="s">
        <v>8</v>
      </c>
      <c r="E203" s="38" t="s">
        <v>9</v>
      </c>
      <c r="F203" s="40">
        <f>SUM(G203,H203)</f>
        <v>0</v>
      </c>
      <c r="G203" s="47">
        <f t="shared" si="4"/>
        <v>0</v>
      </c>
      <c r="H203" s="47">
        <v>0</v>
      </c>
      <c r="I203" s="18"/>
    </row>
    <row r="204" spans="1:9" s="6" customFormat="1" ht="34.5" hidden="1" x14ac:dyDescent="0.25">
      <c r="A204" s="38">
        <v>2740</v>
      </c>
      <c r="B204" s="39" t="s">
        <v>172</v>
      </c>
      <c r="C204" s="38" t="s">
        <v>12</v>
      </c>
      <c r="D204" s="38" t="s">
        <v>9</v>
      </c>
      <c r="E204" s="38" t="s">
        <v>21</v>
      </c>
      <c r="F204" s="40">
        <f>SUM(F206)</f>
        <v>0</v>
      </c>
      <c r="G204" s="47">
        <f t="shared" si="4"/>
        <v>0</v>
      </c>
      <c r="H204" s="47">
        <f>SUM(H206)</f>
        <v>0</v>
      </c>
      <c r="I204" s="18"/>
    </row>
    <row r="205" spans="1:9" s="6" customFormat="1" ht="17.25" hidden="1" x14ac:dyDescent="0.25">
      <c r="A205" s="38"/>
      <c r="B205" s="39" t="s">
        <v>73</v>
      </c>
      <c r="C205" s="38"/>
      <c r="D205" s="38"/>
      <c r="E205" s="38"/>
      <c r="F205" s="48"/>
      <c r="G205" s="47">
        <f t="shared" si="4"/>
        <v>0</v>
      </c>
      <c r="H205" s="47"/>
      <c r="I205" s="18"/>
    </row>
    <row r="206" spans="1:9" s="6" customFormat="1" ht="34.5" hidden="1" x14ac:dyDescent="0.25">
      <c r="A206" s="38">
        <v>2741</v>
      </c>
      <c r="B206" s="39" t="s">
        <v>172</v>
      </c>
      <c r="C206" s="38" t="s">
        <v>12</v>
      </c>
      <c r="D206" s="38" t="s">
        <v>9</v>
      </c>
      <c r="E206" s="38" t="s">
        <v>6</v>
      </c>
      <c r="F206" s="40">
        <f>SUM(G206,H206)</f>
        <v>0</v>
      </c>
      <c r="G206" s="47">
        <f t="shared" si="4"/>
        <v>0</v>
      </c>
      <c r="H206" s="47">
        <v>0</v>
      </c>
      <c r="I206" s="18"/>
    </row>
    <row r="207" spans="1:9" s="6" customFormat="1" ht="51.75" hidden="1" x14ac:dyDescent="0.25">
      <c r="A207" s="38">
        <v>2750</v>
      </c>
      <c r="B207" s="39" t="s">
        <v>173</v>
      </c>
      <c r="C207" s="38" t="s">
        <v>12</v>
      </c>
      <c r="D207" s="38" t="s">
        <v>10</v>
      </c>
      <c r="E207" s="38" t="s">
        <v>21</v>
      </c>
      <c r="F207" s="40">
        <f>SUM(F209)</f>
        <v>0</v>
      </c>
      <c r="G207" s="47">
        <f t="shared" si="4"/>
        <v>0</v>
      </c>
      <c r="H207" s="47">
        <f>SUM(H209)</f>
        <v>0</v>
      </c>
      <c r="I207" s="18"/>
    </row>
    <row r="208" spans="1:9" s="6" customFormat="1" ht="17.25" hidden="1" x14ac:dyDescent="0.25">
      <c r="A208" s="38"/>
      <c r="B208" s="39" t="s">
        <v>73</v>
      </c>
      <c r="C208" s="38"/>
      <c r="D208" s="38"/>
      <c r="E208" s="38"/>
      <c r="F208" s="48"/>
      <c r="G208" s="47">
        <f t="shared" si="4"/>
        <v>0</v>
      </c>
      <c r="H208" s="47"/>
      <c r="I208" s="18"/>
    </row>
    <row r="209" spans="1:9" s="6" customFormat="1" ht="51.75" hidden="1" x14ac:dyDescent="0.25">
      <c r="A209" s="38">
        <v>2751</v>
      </c>
      <c r="B209" s="39" t="s">
        <v>173</v>
      </c>
      <c r="C209" s="38" t="s">
        <v>12</v>
      </c>
      <c r="D209" s="38" t="s">
        <v>10</v>
      </c>
      <c r="E209" s="38" t="s">
        <v>6</v>
      </c>
      <c r="F209" s="40">
        <f>SUM(G209,H209)</f>
        <v>0</v>
      </c>
      <c r="G209" s="47">
        <f t="shared" si="4"/>
        <v>0</v>
      </c>
      <c r="H209" s="47">
        <v>0</v>
      </c>
      <c r="I209" s="18"/>
    </row>
    <row r="210" spans="1:9" s="6" customFormat="1" ht="34.5" hidden="1" x14ac:dyDescent="0.25">
      <c r="A210" s="38">
        <v>2760</v>
      </c>
      <c r="B210" s="39" t="s">
        <v>174</v>
      </c>
      <c r="C210" s="38" t="s">
        <v>12</v>
      </c>
      <c r="D210" s="38" t="s">
        <v>11</v>
      </c>
      <c r="E210" s="38" t="s">
        <v>21</v>
      </c>
      <c r="F210" s="40">
        <f>SUM(F212:F213)</f>
        <v>0</v>
      </c>
      <c r="G210" s="47">
        <f t="shared" si="4"/>
        <v>0</v>
      </c>
      <c r="H210" s="47">
        <f>SUM(H212:H213)</f>
        <v>0</v>
      </c>
      <c r="I210" s="18"/>
    </row>
    <row r="211" spans="1:9" s="6" customFormat="1" ht="17.25" hidden="1" x14ac:dyDescent="0.25">
      <c r="A211" s="38"/>
      <c r="B211" s="39" t="s">
        <v>73</v>
      </c>
      <c r="C211" s="38"/>
      <c r="D211" s="38"/>
      <c r="E211" s="38"/>
      <c r="F211" s="48"/>
      <c r="G211" s="47">
        <f t="shared" ref="G211:G228" si="5">G289+G500</f>
        <v>0</v>
      </c>
      <c r="H211" s="47"/>
      <c r="I211" s="18"/>
    </row>
    <row r="212" spans="1:9" s="6" customFormat="1" ht="34.5" hidden="1" x14ac:dyDescent="0.25">
      <c r="A212" s="38">
        <v>2761</v>
      </c>
      <c r="B212" s="39" t="s">
        <v>175</v>
      </c>
      <c r="C212" s="38" t="s">
        <v>12</v>
      </c>
      <c r="D212" s="38" t="s">
        <v>11</v>
      </c>
      <c r="E212" s="38" t="s">
        <v>6</v>
      </c>
      <c r="F212" s="40">
        <f>SUM(G212,H212)</f>
        <v>0</v>
      </c>
      <c r="G212" s="47">
        <f t="shared" si="5"/>
        <v>0</v>
      </c>
      <c r="H212" s="47">
        <v>0</v>
      </c>
      <c r="I212" s="18"/>
    </row>
    <row r="213" spans="1:9" s="6" customFormat="1" ht="34.5" hidden="1" x14ac:dyDescent="0.25">
      <c r="A213" s="38">
        <v>2762</v>
      </c>
      <c r="B213" s="39" t="s">
        <v>174</v>
      </c>
      <c r="C213" s="38" t="s">
        <v>12</v>
      </c>
      <c r="D213" s="38" t="s">
        <v>11</v>
      </c>
      <c r="E213" s="38" t="s">
        <v>7</v>
      </c>
      <c r="F213" s="40">
        <f>SUM(G213,H213)</f>
        <v>0</v>
      </c>
      <c r="G213" s="47">
        <f t="shared" si="5"/>
        <v>0</v>
      </c>
      <c r="H213" s="47">
        <v>0</v>
      </c>
      <c r="I213" s="18"/>
    </row>
    <row r="214" spans="1:9" s="6" customFormat="1" ht="35.25" customHeight="1" x14ac:dyDescent="0.25">
      <c r="A214" s="38">
        <v>2800</v>
      </c>
      <c r="B214" s="39" t="s">
        <v>367</v>
      </c>
      <c r="C214" s="38" t="s">
        <v>13</v>
      </c>
      <c r="D214" s="38" t="s">
        <v>21</v>
      </c>
      <c r="E214" s="38" t="s">
        <v>21</v>
      </c>
      <c r="F214" s="40">
        <f>H214+G214</f>
        <v>34588.1</v>
      </c>
      <c r="G214" s="47">
        <f t="shared" si="5"/>
        <v>0</v>
      </c>
      <c r="H214" s="47">
        <f>SUM(H216,H219,H228,H233,H238,H241)</f>
        <v>34588.1</v>
      </c>
      <c r="I214" s="18"/>
    </row>
    <row r="215" spans="1:9" s="6" customFormat="1" ht="3" hidden="1" customHeight="1" x14ac:dyDescent="0.25">
      <c r="A215" s="38"/>
      <c r="B215" s="39" t="s">
        <v>73</v>
      </c>
      <c r="C215" s="38"/>
      <c r="D215" s="38"/>
      <c r="E215" s="38"/>
      <c r="F215" s="48"/>
      <c r="G215" s="47">
        <f t="shared" si="5"/>
        <v>0</v>
      </c>
      <c r="H215" s="47"/>
      <c r="I215" s="18"/>
    </row>
    <row r="216" spans="1:9" s="6" customFormat="1" ht="33.75" customHeight="1" x14ac:dyDescent="0.25">
      <c r="A216" s="38">
        <v>2810</v>
      </c>
      <c r="B216" s="39" t="s">
        <v>47</v>
      </c>
      <c r="C216" s="38" t="s">
        <v>13</v>
      </c>
      <c r="D216" s="38" t="s">
        <v>6</v>
      </c>
      <c r="E216" s="38" t="s">
        <v>21</v>
      </c>
      <c r="F216" s="40">
        <f>SUM(F218)</f>
        <v>34588.1</v>
      </c>
      <c r="G216" s="47">
        <f t="shared" si="5"/>
        <v>0</v>
      </c>
      <c r="H216" s="47">
        <f>SUM(H218)</f>
        <v>34588.1</v>
      </c>
      <c r="I216" s="18"/>
    </row>
    <row r="217" spans="1:9" s="6" customFormat="1" ht="25.5" hidden="1" customHeight="1" x14ac:dyDescent="0.25">
      <c r="A217" s="38"/>
      <c r="B217" s="39" t="s">
        <v>73</v>
      </c>
      <c r="C217" s="38"/>
      <c r="D217" s="38"/>
      <c r="E217" s="38"/>
      <c r="F217" s="48"/>
      <c r="G217" s="47">
        <f t="shared" si="5"/>
        <v>0</v>
      </c>
      <c r="H217" s="47"/>
      <c r="I217" s="18"/>
    </row>
    <row r="218" spans="1:9" s="6" customFormat="1" ht="35.25" customHeight="1" x14ac:dyDescent="0.25">
      <c r="A218" s="38">
        <v>2811</v>
      </c>
      <c r="B218" s="39" t="s">
        <v>47</v>
      </c>
      <c r="C218" s="38" t="s">
        <v>13</v>
      </c>
      <c r="D218" s="38" t="s">
        <v>6</v>
      </c>
      <c r="E218" s="38" t="s">
        <v>6</v>
      </c>
      <c r="F218" s="40">
        <f>SUM(G218,H218)</f>
        <v>34588.1</v>
      </c>
      <c r="G218" s="47">
        <f t="shared" si="5"/>
        <v>0</v>
      </c>
      <c r="H218" s="47">
        <v>34588.1</v>
      </c>
      <c r="I218" s="18"/>
    </row>
    <row r="219" spans="1:9" s="6" customFormat="1" ht="27" hidden="1" customHeight="1" x14ac:dyDescent="0.25">
      <c r="A219" s="38">
        <v>2820</v>
      </c>
      <c r="B219" s="39" t="s">
        <v>176</v>
      </c>
      <c r="C219" s="38" t="s">
        <v>13</v>
      </c>
      <c r="D219" s="38" t="s">
        <v>7</v>
      </c>
      <c r="E219" s="38" t="s">
        <v>21</v>
      </c>
      <c r="F219" s="40">
        <f>SUM(F221:F227)</f>
        <v>0</v>
      </c>
      <c r="G219" s="47">
        <f t="shared" si="5"/>
        <v>0</v>
      </c>
      <c r="H219" s="47">
        <f>SUM(H221:H227)</f>
        <v>0</v>
      </c>
      <c r="I219" s="18"/>
    </row>
    <row r="220" spans="1:9" s="6" customFormat="1" ht="17.25" hidden="1" x14ac:dyDescent="0.25">
      <c r="A220" s="38"/>
      <c r="B220" s="39" t="s">
        <v>73</v>
      </c>
      <c r="C220" s="38"/>
      <c r="D220" s="38"/>
      <c r="E220" s="38"/>
      <c r="F220" s="48"/>
      <c r="G220" s="47">
        <f t="shared" si="5"/>
        <v>0</v>
      </c>
      <c r="H220" s="47"/>
      <c r="I220" s="18"/>
    </row>
    <row r="221" spans="1:9" s="6" customFormat="1" ht="17.25" hidden="1" x14ac:dyDescent="0.25">
      <c r="A221" s="38">
        <v>2821</v>
      </c>
      <c r="B221" s="39" t="s">
        <v>177</v>
      </c>
      <c r="C221" s="38" t="s">
        <v>13</v>
      </c>
      <c r="D221" s="38" t="s">
        <v>7</v>
      </c>
      <c r="E221" s="38" t="s">
        <v>6</v>
      </c>
      <c r="F221" s="40">
        <f t="shared" ref="F221:F227" si="6">SUM(G221,H221)</f>
        <v>0</v>
      </c>
      <c r="G221" s="47">
        <f t="shared" si="5"/>
        <v>0</v>
      </c>
      <c r="H221" s="47">
        <v>0</v>
      </c>
      <c r="I221" s="18"/>
    </row>
    <row r="222" spans="1:9" s="6" customFormat="1" ht="17.25" hidden="1" x14ac:dyDescent="0.25">
      <c r="A222" s="38">
        <v>2822</v>
      </c>
      <c r="B222" s="39" t="s">
        <v>178</v>
      </c>
      <c r="C222" s="38" t="s">
        <v>13</v>
      </c>
      <c r="D222" s="38" t="s">
        <v>7</v>
      </c>
      <c r="E222" s="38" t="s">
        <v>7</v>
      </c>
      <c r="F222" s="40">
        <f t="shared" si="6"/>
        <v>0</v>
      </c>
      <c r="G222" s="47">
        <f t="shared" si="5"/>
        <v>0</v>
      </c>
      <c r="H222" s="47">
        <v>0</v>
      </c>
      <c r="I222" s="18"/>
    </row>
    <row r="223" spans="1:9" s="6" customFormat="1" ht="34.5" hidden="1" x14ac:dyDescent="0.25">
      <c r="A223" s="38">
        <v>2823</v>
      </c>
      <c r="B223" s="39" t="s">
        <v>179</v>
      </c>
      <c r="C223" s="38" t="s">
        <v>13</v>
      </c>
      <c r="D223" s="38" t="s">
        <v>7</v>
      </c>
      <c r="E223" s="38" t="s">
        <v>8</v>
      </c>
      <c r="F223" s="40">
        <f t="shared" si="6"/>
        <v>0</v>
      </c>
      <c r="G223" s="47">
        <f t="shared" si="5"/>
        <v>0</v>
      </c>
      <c r="H223" s="47">
        <v>0</v>
      </c>
      <c r="I223" s="18"/>
    </row>
    <row r="224" spans="1:9" s="6" customFormat="1" ht="34.5" hidden="1" x14ac:dyDescent="0.25">
      <c r="A224" s="38">
        <v>2824</v>
      </c>
      <c r="B224" s="39" t="s">
        <v>180</v>
      </c>
      <c r="C224" s="38" t="s">
        <v>13</v>
      </c>
      <c r="D224" s="38" t="s">
        <v>7</v>
      </c>
      <c r="E224" s="38" t="s">
        <v>9</v>
      </c>
      <c r="F224" s="40">
        <f t="shared" si="6"/>
        <v>0</v>
      </c>
      <c r="G224" s="47">
        <f t="shared" si="5"/>
        <v>0</v>
      </c>
      <c r="H224" s="47">
        <v>0</v>
      </c>
      <c r="I224" s="18"/>
    </row>
    <row r="225" spans="1:9" s="6" customFormat="1" ht="17.25" hidden="1" x14ac:dyDescent="0.25">
      <c r="A225" s="38">
        <v>2825</v>
      </c>
      <c r="B225" s="39" t="s">
        <v>181</v>
      </c>
      <c r="C225" s="38" t="s">
        <v>13</v>
      </c>
      <c r="D225" s="38" t="s">
        <v>7</v>
      </c>
      <c r="E225" s="38" t="s">
        <v>10</v>
      </c>
      <c r="F225" s="40">
        <f t="shared" si="6"/>
        <v>0</v>
      </c>
      <c r="G225" s="47">
        <f t="shared" si="5"/>
        <v>0</v>
      </c>
      <c r="H225" s="47">
        <v>0</v>
      </c>
      <c r="I225" s="18"/>
    </row>
    <row r="226" spans="1:9" s="6" customFormat="1" ht="17.25" hidden="1" x14ac:dyDescent="0.25">
      <c r="A226" s="38">
        <v>2826</v>
      </c>
      <c r="B226" s="39" t="s">
        <v>182</v>
      </c>
      <c r="C226" s="38" t="s">
        <v>13</v>
      </c>
      <c r="D226" s="38" t="s">
        <v>7</v>
      </c>
      <c r="E226" s="38" t="s">
        <v>11</v>
      </c>
      <c r="F226" s="40">
        <f t="shared" si="6"/>
        <v>0</v>
      </c>
      <c r="G226" s="47">
        <f t="shared" si="5"/>
        <v>0</v>
      </c>
      <c r="H226" s="47">
        <v>0</v>
      </c>
      <c r="I226" s="18"/>
    </row>
    <row r="227" spans="1:9" s="6" customFormat="1" ht="51.75" hidden="1" x14ac:dyDescent="0.25">
      <c r="A227" s="38">
        <v>2827</v>
      </c>
      <c r="B227" s="39" t="s">
        <v>183</v>
      </c>
      <c r="C227" s="38" t="s">
        <v>13</v>
      </c>
      <c r="D227" s="38" t="s">
        <v>7</v>
      </c>
      <c r="E227" s="38" t="s">
        <v>12</v>
      </c>
      <c r="F227" s="40">
        <f t="shared" si="6"/>
        <v>0</v>
      </c>
      <c r="G227" s="47">
        <f t="shared" si="5"/>
        <v>0</v>
      </c>
      <c r="H227" s="47">
        <v>0</v>
      </c>
      <c r="I227" s="18"/>
    </row>
    <row r="228" spans="1:9" s="6" customFormat="1" ht="51.75" hidden="1" x14ac:dyDescent="0.25">
      <c r="A228" s="38">
        <v>2830</v>
      </c>
      <c r="B228" s="39" t="s">
        <v>184</v>
      </c>
      <c r="C228" s="38" t="s">
        <v>13</v>
      </c>
      <c r="D228" s="38" t="s">
        <v>8</v>
      </c>
      <c r="E228" s="38" t="s">
        <v>21</v>
      </c>
      <c r="F228" s="40" t="e">
        <f>SUM(F230:F232)</f>
        <v>#REF!</v>
      </c>
      <c r="G228" s="47">
        <f t="shared" si="5"/>
        <v>0</v>
      </c>
      <c r="H228" s="47">
        <f>SUM(H230:H232)</f>
        <v>0</v>
      </c>
      <c r="I228" s="18"/>
    </row>
    <row r="229" spans="1:9" s="6" customFormat="1" ht="17.25" hidden="1" x14ac:dyDescent="0.25">
      <c r="A229" s="38"/>
      <c r="B229" s="39" t="s">
        <v>73</v>
      </c>
      <c r="C229" s="38"/>
      <c r="D229" s="38"/>
      <c r="E229" s="38"/>
      <c r="F229" s="48"/>
      <c r="G229" s="47" t="e">
        <f>#REF!+G518</f>
        <v>#REF!</v>
      </c>
      <c r="H229" s="47"/>
      <c r="I229" s="18"/>
    </row>
    <row r="230" spans="1:9" s="6" customFormat="1" ht="17.25" hidden="1" x14ac:dyDescent="0.25">
      <c r="A230" s="38">
        <v>2831</v>
      </c>
      <c r="B230" s="39" t="s">
        <v>185</v>
      </c>
      <c r="C230" s="38" t="s">
        <v>13</v>
      </c>
      <c r="D230" s="38" t="s">
        <v>8</v>
      </c>
      <c r="E230" s="38" t="s">
        <v>6</v>
      </c>
      <c r="F230" s="40" t="e">
        <f>SUM(G230,H230)</f>
        <v>#REF!</v>
      </c>
      <c r="G230" s="47" t="e">
        <f>#REF!+G519</f>
        <v>#REF!</v>
      </c>
      <c r="H230" s="47">
        <v>0</v>
      </c>
      <c r="I230" s="18"/>
    </row>
    <row r="231" spans="1:9" s="6" customFormat="1" ht="34.5" hidden="1" x14ac:dyDescent="0.25">
      <c r="A231" s="38">
        <v>2832</v>
      </c>
      <c r="B231" s="39" t="s">
        <v>186</v>
      </c>
      <c r="C231" s="38" t="s">
        <v>13</v>
      </c>
      <c r="D231" s="38" t="s">
        <v>8</v>
      </c>
      <c r="E231" s="38" t="s">
        <v>7</v>
      </c>
      <c r="F231" s="40" t="e">
        <f>SUM(G231,H231)</f>
        <v>#REF!</v>
      </c>
      <c r="G231" s="47" t="e">
        <f>#REF!+G520</f>
        <v>#REF!</v>
      </c>
      <c r="H231" s="47">
        <v>0</v>
      </c>
      <c r="I231" s="18"/>
    </row>
    <row r="232" spans="1:9" s="6" customFormat="1" ht="17.25" hidden="1" x14ac:dyDescent="0.25">
      <c r="A232" s="38">
        <v>2833</v>
      </c>
      <c r="B232" s="39" t="s">
        <v>187</v>
      </c>
      <c r="C232" s="38" t="s">
        <v>13</v>
      </c>
      <c r="D232" s="38" t="s">
        <v>8</v>
      </c>
      <c r="E232" s="38" t="s">
        <v>8</v>
      </c>
      <c r="F232" s="40">
        <f>SUM(G232,H232)</f>
        <v>0</v>
      </c>
      <c r="G232" s="47">
        <f>G307+G521</f>
        <v>0</v>
      </c>
      <c r="H232" s="47">
        <v>0</v>
      </c>
      <c r="I232" s="18"/>
    </row>
    <row r="233" spans="1:9" s="6" customFormat="1" ht="21.75" hidden="1" customHeight="1" x14ac:dyDescent="0.25">
      <c r="A233" s="38">
        <v>2840</v>
      </c>
      <c r="B233" s="39" t="s">
        <v>188</v>
      </c>
      <c r="C233" s="38" t="s">
        <v>13</v>
      </c>
      <c r="D233" s="38" t="s">
        <v>9</v>
      </c>
      <c r="E233" s="38" t="s">
        <v>21</v>
      </c>
      <c r="F233" s="40">
        <f>SUM(F235:F237)</f>
        <v>0</v>
      </c>
      <c r="G233" s="47" t="e">
        <f>#REF!+G522</f>
        <v>#REF!</v>
      </c>
      <c r="H233" s="47">
        <f>SUM(H235:H237)</f>
        <v>0</v>
      </c>
      <c r="I233" s="18"/>
    </row>
    <row r="234" spans="1:9" s="6" customFormat="1" ht="17.25" hidden="1" x14ac:dyDescent="0.25">
      <c r="A234" s="38"/>
      <c r="B234" s="39" t="s">
        <v>73</v>
      </c>
      <c r="C234" s="38"/>
      <c r="D234" s="38"/>
      <c r="E234" s="38"/>
      <c r="F234" s="48"/>
      <c r="G234" s="47">
        <f t="shared" ref="G234:G270" si="7">G308+G523</f>
        <v>0</v>
      </c>
      <c r="H234" s="47"/>
      <c r="I234" s="18"/>
    </row>
    <row r="235" spans="1:9" s="6" customFormat="1" ht="17.25" hidden="1" x14ac:dyDescent="0.25">
      <c r="A235" s="38">
        <v>2841</v>
      </c>
      <c r="B235" s="39" t="s">
        <v>189</v>
      </c>
      <c r="C235" s="38" t="s">
        <v>13</v>
      </c>
      <c r="D235" s="38" t="s">
        <v>9</v>
      </c>
      <c r="E235" s="38" t="s">
        <v>6</v>
      </c>
      <c r="F235" s="40">
        <f>SUM(G235,H235)</f>
        <v>0</v>
      </c>
      <c r="G235" s="47">
        <f t="shared" si="7"/>
        <v>0</v>
      </c>
      <c r="H235" s="47">
        <v>0</v>
      </c>
      <c r="I235" s="18"/>
    </row>
    <row r="236" spans="1:9" s="6" customFormat="1" ht="69" hidden="1" x14ac:dyDescent="0.25">
      <c r="A236" s="38">
        <v>2842</v>
      </c>
      <c r="B236" s="39" t="s">
        <v>190</v>
      </c>
      <c r="C236" s="38" t="s">
        <v>13</v>
      </c>
      <c r="D236" s="38" t="s">
        <v>9</v>
      </c>
      <c r="E236" s="38" t="s">
        <v>7</v>
      </c>
      <c r="F236" s="40">
        <f>SUM(G236,H236)</f>
        <v>0</v>
      </c>
      <c r="G236" s="47">
        <f t="shared" si="7"/>
        <v>0</v>
      </c>
      <c r="H236" s="47">
        <v>0</v>
      </c>
      <c r="I236" s="18"/>
    </row>
    <row r="237" spans="1:9" s="6" customFormat="1" ht="34.5" hidden="1" x14ac:dyDescent="0.25">
      <c r="A237" s="38">
        <v>2843</v>
      </c>
      <c r="B237" s="39" t="s">
        <v>188</v>
      </c>
      <c r="C237" s="38" t="s">
        <v>13</v>
      </c>
      <c r="D237" s="38" t="s">
        <v>9</v>
      </c>
      <c r="E237" s="38" t="s">
        <v>8</v>
      </c>
      <c r="F237" s="40">
        <f>SUM(G237,H237)</f>
        <v>0</v>
      </c>
      <c r="G237" s="47">
        <f t="shared" si="7"/>
        <v>0</v>
      </c>
      <c r="H237" s="47">
        <v>0</v>
      </c>
      <c r="I237" s="18"/>
    </row>
    <row r="238" spans="1:9" s="6" customFormat="1" ht="51.75" hidden="1" x14ac:dyDescent="0.25">
      <c r="A238" s="38">
        <v>2850</v>
      </c>
      <c r="B238" s="39" t="s">
        <v>191</v>
      </c>
      <c r="C238" s="38" t="s">
        <v>13</v>
      </c>
      <c r="D238" s="38" t="s">
        <v>10</v>
      </c>
      <c r="E238" s="38" t="s">
        <v>21</v>
      </c>
      <c r="F238" s="40">
        <f>SUM(F240)</f>
        <v>0</v>
      </c>
      <c r="G238" s="47">
        <f t="shared" si="7"/>
        <v>0</v>
      </c>
      <c r="H238" s="47">
        <f>SUM(H240)</f>
        <v>0</v>
      </c>
      <c r="I238" s="18"/>
    </row>
    <row r="239" spans="1:9" s="6" customFormat="1" ht="17.25" hidden="1" x14ac:dyDescent="0.25">
      <c r="A239" s="38"/>
      <c r="B239" s="39" t="s">
        <v>73</v>
      </c>
      <c r="C239" s="38"/>
      <c r="D239" s="38"/>
      <c r="E239" s="38"/>
      <c r="F239" s="48"/>
      <c r="G239" s="47">
        <f t="shared" si="7"/>
        <v>0</v>
      </c>
      <c r="H239" s="47"/>
      <c r="I239" s="18"/>
    </row>
    <row r="240" spans="1:9" s="6" customFormat="1" ht="51.75" hidden="1" x14ac:dyDescent="0.25">
      <c r="A240" s="38">
        <v>2851</v>
      </c>
      <c r="B240" s="39" t="s">
        <v>191</v>
      </c>
      <c r="C240" s="38" t="s">
        <v>13</v>
      </c>
      <c r="D240" s="38" t="s">
        <v>10</v>
      </c>
      <c r="E240" s="38" t="s">
        <v>6</v>
      </c>
      <c r="F240" s="40">
        <f>SUM(G240,H240)</f>
        <v>0</v>
      </c>
      <c r="G240" s="47">
        <f t="shared" si="7"/>
        <v>0</v>
      </c>
      <c r="H240" s="47">
        <v>0</v>
      </c>
      <c r="I240" s="18"/>
    </row>
    <row r="241" spans="1:9" s="6" customFormat="1" ht="34.5" hidden="1" x14ac:dyDescent="0.25">
      <c r="A241" s="38">
        <v>2860</v>
      </c>
      <c r="B241" s="39" t="s">
        <v>192</v>
      </c>
      <c r="C241" s="38" t="s">
        <v>13</v>
      </c>
      <c r="D241" s="38" t="s">
        <v>11</v>
      </c>
      <c r="E241" s="38" t="s">
        <v>21</v>
      </c>
      <c r="F241" s="40">
        <f>SUM(F243)</f>
        <v>0</v>
      </c>
      <c r="G241" s="47">
        <f t="shared" si="7"/>
        <v>0</v>
      </c>
      <c r="H241" s="47">
        <f>SUM(H243)</f>
        <v>0</v>
      </c>
      <c r="I241" s="18"/>
    </row>
    <row r="242" spans="1:9" s="6" customFormat="1" ht="17.25" hidden="1" x14ac:dyDescent="0.25">
      <c r="A242" s="38"/>
      <c r="B242" s="39" t="s">
        <v>73</v>
      </c>
      <c r="C242" s="38"/>
      <c r="D242" s="38"/>
      <c r="E242" s="38"/>
      <c r="F242" s="48"/>
      <c r="G242" s="47">
        <f t="shared" si="7"/>
        <v>0</v>
      </c>
      <c r="H242" s="47"/>
      <c r="I242" s="18"/>
    </row>
    <row r="243" spans="1:9" s="6" customFormat="1" ht="1.5" hidden="1" customHeight="1" x14ac:dyDescent="0.25">
      <c r="A243" s="38">
        <v>2861</v>
      </c>
      <c r="B243" s="39" t="s">
        <v>192</v>
      </c>
      <c r="C243" s="38" t="s">
        <v>13</v>
      </c>
      <c r="D243" s="38" t="s">
        <v>11</v>
      </c>
      <c r="E243" s="38" t="s">
        <v>6</v>
      </c>
      <c r="F243" s="40">
        <f>SUM(G243,H243)</f>
        <v>0</v>
      </c>
      <c r="G243" s="47">
        <f t="shared" si="7"/>
        <v>0</v>
      </c>
      <c r="H243" s="47">
        <v>0</v>
      </c>
      <c r="I243" s="18"/>
    </row>
    <row r="244" spans="1:9" s="6" customFormat="1" ht="22.5" customHeight="1" x14ac:dyDescent="0.25">
      <c r="A244" s="38">
        <v>2900</v>
      </c>
      <c r="B244" s="39" t="s">
        <v>381</v>
      </c>
      <c r="C244" s="38" t="s">
        <v>149</v>
      </c>
      <c r="D244" s="38" t="s">
        <v>21</v>
      </c>
      <c r="E244" s="38" t="s">
        <v>21</v>
      </c>
      <c r="F244" s="40">
        <f>SUM(F246,F250,F254,F258,F262,F266,F269,F272)</f>
        <v>-5000</v>
      </c>
      <c r="G244" s="47">
        <f t="shared" si="7"/>
        <v>0</v>
      </c>
      <c r="H244" s="47">
        <f>SUM(H246,H250,H254,H258,H262,H266,H269,H272)</f>
        <v>-5000</v>
      </c>
      <c r="I244" s="18"/>
    </row>
    <row r="245" spans="1:9" s="6" customFormat="1" ht="17.25" hidden="1" x14ac:dyDescent="0.25">
      <c r="A245" s="38"/>
      <c r="B245" s="39" t="s">
        <v>73</v>
      </c>
      <c r="C245" s="38"/>
      <c r="D245" s="38"/>
      <c r="E245" s="38"/>
      <c r="F245" s="48"/>
      <c r="G245" s="47">
        <f t="shared" si="7"/>
        <v>0</v>
      </c>
      <c r="H245" s="47"/>
      <c r="I245" s="18"/>
    </row>
    <row r="246" spans="1:9" s="6" customFormat="1" ht="56.25" customHeight="1" x14ac:dyDescent="0.25">
      <c r="A246" s="38">
        <v>2910</v>
      </c>
      <c r="B246" s="39" t="s">
        <v>193</v>
      </c>
      <c r="C246" s="38" t="s">
        <v>149</v>
      </c>
      <c r="D246" s="38" t="s">
        <v>6</v>
      </c>
      <c r="E246" s="38" t="s">
        <v>21</v>
      </c>
      <c r="F246" s="40">
        <f>SUM(F248:F249)</f>
        <v>-5000</v>
      </c>
      <c r="G246" s="47">
        <f t="shared" si="7"/>
        <v>0</v>
      </c>
      <c r="H246" s="47">
        <f>SUM(H248:H249)</f>
        <v>-5000</v>
      </c>
      <c r="I246" s="18"/>
    </row>
    <row r="247" spans="1:9" s="6" customFormat="1" ht="17.25" hidden="1" x14ac:dyDescent="0.25">
      <c r="A247" s="38"/>
      <c r="B247" s="39" t="s">
        <v>73</v>
      </c>
      <c r="C247" s="38"/>
      <c r="D247" s="38"/>
      <c r="E247" s="38"/>
      <c r="F247" s="48"/>
      <c r="G247" s="47">
        <f t="shared" si="7"/>
        <v>0</v>
      </c>
      <c r="H247" s="47">
        <f t="shared" ref="H247:H262" si="8">SUM(H249:H250)</f>
        <v>0</v>
      </c>
      <c r="I247" s="18"/>
    </row>
    <row r="248" spans="1:9" s="6" customFormat="1" ht="27.75" customHeight="1" x14ac:dyDescent="0.25">
      <c r="A248" s="38">
        <v>2911</v>
      </c>
      <c r="B248" s="39" t="s">
        <v>194</v>
      </c>
      <c r="C248" s="38" t="s">
        <v>149</v>
      </c>
      <c r="D248" s="38" t="s">
        <v>6</v>
      </c>
      <c r="E248" s="38" t="s">
        <v>6</v>
      </c>
      <c r="F248" s="40">
        <f>SUM(G248,H248)</f>
        <v>-5000</v>
      </c>
      <c r="G248" s="47">
        <f t="shared" si="7"/>
        <v>0</v>
      </c>
      <c r="H248" s="47">
        <v>-5000</v>
      </c>
      <c r="I248" s="18"/>
    </row>
    <row r="249" spans="1:9" s="6" customFormat="1" hidden="1" x14ac:dyDescent="0.25">
      <c r="A249" s="17">
        <v>2912</v>
      </c>
      <c r="B249" s="7" t="s">
        <v>195</v>
      </c>
      <c r="C249" s="17" t="s">
        <v>149</v>
      </c>
      <c r="D249" s="17" t="s">
        <v>6</v>
      </c>
      <c r="E249" s="17" t="s">
        <v>7</v>
      </c>
      <c r="F249" s="20">
        <f>SUM(G249,H249)</f>
        <v>0</v>
      </c>
      <c r="G249" s="22">
        <f t="shared" si="7"/>
        <v>0</v>
      </c>
      <c r="H249" s="22">
        <f t="shared" si="8"/>
        <v>0</v>
      </c>
      <c r="I249" s="18"/>
    </row>
    <row r="250" spans="1:9" s="6" customFormat="1" hidden="1" x14ac:dyDescent="0.25">
      <c r="A250" s="17">
        <v>2920</v>
      </c>
      <c r="B250" s="7" t="s">
        <v>196</v>
      </c>
      <c r="C250" s="17" t="s">
        <v>149</v>
      </c>
      <c r="D250" s="17" t="s">
        <v>7</v>
      </c>
      <c r="E250" s="17" t="s">
        <v>21</v>
      </c>
      <c r="F250" s="20">
        <f>SUM(F252:F253)</f>
        <v>0</v>
      </c>
      <c r="G250" s="22">
        <f t="shared" si="7"/>
        <v>0</v>
      </c>
      <c r="H250" s="22">
        <f t="shared" si="8"/>
        <v>0</v>
      </c>
      <c r="I250" s="18"/>
    </row>
    <row r="251" spans="1:9" s="6" customFormat="1" hidden="1" x14ac:dyDescent="0.25">
      <c r="A251" s="17"/>
      <c r="B251" s="7" t="s">
        <v>73</v>
      </c>
      <c r="C251" s="17"/>
      <c r="D251" s="17"/>
      <c r="E251" s="17"/>
      <c r="F251" s="23"/>
      <c r="G251" s="22">
        <f t="shared" si="7"/>
        <v>0</v>
      </c>
      <c r="H251" s="22">
        <f t="shared" si="8"/>
        <v>0</v>
      </c>
      <c r="I251" s="18"/>
    </row>
    <row r="252" spans="1:9" s="6" customFormat="1" hidden="1" x14ac:dyDescent="0.25">
      <c r="A252" s="17">
        <v>2921</v>
      </c>
      <c r="B252" s="7" t="s">
        <v>197</v>
      </c>
      <c r="C252" s="17" t="s">
        <v>149</v>
      </c>
      <c r="D252" s="17" t="s">
        <v>7</v>
      </c>
      <c r="E252" s="17" t="s">
        <v>6</v>
      </c>
      <c r="F252" s="20">
        <f>SUM(G252,H252)</f>
        <v>0</v>
      </c>
      <c r="G252" s="22">
        <f t="shared" si="7"/>
        <v>0</v>
      </c>
      <c r="H252" s="22">
        <f t="shared" si="8"/>
        <v>0</v>
      </c>
      <c r="I252" s="18"/>
    </row>
    <row r="253" spans="1:9" s="6" customFormat="1" hidden="1" x14ac:dyDescent="0.25">
      <c r="A253" s="17">
        <v>2922</v>
      </c>
      <c r="B253" s="7" t="s">
        <v>198</v>
      </c>
      <c r="C253" s="17" t="s">
        <v>149</v>
      </c>
      <c r="D253" s="17" t="s">
        <v>7</v>
      </c>
      <c r="E253" s="17" t="s">
        <v>7</v>
      </c>
      <c r="F253" s="20">
        <f>SUM(G253,H253)</f>
        <v>0</v>
      </c>
      <c r="G253" s="22">
        <f t="shared" si="7"/>
        <v>0</v>
      </c>
      <c r="H253" s="22">
        <f t="shared" si="8"/>
        <v>0</v>
      </c>
      <c r="I253" s="18"/>
    </row>
    <row r="254" spans="1:9" s="6" customFormat="1" ht="40.5" hidden="1" x14ac:dyDescent="0.25">
      <c r="A254" s="17">
        <v>2930</v>
      </c>
      <c r="B254" s="7" t="s">
        <v>199</v>
      </c>
      <c r="C254" s="17" t="s">
        <v>149</v>
      </c>
      <c r="D254" s="17" t="s">
        <v>8</v>
      </c>
      <c r="E254" s="17" t="s">
        <v>21</v>
      </c>
      <c r="F254" s="20">
        <f>SUM(F256:F257)</f>
        <v>0</v>
      </c>
      <c r="G254" s="22">
        <f t="shared" si="7"/>
        <v>0</v>
      </c>
      <c r="H254" s="22">
        <f t="shared" si="8"/>
        <v>0</v>
      </c>
      <c r="I254" s="18"/>
    </row>
    <row r="255" spans="1:9" s="6" customFormat="1" hidden="1" x14ac:dyDescent="0.25">
      <c r="A255" s="17"/>
      <c r="B255" s="7" t="s">
        <v>73</v>
      </c>
      <c r="C255" s="17"/>
      <c r="D255" s="17"/>
      <c r="E255" s="17"/>
      <c r="F255" s="23"/>
      <c r="G255" s="22">
        <f t="shared" si="7"/>
        <v>0</v>
      </c>
      <c r="H255" s="22">
        <f t="shared" si="8"/>
        <v>0</v>
      </c>
      <c r="I255" s="18"/>
    </row>
    <row r="256" spans="1:9" s="6" customFormat="1" ht="27" hidden="1" x14ac:dyDescent="0.25">
      <c r="A256" s="17">
        <v>2931</v>
      </c>
      <c r="B256" s="7" t="s">
        <v>200</v>
      </c>
      <c r="C256" s="17" t="s">
        <v>149</v>
      </c>
      <c r="D256" s="17" t="s">
        <v>8</v>
      </c>
      <c r="E256" s="17" t="s">
        <v>6</v>
      </c>
      <c r="F256" s="20">
        <f>SUM(G256,H256)</f>
        <v>0</v>
      </c>
      <c r="G256" s="22">
        <f t="shared" si="7"/>
        <v>0</v>
      </c>
      <c r="H256" s="22">
        <f t="shared" si="8"/>
        <v>0</v>
      </c>
      <c r="I256" s="18"/>
    </row>
    <row r="257" spans="1:9" s="6" customFormat="1" ht="6" hidden="1" customHeight="1" x14ac:dyDescent="0.25">
      <c r="A257" s="17">
        <v>2932</v>
      </c>
      <c r="B257" s="7" t="s">
        <v>201</v>
      </c>
      <c r="C257" s="17" t="s">
        <v>149</v>
      </c>
      <c r="D257" s="17" t="s">
        <v>8</v>
      </c>
      <c r="E257" s="17" t="s">
        <v>7</v>
      </c>
      <c r="F257" s="20">
        <f>SUM(G257,H257)</f>
        <v>0</v>
      </c>
      <c r="G257" s="22">
        <f t="shared" si="7"/>
        <v>0</v>
      </c>
      <c r="H257" s="22">
        <f t="shared" si="8"/>
        <v>0</v>
      </c>
      <c r="I257" s="18"/>
    </row>
    <row r="258" spans="1:9" s="6" customFormat="1" hidden="1" x14ac:dyDescent="0.25">
      <c r="A258" s="17">
        <v>2940</v>
      </c>
      <c r="B258" s="7" t="s">
        <v>202</v>
      </c>
      <c r="C258" s="17" t="s">
        <v>149</v>
      </c>
      <c r="D258" s="17" t="s">
        <v>9</v>
      </c>
      <c r="E258" s="17" t="s">
        <v>21</v>
      </c>
      <c r="F258" s="20">
        <f>SUM(F260:F261)</f>
        <v>0</v>
      </c>
      <c r="G258" s="22">
        <f t="shared" si="7"/>
        <v>0</v>
      </c>
      <c r="H258" s="22">
        <f t="shared" si="8"/>
        <v>0</v>
      </c>
      <c r="I258" s="18"/>
    </row>
    <row r="259" spans="1:9" s="6" customFormat="1" hidden="1" x14ac:dyDescent="0.25">
      <c r="A259" s="17"/>
      <c r="B259" s="7" t="s">
        <v>73</v>
      </c>
      <c r="C259" s="17"/>
      <c r="D259" s="17"/>
      <c r="E259" s="17"/>
      <c r="F259" s="23"/>
      <c r="G259" s="22">
        <f t="shared" si="7"/>
        <v>0</v>
      </c>
      <c r="H259" s="22">
        <f t="shared" si="8"/>
        <v>0</v>
      </c>
      <c r="I259" s="18"/>
    </row>
    <row r="260" spans="1:9" s="6" customFormat="1" hidden="1" x14ac:dyDescent="0.25">
      <c r="A260" s="17">
        <v>2941</v>
      </c>
      <c r="B260" s="7" t="s">
        <v>203</v>
      </c>
      <c r="C260" s="17" t="s">
        <v>149</v>
      </c>
      <c r="D260" s="17" t="s">
        <v>9</v>
      </c>
      <c r="E260" s="17" t="s">
        <v>6</v>
      </c>
      <c r="F260" s="20">
        <f>SUM(G260,H260)</f>
        <v>0</v>
      </c>
      <c r="G260" s="22">
        <f t="shared" si="7"/>
        <v>0</v>
      </c>
      <c r="H260" s="22">
        <f t="shared" si="8"/>
        <v>0</v>
      </c>
      <c r="I260" s="18"/>
    </row>
    <row r="261" spans="1:9" s="6" customFormat="1" hidden="1" x14ac:dyDescent="0.25">
      <c r="A261" s="17">
        <v>2942</v>
      </c>
      <c r="B261" s="7" t="s">
        <v>204</v>
      </c>
      <c r="C261" s="17" t="s">
        <v>149</v>
      </c>
      <c r="D261" s="17" t="s">
        <v>9</v>
      </c>
      <c r="E261" s="17" t="s">
        <v>7</v>
      </c>
      <c r="F261" s="20">
        <f>SUM(G261,H261)</f>
        <v>0</v>
      </c>
      <c r="G261" s="22">
        <f t="shared" si="7"/>
        <v>0</v>
      </c>
      <c r="H261" s="22">
        <f t="shared" si="8"/>
        <v>0</v>
      </c>
      <c r="I261" s="18"/>
    </row>
    <row r="262" spans="1:9" s="6" customFormat="1" ht="27" hidden="1" x14ac:dyDescent="0.25">
      <c r="A262" s="17">
        <v>2950</v>
      </c>
      <c r="B262" s="7" t="s">
        <v>205</v>
      </c>
      <c r="C262" s="17" t="s">
        <v>149</v>
      </c>
      <c r="D262" s="17" t="s">
        <v>10</v>
      </c>
      <c r="E262" s="17" t="s">
        <v>21</v>
      </c>
      <c r="F262" s="20">
        <f>SUM(F264:F265)</f>
        <v>0</v>
      </c>
      <c r="G262" s="22">
        <f t="shared" si="7"/>
        <v>0</v>
      </c>
      <c r="H262" s="22">
        <f t="shared" si="8"/>
        <v>0</v>
      </c>
      <c r="I262" s="18"/>
    </row>
    <row r="263" spans="1:9" s="6" customFormat="1" hidden="1" x14ac:dyDescent="0.25">
      <c r="A263" s="17"/>
      <c r="B263" s="7" t="s">
        <v>73</v>
      </c>
      <c r="C263" s="17"/>
      <c r="D263" s="17"/>
      <c r="E263" s="17"/>
      <c r="F263" s="23"/>
      <c r="G263" s="22">
        <f t="shared" si="7"/>
        <v>0</v>
      </c>
      <c r="H263" s="22"/>
      <c r="I263" s="18"/>
    </row>
    <row r="264" spans="1:9" s="6" customFormat="1" hidden="1" x14ac:dyDescent="0.25">
      <c r="A264" s="17">
        <v>2951</v>
      </c>
      <c r="B264" s="7" t="s">
        <v>206</v>
      </c>
      <c r="C264" s="17" t="s">
        <v>149</v>
      </c>
      <c r="D264" s="17" t="s">
        <v>10</v>
      </c>
      <c r="E264" s="17" t="s">
        <v>6</v>
      </c>
      <c r="F264" s="20">
        <f>SUM(G264,H264)</f>
        <v>0</v>
      </c>
      <c r="G264" s="22">
        <f t="shared" si="7"/>
        <v>0</v>
      </c>
      <c r="H264" s="22">
        <v>0</v>
      </c>
      <c r="I264" s="18"/>
    </row>
    <row r="265" spans="1:9" s="6" customFormat="1" ht="0.75" hidden="1" customHeight="1" x14ac:dyDescent="0.25">
      <c r="A265" s="17">
        <v>2952</v>
      </c>
      <c r="B265" s="7" t="s">
        <v>207</v>
      </c>
      <c r="C265" s="17" t="s">
        <v>149</v>
      </c>
      <c r="D265" s="17" t="s">
        <v>10</v>
      </c>
      <c r="E265" s="17" t="s">
        <v>7</v>
      </c>
      <c r="F265" s="20">
        <f>SUM(G265,H265)</f>
        <v>0</v>
      </c>
      <c r="G265" s="22">
        <f t="shared" si="7"/>
        <v>0</v>
      </c>
      <c r="H265" s="22">
        <v>0</v>
      </c>
      <c r="I265" s="18"/>
    </row>
    <row r="266" spans="1:9" s="6" customFormat="1" ht="27" hidden="1" x14ac:dyDescent="0.25">
      <c r="A266" s="17">
        <v>2960</v>
      </c>
      <c r="B266" s="7" t="s">
        <v>208</v>
      </c>
      <c r="C266" s="17" t="s">
        <v>149</v>
      </c>
      <c r="D266" s="17" t="s">
        <v>11</v>
      </c>
      <c r="E266" s="17" t="s">
        <v>21</v>
      </c>
      <c r="F266" s="20">
        <f>SUM(F268)</f>
        <v>0</v>
      </c>
      <c r="G266" s="22">
        <f t="shared" si="7"/>
        <v>0</v>
      </c>
      <c r="H266" s="22">
        <f>SUM(H268)</f>
        <v>0</v>
      </c>
      <c r="I266" s="18"/>
    </row>
    <row r="267" spans="1:9" s="6" customFormat="1" hidden="1" x14ac:dyDescent="0.25">
      <c r="A267" s="17"/>
      <c r="B267" s="7" t="s">
        <v>73</v>
      </c>
      <c r="C267" s="17"/>
      <c r="D267" s="17"/>
      <c r="E267" s="17"/>
      <c r="F267" s="23"/>
      <c r="G267" s="22">
        <f t="shared" si="7"/>
        <v>0</v>
      </c>
      <c r="H267" s="22"/>
      <c r="I267" s="18"/>
    </row>
    <row r="268" spans="1:9" s="6" customFormat="1" ht="27" hidden="1" x14ac:dyDescent="0.25">
      <c r="A268" s="17">
        <v>2961</v>
      </c>
      <c r="B268" s="7" t="s">
        <v>208</v>
      </c>
      <c r="C268" s="17" t="s">
        <v>149</v>
      </c>
      <c r="D268" s="17" t="s">
        <v>11</v>
      </c>
      <c r="E268" s="17" t="s">
        <v>6</v>
      </c>
      <c r="F268" s="20">
        <f>SUM(G268,H268)</f>
        <v>0</v>
      </c>
      <c r="G268" s="22">
        <f t="shared" si="7"/>
        <v>0</v>
      </c>
      <c r="H268" s="22">
        <v>0</v>
      </c>
      <c r="I268" s="18"/>
    </row>
    <row r="269" spans="1:9" s="6" customFormat="1" ht="27" hidden="1" x14ac:dyDescent="0.25">
      <c r="A269" s="17">
        <v>2970</v>
      </c>
      <c r="B269" s="7" t="s">
        <v>209</v>
      </c>
      <c r="C269" s="17" t="s">
        <v>149</v>
      </c>
      <c r="D269" s="17" t="s">
        <v>12</v>
      </c>
      <c r="E269" s="17" t="s">
        <v>21</v>
      </c>
      <c r="F269" s="20">
        <f>SUM(F271)</f>
        <v>0</v>
      </c>
      <c r="G269" s="22">
        <f t="shared" si="7"/>
        <v>0</v>
      </c>
      <c r="H269" s="22">
        <f>SUM(H271)</f>
        <v>0</v>
      </c>
      <c r="I269" s="18"/>
    </row>
    <row r="270" spans="1:9" s="6" customFormat="1" hidden="1" x14ac:dyDescent="0.25">
      <c r="A270" s="17"/>
      <c r="B270" s="7" t="s">
        <v>73</v>
      </c>
      <c r="C270" s="17"/>
      <c r="D270" s="17"/>
      <c r="E270" s="17"/>
      <c r="F270" s="23"/>
      <c r="G270" s="22">
        <f t="shared" si="7"/>
        <v>0</v>
      </c>
      <c r="H270" s="22"/>
      <c r="I270" s="18"/>
    </row>
    <row r="271" spans="1:9" s="6" customFormat="1" ht="27" hidden="1" x14ac:dyDescent="0.25">
      <c r="A271" s="17">
        <v>2971</v>
      </c>
      <c r="B271" s="7" t="s">
        <v>209</v>
      </c>
      <c r="C271" s="17" t="s">
        <v>149</v>
      </c>
      <c r="D271" s="17" t="s">
        <v>12</v>
      </c>
      <c r="E271" s="17" t="s">
        <v>6</v>
      </c>
      <c r="F271" s="20">
        <f>SUM(G271,H271)</f>
        <v>0</v>
      </c>
      <c r="G271" s="22">
        <f t="shared" ref="G271:G306" si="9">G345+G560</f>
        <v>0</v>
      </c>
      <c r="H271" s="22">
        <v>0</v>
      </c>
      <c r="I271" s="18"/>
    </row>
    <row r="272" spans="1:9" s="6" customFormat="1" hidden="1" x14ac:dyDescent="0.25">
      <c r="A272" s="17">
        <v>2980</v>
      </c>
      <c r="B272" s="7" t="s">
        <v>210</v>
      </c>
      <c r="C272" s="17" t="s">
        <v>149</v>
      </c>
      <c r="D272" s="17" t="s">
        <v>13</v>
      </c>
      <c r="E272" s="17" t="s">
        <v>21</v>
      </c>
      <c r="F272" s="20">
        <f>SUM(F274)</f>
        <v>0</v>
      </c>
      <c r="G272" s="22">
        <f t="shared" si="9"/>
        <v>0</v>
      </c>
      <c r="H272" s="22">
        <f>SUM(H274)</f>
        <v>0</v>
      </c>
      <c r="I272" s="18"/>
    </row>
    <row r="273" spans="1:9" s="6" customFormat="1" hidden="1" x14ac:dyDescent="0.25">
      <c r="A273" s="17"/>
      <c r="B273" s="7" t="s">
        <v>73</v>
      </c>
      <c r="C273" s="17"/>
      <c r="D273" s="17"/>
      <c r="E273" s="17"/>
      <c r="F273" s="23"/>
      <c r="G273" s="22">
        <f t="shared" si="9"/>
        <v>0</v>
      </c>
      <c r="H273" s="22"/>
      <c r="I273" s="18"/>
    </row>
    <row r="274" spans="1:9" s="6" customFormat="1" hidden="1" x14ac:dyDescent="0.25">
      <c r="A274" s="17">
        <v>2981</v>
      </c>
      <c r="B274" s="7" t="s">
        <v>210</v>
      </c>
      <c r="C274" s="17" t="s">
        <v>149</v>
      </c>
      <c r="D274" s="17" t="s">
        <v>13</v>
      </c>
      <c r="E274" s="17" t="s">
        <v>6</v>
      </c>
      <c r="F274" s="20">
        <f>SUM(G274,H274)</f>
        <v>0</v>
      </c>
      <c r="G274" s="22">
        <f t="shared" si="9"/>
        <v>0</v>
      </c>
      <c r="H274" s="22">
        <v>0</v>
      </c>
      <c r="I274" s="18"/>
    </row>
    <row r="275" spans="1:9" s="6" customFormat="1" ht="40.5" hidden="1" x14ac:dyDescent="0.25">
      <c r="A275" s="17">
        <v>3000</v>
      </c>
      <c r="B275" s="7" t="s">
        <v>211</v>
      </c>
      <c r="C275" s="17" t="s">
        <v>212</v>
      </c>
      <c r="D275" s="17" t="s">
        <v>21</v>
      </c>
      <c r="E275" s="17" t="s">
        <v>21</v>
      </c>
      <c r="F275" s="20">
        <f>SUM(F277,F281,F284,F287,F290,F293,F296,F299,F303)</f>
        <v>0</v>
      </c>
      <c r="G275" s="22">
        <f t="shared" si="9"/>
        <v>0</v>
      </c>
      <c r="H275" s="22">
        <f>SUM(H277,H281,H284,H287,H290,H293,H296,H299,H303)</f>
        <v>0</v>
      </c>
      <c r="I275" s="18"/>
    </row>
    <row r="276" spans="1:9" s="6" customFormat="1" hidden="1" x14ac:dyDescent="0.25">
      <c r="A276" s="17"/>
      <c r="B276" s="7" t="s">
        <v>73</v>
      </c>
      <c r="C276" s="17"/>
      <c r="D276" s="17"/>
      <c r="E276" s="17"/>
      <c r="F276" s="23"/>
      <c r="G276" s="22">
        <f t="shared" si="9"/>
        <v>0</v>
      </c>
      <c r="H276" s="22"/>
      <c r="I276" s="18"/>
    </row>
    <row r="277" spans="1:9" s="6" customFormat="1" hidden="1" x14ac:dyDescent="0.25">
      <c r="A277" s="17">
        <v>3010</v>
      </c>
      <c r="B277" s="7" t="s">
        <v>213</v>
      </c>
      <c r="C277" s="17" t="s">
        <v>212</v>
      </c>
      <c r="D277" s="17" t="s">
        <v>6</v>
      </c>
      <c r="E277" s="17" t="s">
        <v>21</v>
      </c>
      <c r="F277" s="20">
        <f>SUM(F279:F280)</f>
        <v>0</v>
      </c>
      <c r="G277" s="22">
        <f t="shared" si="9"/>
        <v>0</v>
      </c>
      <c r="H277" s="22">
        <f>SUM(H279:H280)</f>
        <v>0</v>
      </c>
      <c r="I277" s="18"/>
    </row>
    <row r="278" spans="1:9" s="6" customFormat="1" hidden="1" x14ac:dyDescent="0.25">
      <c r="A278" s="17"/>
      <c r="B278" s="7" t="s">
        <v>73</v>
      </c>
      <c r="C278" s="17"/>
      <c r="D278" s="17"/>
      <c r="E278" s="17"/>
      <c r="F278" s="23"/>
      <c r="G278" s="22">
        <f t="shared" si="9"/>
        <v>0</v>
      </c>
      <c r="H278" s="22"/>
      <c r="I278" s="18"/>
    </row>
    <row r="279" spans="1:9" s="6" customFormat="1" ht="7.5" hidden="1" customHeight="1" x14ac:dyDescent="0.25">
      <c r="A279" s="17">
        <v>3011</v>
      </c>
      <c r="B279" s="7" t="s">
        <v>214</v>
      </c>
      <c r="C279" s="17" t="s">
        <v>212</v>
      </c>
      <c r="D279" s="17" t="s">
        <v>6</v>
      </c>
      <c r="E279" s="17" t="s">
        <v>6</v>
      </c>
      <c r="F279" s="20">
        <f>SUM(G279,H279)</f>
        <v>0</v>
      </c>
      <c r="G279" s="22">
        <f t="shared" si="9"/>
        <v>0</v>
      </c>
      <c r="H279" s="22">
        <v>0</v>
      </c>
      <c r="I279" s="18"/>
    </row>
    <row r="280" spans="1:9" s="6" customFormat="1" hidden="1" x14ac:dyDescent="0.25">
      <c r="A280" s="17">
        <v>3012</v>
      </c>
      <c r="B280" s="7" t="s">
        <v>215</v>
      </c>
      <c r="C280" s="17" t="s">
        <v>212</v>
      </c>
      <c r="D280" s="17" t="s">
        <v>6</v>
      </c>
      <c r="E280" s="17" t="s">
        <v>7</v>
      </c>
      <c r="F280" s="20">
        <f>SUM(G280,H280)</f>
        <v>0</v>
      </c>
      <c r="G280" s="22">
        <f t="shared" si="9"/>
        <v>0</v>
      </c>
      <c r="H280" s="22">
        <v>0</v>
      </c>
      <c r="I280" s="18"/>
    </row>
    <row r="281" spans="1:9" s="6" customFormat="1" hidden="1" x14ac:dyDescent="0.25">
      <c r="A281" s="17">
        <v>3020</v>
      </c>
      <c r="B281" s="7" t="s">
        <v>216</v>
      </c>
      <c r="C281" s="17" t="s">
        <v>212</v>
      </c>
      <c r="D281" s="17" t="s">
        <v>7</v>
      </c>
      <c r="E281" s="17" t="s">
        <v>21</v>
      </c>
      <c r="F281" s="20">
        <f>SUM(F283)</f>
        <v>0</v>
      </c>
      <c r="G281" s="22">
        <f t="shared" si="9"/>
        <v>0</v>
      </c>
      <c r="H281" s="22">
        <f>SUM(H283)</f>
        <v>0</v>
      </c>
      <c r="I281" s="18"/>
    </row>
    <row r="282" spans="1:9" s="6" customFormat="1" hidden="1" x14ac:dyDescent="0.25">
      <c r="A282" s="17"/>
      <c r="B282" s="7" t="s">
        <v>73</v>
      </c>
      <c r="C282" s="17"/>
      <c r="D282" s="17"/>
      <c r="E282" s="17"/>
      <c r="F282" s="23"/>
      <c r="G282" s="22">
        <f t="shared" si="9"/>
        <v>0</v>
      </c>
      <c r="H282" s="22"/>
      <c r="I282" s="18"/>
    </row>
    <row r="283" spans="1:9" s="6" customFormat="1" hidden="1" x14ac:dyDescent="0.25">
      <c r="A283" s="17">
        <v>3021</v>
      </c>
      <c r="B283" s="7" t="s">
        <v>216</v>
      </c>
      <c r="C283" s="17" t="s">
        <v>212</v>
      </c>
      <c r="D283" s="17" t="s">
        <v>7</v>
      </c>
      <c r="E283" s="17" t="s">
        <v>6</v>
      </c>
      <c r="F283" s="20">
        <f>SUM(G283,H283)</f>
        <v>0</v>
      </c>
      <c r="G283" s="22">
        <f t="shared" si="9"/>
        <v>0</v>
      </c>
      <c r="H283" s="22">
        <v>0</v>
      </c>
      <c r="I283" s="18"/>
    </row>
    <row r="284" spans="1:9" s="6" customFormat="1" hidden="1" x14ac:dyDescent="0.25">
      <c r="A284" s="17">
        <v>3030</v>
      </c>
      <c r="B284" s="7" t="s">
        <v>217</v>
      </c>
      <c r="C284" s="17" t="s">
        <v>212</v>
      </c>
      <c r="D284" s="17" t="s">
        <v>8</v>
      </c>
      <c r="E284" s="17" t="s">
        <v>21</v>
      </c>
      <c r="F284" s="20">
        <f>SUM(F286)</f>
        <v>0</v>
      </c>
      <c r="G284" s="22">
        <f t="shared" si="9"/>
        <v>0</v>
      </c>
      <c r="H284" s="22">
        <f>SUM(H286)</f>
        <v>0</v>
      </c>
      <c r="I284" s="18"/>
    </row>
    <row r="285" spans="1:9" s="6" customFormat="1" hidden="1" x14ac:dyDescent="0.25">
      <c r="A285" s="17"/>
      <c r="B285" s="7" t="s">
        <v>73</v>
      </c>
      <c r="C285" s="17"/>
      <c r="D285" s="17"/>
      <c r="E285" s="17"/>
      <c r="F285" s="23"/>
      <c r="G285" s="22">
        <f t="shared" si="9"/>
        <v>0</v>
      </c>
      <c r="H285" s="22"/>
      <c r="I285" s="18"/>
    </row>
    <row r="286" spans="1:9" s="6" customFormat="1" hidden="1" x14ac:dyDescent="0.25">
      <c r="A286" s="17">
        <v>3031</v>
      </c>
      <c r="B286" s="7" t="s">
        <v>217</v>
      </c>
      <c r="C286" s="17" t="s">
        <v>212</v>
      </c>
      <c r="D286" s="17" t="s">
        <v>8</v>
      </c>
      <c r="E286" s="17" t="s">
        <v>6</v>
      </c>
      <c r="F286" s="20">
        <f>SUM(G286,H286)</f>
        <v>0</v>
      </c>
      <c r="G286" s="22">
        <f t="shared" si="9"/>
        <v>0</v>
      </c>
      <c r="H286" s="22">
        <v>0</v>
      </c>
      <c r="I286" s="18"/>
    </row>
    <row r="287" spans="1:9" s="6" customFormat="1" hidden="1" x14ac:dyDescent="0.25">
      <c r="A287" s="17">
        <v>3040</v>
      </c>
      <c r="B287" s="7" t="s">
        <v>218</v>
      </c>
      <c r="C287" s="17" t="s">
        <v>212</v>
      </c>
      <c r="D287" s="17" t="s">
        <v>9</v>
      </c>
      <c r="E287" s="17" t="s">
        <v>21</v>
      </c>
      <c r="F287" s="20">
        <f>SUM(F289)</f>
        <v>0</v>
      </c>
      <c r="G287" s="22">
        <f t="shared" si="9"/>
        <v>0</v>
      </c>
      <c r="H287" s="22">
        <f>SUM(H289)</f>
        <v>0</v>
      </c>
      <c r="I287" s="18"/>
    </row>
    <row r="288" spans="1:9" s="6" customFormat="1" hidden="1" x14ac:dyDescent="0.25">
      <c r="A288" s="17"/>
      <c r="B288" s="7" t="s">
        <v>73</v>
      </c>
      <c r="C288" s="17"/>
      <c r="D288" s="17"/>
      <c r="E288" s="17"/>
      <c r="F288" s="23"/>
      <c r="G288" s="22">
        <f t="shared" si="9"/>
        <v>0</v>
      </c>
      <c r="H288" s="22"/>
      <c r="I288" s="18"/>
    </row>
    <row r="289" spans="1:9" s="6" customFormat="1" hidden="1" x14ac:dyDescent="0.25">
      <c r="A289" s="17">
        <v>3041</v>
      </c>
      <c r="B289" s="7" t="s">
        <v>218</v>
      </c>
      <c r="C289" s="17" t="s">
        <v>212</v>
      </c>
      <c r="D289" s="17" t="s">
        <v>9</v>
      </c>
      <c r="E289" s="17" t="s">
        <v>6</v>
      </c>
      <c r="F289" s="20">
        <f>SUM(G289,H289)</f>
        <v>0</v>
      </c>
      <c r="G289" s="22">
        <f t="shared" si="9"/>
        <v>0</v>
      </c>
      <c r="H289" s="22">
        <v>0</v>
      </c>
      <c r="I289" s="18"/>
    </row>
    <row r="290" spans="1:9" s="6" customFormat="1" hidden="1" x14ac:dyDescent="0.25">
      <c r="A290" s="17">
        <v>3050</v>
      </c>
      <c r="B290" s="7" t="s">
        <v>219</v>
      </c>
      <c r="C290" s="17" t="s">
        <v>212</v>
      </c>
      <c r="D290" s="17" t="s">
        <v>10</v>
      </c>
      <c r="E290" s="17" t="s">
        <v>21</v>
      </c>
      <c r="F290" s="20">
        <f>SUM(F292)</f>
        <v>0</v>
      </c>
      <c r="G290" s="22">
        <f t="shared" si="9"/>
        <v>0</v>
      </c>
      <c r="H290" s="22">
        <f>SUM(H292)</f>
        <v>0</v>
      </c>
      <c r="I290" s="18"/>
    </row>
    <row r="291" spans="1:9" s="6" customFormat="1" hidden="1" x14ac:dyDescent="0.25">
      <c r="A291" s="17"/>
      <c r="B291" s="7" t="s">
        <v>73</v>
      </c>
      <c r="C291" s="17"/>
      <c r="D291" s="17"/>
      <c r="E291" s="17"/>
      <c r="F291" s="23"/>
      <c r="G291" s="22">
        <f t="shared" si="9"/>
        <v>0</v>
      </c>
      <c r="H291" s="22"/>
      <c r="I291" s="18"/>
    </row>
    <row r="292" spans="1:9" s="6" customFormat="1" hidden="1" x14ac:dyDescent="0.25">
      <c r="A292" s="17">
        <v>3051</v>
      </c>
      <c r="B292" s="7" t="s">
        <v>219</v>
      </c>
      <c r="C292" s="17" t="s">
        <v>212</v>
      </c>
      <c r="D292" s="17" t="s">
        <v>10</v>
      </c>
      <c r="E292" s="17" t="s">
        <v>6</v>
      </c>
      <c r="F292" s="20">
        <f>SUM(G292,H292)</f>
        <v>0</v>
      </c>
      <c r="G292" s="22">
        <f t="shared" si="9"/>
        <v>0</v>
      </c>
      <c r="H292" s="22">
        <v>0</v>
      </c>
      <c r="I292" s="18"/>
    </row>
    <row r="293" spans="1:9" s="6" customFormat="1" hidden="1" x14ac:dyDescent="0.25">
      <c r="A293" s="17">
        <v>3060</v>
      </c>
      <c r="B293" s="7" t="s">
        <v>220</v>
      </c>
      <c r="C293" s="17" t="s">
        <v>212</v>
      </c>
      <c r="D293" s="17" t="s">
        <v>11</v>
      </c>
      <c r="E293" s="17" t="s">
        <v>21</v>
      </c>
      <c r="F293" s="20">
        <f>SUM(F295)</f>
        <v>0</v>
      </c>
      <c r="G293" s="22">
        <f t="shared" si="9"/>
        <v>0</v>
      </c>
      <c r="H293" s="22">
        <f>SUM(H295)</f>
        <v>0</v>
      </c>
      <c r="I293" s="18"/>
    </row>
    <row r="294" spans="1:9" s="6" customFormat="1" hidden="1" x14ac:dyDescent="0.25">
      <c r="A294" s="17"/>
      <c r="B294" s="7" t="s">
        <v>73</v>
      </c>
      <c r="C294" s="17"/>
      <c r="D294" s="17"/>
      <c r="E294" s="17"/>
      <c r="F294" s="23"/>
      <c r="G294" s="22">
        <f t="shared" si="9"/>
        <v>0</v>
      </c>
      <c r="H294" s="22"/>
      <c r="I294" s="18"/>
    </row>
    <row r="295" spans="1:9" s="6" customFormat="1" hidden="1" x14ac:dyDescent="0.25">
      <c r="A295" s="17">
        <v>3061</v>
      </c>
      <c r="B295" s="7" t="s">
        <v>220</v>
      </c>
      <c r="C295" s="17" t="s">
        <v>212</v>
      </c>
      <c r="D295" s="17" t="s">
        <v>11</v>
      </c>
      <c r="E295" s="17" t="s">
        <v>6</v>
      </c>
      <c r="F295" s="20">
        <f>SUM(G295,H295)</f>
        <v>0</v>
      </c>
      <c r="G295" s="22">
        <f t="shared" si="9"/>
        <v>0</v>
      </c>
      <c r="H295" s="22">
        <v>0</v>
      </c>
      <c r="I295" s="18"/>
    </row>
    <row r="296" spans="1:9" s="6" customFormat="1" ht="27" hidden="1" x14ac:dyDescent="0.25">
      <c r="A296" s="17">
        <v>3070</v>
      </c>
      <c r="B296" s="7" t="s">
        <v>221</v>
      </c>
      <c r="C296" s="17" t="s">
        <v>212</v>
      </c>
      <c r="D296" s="17" t="s">
        <v>12</v>
      </c>
      <c r="E296" s="17" t="s">
        <v>21</v>
      </c>
      <c r="F296" s="20">
        <f>SUM(F298)</f>
        <v>0</v>
      </c>
      <c r="G296" s="22">
        <f t="shared" si="9"/>
        <v>0</v>
      </c>
      <c r="H296" s="22">
        <f>SUM(H298)</f>
        <v>0</v>
      </c>
      <c r="I296" s="18"/>
    </row>
    <row r="297" spans="1:9" s="6" customFormat="1" hidden="1" x14ac:dyDescent="0.25">
      <c r="A297" s="17"/>
      <c r="B297" s="7" t="s">
        <v>73</v>
      </c>
      <c r="C297" s="17"/>
      <c r="D297" s="17"/>
      <c r="E297" s="17"/>
      <c r="F297" s="23"/>
      <c r="G297" s="22">
        <f t="shared" si="9"/>
        <v>0</v>
      </c>
      <c r="H297" s="22"/>
      <c r="I297" s="18"/>
    </row>
    <row r="298" spans="1:9" s="6" customFormat="1" ht="27" hidden="1" x14ac:dyDescent="0.25">
      <c r="A298" s="17">
        <v>3071</v>
      </c>
      <c r="B298" s="7" t="s">
        <v>221</v>
      </c>
      <c r="C298" s="17" t="s">
        <v>212</v>
      </c>
      <c r="D298" s="17" t="s">
        <v>12</v>
      </c>
      <c r="E298" s="17" t="s">
        <v>6</v>
      </c>
      <c r="F298" s="20">
        <f>SUM(G298,H298)</f>
        <v>0</v>
      </c>
      <c r="G298" s="22">
        <f t="shared" si="9"/>
        <v>0</v>
      </c>
      <c r="H298" s="22">
        <v>0</v>
      </c>
      <c r="I298" s="18"/>
    </row>
    <row r="299" spans="1:9" s="6" customFormat="1" ht="27" hidden="1" x14ac:dyDescent="0.25">
      <c r="A299" s="17">
        <v>3080</v>
      </c>
      <c r="B299" s="7" t="s">
        <v>222</v>
      </c>
      <c r="C299" s="17" t="s">
        <v>212</v>
      </c>
      <c r="D299" s="17" t="s">
        <v>13</v>
      </c>
      <c r="E299" s="17" t="s">
        <v>21</v>
      </c>
      <c r="F299" s="20">
        <f>SUM(F301)</f>
        <v>0</v>
      </c>
      <c r="G299" s="22">
        <f t="shared" si="9"/>
        <v>0</v>
      </c>
      <c r="H299" s="22">
        <f>SUM(H301)</f>
        <v>0</v>
      </c>
      <c r="I299" s="18"/>
    </row>
    <row r="300" spans="1:9" s="6" customFormat="1" hidden="1" x14ac:dyDescent="0.25">
      <c r="A300" s="17"/>
      <c r="B300" s="7" t="s">
        <v>73</v>
      </c>
      <c r="C300" s="17"/>
      <c r="D300" s="17"/>
      <c r="E300" s="17"/>
      <c r="F300" s="23"/>
      <c r="G300" s="22">
        <f t="shared" si="9"/>
        <v>0</v>
      </c>
      <c r="H300" s="22"/>
      <c r="I300" s="18"/>
    </row>
    <row r="301" spans="1:9" s="6" customFormat="1" ht="27" hidden="1" x14ac:dyDescent="0.25">
      <c r="A301" s="17">
        <v>3081</v>
      </c>
      <c r="B301" s="7" t="s">
        <v>222</v>
      </c>
      <c r="C301" s="17" t="s">
        <v>212</v>
      </c>
      <c r="D301" s="17" t="s">
        <v>13</v>
      </c>
      <c r="E301" s="17" t="s">
        <v>6</v>
      </c>
      <c r="F301" s="20">
        <f>SUM(G301,H301)</f>
        <v>0</v>
      </c>
      <c r="G301" s="22">
        <f t="shared" si="9"/>
        <v>0</v>
      </c>
      <c r="H301" s="22">
        <v>0</v>
      </c>
      <c r="I301" s="18"/>
    </row>
    <row r="302" spans="1:9" s="6" customFormat="1" hidden="1" x14ac:dyDescent="0.25">
      <c r="A302" s="17"/>
      <c r="B302" s="7" t="s">
        <v>73</v>
      </c>
      <c r="C302" s="17"/>
      <c r="D302" s="17"/>
      <c r="E302" s="17"/>
      <c r="F302" s="23"/>
      <c r="G302" s="22">
        <f t="shared" si="9"/>
        <v>0</v>
      </c>
      <c r="H302" s="22"/>
      <c r="I302" s="18"/>
    </row>
    <row r="303" spans="1:9" s="6" customFormat="1" ht="27" hidden="1" x14ac:dyDescent="0.25">
      <c r="A303" s="17">
        <v>3090</v>
      </c>
      <c r="B303" s="7" t="s">
        <v>223</v>
      </c>
      <c r="C303" s="17" t="s">
        <v>212</v>
      </c>
      <c r="D303" s="17" t="s">
        <v>149</v>
      </c>
      <c r="E303" s="17" t="s">
        <v>21</v>
      </c>
      <c r="F303" s="20">
        <f>SUM(F305:F306)</f>
        <v>0</v>
      </c>
      <c r="G303" s="22">
        <f t="shared" si="9"/>
        <v>0</v>
      </c>
      <c r="H303" s="22">
        <f>SUM(H305:H306)</f>
        <v>0</v>
      </c>
      <c r="I303" s="18"/>
    </row>
    <row r="304" spans="1:9" s="6" customFormat="1" hidden="1" x14ac:dyDescent="0.25">
      <c r="A304" s="17"/>
      <c r="B304" s="7" t="s">
        <v>73</v>
      </c>
      <c r="C304" s="17"/>
      <c r="D304" s="17"/>
      <c r="E304" s="17"/>
      <c r="F304" s="23"/>
      <c r="G304" s="22">
        <f t="shared" si="9"/>
        <v>0</v>
      </c>
      <c r="H304" s="22"/>
      <c r="I304" s="18"/>
    </row>
    <row r="305" spans="1:9" s="6" customFormat="1" ht="27" hidden="1" x14ac:dyDescent="0.25">
      <c r="A305" s="17">
        <v>3091</v>
      </c>
      <c r="B305" s="7" t="s">
        <v>223</v>
      </c>
      <c r="C305" s="17" t="s">
        <v>212</v>
      </c>
      <c r="D305" s="17" t="s">
        <v>149</v>
      </c>
      <c r="E305" s="17" t="s">
        <v>6</v>
      </c>
      <c r="F305" s="20">
        <f>SUM(G305,H305)</f>
        <v>0</v>
      </c>
      <c r="G305" s="22">
        <f t="shared" si="9"/>
        <v>0</v>
      </c>
      <c r="H305" s="22">
        <v>0</v>
      </c>
      <c r="I305" s="18"/>
    </row>
    <row r="306" spans="1:9" s="6" customFormat="1" ht="40.5" hidden="1" x14ac:dyDescent="0.25">
      <c r="A306" s="17">
        <v>3092</v>
      </c>
      <c r="B306" s="7" t="s">
        <v>224</v>
      </c>
      <c r="C306" s="17" t="s">
        <v>212</v>
      </c>
      <c r="D306" s="17" t="s">
        <v>149</v>
      </c>
      <c r="E306" s="17" t="s">
        <v>7</v>
      </c>
      <c r="F306" s="20">
        <f>SUM(G306,H306)</f>
        <v>0</v>
      </c>
      <c r="G306" s="22">
        <f t="shared" si="9"/>
        <v>0</v>
      </c>
      <c r="H306" s="22">
        <v>0</v>
      </c>
      <c r="I306" s="18"/>
    </row>
    <row r="307" spans="1:9" ht="50.25" customHeight="1" x14ac:dyDescent="0.25"/>
    <row r="308" spans="1:9" ht="20.25" customHeight="1" x14ac:dyDescent="0.25">
      <c r="B308" s="91" t="s">
        <v>373</v>
      </c>
      <c r="C308" s="92"/>
      <c r="D308" s="92"/>
      <c r="E308" s="92"/>
      <c r="F308" s="92"/>
      <c r="G308" s="92"/>
      <c r="H308" s="92"/>
    </row>
  </sheetData>
  <mergeCells count="16">
    <mergeCell ref="B308:H308"/>
    <mergeCell ref="G1:H1"/>
    <mergeCell ref="F3:H3"/>
    <mergeCell ref="G2:H2"/>
    <mergeCell ref="E4:H4"/>
    <mergeCell ref="G11:H11"/>
    <mergeCell ref="A6:H6"/>
    <mergeCell ref="A7:H7"/>
    <mergeCell ref="A8:H8"/>
    <mergeCell ref="E10:E12"/>
    <mergeCell ref="F10:H10"/>
    <mergeCell ref="F11:F12"/>
    <mergeCell ref="A10:A12"/>
    <mergeCell ref="B10:B12"/>
    <mergeCell ref="C10:C12"/>
    <mergeCell ref="D10:D12"/>
  </mergeCells>
  <phoneticPr fontId="10" type="noConversion"/>
  <pageMargins left="0" right="0" top="0" bottom="0" header="0.23622047244094491" footer="0.23622047244094491"/>
  <pageSetup scale="74" orientation="portrait" r:id="rId1"/>
  <headerFooter alignWithMargins="0">
    <oddFooter>&amp;L&amp;C&amp;R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4"/>
  <sheetViews>
    <sheetView showGridLines="0" zoomScaleNormal="100" workbookViewId="0">
      <selection activeCell="H14" sqref="H14"/>
    </sheetView>
  </sheetViews>
  <sheetFormatPr defaultRowHeight="17.25" x14ac:dyDescent="0.3"/>
  <cols>
    <col min="1" max="1" width="11" style="4" customWidth="1"/>
    <col min="2" max="2" width="41.42578125" style="4" customWidth="1"/>
    <col min="3" max="3" width="9.85546875" style="4" customWidth="1"/>
    <col min="4" max="4" width="15.28515625" style="4" customWidth="1"/>
    <col min="5" max="5" width="16.140625" style="4" customWidth="1"/>
    <col min="6" max="6" width="16.28515625" style="4" customWidth="1"/>
    <col min="7" max="7" width="9.140625" style="4"/>
    <col min="8" max="8" width="19.140625" style="4" customWidth="1"/>
    <col min="9" max="16384" width="9.140625" style="4"/>
  </cols>
  <sheetData>
    <row r="1" spans="1:9" ht="14.25" customHeight="1" x14ac:dyDescent="0.3">
      <c r="C1" s="72"/>
      <c r="D1" s="72"/>
      <c r="E1" s="72"/>
      <c r="F1" s="73" t="s">
        <v>389</v>
      </c>
    </row>
    <row r="2" spans="1:9" ht="14.25" customHeight="1" x14ac:dyDescent="0.3">
      <c r="C2" s="72"/>
      <c r="D2" s="72"/>
      <c r="E2" s="72"/>
      <c r="F2" s="73" t="s">
        <v>25</v>
      </c>
    </row>
    <row r="3" spans="1:9" ht="14.25" customHeight="1" x14ac:dyDescent="0.3">
      <c r="C3" s="72"/>
      <c r="D3" s="117" t="s">
        <v>27</v>
      </c>
      <c r="E3" s="117"/>
      <c r="F3" s="117"/>
    </row>
    <row r="4" spans="1:9" ht="14.25" customHeight="1" x14ac:dyDescent="0.3">
      <c r="C4" s="118" t="s">
        <v>395</v>
      </c>
      <c r="D4" s="118"/>
      <c r="E4" s="118"/>
      <c r="F4" s="118"/>
    </row>
    <row r="5" spans="1:9" ht="40.5" customHeight="1" x14ac:dyDescent="0.3">
      <c r="C5" s="2"/>
      <c r="D5" s="2"/>
      <c r="E5" s="2"/>
      <c r="F5" s="2"/>
    </row>
    <row r="6" spans="1:9" s="1" customFormat="1" x14ac:dyDescent="0.25">
      <c r="A6" s="121" t="s">
        <v>26</v>
      </c>
      <c r="B6" s="121"/>
      <c r="C6" s="121"/>
      <c r="D6" s="121"/>
      <c r="E6" s="121"/>
      <c r="F6" s="121"/>
      <c r="G6" s="2"/>
      <c r="H6" s="109"/>
      <c r="I6" s="109"/>
    </row>
    <row r="7" spans="1:9" s="1" customFormat="1" x14ac:dyDescent="0.3">
      <c r="A7" s="122" t="s">
        <v>31</v>
      </c>
      <c r="B7" s="122"/>
      <c r="C7" s="122"/>
      <c r="D7" s="122"/>
      <c r="E7" s="122"/>
      <c r="F7" s="122"/>
    </row>
    <row r="8" spans="1:9" s="1" customFormat="1" ht="50.45" customHeight="1" x14ac:dyDescent="0.25">
      <c r="A8" s="123" t="s">
        <v>382</v>
      </c>
      <c r="B8" s="123"/>
      <c r="C8" s="123"/>
      <c r="D8" s="123"/>
      <c r="E8" s="123"/>
      <c r="F8" s="123"/>
      <c r="G8" s="5"/>
      <c r="H8" s="5"/>
    </row>
    <row r="9" spans="1:9" s="1" customFormat="1" ht="32.25" customHeight="1" x14ac:dyDescent="0.25">
      <c r="A9" s="5"/>
      <c r="B9" s="5"/>
      <c r="C9" s="5"/>
      <c r="D9" s="5"/>
      <c r="E9" s="119" t="s">
        <v>390</v>
      </c>
      <c r="F9" s="120"/>
      <c r="G9" s="120"/>
      <c r="H9" s="5"/>
    </row>
    <row r="10" spans="1:9" s="6" customFormat="1" ht="28.5" customHeight="1" x14ac:dyDescent="0.25">
      <c r="A10" s="81" t="s">
        <v>391</v>
      </c>
      <c r="B10" s="110" t="s">
        <v>225</v>
      </c>
      <c r="C10" s="100" t="s">
        <v>1</v>
      </c>
      <c r="D10" s="103" t="s">
        <v>362</v>
      </c>
      <c r="E10" s="104"/>
      <c r="F10" s="105"/>
      <c r="G10" s="18"/>
    </row>
    <row r="11" spans="1:9" s="6" customFormat="1" ht="39.950000000000003" customHeight="1" x14ac:dyDescent="0.25">
      <c r="A11" s="82"/>
      <c r="B11" s="111"/>
      <c r="C11" s="101"/>
      <c r="D11" s="113" t="s">
        <v>3</v>
      </c>
      <c r="E11" s="115" t="s">
        <v>226</v>
      </c>
      <c r="F11" s="116"/>
      <c r="G11" s="18"/>
    </row>
    <row r="12" spans="1:9" s="6" customFormat="1" ht="38.25" customHeight="1" x14ac:dyDescent="0.25">
      <c r="A12" s="86"/>
      <c r="B12" s="112"/>
      <c r="C12" s="102"/>
      <c r="D12" s="114"/>
      <c r="E12" s="34" t="s">
        <v>4</v>
      </c>
      <c r="F12" s="34" t="s">
        <v>5</v>
      </c>
      <c r="G12" s="18"/>
    </row>
    <row r="13" spans="1:9" s="6" customFormat="1" ht="15" customHeight="1" x14ac:dyDescent="0.25">
      <c r="A13" s="36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</row>
    <row r="14" spans="1:9" s="6" customFormat="1" ht="36" customHeight="1" x14ac:dyDescent="0.25">
      <c r="A14" s="36">
        <v>5000</v>
      </c>
      <c r="B14" s="39" t="s">
        <v>377</v>
      </c>
      <c r="C14" s="36"/>
      <c r="D14" s="40">
        <f>D15</f>
        <v>-130800</v>
      </c>
      <c r="E14" s="51">
        <v>0</v>
      </c>
      <c r="F14" s="40">
        <f>F15</f>
        <v>-130800</v>
      </c>
    </row>
    <row r="15" spans="1:9" s="6" customFormat="1" ht="25.5" customHeight="1" x14ac:dyDescent="0.25">
      <c r="A15" s="38">
        <v>5100</v>
      </c>
      <c r="B15" s="39" t="s">
        <v>368</v>
      </c>
      <c r="C15" s="38"/>
      <c r="D15" s="40">
        <f t="shared" ref="D15:D77" si="0">F15</f>
        <v>-130800</v>
      </c>
      <c r="E15" s="52">
        <v>0</v>
      </c>
      <c r="F15" s="40">
        <f>F16+F88+F91</f>
        <v>-130800</v>
      </c>
    </row>
    <row r="16" spans="1:9" s="6" customFormat="1" ht="36" customHeight="1" x14ac:dyDescent="0.25">
      <c r="A16" s="38">
        <v>5110</v>
      </c>
      <c r="B16" s="39" t="s">
        <v>369</v>
      </c>
      <c r="C16" s="38" t="s">
        <v>14</v>
      </c>
      <c r="D16" s="40">
        <f t="shared" si="0"/>
        <v>-200800</v>
      </c>
      <c r="E16" s="52">
        <v>0</v>
      </c>
      <c r="F16" s="40">
        <f>F86+F87</f>
        <v>-200800</v>
      </c>
    </row>
    <row r="17" spans="1:6" s="6" customFormat="1" ht="39" hidden="1" customHeight="1" x14ac:dyDescent="0.25">
      <c r="A17" s="38">
        <v>4100</v>
      </c>
      <c r="B17" s="39" t="s">
        <v>227</v>
      </c>
      <c r="C17" s="38" t="s">
        <v>14</v>
      </c>
      <c r="D17" s="40" t="str">
        <f t="shared" si="0"/>
        <v>X</v>
      </c>
      <c r="E17" s="52">
        <v>0</v>
      </c>
      <c r="F17" s="40" t="s">
        <v>20</v>
      </c>
    </row>
    <row r="18" spans="1:6" s="6" customFormat="1" ht="39" hidden="1" customHeight="1" x14ac:dyDescent="0.25">
      <c r="A18" s="38">
        <v>4110</v>
      </c>
      <c r="B18" s="39" t="s">
        <v>228</v>
      </c>
      <c r="C18" s="38" t="s">
        <v>14</v>
      </c>
      <c r="D18" s="40" t="str">
        <f t="shared" si="0"/>
        <v>X</v>
      </c>
      <c r="E18" s="52">
        <v>0</v>
      </c>
      <c r="F18" s="40" t="s">
        <v>20</v>
      </c>
    </row>
    <row r="19" spans="1:6" s="6" customFormat="1" ht="39" hidden="1" customHeight="1" x14ac:dyDescent="0.25">
      <c r="A19" s="38">
        <v>4111</v>
      </c>
      <c r="B19" s="39" t="s">
        <v>229</v>
      </c>
      <c r="C19" s="38" t="s">
        <v>230</v>
      </c>
      <c r="D19" s="40" t="str">
        <f t="shared" si="0"/>
        <v>X</v>
      </c>
      <c r="E19" s="52">
        <v>0</v>
      </c>
      <c r="F19" s="40" t="s">
        <v>20</v>
      </c>
    </row>
    <row r="20" spans="1:6" s="6" customFormat="1" ht="39" hidden="1" customHeight="1" x14ac:dyDescent="0.25">
      <c r="A20" s="38">
        <v>4112</v>
      </c>
      <c r="B20" s="39" t="s">
        <v>231</v>
      </c>
      <c r="C20" s="38" t="s">
        <v>232</v>
      </c>
      <c r="D20" s="40" t="str">
        <f t="shared" si="0"/>
        <v>X</v>
      </c>
      <c r="E20" s="52">
        <v>0</v>
      </c>
      <c r="F20" s="40" t="s">
        <v>20</v>
      </c>
    </row>
    <row r="21" spans="1:6" s="6" customFormat="1" ht="39" hidden="1" customHeight="1" x14ac:dyDescent="0.25">
      <c r="A21" s="38">
        <v>4114</v>
      </c>
      <c r="B21" s="39" t="s">
        <v>233</v>
      </c>
      <c r="C21" s="38" t="s">
        <v>234</v>
      </c>
      <c r="D21" s="40" t="str">
        <f t="shared" si="0"/>
        <v>X</v>
      </c>
      <c r="E21" s="52">
        <v>0</v>
      </c>
      <c r="F21" s="40" t="s">
        <v>20</v>
      </c>
    </row>
    <row r="22" spans="1:6" s="6" customFormat="1" ht="39" hidden="1" customHeight="1" x14ac:dyDescent="0.25">
      <c r="A22" s="38">
        <v>4120</v>
      </c>
      <c r="B22" s="39" t="s">
        <v>235</v>
      </c>
      <c r="C22" s="38" t="s">
        <v>14</v>
      </c>
      <c r="D22" s="40" t="str">
        <f t="shared" si="0"/>
        <v>X</v>
      </c>
      <c r="E22" s="52">
        <v>0</v>
      </c>
      <c r="F22" s="40" t="s">
        <v>20</v>
      </c>
    </row>
    <row r="23" spans="1:6" s="6" customFormat="1" ht="39" hidden="1" customHeight="1" x14ac:dyDescent="0.25">
      <c r="A23" s="38"/>
      <c r="B23" s="39" t="s">
        <v>73</v>
      </c>
      <c r="C23" s="38"/>
      <c r="D23" s="40">
        <f t="shared" si="0"/>
        <v>0</v>
      </c>
      <c r="E23" s="52">
        <v>0</v>
      </c>
      <c r="F23" s="53"/>
    </row>
    <row r="24" spans="1:6" s="6" customFormat="1" ht="39" hidden="1" customHeight="1" x14ac:dyDescent="0.25">
      <c r="A24" s="38">
        <v>4121</v>
      </c>
      <c r="B24" s="39" t="s">
        <v>236</v>
      </c>
      <c r="C24" s="38" t="s">
        <v>237</v>
      </c>
      <c r="D24" s="40" t="str">
        <f t="shared" si="0"/>
        <v>X</v>
      </c>
      <c r="E24" s="52">
        <v>0</v>
      </c>
      <c r="F24" s="40" t="s">
        <v>20</v>
      </c>
    </row>
    <row r="25" spans="1:6" s="6" customFormat="1" ht="39" hidden="1" customHeight="1" x14ac:dyDescent="0.25">
      <c r="A25" s="38">
        <v>4130</v>
      </c>
      <c r="B25" s="39" t="s">
        <v>238</v>
      </c>
      <c r="C25" s="38" t="s">
        <v>14</v>
      </c>
      <c r="D25" s="40" t="str">
        <f t="shared" si="0"/>
        <v>X</v>
      </c>
      <c r="E25" s="52">
        <v>0</v>
      </c>
      <c r="F25" s="40" t="s">
        <v>20</v>
      </c>
    </row>
    <row r="26" spans="1:6" s="6" customFormat="1" ht="39" hidden="1" customHeight="1" x14ac:dyDescent="0.25">
      <c r="A26" s="38"/>
      <c r="B26" s="39" t="s">
        <v>73</v>
      </c>
      <c r="C26" s="38"/>
      <c r="D26" s="40">
        <f t="shared" si="0"/>
        <v>0</v>
      </c>
      <c r="E26" s="52">
        <v>0</v>
      </c>
      <c r="F26" s="53"/>
    </row>
    <row r="27" spans="1:6" s="6" customFormat="1" ht="39" hidden="1" customHeight="1" x14ac:dyDescent="0.25">
      <c r="A27" s="38">
        <v>4131</v>
      </c>
      <c r="B27" s="39" t="s">
        <v>239</v>
      </c>
      <c r="C27" s="38" t="s">
        <v>240</v>
      </c>
      <c r="D27" s="40" t="str">
        <f t="shared" si="0"/>
        <v>X</v>
      </c>
      <c r="E27" s="52">
        <v>0</v>
      </c>
      <c r="F27" s="40" t="s">
        <v>20</v>
      </c>
    </row>
    <row r="28" spans="1:6" s="6" customFormat="1" ht="39" hidden="1" customHeight="1" x14ac:dyDescent="0.25">
      <c r="A28" s="38">
        <v>4200</v>
      </c>
      <c r="B28" s="39" t="s">
        <v>241</v>
      </c>
      <c r="C28" s="38" t="s">
        <v>14</v>
      </c>
      <c r="D28" s="40" t="str">
        <f t="shared" si="0"/>
        <v>X</v>
      </c>
      <c r="E28" s="52">
        <v>0</v>
      </c>
      <c r="F28" s="40" t="s">
        <v>20</v>
      </c>
    </row>
    <row r="29" spans="1:6" s="6" customFormat="1" ht="39" hidden="1" customHeight="1" x14ac:dyDescent="0.25">
      <c r="A29" s="38"/>
      <c r="B29" s="39" t="s">
        <v>242</v>
      </c>
      <c r="C29" s="38"/>
      <c r="D29" s="40">
        <f t="shared" si="0"/>
        <v>0</v>
      </c>
      <c r="E29" s="52">
        <v>0</v>
      </c>
      <c r="F29" s="53"/>
    </row>
    <row r="30" spans="1:6" s="6" customFormat="1" ht="39" hidden="1" customHeight="1" x14ac:dyDescent="0.25">
      <c r="A30" s="38">
        <v>4210</v>
      </c>
      <c r="B30" s="39" t="s">
        <v>243</v>
      </c>
      <c r="C30" s="38" t="s">
        <v>14</v>
      </c>
      <c r="D30" s="40" t="str">
        <f t="shared" si="0"/>
        <v>X</v>
      </c>
      <c r="E30" s="52">
        <v>0</v>
      </c>
      <c r="F30" s="40" t="s">
        <v>20</v>
      </c>
    </row>
    <row r="31" spans="1:6" s="6" customFormat="1" ht="39" hidden="1" customHeight="1" x14ac:dyDescent="0.25">
      <c r="A31" s="38"/>
      <c r="B31" s="39" t="s">
        <v>73</v>
      </c>
      <c r="C31" s="38"/>
      <c r="D31" s="40">
        <f t="shared" si="0"/>
        <v>0</v>
      </c>
      <c r="E31" s="52">
        <v>0</v>
      </c>
      <c r="F31" s="53"/>
    </row>
    <row r="32" spans="1:6" s="6" customFormat="1" ht="39" hidden="1" customHeight="1" x14ac:dyDescent="0.25">
      <c r="A32" s="38">
        <v>4211</v>
      </c>
      <c r="B32" s="39" t="s">
        <v>244</v>
      </c>
      <c r="C32" s="38" t="s">
        <v>245</v>
      </c>
      <c r="D32" s="40" t="str">
        <f t="shared" si="0"/>
        <v>X</v>
      </c>
      <c r="E32" s="52">
        <v>0</v>
      </c>
      <c r="F32" s="40" t="s">
        <v>20</v>
      </c>
    </row>
    <row r="33" spans="1:6" s="6" customFormat="1" ht="39" hidden="1" customHeight="1" x14ac:dyDescent="0.25">
      <c r="A33" s="38">
        <v>4212</v>
      </c>
      <c r="B33" s="39" t="s">
        <v>246</v>
      </c>
      <c r="C33" s="38" t="s">
        <v>247</v>
      </c>
      <c r="D33" s="40" t="str">
        <f t="shared" si="0"/>
        <v>X</v>
      </c>
      <c r="E33" s="52">
        <v>0</v>
      </c>
      <c r="F33" s="40" t="s">
        <v>20</v>
      </c>
    </row>
    <row r="34" spans="1:6" s="6" customFormat="1" ht="39" hidden="1" customHeight="1" x14ac:dyDescent="0.25">
      <c r="A34" s="38">
        <v>4213</v>
      </c>
      <c r="B34" s="39" t="s">
        <v>248</v>
      </c>
      <c r="C34" s="38" t="s">
        <v>249</v>
      </c>
      <c r="D34" s="40" t="str">
        <f t="shared" si="0"/>
        <v>X</v>
      </c>
      <c r="E34" s="52">
        <v>0</v>
      </c>
      <c r="F34" s="40" t="s">
        <v>20</v>
      </c>
    </row>
    <row r="35" spans="1:6" s="6" customFormat="1" ht="39" hidden="1" customHeight="1" x14ac:dyDescent="0.25">
      <c r="A35" s="38">
        <v>4214</v>
      </c>
      <c r="B35" s="39" t="s">
        <v>250</v>
      </c>
      <c r="C35" s="38" t="s">
        <v>251</v>
      </c>
      <c r="D35" s="40" t="str">
        <f t="shared" si="0"/>
        <v>X</v>
      </c>
      <c r="E35" s="52">
        <v>0</v>
      </c>
      <c r="F35" s="40" t="s">
        <v>20</v>
      </c>
    </row>
    <row r="36" spans="1:6" s="6" customFormat="1" ht="39" hidden="1" customHeight="1" x14ac:dyDescent="0.25">
      <c r="A36" s="38">
        <v>4215</v>
      </c>
      <c r="B36" s="39" t="s">
        <v>252</v>
      </c>
      <c r="C36" s="38" t="s">
        <v>253</v>
      </c>
      <c r="D36" s="40" t="str">
        <f t="shared" si="0"/>
        <v>X</v>
      </c>
      <c r="E36" s="52">
        <v>0</v>
      </c>
      <c r="F36" s="40" t="s">
        <v>20</v>
      </c>
    </row>
    <row r="37" spans="1:6" s="6" customFormat="1" ht="39" hidden="1" customHeight="1" x14ac:dyDescent="0.25">
      <c r="A37" s="38">
        <v>4216</v>
      </c>
      <c r="B37" s="39" t="s">
        <v>254</v>
      </c>
      <c r="C37" s="38" t="s">
        <v>255</v>
      </c>
      <c r="D37" s="40" t="str">
        <f t="shared" si="0"/>
        <v>X</v>
      </c>
      <c r="E37" s="52">
        <v>0</v>
      </c>
      <c r="F37" s="40" t="s">
        <v>20</v>
      </c>
    </row>
    <row r="38" spans="1:6" s="6" customFormat="1" ht="39" hidden="1" customHeight="1" x14ac:dyDescent="0.25">
      <c r="A38" s="38">
        <v>4217</v>
      </c>
      <c r="B38" s="39" t="s">
        <v>256</v>
      </c>
      <c r="C38" s="38" t="s">
        <v>257</v>
      </c>
      <c r="D38" s="40" t="str">
        <f t="shared" si="0"/>
        <v>X</v>
      </c>
      <c r="E38" s="52">
        <v>0</v>
      </c>
      <c r="F38" s="40" t="s">
        <v>20</v>
      </c>
    </row>
    <row r="39" spans="1:6" s="6" customFormat="1" ht="69" hidden="1" x14ac:dyDescent="0.25">
      <c r="A39" s="38">
        <v>4220</v>
      </c>
      <c r="B39" s="39" t="s">
        <v>258</v>
      </c>
      <c r="C39" s="38" t="s">
        <v>14</v>
      </c>
      <c r="D39" s="40" t="str">
        <f t="shared" si="0"/>
        <v>X</v>
      </c>
      <c r="E39" s="52">
        <v>0</v>
      </c>
      <c r="F39" s="40" t="s">
        <v>20</v>
      </c>
    </row>
    <row r="40" spans="1:6" s="6" customFormat="1" hidden="1" x14ac:dyDescent="0.25">
      <c r="A40" s="38"/>
      <c r="B40" s="39" t="s">
        <v>73</v>
      </c>
      <c r="C40" s="38"/>
      <c r="D40" s="40">
        <f t="shared" si="0"/>
        <v>0</v>
      </c>
      <c r="E40" s="52">
        <v>0</v>
      </c>
      <c r="F40" s="53"/>
    </row>
    <row r="41" spans="1:6" s="6" customFormat="1" ht="39" hidden="1" customHeight="1" x14ac:dyDescent="0.25">
      <c r="A41" s="38">
        <v>4221</v>
      </c>
      <c r="B41" s="39" t="s">
        <v>259</v>
      </c>
      <c r="C41" s="38" t="s">
        <v>260</v>
      </c>
      <c r="D41" s="40" t="str">
        <f t="shared" si="0"/>
        <v>X</v>
      </c>
      <c r="E41" s="52">
        <v>0</v>
      </c>
      <c r="F41" s="40" t="s">
        <v>20</v>
      </c>
    </row>
    <row r="42" spans="1:6" s="6" customFormat="1" ht="39" hidden="1" customHeight="1" x14ac:dyDescent="0.25">
      <c r="A42" s="38">
        <v>4222</v>
      </c>
      <c r="B42" s="39" t="s">
        <v>261</v>
      </c>
      <c r="C42" s="38" t="s">
        <v>262</v>
      </c>
      <c r="D42" s="40" t="str">
        <f t="shared" si="0"/>
        <v>X</v>
      </c>
      <c r="E42" s="52">
        <v>0</v>
      </c>
      <c r="F42" s="40" t="s">
        <v>20</v>
      </c>
    </row>
    <row r="43" spans="1:6" s="6" customFormat="1" hidden="1" x14ac:dyDescent="0.25">
      <c r="A43" s="38">
        <v>4223</v>
      </c>
      <c r="B43" s="39" t="s">
        <v>263</v>
      </c>
      <c r="C43" s="38" t="s">
        <v>264</v>
      </c>
      <c r="D43" s="40" t="str">
        <f t="shared" si="0"/>
        <v>X</v>
      </c>
      <c r="E43" s="52">
        <v>0</v>
      </c>
      <c r="F43" s="40" t="s">
        <v>20</v>
      </c>
    </row>
    <row r="44" spans="1:6" s="6" customFormat="1" ht="103.5" hidden="1" x14ac:dyDescent="0.25">
      <c r="A44" s="38">
        <v>4230</v>
      </c>
      <c r="B44" s="39" t="s">
        <v>265</v>
      </c>
      <c r="C44" s="38" t="s">
        <v>20</v>
      </c>
      <c r="D44" s="40" t="str">
        <f t="shared" si="0"/>
        <v>X</v>
      </c>
      <c r="E44" s="52">
        <v>0</v>
      </c>
      <c r="F44" s="40" t="s">
        <v>20</v>
      </c>
    </row>
    <row r="45" spans="1:6" s="6" customFormat="1" ht="39" hidden="1" customHeight="1" x14ac:dyDescent="0.25">
      <c r="A45" s="38"/>
      <c r="B45" s="39" t="s">
        <v>73</v>
      </c>
      <c r="C45" s="38"/>
      <c r="D45" s="40">
        <f t="shared" si="0"/>
        <v>0</v>
      </c>
      <c r="E45" s="52">
        <v>0</v>
      </c>
      <c r="F45" s="53"/>
    </row>
    <row r="46" spans="1:6" s="6" customFormat="1" hidden="1" x14ac:dyDescent="0.25">
      <c r="A46" s="38">
        <v>4231</v>
      </c>
      <c r="B46" s="39" t="s">
        <v>266</v>
      </c>
      <c r="C46" s="38" t="s">
        <v>267</v>
      </c>
      <c r="D46" s="40" t="str">
        <f t="shared" si="0"/>
        <v>X</v>
      </c>
      <c r="E46" s="52">
        <v>0</v>
      </c>
      <c r="F46" s="40" t="s">
        <v>20</v>
      </c>
    </row>
    <row r="47" spans="1:6" s="6" customFormat="1" hidden="1" x14ac:dyDescent="0.25">
      <c r="A47" s="38">
        <v>4232</v>
      </c>
      <c r="B47" s="39" t="s">
        <v>268</v>
      </c>
      <c r="C47" s="38" t="s">
        <v>269</v>
      </c>
      <c r="D47" s="40" t="str">
        <f t="shared" si="0"/>
        <v>X</v>
      </c>
      <c r="E47" s="52">
        <v>0</v>
      </c>
      <c r="F47" s="40" t="s">
        <v>20</v>
      </c>
    </row>
    <row r="48" spans="1:6" s="6" customFormat="1" ht="34.5" hidden="1" x14ac:dyDescent="0.25">
      <c r="A48" s="38">
        <v>4233</v>
      </c>
      <c r="B48" s="39" t="s">
        <v>270</v>
      </c>
      <c r="C48" s="38" t="s">
        <v>271</v>
      </c>
      <c r="D48" s="40" t="str">
        <f t="shared" si="0"/>
        <v>X</v>
      </c>
      <c r="E48" s="52">
        <v>0</v>
      </c>
      <c r="F48" s="40" t="s">
        <v>20</v>
      </c>
    </row>
    <row r="49" spans="1:6" s="6" customFormat="1" hidden="1" x14ac:dyDescent="0.25">
      <c r="A49" s="38">
        <v>4234</v>
      </c>
      <c r="B49" s="39" t="s">
        <v>272</v>
      </c>
      <c r="C49" s="38" t="s">
        <v>273</v>
      </c>
      <c r="D49" s="40" t="str">
        <f t="shared" si="0"/>
        <v>X</v>
      </c>
      <c r="E49" s="52">
        <v>0</v>
      </c>
      <c r="F49" s="40" t="s">
        <v>20</v>
      </c>
    </row>
    <row r="50" spans="1:6" s="6" customFormat="1" hidden="1" x14ac:dyDescent="0.25">
      <c r="A50" s="38">
        <v>4235</v>
      </c>
      <c r="B50" s="39" t="s">
        <v>274</v>
      </c>
      <c r="C50" s="38" t="s">
        <v>275</v>
      </c>
      <c r="D50" s="40" t="str">
        <f t="shared" si="0"/>
        <v>X</v>
      </c>
      <c r="E50" s="52">
        <v>0</v>
      </c>
      <c r="F50" s="40" t="s">
        <v>20</v>
      </c>
    </row>
    <row r="51" spans="1:6" s="6" customFormat="1" ht="34.5" hidden="1" x14ac:dyDescent="0.25">
      <c r="A51" s="38">
        <v>4236</v>
      </c>
      <c r="B51" s="39" t="s">
        <v>276</v>
      </c>
      <c r="C51" s="38" t="s">
        <v>277</v>
      </c>
      <c r="D51" s="40" t="str">
        <f t="shared" si="0"/>
        <v>X</v>
      </c>
      <c r="E51" s="52">
        <v>0</v>
      </c>
      <c r="F51" s="40" t="s">
        <v>20</v>
      </c>
    </row>
    <row r="52" spans="1:6" s="6" customFormat="1" hidden="1" x14ac:dyDescent="0.25">
      <c r="A52" s="38">
        <v>4237</v>
      </c>
      <c r="B52" s="39" t="s">
        <v>278</v>
      </c>
      <c r="C52" s="38" t="s">
        <v>279</v>
      </c>
      <c r="D52" s="40" t="str">
        <f t="shared" si="0"/>
        <v>X</v>
      </c>
      <c r="E52" s="52">
        <v>0</v>
      </c>
      <c r="F52" s="40" t="s">
        <v>20</v>
      </c>
    </row>
    <row r="53" spans="1:6" s="6" customFormat="1" ht="34.5" hidden="1" x14ac:dyDescent="0.25">
      <c r="A53" s="38">
        <v>4238</v>
      </c>
      <c r="B53" s="39" t="s">
        <v>280</v>
      </c>
      <c r="C53" s="38" t="s">
        <v>281</v>
      </c>
      <c r="D53" s="40" t="str">
        <f t="shared" si="0"/>
        <v>X</v>
      </c>
      <c r="E53" s="52">
        <v>0</v>
      </c>
      <c r="F53" s="40" t="s">
        <v>20</v>
      </c>
    </row>
    <row r="54" spans="1:6" s="6" customFormat="1" ht="51.75" hidden="1" x14ac:dyDescent="0.25">
      <c r="A54" s="38">
        <v>4240</v>
      </c>
      <c r="B54" s="39" t="s">
        <v>282</v>
      </c>
      <c r="C54" s="38" t="s">
        <v>14</v>
      </c>
      <c r="D54" s="40" t="str">
        <f t="shared" si="0"/>
        <v>X</v>
      </c>
      <c r="E54" s="52">
        <v>0</v>
      </c>
      <c r="F54" s="40" t="s">
        <v>20</v>
      </c>
    </row>
    <row r="55" spans="1:6" s="6" customFormat="1" hidden="1" x14ac:dyDescent="0.25">
      <c r="A55" s="38"/>
      <c r="B55" s="39" t="s">
        <v>73</v>
      </c>
      <c r="C55" s="38"/>
      <c r="D55" s="40">
        <f t="shared" si="0"/>
        <v>0</v>
      </c>
      <c r="E55" s="52">
        <v>0</v>
      </c>
      <c r="F55" s="53"/>
    </row>
    <row r="56" spans="1:6" s="6" customFormat="1" ht="34.5" hidden="1" x14ac:dyDescent="0.25">
      <c r="A56" s="38">
        <v>4241</v>
      </c>
      <c r="B56" s="39" t="s">
        <v>283</v>
      </c>
      <c r="C56" s="38" t="s">
        <v>284</v>
      </c>
      <c r="D56" s="40" t="str">
        <f t="shared" si="0"/>
        <v>X</v>
      </c>
      <c r="E56" s="52">
        <v>0</v>
      </c>
      <c r="F56" s="40" t="s">
        <v>20</v>
      </c>
    </row>
    <row r="57" spans="1:6" s="6" customFormat="1" ht="51.75" hidden="1" x14ac:dyDescent="0.25">
      <c r="A57" s="38">
        <v>4250</v>
      </c>
      <c r="B57" s="39" t="s">
        <v>285</v>
      </c>
      <c r="C57" s="38" t="s">
        <v>14</v>
      </c>
      <c r="D57" s="40" t="str">
        <f t="shared" si="0"/>
        <v>X</v>
      </c>
      <c r="E57" s="52">
        <v>0</v>
      </c>
      <c r="F57" s="40" t="s">
        <v>20</v>
      </c>
    </row>
    <row r="58" spans="1:6" s="6" customFormat="1" hidden="1" x14ac:dyDescent="0.25">
      <c r="A58" s="38"/>
      <c r="B58" s="39" t="s">
        <v>73</v>
      </c>
      <c r="C58" s="38"/>
      <c r="D58" s="40">
        <f t="shared" si="0"/>
        <v>0</v>
      </c>
      <c r="E58" s="52">
        <v>0</v>
      </c>
      <c r="F58" s="53"/>
    </row>
    <row r="59" spans="1:6" s="6" customFormat="1" ht="34.5" hidden="1" x14ac:dyDescent="0.25">
      <c r="A59" s="38">
        <v>4251</v>
      </c>
      <c r="B59" s="39" t="s">
        <v>286</v>
      </c>
      <c r="C59" s="38" t="s">
        <v>287</v>
      </c>
      <c r="D59" s="40" t="str">
        <f t="shared" si="0"/>
        <v>X</v>
      </c>
      <c r="E59" s="52">
        <v>0</v>
      </c>
      <c r="F59" s="40" t="s">
        <v>20</v>
      </c>
    </row>
    <row r="60" spans="1:6" s="6" customFormat="1" ht="34.5" hidden="1" x14ac:dyDescent="0.25">
      <c r="A60" s="38">
        <v>4252</v>
      </c>
      <c r="B60" s="39" t="s">
        <v>288</v>
      </c>
      <c r="C60" s="38" t="s">
        <v>289</v>
      </c>
      <c r="D60" s="40" t="str">
        <f t="shared" si="0"/>
        <v>X</v>
      </c>
      <c r="E60" s="52">
        <v>0</v>
      </c>
      <c r="F60" s="40" t="s">
        <v>20</v>
      </c>
    </row>
    <row r="61" spans="1:6" s="6" customFormat="1" ht="69" hidden="1" x14ac:dyDescent="0.25">
      <c r="A61" s="38">
        <v>4260</v>
      </c>
      <c r="B61" s="39" t="s">
        <v>290</v>
      </c>
      <c r="C61" s="38" t="s">
        <v>14</v>
      </c>
      <c r="D61" s="40" t="str">
        <f t="shared" si="0"/>
        <v>X</v>
      </c>
      <c r="E61" s="52">
        <v>0</v>
      </c>
      <c r="F61" s="40" t="s">
        <v>20</v>
      </c>
    </row>
    <row r="62" spans="1:6" s="6" customFormat="1" hidden="1" x14ac:dyDescent="0.25">
      <c r="A62" s="38"/>
      <c r="B62" s="39" t="s">
        <v>73</v>
      </c>
      <c r="C62" s="38"/>
      <c r="D62" s="40">
        <f t="shared" si="0"/>
        <v>0</v>
      </c>
      <c r="E62" s="52">
        <v>0</v>
      </c>
      <c r="F62" s="53"/>
    </row>
    <row r="63" spans="1:6" s="6" customFormat="1" ht="39" hidden="1" customHeight="1" x14ac:dyDescent="0.25">
      <c r="A63" s="38">
        <v>4261</v>
      </c>
      <c r="B63" s="39" t="s">
        <v>291</v>
      </c>
      <c r="C63" s="38" t="s">
        <v>292</v>
      </c>
      <c r="D63" s="40" t="str">
        <f t="shared" si="0"/>
        <v>X</v>
      </c>
      <c r="E63" s="52">
        <v>0</v>
      </c>
      <c r="F63" s="40" t="s">
        <v>20</v>
      </c>
    </row>
    <row r="64" spans="1:6" s="6" customFormat="1" hidden="1" x14ac:dyDescent="0.25">
      <c r="A64" s="38">
        <v>4262</v>
      </c>
      <c r="B64" s="39" t="s">
        <v>293</v>
      </c>
      <c r="C64" s="38" t="s">
        <v>294</v>
      </c>
      <c r="D64" s="40" t="str">
        <f t="shared" si="0"/>
        <v>X</v>
      </c>
      <c r="E64" s="52">
        <v>0</v>
      </c>
      <c r="F64" s="40" t="s">
        <v>20</v>
      </c>
    </row>
    <row r="65" spans="1:6" s="6" customFormat="1" ht="51.75" hidden="1" x14ac:dyDescent="0.25">
      <c r="A65" s="38">
        <v>4263</v>
      </c>
      <c r="B65" s="39" t="s">
        <v>295</v>
      </c>
      <c r="C65" s="38" t="s">
        <v>296</v>
      </c>
      <c r="D65" s="40" t="str">
        <f t="shared" si="0"/>
        <v>X</v>
      </c>
      <c r="E65" s="52">
        <v>0</v>
      </c>
      <c r="F65" s="40" t="s">
        <v>20</v>
      </c>
    </row>
    <row r="66" spans="1:6" s="6" customFormat="1" hidden="1" x14ac:dyDescent="0.25">
      <c r="A66" s="38">
        <v>4264</v>
      </c>
      <c r="B66" s="39" t="s">
        <v>297</v>
      </c>
      <c r="C66" s="38" t="s">
        <v>298</v>
      </c>
      <c r="D66" s="40" t="str">
        <f t="shared" si="0"/>
        <v>X</v>
      </c>
      <c r="E66" s="52">
        <v>0</v>
      </c>
      <c r="F66" s="40" t="s">
        <v>20</v>
      </c>
    </row>
    <row r="67" spans="1:6" s="6" customFormat="1" ht="51.75" hidden="1" x14ac:dyDescent="0.25">
      <c r="A67" s="38">
        <v>4265</v>
      </c>
      <c r="B67" s="39" t="s">
        <v>299</v>
      </c>
      <c r="C67" s="38" t="s">
        <v>300</v>
      </c>
      <c r="D67" s="40" t="str">
        <f t="shared" si="0"/>
        <v>X</v>
      </c>
      <c r="E67" s="52">
        <v>0</v>
      </c>
      <c r="F67" s="40" t="s">
        <v>20</v>
      </c>
    </row>
    <row r="68" spans="1:6" s="6" customFormat="1" ht="34.5" hidden="1" x14ac:dyDescent="0.25">
      <c r="A68" s="38">
        <v>4266</v>
      </c>
      <c r="B68" s="39" t="s">
        <v>301</v>
      </c>
      <c r="C68" s="38" t="s">
        <v>302</v>
      </c>
      <c r="D68" s="40" t="str">
        <f t="shared" si="0"/>
        <v>X</v>
      </c>
      <c r="E68" s="52">
        <v>0</v>
      </c>
      <c r="F68" s="40" t="s">
        <v>20</v>
      </c>
    </row>
    <row r="69" spans="1:6" s="6" customFormat="1" ht="34.5" hidden="1" x14ac:dyDescent="0.25">
      <c r="A69" s="38">
        <v>4267</v>
      </c>
      <c r="B69" s="39" t="s">
        <v>303</v>
      </c>
      <c r="C69" s="38" t="s">
        <v>304</v>
      </c>
      <c r="D69" s="40" t="str">
        <f t="shared" si="0"/>
        <v>X</v>
      </c>
      <c r="E69" s="52">
        <v>0</v>
      </c>
      <c r="F69" s="40" t="s">
        <v>20</v>
      </c>
    </row>
    <row r="70" spans="1:6" s="6" customFormat="1" hidden="1" x14ac:dyDescent="0.25">
      <c r="A70" s="38">
        <v>4268</v>
      </c>
      <c r="B70" s="39" t="s">
        <v>305</v>
      </c>
      <c r="C70" s="38" t="s">
        <v>306</v>
      </c>
      <c r="D70" s="40" t="str">
        <f t="shared" si="0"/>
        <v>X</v>
      </c>
      <c r="E70" s="52">
        <v>0</v>
      </c>
      <c r="F70" s="40" t="s">
        <v>20</v>
      </c>
    </row>
    <row r="71" spans="1:6" s="6" customFormat="1" ht="34.5" hidden="1" x14ac:dyDescent="0.25">
      <c r="A71" s="38">
        <v>4300</v>
      </c>
      <c r="B71" s="39" t="s">
        <v>307</v>
      </c>
      <c r="C71" s="38" t="s">
        <v>14</v>
      </c>
      <c r="D71" s="40" t="str">
        <f t="shared" si="0"/>
        <v>X</v>
      </c>
      <c r="E71" s="52">
        <v>0</v>
      </c>
      <c r="F71" s="40" t="s">
        <v>20</v>
      </c>
    </row>
    <row r="72" spans="1:6" s="6" customFormat="1" hidden="1" x14ac:dyDescent="0.25">
      <c r="A72" s="38"/>
      <c r="B72" s="39" t="s">
        <v>242</v>
      </c>
      <c r="C72" s="38"/>
      <c r="D72" s="40">
        <f t="shared" si="0"/>
        <v>0</v>
      </c>
      <c r="E72" s="52">
        <v>0</v>
      </c>
      <c r="F72" s="53"/>
    </row>
    <row r="73" spans="1:6" s="6" customFormat="1" ht="34.5" hidden="1" x14ac:dyDescent="0.25">
      <c r="A73" s="38">
        <v>4310</v>
      </c>
      <c r="B73" s="39" t="s">
        <v>308</v>
      </c>
      <c r="C73" s="38" t="s">
        <v>14</v>
      </c>
      <c r="D73" s="40" t="str">
        <f t="shared" si="0"/>
        <v>X</v>
      </c>
      <c r="E73" s="52">
        <v>0</v>
      </c>
      <c r="F73" s="40" t="s">
        <v>20</v>
      </c>
    </row>
    <row r="74" spans="1:6" s="6" customFormat="1" hidden="1" x14ac:dyDescent="0.25">
      <c r="A74" s="38"/>
      <c r="B74" s="39" t="s">
        <v>73</v>
      </c>
      <c r="C74" s="38"/>
      <c r="D74" s="40">
        <f t="shared" si="0"/>
        <v>0</v>
      </c>
      <c r="E74" s="52">
        <v>0</v>
      </c>
      <c r="F74" s="53"/>
    </row>
    <row r="75" spans="1:6" s="6" customFormat="1" ht="34.5" hidden="1" x14ac:dyDescent="0.25">
      <c r="A75" s="38">
        <v>4311</v>
      </c>
      <c r="B75" s="39" t="s">
        <v>309</v>
      </c>
      <c r="C75" s="38" t="s">
        <v>310</v>
      </c>
      <c r="D75" s="40" t="str">
        <f t="shared" si="0"/>
        <v>X</v>
      </c>
      <c r="E75" s="52">
        <v>0</v>
      </c>
      <c r="F75" s="40" t="s">
        <v>20</v>
      </c>
    </row>
    <row r="76" spans="1:6" s="6" customFormat="1" ht="39" hidden="1" customHeight="1" x14ac:dyDescent="0.25">
      <c r="A76" s="38">
        <v>4312</v>
      </c>
      <c r="B76" s="39" t="s">
        <v>311</v>
      </c>
      <c r="C76" s="38" t="s">
        <v>312</v>
      </c>
      <c r="D76" s="40" t="str">
        <f t="shared" si="0"/>
        <v>X</v>
      </c>
      <c r="E76" s="52">
        <v>0</v>
      </c>
      <c r="F76" s="40" t="s">
        <v>20</v>
      </c>
    </row>
    <row r="77" spans="1:6" s="6" customFormat="1" ht="34.5" hidden="1" x14ac:dyDescent="0.25">
      <c r="A77" s="38">
        <v>4320</v>
      </c>
      <c r="B77" s="39" t="s">
        <v>313</v>
      </c>
      <c r="C77" s="38" t="s">
        <v>14</v>
      </c>
      <c r="D77" s="40" t="str">
        <f t="shared" si="0"/>
        <v>X</v>
      </c>
      <c r="E77" s="52">
        <v>0</v>
      </c>
      <c r="F77" s="40" t="s">
        <v>20</v>
      </c>
    </row>
    <row r="78" spans="1:6" s="6" customFormat="1" hidden="1" x14ac:dyDescent="0.25">
      <c r="A78" s="38"/>
      <c r="B78" s="39" t="s">
        <v>73</v>
      </c>
      <c r="C78" s="38"/>
      <c r="D78" s="40">
        <f t="shared" ref="D78:D87" si="1">F78</f>
        <v>0</v>
      </c>
      <c r="E78" s="52">
        <v>0</v>
      </c>
      <c r="F78" s="53"/>
    </row>
    <row r="79" spans="1:6" s="6" customFormat="1" ht="34.5" hidden="1" x14ac:dyDescent="0.25">
      <c r="A79" s="38">
        <v>4321</v>
      </c>
      <c r="B79" s="39" t="s">
        <v>314</v>
      </c>
      <c r="C79" s="38" t="s">
        <v>315</v>
      </c>
      <c r="D79" s="40" t="str">
        <f t="shared" si="1"/>
        <v>X</v>
      </c>
      <c r="E79" s="52">
        <v>0</v>
      </c>
      <c r="F79" s="40" t="s">
        <v>20</v>
      </c>
    </row>
    <row r="80" spans="1:6" s="6" customFormat="1" ht="39" hidden="1" customHeight="1" x14ac:dyDescent="0.25">
      <c r="A80" s="38">
        <v>4322</v>
      </c>
      <c r="B80" s="39" t="s">
        <v>316</v>
      </c>
      <c r="C80" s="38" t="s">
        <v>317</v>
      </c>
      <c r="D80" s="40" t="str">
        <f t="shared" si="1"/>
        <v>X</v>
      </c>
      <c r="E80" s="52">
        <v>0</v>
      </c>
      <c r="F80" s="40" t="s">
        <v>20</v>
      </c>
    </row>
    <row r="81" spans="1:12" s="6" customFormat="1" ht="51.75" hidden="1" x14ac:dyDescent="0.25">
      <c r="A81" s="38">
        <v>4330</v>
      </c>
      <c r="B81" s="39" t="s">
        <v>318</v>
      </c>
      <c r="C81" s="38" t="s">
        <v>14</v>
      </c>
      <c r="D81" s="40" t="str">
        <f t="shared" si="1"/>
        <v>X</v>
      </c>
      <c r="E81" s="52">
        <v>0</v>
      </c>
      <c r="F81" s="40" t="s">
        <v>20</v>
      </c>
    </row>
    <row r="82" spans="1:12" s="6" customFormat="1" hidden="1" x14ac:dyDescent="0.25">
      <c r="A82" s="38"/>
      <c r="B82" s="39" t="s">
        <v>73</v>
      </c>
      <c r="C82" s="38"/>
      <c r="D82" s="40">
        <f t="shared" si="1"/>
        <v>0</v>
      </c>
      <c r="E82" s="52">
        <v>0</v>
      </c>
      <c r="F82" s="53"/>
    </row>
    <row r="83" spans="1:12" s="6" customFormat="1" ht="34.5" hidden="1" x14ac:dyDescent="0.25">
      <c r="A83" s="38">
        <v>4331</v>
      </c>
      <c r="B83" s="39" t="s">
        <v>319</v>
      </c>
      <c r="C83" s="38" t="s">
        <v>320</v>
      </c>
      <c r="D83" s="40" t="str">
        <f t="shared" si="1"/>
        <v>X</v>
      </c>
      <c r="E83" s="52">
        <v>0</v>
      </c>
      <c r="F83" s="40" t="s">
        <v>20</v>
      </c>
    </row>
    <row r="84" spans="1:12" s="6" customFormat="1" hidden="1" x14ac:dyDescent="0.25">
      <c r="A84" s="38">
        <v>4332</v>
      </c>
      <c r="B84" s="39" t="s">
        <v>321</v>
      </c>
      <c r="C84" s="38" t="s">
        <v>322</v>
      </c>
      <c r="D84" s="40" t="str">
        <f t="shared" si="1"/>
        <v>X</v>
      </c>
      <c r="E84" s="52">
        <v>0</v>
      </c>
      <c r="F84" s="40" t="s">
        <v>20</v>
      </c>
    </row>
    <row r="85" spans="1:12" s="6" customFormat="1" hidden="1" x14ac:dyDescent="0.25">
      <c r="A85" s="38">
        <v>4333</v>
      </c>
      <c r="B85" s="39" t="s">
        <v>323</v>
      </c>
      <c r="C85" s="38" t="s">
        <v>324</v>
      </c>
      <c r="D85" s="40" t="str">
        <f t="shared" si="1"/>
        <v>X</v>
      </c>
      <c r="E85" s="52">
        <v>0</v>
      </c>
      <c r="F85" s="40" t="s">
        <v>20</v>
      </c>
    </row>
    <row r="86" spans="1:12" s="6" customFormat="1" ht="36.75" customHeight="1" x14ac:dyDescent="0.25">
      <c r="A86" s="38">
        <v>5112</v>
      </c>
      <c r="B86" s="39" t="s">
        <v>374</v>
      </c>
      <c r="C86" s="38">
        <v>5112</v>
      </c>
      <c r="D86" s="40">
        <f t="shared" si="1"/>
        <v>38340.199999999997</v>
      </c>
      <c r="E86" s="52">
        <v>0</v>
      </c>
      <c r="F86" s="40">
        <v>38340.199999999997</v>
      </c>
    </row>
    <row r="87" spans="1:12" s="6" customFormat="1" ht="39" customHeight="1" x14ac:dyDescent="0.25">
      <c r="A87" s="38">
        <v>5113</v>
      </c>
      <c r="B87" s="39" t="s">
        <v>41</v>
      </c>
      <c r="C87" s="38">
        <v>5113</v>
      </c>
      <c r="D87" s="40">
        <f t="shared" si="1"/>
        <v>-239140.2</v>
      </c>
      <c r="E87" s="52">
        <v>0</v>
      </c>
      <c r="F87" s="40">
        <v>-239140.2</v>
      </c>
    </row>
    <row r="88" spans="1:12" s="6" customFormat="1" ht="39.75" customHeight="1" x14ac:dyDescent="0.25">
      <c r="A88" s="38">
        <v>5120</v>
      </c>
      <c r="B88" s="39" t="s">
        <v>370</v>
      </c>
      <c r="C88" s="38" t="s">
        <v>14</v>
      </c>
      <c r="D88" s="40">
        <f t="shared" ref="D88:D93" si="2">F88</f>
        <v>40000</v>
      </c>
      <c r="E88" s="52">
        <v>0</v>
      </c>
      <c r="F88" s="40">
        <f>F89</f>
        <v>40000</v>
      </c>
      <c r="L88" s="6" t="s">
        <v>325</v>
      </c>
    </row>
    <row r="89" spans="1:12" s="6" customFormat="1" ht="42.75" customHeight="1" x14ac:dyDescent="0.25">
      <c r="A89" s="38">
        <v>5121</v>
      </c>
      <c r="B89" s="39" t="s">
        <v>384</v>
      </c>
      <c r="C89" s="38">
        <v>5121</v>
      </c>
      <c r="D89" s="40">
        <f t="shared" si="2"/>
        <v>40000</v>
      </c>
      <c r="E89" s="52"/>
      <c r="F89" s="54">
        <v>40000</v>
      </c>
    </row>
    <row r="90" spans="1:12" s="6" customFormat="1" ht="0.75" hidden="1" customHeight="1" x14ac:dyDescent="0.25">
      <c r="A90" s="38">
        <v>5123</v>
      </c>
      <c r="B90" s="39" t="s">
        <v>355</v>
      </c>
      <c r="C90" s="38" t="s">
        <v>356</v>
      </c>
      <c r="D90" s="40">
        <f t="shared" si="2"/>
        <v>0</v>
      </c>
      <c r="E90" s="52">
        <v>0</v>
      </c>
      <c r="F90" s="54"/>
    </row>
    <row r="91" spans="1:12" s="6" customFormat="1" ht="35.25" customHeight="1" x14ac:dyDescent="0.25">
      <c r="A91" s="38">
        <v>5130</v>
      </c>
      <c r="B91" s="39" t="s">
        <v>396</v>
      </c>
      <c r="C91" s="38"/>
      <c r="D91" s="40">
        <f t="shared" si="2"/>
        <v>30000</v>
      </c>
      <c r="E91" s="52">
        <v>0</v>
      </c>
      <c r="F91" s="40">
        <f>F92+F93</f>
        <v>30000</v>
      </c>
    </row>
    <row r="92" spans="1:12" s="6" customFormat="1" ht="40.5" customHeight="1" x14ac:dyDescent="0.25">
      <c r="A92" s="38">
        <v>5133</v>
      </c>
      <c r="B92" s="39" t="s">
        <v>375</v>
      </c>
      <c r="C92" s="38">
        <v>5133</v>
      </c>
      <c r="D92" s="40">
        <f t="shared" si="2"/>
        <v>7500</v>
      </c>
      <c r="E92" s="52">
        <v>0</v>
      </c>
      <c r="F92" s="40">
        <v>7500</v>
      </c>
    </row>
    <row r="93" spans="1:12" s="6" customFormat="1" ht="39" customHeight="1" x14ac:dyDescent="0.25">
      <c r="A93" s="38">
        <v>5134</v>
      </c>
      <c r="B93" s="39" t="s">
        <v>376</v>
      </c>
      <c r="C93" s="38">
        <v>5134</v>
      </c>
      <c r="D93" s="40">
        <f t="shared" si="2"/>
        <v>22500</v>
      </c>
      <c r="E93" s="52">
        <v>0</v>
      </c>
      <c r="F93" s="40">
        <v>22500</v>
      </c>
    </row>
    <row r="94" spans="1:12" s="6" customFormat="1" ht="2.25" hidden="1" customHeight="1" x14ac:dyDescent="0.25">
      <c r="A94" s="17"/>
      <c r="B94" s="7" t="s">
        <v>242</v>
      </c>
      <c r="C94" s="17"/>
      <c r="D94" s="24"/>
      <c r="E94" s="24"/>
      <c r="F94" s="24"/>
    </row>
    <row r="95" spans="1:12" s="6" customFormat="1" ht="54" hidden="1" x14ac:dyDescent="0.25">
      <c r="A95" s="17">
        <v>4710</v>
      </c>
      <c r="B95" s="7" t="s">
        <v>327</v>
      </c>
      <c r="C95" s="17" t="s">
        <v>14</v>
      </c>
      <c r="D95" s="21">
        <f>SUM(D97:D98)</f>
        <v>0</v>
      </c>
      <c r="E95" s="21">
        <f>SUM(E97:E98)</f>
        <v>0</v>
      </c>
      <c r="F95" s="21" t="s">
        <v>20</v>
      </c>
    </row>
    <row r="96" spans="1:12" s="6" customFormat="1" ht="13.5" hidden="1" x14ac:dyDescent="0.25">
      <c r="A96" s="17"/>
      <c r="B96" s="7" t="s">
        <v>326</v>
      </c>
      <c r="C96" s="17"/>
      <c r="D96" s="24"/>
      <c r="E96" s="24"/>
      <c r="F96" s="24"/>
    </row>
    <row r="97" spans="1:6" s="6" customFormat="1" ht="54" hidden="1" x14ac:dyDescent="0.25">
      <c r="A97" s="17">
        <v>4711</v>
      </c>
      <c r="B97" s="7" t="s">
        <v>328</v>
      </c>
      <c r="C97" s="17" t="s">
        <v>329</v>
      </c>
      <c r="D97" s="21">
        <f>SUM(E97,F97)</f>
        <v>0</v>
      </c>
      <c r="E97" s="21">
        <v>0</v>
      </c>
      <c r="F97" s="21" t="s">
        <v>20</v>
      </c>
    </row>
    <row r="98" spans="1:6" s="6" customFormat="1" ht="27" hidden="1" x14ac:dyDescent="0.25">
      <c r="A98" s="17">
        <v>4712</v>
      </c>
      <c r="B98" s="7" t="s">
        <v>330</v>
      </c>
      <c r="C98" s="17" t="s">
        <v>331</v>
      </c>
      <c r="D98" s="21">
        <f>SUM(E98,F98)</f>
        <v>0</v>
      </c>
      <c r="E98" s="21">
        <v>0</v>
      </c>
      <c r="F98" s="21" t="s">
        <v>20</v>
      </c>
    </row>
    <row r="99" spans="1:6" s="6" customFormat="1" ht="67.5" hidden="1" x14ac:dyDescent="0.25">
      <c r="A99" s="17">
        <v>4720</v>
      </c>
      <c r="B99" s="7" t="s">
        <v>332</v>
      </c>
      <c r="C99" s="17" t="s">
        <v>14</v>
      </c>
      <c r="D99" s="21">
        <f>SUM(D101:D104)</f>
        <v>0</v>
      </c>
      <c r="E99" s="21">
        <f>SUM(E101:E104)</f>
        <v>0</v>
      </c>
      <c r="F99" s="21" t="s">
        <v>20</v>
      </c>
    </row>
    <row r="100" spans="1:6" s="6" customFormat="1" ht="13.5" hidden="1" x14ac:dyDescent="0.25">
      <c r="A100" s="17"/>
      <c r="B100" s="7" t="s">
        <v>326</v>
      </c>
      <c r="C100" s="17"/>
      <c r="D100" s="24"/>
      <c r="E100" s="24"/>
      <c r="F100" s="24"/>
    </row>
    <row r="101" spans="1:6" s="6" customFormat="1" ht="13.5" hidden="1" x14ac:dyDescent="0.25">
      <c r="A101" s="17">
        <v>4721</v>
      </c>
      <c r="B101" s="7" t="s">
        <v>333</v>
      </c>
      <c r="C101" s="17" t="s">
        <v>334</v>
      </c>
      <c r="D101" s="21">
        <f>SUM(E101,F101)</f>
        <v>0</v>
      </c>
      <c r="E101" s="21">
        <v>0</v>
      </c>
      <c r="F101" s="21" t="s">
        <v>20</v>
      </c>
    </row>
    <row r="102" spans="1:6" s="6" customFormat="1" ht="13.5" hidden="1" x14ac:dyDescent="0.25">
      <c r="A102" s="17">
        <v>4722</v>
      </c>
      <c r="B102" s="7" t="s">
        <v>335</v>
      </c>
      <c r="C102" s="17" t="s">
        <v>336</v>
      </c>
      <c r="D102" s="21">
        <f>SUM(E102,F102)</f>
        <v>0</v>
      </c>
      <c r="E102" s="21">
        <v>0</v>
      </c>
      <c r="F102" s="21" t="s">
        <v>20</v>
      </c>
    </row>
    <row r="103" spans="1:6" s="6" customFormat="1" ht="13.5" hidden="1" x14ac:dyDescent="0.25">
      <c r="A103" s="17">
        <v>4723</v>
      </c>
      <c r="B103" s="7" t="s">
        <v>337</v>
      </c>
      <c r="C103" s="17" t="s">
        <v>338</v>
      </c>
      <c r="D103" s="21">
        <f>SUM(E103,F103)</f>
        <v>0</v>
      </c>
      <c r="E103" s="21"/>
      <c r="F103" s="21" t="s">
        <v>20</v>
      </c>
    </row>
    <row r="104" spans="1:6" s="6" customFormat="1" ht="40.5" hidden="1" x14ac:dyDescent="0.25">
      <c r="A104" s="17">
        <v>4724</v>
      </c>
      <c r="B104" s="7" t="s">
        <v>339</v>
      </c>
      <c r="C104" s="17" t="s">
        <v>340</v>
      </c>
      <c r="D104" s="21">
        <f>SUM(E104,F104)</f>
        <v>0</v>
      </c>
      <c r="E104" s="21">
        <v>0</v>
      </c>
      <c r="F104" s="21" t="s">
        <v>20</v>
      </c>
    </row>
    <row r="105" spans="1:6" s="6" customFormat="1" ht="27" hidden="1" x14ac:dyDescent="0.25">
      <c r="A105" s="17">
        <v>4730</v>
      </c>
      <c r="B105" s="7" t="s">
        <v>341</v>
      </c>
      <c r="C105" s="17" t="s">
        <v>14</v>
      </c>
      <c r="D105" s="21">
        <f>SUM(D107)</f>
        <v>0</v>
      </c>
      <c r="E105" s="21">
        <f>SUM(E107)</f>
        <v>0</v>
      </c>
      <c r="F105" s="21" t="s">
        <v>20</v>
      </c>
    </row>
    <row r="106" spans="1:6" s="6" customFormat="1" ht="13.5" hidden="1" x14ac:dyDescent="0.25">
      <c r="A106" s="17"/>
      <c r="B106" s="7" t="s">
        <v>73</v>
      </c>
      <c r="C106" s="17"/>
      <c r="D106" s="24"/>
      <c r="E106" s="24"/>
      <c r="F106" s="24"/>
    </row>
    <row r="107" spans="1:6" s="6" customFormat="1" ht="27" hidden="1" x14ac:dyDescent="0.25">
      <c r="A107" s="17">
        <v>4731</v>
      </c>
      <c r="B107" s="7" t="s">
        <v>342</v>
      </c>
      <c r="C107" s="17" t="s">
        <v>343</v>
      </c>
      <c r="D107" s="21">
        <f>SUM(E107,F107)</f>
        <v>0</v>
      </c>
      <c r="E107" s="21">
        <v>0</v>
      </c>
      <c r="F107" s="21" t="s">
        <v>20</v>
      </c>
    </row>
    <row r="108" spans="1:6" s="6" customFormat="1" ht="54" hidden="1" x14ac:dyDescent="0.25">
      <c r="A108" s="17">
        <v>4740</v>
      </c>
      <c r="B108" s="7" t="s">
        <v>344</v>
      </c>
      <c r="C108" s="17" t="s">
        <v>14</v>
      </c>
      <c r="D108" s="21">
        <f>SUM(D110:D111)</f>
        <v>0</v>
      </c>
      <c r="E108" s="21">
        <f>SUM(E110:E111)</f>
        <v>0</v>
      </c>
      <c r="F108" s="21" t="s">
        <v>20</v>
      </c>
    </row>
    <row r="109" spans="1:6" s="6" customFormat="1" ht="13.5" hidden="1" x14ac:dyDescent="0.25">
      <c r="A109" s="17"/>
      <c r="B109" s="7" t="s">
        <v>73</v>
      </c>
      <c r="C109" s="17"/>
      <c r="D109" s="24"/>
      <c r="E109" s="24"/>
      <c r="F109" s="24"/>
    </row>
    <row r="110" spans="1:6" s="6" customFormat="1" ht="40.5" hidden="1" x14ac:dyDescent="0.25">
      <c r="A110" s="17">
        <v>4741</v>
      </c>
      <c r="B110" s="7" t="s">
        <v>345</v>
      </c>
      <c r="C110" s="17" t="s">
        <v>346</v>
      </c>
      <c r="D110" s="21">
        <f>SUM(E110,F110)</f>
        <v>0</v>
      </c>
      <c r="E110" s="21">
        <v>0</v>
      </c>
      <c r="F110" s="21" t="s">
        <v>20</v>
      </c>
    </row>
    <row r="111" spans="1:6" s="6" customFormat="1" ht="27" hidden="1" x14ac:dyDescent="0.25">
      <c r="A111" s="17">
        <v>4742</v>
      </c>
      <c r="B111" s="7" t="s">
        <v>347</v>
      </c>
      <c r="C111" s="17" t="s">
        <v>348</v>
      </c>
      <c r="D111" s="21">
        <f>SUM(E111,F111)</f>
        <v>0</v>
      </c>
      <c r="E111" s="21">
        <v>0</v>
      </c>
      <c r="F111" s="21" t="s">
        <v>20</v>
      </c>
    </row>
    <row r="112" spans="1:6" s="6" customFormat="1" ht="67.5" hidden="1" x14ac:dyDescent="0.25">
      <c r="A112" s="17">
        <v>4750</v>
      </c>
      <c r="B112" s="7" t="s">
        <v>349</v>
      </c>
      <c r="C112" s="17" t="s">
        <v>14</v>
      </c>
      <c r="D112" s="21">
        <f>SUM(D114)</f>
        <v>0</v>
      </c>
      <c r="E112" s="21">
        <f>SUM(E114)</f>
        <v>0</v>
      </c>
      <c r="F112" s="21" t="s">
        <v>20</v>
      </c>
    </row>
    <row r="113" spans="1:9" s="6" customFormat="1" ht="13.5" hidden="1" x14ac:dyDescent="0.25">
      <c r="A113" s="17"/>
      <c r="B113" s="7" t="s">
        <v>73</v>
      </c>
      <c r="C113" s="17"/>
      <c r="D113" s="24"/>
      <c r="E113" s="24"/>
      <c r="F113" s="24"/>
    </row>
    <row r="114" spans="1:9" s="6" customFormat="1" ht="40.5" hidden="1" x14ac:dyDescent="0.25">
      <c r="A114" s="17">
        <v>4751</v>
      </c>
      <c r="B114" s="7" t="s">
        <v>350</v>
      </c>
      <c r="C114" s="17" t="s">
        <v>351</v>
      </c>
      <c r="D114" s="21">
        <f>SUM(E114,F114)</f>
        <v>0</v>
      </c>
      <c r="E114" s="21">
        <v>0</v>
      </c>
      <c r="F114" s="21" t="s">
        <v>20</v>
      </c>
    </row>
    <row r="115" spans="1:9" s="6" customFormat="1" ht="13.5" hidden="1" x14ac:dyDescent="0.25">
      <c r="A115" s="17">
        <v>4760</v>
      </c>
      <c r="B115" s="7" t="s">
        <v>352</v>
      </c>
      <c r="C115" s="17" t="s">
        <v>14</v>
      </c>
      <c r="D115" s="21">
        <f>SUM(D117)</f>
        <v>0</v>
      </c>
      <c r="E115" s="21">
        <f>SUM(E117)</f>
        <v>0</v>
      </c>
      <c r="F115" s="21" t="s">
        <v>20</v>
      </c>
    </row>
    <row r="116" spans="1:9" s="6" customFormat="1" ht="13.5" hidden="1" x14ac:dyDescent="0.25">
      <c r="A116" s="17"/>
      <c r="B116" s="7" t="s">
        <v>73</v>
      </c>
      <c r="C116" s="17"/>
      <c r="D116" s="24"/>
      <c r="E116" s="24"/>
      <c r="F116" s="24"/>
    </row>
    <row r="117" spans="1:9" s="6" customFormat="1" ht="13.5" hidden="1" x14ac:dyDescent="0.25">
      <c r="A117" s="17">
        <v>4761</v>
      </c>
      <c r="B117" s="7" t="s">
        <v>353</v>
      </c>
      <c r="C117" s="17" t="s">
        <v>354</v>
      </c>
      <c r="D117" s="21">
        <f>SUM(E117,F117)</f>
        <v>0</v>
      </c>
      <c r="E117" s="21"/>
      <c r="F117" s="21" t="s">
        <v>20</v>
      </c>
    </row>
    <row r="118" spans="1:9" s="6" customFormat="1" ht="15.75" customHeight="1" x14ac:dyDescent="0.25"/>
    <row r="119" spans="1:9" s="16" customFormat="1" ht="74.25" customHeight="1" x14ac:dyDescent="0.3">
      <c r="A119" s="28"/>
      <c r="B119" s="84" t="s">
        <v>373</v>
      </c>
      <c r="C119" s="85"/>
      <c r="D119" s="85"/>
      <c r="E119" s="85"/>
      <c r="F119" s="85"/>
      <c r="G119" s="3"/>
      <c r="I119" s="12"/>
    </row>
    <row r="120" spans="1:9" s="16" customFormat="1" ht="15" customHeight="1" x14ac:dyDescent="0.25"/>
    <row r="121" spans="1:9" s="16" customFormat="1" ht="15" customHeight="1" x14ac:dyDescent="0.25"/>
    <row r="122" spans="1:9" s="16" customFormat="1" ht="15" customHeight="1" x14ac:dyDescent="0.25"/>
    <row r="123" spans="1:9" s="16" customFormat="1" ht="15" x14ac:dyDescent="0.25"/>
    <row r="124" spans="1:9" s="16" customFormat="1" ht="15" x14ac:dyDescent="0.25"/>
  </sheetData>
  <mergeCells count="14">
    <mergeCell ref="A10:A12"/>
    <mergeCell ref="D3:F3"/>
    <mergeCell ref="C4:F4"/>
    <mergeCell ref="E9:G9"/>
    <mergeCell ref="A6:F6"/>
    <mergeCell ref="A7:F7"/>
    <mergeCell ref="A8:F8"/>
    <mergeCell ref="H6:I6"/>
    <mergeCell ref="B10:B12"/>
    <mergeCell ref="D10:F10"/>
    <mergeCell ref="B119:F119"/>
    <mergeCell ref="C10:C12"/>
    <mergeCell ref="D11:D12"/>
    <mergeCell ref="E11:F11"/>
  </mergeCells>
  <phoneticPr fontId="0" type="noConversion"/>
  <pageMargins left="0.19685039370078741" right="0" top="0" bottom="0" header="0.19685039370078741" footer="0.19685039370078741"/>
  <pageSetup scale="90" orientation="portrait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4"/>
  <sheetViews>
    <sheetView showGridLines="0" tabSelected="1" zoomScaleNormal="100" workbookViewId="0">
      <selection activeCell="B54" sqref="B54:G54"/>
    </sheetView>
  </sheetViews>
  <sheetFormatPr defaultRowHeight="13.5" x14ac:dyDescent="0.25"/>
  <cols>
    <col min="1" max="1" width="8.42578125" style="12" customWidth="1"/>
    <col min="2" max="3" width="8.7109375" style="12" customWidth="1"/>
    <col min="4" max="4" width="7.28515625" style="12" customWidth="1"/>
    <col min="5" max="5" width="37.85546875" style="12" customWidth="1"/>
    <col min="6" max="6" width="14.42578125" style="12" customWidth="1"/>
    <col min="7" max="7" width="13.85546875" style="12" customWidth="1"/>
    <col min="8" max="8" width="13.28515625" style="12" customWidth="1"/>
    <col min="9" max="16384" width="9.140625" style="12"/>
  </cols>
  <sheetData>
    <row r="1" spans="1:8" ht="12.75" customHeight="1" x14ac:dyDescent="0.3">
      <c r="C1" s="14"/>
      <c r="D1" s="14"/>
      <c r="E1" s="74"/>
      <c r="F1" s="71"/>
      <c r="G1" s="94" t="s">
        <v>50</v>
      </c>
      <c r="H1" s="94"/>
    </row>
    <row r="2" spans="1:8" ht="12.75" customHeight="1" x14ac:dyDescent="0.3">
      <c r="C2" s="14"/>
      <c r="D2" s="14"/>
      <c r="E2" s="71"/>
      <c r="F2" s="71"/>
      <c r="G2" s="93" t="s">
        <v>25</v>
      </c>
      <c r="H2" s="93"/>
    </row>
    <row r="3" spans="1:8" ht="12.75" customHeight="1" x14ac:dyDescent="0.3">
      <c r="C3" s="14"/>
      <c r="D3" s="14"/>
      <c r="E3" s="71"/>
      <c r="F3" s="93" t="s">
        <v>27</v>
      </c>
      <c r="G3" s="93"/>
      <c r="H3" s="93"/>
    </row>
    <row r="4" spans="1:8" ht="12.75" customHeight="1" x14ac:dyDescent="0.25">
      <c r="C4" s="15" t="s">
        <v>32</v>
      </c>
      <c r="D4" s="15"/>
      <c r="E4" s="94" t="s">
        <v>393</v>
      </c>
      <c r="F4" s="94"/>
      <c r="G4" s="94"/>
      <c r="H4" s="94"/>
    </row>
    <row r="5" spans="1:8" ht="16.5" customHeight="1" x14ac:dyDescent="0.25">
      <c r="C5" s="15"/>
      <c r="D5" s="15"/>
      <c r="E5" s="29"/>
      <c r="F5" s="29"/>
      <c r="G5" s="29"/>
      <c r="H5" s="29"/>
    </row>
    <row r="6" spans="1:8" ht="18" customHeight="1" x14ac:dyDescent="0.3">
      <c r="A6" s="55"/>
      <c r="B6" s="98" t="s">
        <v>26</v>
      </c>
      <c r="C6" s="98"/>
      <c r="D6" s="98"/>
      <c r="E6" s="98"/>
      <c r="F6" s="98"/>
      <c r="G6" s="98"/>
      <c r="H6" s="98"/>
    </row>
    <row r="7" spans="1:8" ht="17.25" x14ac:dyDescent="0.3">
      <c r="A7" s="55"/>
      <c r="B7" s="98" t="s">
        <v>33</v>
      </c>
      <c r="C7" s="98"/>
      <c r="D7" s="98"/>
      <c r="E7" s="98"/>
      <c r="F7" s="98"/>
      <c r="G7" s="98"/>
      <c r="H7" s="98"/>
    </row>
    <row r="8" spans="1:8" ht="17.25" x14ac:dyDescent="0.3">
      <c r="A8" s="55"/>
      <c r="B8" s="55" t="s">
        <v>28</v>
      </c>
      <c r="C8" s="55"/>
      <c r="D8" s="55"/>
      <c r="E8" s="55"/>
      <c r="F8" s="55"/>
      <c r="G8" s="55"/>
      <c r="H8" s="55"/>
    </row>
    <row r="9" spans="1:8" ht="57.75" customHeight="1" x14ac:dyDescent="0.25">
      <c r="A9" s="99" t="s">
        <v>392</v>
      </c>
      <c r="B9" s="99"/>
      <c r="C9" s="99"/>
      <c r="D9" s="99"/>
      <c r="E9" s="99"/>
      <c r="F9" s="99"/>
      <c r="G9" s="99"/>
      <c r="H9" s="99"/>
    </row>
    <row r="10" spans="1:8" ht="18.75" customHeight="1" x14ac:dyDescent="0.25">
      <c r="G10" s="132" t="s">
        <v>385</v>
      </c>
      <c r="H10" s="132"/>
    </row>
    <row r="11" spans="1:8" ht="21.75" customHeight="1" x14ac:dyDescent="0.25">
      <c r="A11" s="56"/>
      <c r="B11" s="57"/>
      <c r="C11" s="57"/>
      <c r="D11" s="58"/>
      <c r="E11" s="59"/>
      <c r="F11" s="130" t="s">
        <v>0</v>
      </c>
      <c r="G11" s="131"/>
      <c r="H11" s="131"/>
    </row>
    <row r="12" spans="1:8" ht="24" customHeight="1" x14ac:dyDescent="0.25">
      <c r="A12" s="125" t="s">
        <v>364</v>
      </c>
      <c r="B12" s="125" t="s">
        <v>22</v>
      </c>
      <c r="C12" s="125" t="s">
        <v>15</v>
      </c>
      <c r="D12" s="125" t="s">
        <v>16</v>
      </c>
      <c r="E12" s="125" t="s">
        <v>23</v>
      </c>
      <c r="F12" s="128" t="s">
        <v>363</v>
      </c>
      <c r="G12" s="130" t="s">
        <v>2</v>
      </c>
      <c r="H12" s="131"/>
    </row>
    <row r="13" spans="1:8" ht="63.75" customHeight="1" x14ac:dyDescent="0.25">
      <c r="A13" s="126"/>
      <c r="B13" s="127"/>
      <c r="C13" s="126"/>
      <c r="D13" s="127"/>
      <c r="E13" s="126"/>
      <c r="F13" s="129"/>
      <c r="G13" s="60" t="s">
        <v>17</v>
      </c>
      <c r="H13" s="60" t="s">
        <v>18</v>
      </c>
    </row>
    <row r="14" spans="1:8" ht="17.25" x14ac:dyDescent="0.25">
      <c r="A14" s="61" t="s">
        <v>6</v>
      </c>
      <c r="B14" s="61" t="s">
        <v>7</v>
      </c>
      <c r="C14" s="61" t="s">
        <v>8</v>
      </c>
      <c r="D14" s="62" t="s">
        <v>9</v>
      </c>
      <c r="E14" s="61" t="s">
        <v>10</v>
      </c>
      <c r="F14" s="61" t="s">
        <v>11</v>
      </c>
      <c r="G14" s="62" t="s">
        <v>12</v>
      </c>
      <c r="H14" s="60" t="s">
        <v>13</v>
      </c>
    </row>
    <row r="15" spans="1:8" ht="27.75" customHeight="1" x14ac:dyDescent="0.25">
      <c r="A15" s="63" t="s">
        <v>19</v>
      </c>
      <c r="B15" s="63" t="s">
        <v>20</v>
      </c>
      <c r="C15" s="63" t="s">
        <v>20</v>
      </c>
      <c r="D15" s="63" t="s">
        <v>20</v>
      </c>
      <c r="E15" s="64" t="s">
        <v>24</v>
      </c>
      <c r="F15" s="65">
        <f>G15+H15</f>
        <v>-130799.99999999997</v>
      </c>
      <c r="G15" s="65">
        <f t="shared" ref="G15:G22" si="0">G16</f>
        <v>0</v>
      </c>
      <c r="H15" s="65">
        <f>H16+H27+H36+H40+H43+H48</f>
        <v>-130799.99999999997</v>
      </c>
    </row>
    <row r="16" spans="1:8" ht="37.5" customHeight="1" x14ac:dyDescent="0.25">
      <c r="A16" s="63">
        <v>2100</v>
      </c>
      <c r="B16" s="63">
        <v>1</v>
      </c>
      <c r="C16" s="63">
        <v>0</v>
      </c>
      <c r="D16" s="63">
        <v>0</v>
      </c>
      <c r="E16" s="66" t="s">
        <v>35</v>
      </c>
      <c r="F16" s="65">
        <f>G16+H16</f>
        <v>25000</v>
      </c>
      <c r="G16" s="65">
        <f t="shared" si="0"/>
        <v>0</v>
      </c>
      <c r="H16" s="65">
        <f>H17+H22</f>
        <v>25000</v>
      </c>
    </row>
    <row r="17" spans="1:8" ht="0.75" hidden="1" customHeight="1" x14ac:dyDescent="0.25">
      <c r="A17" s="67" t="s">
        <v>36</v>
      </c>
      <c r="B17" s="67" t="s">
        <v>6</v>
      </c>
      <c r="C17" s="67" t="s">
        <v>6</v>
      </c>
      <c r="D17" s="67" t="s">
        <v>21</v>
      </c>
      <c r="E17" s="66" t="s">
        <v>37</v>
      </c>
      <c r="F17" s="65">
        <f>G17+H17</f>
        <v>0</v>
      </c>
      <c r="G17" s="65">
        <f t="shared" si="0"/>
        <v>0</v>
      </c>
      <c r="H17" s="65">
        <f>H18</f>
        <v>0</v>
      </c>
    </row>
    <row r="18" spans="1:8" ht="51.75" hidden="1" x14ac:dyDescent="0.25">
      <c r="A18" s="67" t="s">
        <v>38</v>
      </c>
      <c r="B18" s="67" t="s">
        <v>6</v>
      </c>
      <c r="C18" s="67" t="s">
        <v>6</v>
      </c>
      <c r="D18" s="67" t="s">
        <v>6</v>
      </c>
      <c r="E18" s="66" t="s">
        <v>39</v>
      </c>
      <c r="F18" s="65">
        <f>G18+H18</f>
        <v>0</v>
      </c>
      <c r="G18" s="65">
        <f t="shared" si="0"/>
        <v>0</v>
      </c>
      <c r="H18" s="65">
        <v>0</v>
      </c>
    </row>
    <row r="19" spans="1:8" ht="51.75" hidden="1" x14ac:dyDescent="0.25">
      <c r="A19" s="67"/>
      <c r="B19" s="67"/>
      <c r="C19" s="67"/>
      <c r="D19" s="67"/>
      <c r="E19" s="39" t="s">
        <v>357</v>
      </c>
      <c r="F19" s="65">
        <f>G19</f>
        <v>0</v>
      </c>
      <c r="G19" s="65">
        <f t="shared" si="0"/>
        <v>0</v>
      </c>
      <c r="H19" s="65"/>
    </row>
    <row r="20" spans="1:8" ht="51.75" hidden="1" x14ac:dyDescent="0.25">
      <c r="A20" s="67"/>
      <c r="B20" s="67"/>
      <c r="C20" s="67"/>
      <c r="D20" s="67"/>
      <c r="E20" s="39" t="s">
        <v>358</v>
      </c>
      <c r="F20" s="65">
        <f>G20</f>
        <v>0</v>
      </c>
      <c r="G20" s="65">
        <f t="shared" si="0"/>
        <v>0</v>
      </c>
      <c r="H20" s="65"/>
    </row>
    <row r="21" spans="1:8" ht="34.5" hidden="1" x14ac:dyDescent="0.25">
      <c r="A21" s="67"/>
      <c r="B21" s="67"/>
      <c r="C21" s="67"/>
      <c r="D21" s="67"/>
      <c r="E21" s="39" t="s">
        <v>56</v>
      </c>
      <c r="F21" s="65">
        <f>H21</f>
        <v>0</v>
      </c>
      <c r="G21" s="65">
        <f t="shared" si="0"/>
        <v>0</v>
      </c>
      <c r="H21" s="65"/>
    </row>
    <row r="22" spans="1:8" ht="55.5" customHeight="1" x14ac:dyDescent="0.25">
      <c r="A22" s="67">
        <v>2160</v>
      </c>
      <c r="B22" s="67">
        <v>1</v>
      </c>
      <c r="C22" s="67">
        <v>6</v>
      </c>
      <c r="D22" s="67">
        <v>0</v>
      </c>
      <c r="E22" s="39" t="s">
        <v>58</v>
      </c>
      <c r="F22" s="65">
        <f>H22</f>
        <v>25000</v>
      </c>
      <c r="G22" s="65">
        <f t="shared" si="0"/>
        <v>0</v>
      </c>
      <c r="H22" s="65">
        <f>H23</f>
        <v>25000</v>
      </c>
    </row>
    <row r="23" spans="1:8" ht="59.25" customHeight="1" x14ac:dyDescent="0.25">
      <c r="A23" s="67">
        <v>2161</v>
      </c>
      <c r="B23" s="67">
        <v>1</v>
      </c>
      <c r="C23" s="67">
        <v>6</v>
      </c>
      <c r="D23" s="67">
        <v>1</v>
      </c>
      <c r="E23" s="39" t="s">
        <v>57</v>
      </c>
      <c r="F23" s="65">
        <f>H23</f>
        <v>25000</v>
      </c>
      <c r="G23" s="65">
        <f>G27</f>
        <v>0</v>
      </c>
      <c r="H23" s="65">
        <f>H24+H25+H26</f>
        <v>25000</v>
      </c>
    </row>
    <row r="24" spans="1:8" ht="36.75" customHeight="1" x14ac:dyDescent="0.25">
      <c r="A24" s="67">
        <v>5113</v>
      </c>
      <c r="B24" s="67"/>
      <c r="C24" s="67"/>
      <c r="D24" s="67"/>
      <c r="E24" s="39" t="s">
        <v>374</v>
      </c>
      <c r="F24" s="65">
        <f t="shared" ref="F24:F29" si="1">G24+H24</f>
        <v>20000</v>
      </c>
      <c r="G24" s="65">
        <f>G28</f>
        <v>0</v>
      </c>
      <c r="H24" s="65">
        <v>20000</v>
      </c>
    </row>
    <row r="25" spans="1:8" ht="42" customHeight="1" x14ac:dyDescent="0.25">
      <c r="A25" s="67">
        <v>5133</v>
      </c>
      <c r="B25" s="67"/>
      <c r="C25" s="67"/>
      <c r="D25" s="67"/>
      <c r="E25" s="39" t="s">
        <v>375</v>
      </c>
      <c r="F25" s="65">
        <f t="shared" si="1"/>
        <v>1500</v>
      </c>
      <c r="G25" s="65">
        <f>G29</f>
        <v>0</v>
      </c>
      <c r="H25" s="65">
        <v>1500</v>
      </c>
    </row>
    <row r="26" spans="1:8" ht="38.25" customHeight="1" x14ac:dyDescent="0.25">
      <c r="A26" s="67">
        <v>5134</v>
      </c>
      <c r="B26" s="67"/>
      <c r="C26" s="67"/>
      <c r="D26" s="67"/>
      <c r="E26" s="39" t="s">
        <v>376</v>
      </c>
      <c r="F26" s="65">
        <f t="shared" si="1"/>
        <v>3500</v>
      </c>
      <c r="G26" s="65">
        <f>G30</f>
        <v>0</v>
      </c>
      <c r="H26" s="65">
        <v>3500</v>
      </c>
    </row>
    <row r="27" spans="1:8" ht="20.25" customHeight="1" x14ac:dyDescent="0.25">
      <c r="A27" s="68">
        <v>2400</v>
      </c>
      <c r="B27" s="63">
        <v>4</v>
      </c>
      <c r="C27" s="63">
        <v>0</v>
      </c>
      <c r="D27" s="63" t="s">
        <v>21</v>
      </c>
      <c r="E27" s="66" t="s">
        <v>34</v>
      </c>
      <c r="F27" s="65">
        <f t="shared" si="1"/>
        <v>400000</v>
      </c>
      <c r="G27" s="65">
        <f t="shared" ref="G27:G32" si="2">G28</f>
        <v>0</v>
      </c>
      <c r="H27" s="65">
        <f>H28+H33</f>
        <v>400000</v>
      </c>
    </row>
    <row r="28" spans="1:8" ht="20.25" customHeight="1" x14ac:dyDescent="0.25">
      <c r="A28" s="68">
        <v>2450</v>
      </c>
      <c r="B28" s="63">
        <v>4</v>
      </c>
      <c r="C28" s="63">
        <v>5</v>
      </c>
      <c r="D28" s="63">
        <v>0</v>
      </c>
      <c r="E28" s="69" t="s">
        <v>46</v>
      </c>
      <c r="F28" s="65">
        <f t="shared" si="1"/>
        <v>400000</v>
      </c>
      <c r="G28" s="65">
        <f t="shared" si="2"/>
        <v>0</v>
      </c>
      <c r="H28" s="65">
        <f>H29</f>
        <v>400000</v>
      </c>
    </row>
    <row r="29" spans="1:8" ht="20.25" customHeight="1" x14ac:dyDescent="0.25">
      <c r="A29" s="63">
        <v>2451</v>
      </c>
      <c r="B29" s="63">
        <v>4</v>
      </c>
      <c r="C29" s="63">
        <v>5</v>
      </c>
      <c r="D29" s="63">
        <v>1</v>
      </c>
      <c r="E29" s="66" t="s">
        <v>40</v>
      </c>
      <c r="F29" s="65">
        <f t="shared" si="1"/>
        <v>400000</v>
      </c>
      <c r="G29" s="65">
        <f t="shared" si="2"/>
        <v>0</v>
      </c>
      <c r="H29" s="65">
        <f>H30+H31+H32</f>
        <v>400000</v>
      </c>
    </row>
    <row r="30" spans="1:8" ht="38.25" customHeight="1" x14ac:dyDescent="0.25">
      <c r="A30" s="63">
        <v>5113</v>
      </c>
      <c r="B30" s="63"/>
      <c r="C30" s="63"/>
      <c r="D30" s="63"/>
      <c r="E30" s="70" t="s">
        <v>42</v>
      </c>
      <c r="F30" s="65">
        <f>H30</f>
        <v>375000</v>
      </c>
      <c r="G30" s="65">
        <f t="shared" si="2"/>
        <v>0</v>
      </c>
      <c r="H30" s="65">
        <v>375000</v>
      </c>
    </row>
    <row r="31" spans="1:8" ht="37.5" customHeight="1" x14ac:dyDescent="0.25">
      <c r="A31" s="63">
        <v>5133</v>
      </c>
      <c r="B31" s="63"/>
      <c r="C31" s="63"/>
      <c r="D31" s="63"/>
      <c r="E31" s="39" t="s">
        <v>375</v>
      </c>
      <c r="F31" s="65">
        <f>H31</f>
        <v>6000</v>
      </c>
      <c r="G31" s="65">
        <f t="shared" si="2"/>
        <v>0</v>
      </c>
      <c r="H31" s="65">
        <v>6000</v>
      </c>
    </row>
    <row r="32" spans="1:8" ht="31.5" customHeight="1" x14ac:dyDescent="0.25">
      <c r="A32" s="63">
        <v>5134</v>
      </c>
      <c r="B32" s="64"/>
      <c r="C32" s="64"/>
      <c r="D32" s="64"/>
      <c r="E32" s="39" t="s">
        <v>376</v>
      </c>
      <c r="F32" s="65">
        <f>G32+H32</f>
        <v>19000</v>
      </c>
      <c r="G32" s="65">
        <f t="shared" si="2"/>
        <v>0</v>
      </c>
      <c r="H32" s="65">
        <v>19000</v>
      </c>
    </row>
    <row r="33" spans="1:8" ht="2.25" hidden="1" customHeight="1" x14ac:dyDescent="0.25">
      <c r="A33" s="63">
        <v>2420</v>
      </c>
      <c r="B33" s="63">
        <v>4</v>
      </c>
      <c r="C33" s="63">
        <v>2</v>
      </c>
      <c r="D33" s="63">
        <v>0</v>
      </c>
      <c r="E33" s="39" t="s">
        <v>115</v>
      </c>
      <c r="F33" s="65">
        <f>G33+H33</f>
        <v>0</v>
      </c>
      <c r="G33" s="65">
        <v>0</v>
      </c>
      <c r="H33" s="65">
        <f>H34</f>
        <v>0</v>
      </c>
    </row>
    <row r="34" spans="1:8" ht="18" hidden="1" customHeight="1" x14ac:dyDescent="0.25">
      <c r="A34" s="63">
        <v>2421</v>
      </c>
      <c r="B34" s="63">
        <v>4</v>
      </c>
      <c r="C34" s="63">
        <v>2</v>
      </c>
      <c r="D34" s="63">
        <v>1</v>
      </c>
      <c r="E34" s="69" t="s">
        <v>371</v>
      </c>
      <c r="F34" s="65">
        <f>G34+H34</f>
        <v>0</v>
      </c>
      <c r="G34" s="65">
        <v>0</v>
      </c>
      <c r="H34" s="65">
        <f>H35</f>
        <v>0</v>
      </c>
    </row>
    <row r="35" spans="1:8" ht="35.25" hidden="1" customHeight="1" x14ac:dyDescent="0.25">
      <c r="A35" s="63"/>
      <c r="B35" s="63"/>
      <c r="C35" s="63"/>
      <c r="D35" s="63"/>
      <c r="E35" s="39" t="s">
        <v>372</v>
      </c>
      <c r="F35" s="65">
        <f>G35+H35</f>
        <v>0</v>
      </c>
      <c r="G35" s="65">
        <f>G43</f>
        <v>0</v>
      </c>
      <c r="H35" s="40"/>
    </row>
    <row r="36" spans="1:8" ht="37.5" customHeight="1" x14ac:dyDescent="0.25">
      <c r="A36" s="63">
        <v>2500</v>
      </c>
      <c r="B36" s="63">
        <v>5</v>
      </c>
      <c r="C36" s="63">
        <v>0</v>
      </c>
      <c r="D36" s="63">
        <v>0</v>
      </c>
      <c r="E36" s="39" t="s">
        <v>379</v>
      </c>
      <c r="F36" s="65">
        <f>F37</f>
        <v>40000</v>
      </c>
      <c r="G36" s="65">
        <v>0</v>
      </c>
      <c r="H36" s="40">
        <f>H37</f>
        <v>40000</v>
      </c>
    </row>
    <row r="37" spans="1:8" ht="27" customHeight="1" x14ac:dyDescent="0.25">
      <c r="A37" s="63">
        <v>2510</v>
      </c>
      <c r="B37" s="63">
        <v>5</v>
      </c>
      <c r="C37" s="63">
        <v>1</v>
      </c>
      <c r="D37" s="63">
        <v>0</v>
      </c>
      <c r="E37" s="39" t="s">
        <v>51</v>
      </c>
      <c r="F37" s="65">
        <f>F38</f>
        <v>40000</v>
      </c>
      <c r="G37" s="65">
        <v>0</v>
      </c>
      <c r="H37" s="40">
        <f>H38</f>
        <v>40000</v>
      </c>
    </row>
    <row r="38" spans="1:8" ht="27" customHeight="1" x14ac:dyDescent="0.25">
      <c r="A38" s="63">
        <v>2511</v>
      </c>
      <c r="B38" s="63">
        <v>5</v>
      </c>
      <c r="C38" s="63">
        <v>1</v>
      </c>
      <c r="D38" s="63">
        <v>1</v>
      </c>
      <c r="E38" s="39" t="s">
        <v>51</v>
      </c>
      <c r="F38" s="65">
        <f>F39</f>
        <v>40000</v>
      </c>
      <c r="G38" s="65">
        <v>0</v>
      </c>
      <c r="H38" s="40">
        <f>H39</f>
        <v>40000</v>
      </c>
    </row>
    <row r="39" spans="1:8" ht="34.5" customHeight="1" x14ac:dyDescent="0.25">
      <c r="A39" s="63">
        <v>5121</v>
      </c>
      <c r="B39" s="63"/>
      <c r="C39" s="63"/>
      <c r="D39" s="63"/>
      <c r="E39" s="39" t="s">
        <v>384</v>
      </c>
      <c r="F39" s="65">
        <f>G39+H39</f>
        <v>40000</v>
      </c>
      <c r="G39" s="65">
        <v>0</v>
      </c>
      <c r="H39" s="40">
        <v>40000</v>
      </c>
    </row>
    <row r="40" spans="1:8" ht="54" customHeight="1" x14ac:dyDescent="0.25">
      <c r="A40" s="63">
        <v>2600</v>
      </c>
      <c r="B40" s="63">
        <v>6</v>
      </c>
      <c r="C40" s="63">
        <v>0</v>
      </c>
      <c r="D40" s="63">
        <v>0</v>
      </c>
      <c r="E40" s="39" t="s">
        <v>380</v>
      </c>
      <c r="F40" s="65">
        <f>H40</f>
        <v>-625388.1</v>
      </c>
      <c r="G40" s="65">
        <v>0</v>
      </c>
      <c r="H40" s="40">
        <f>H41</f>
        <v>-625388.1</v>
      </c>
    </row>
    <row r="41" spans="1:8" ht="26.25" customHeight="1" x14ac:dyDescent="0.25">
      <c r="A41" s="63">
        <v>2610</v>
      </c>
      <c r="B41" s="63">
        <v>6</v>
      </c>
      <c r="C41" s="63">
        <v>0</v>
      </c>
      <c r="D41" s="63">
        <v>1</v>
      </c>
      <c r="E41" s="39" t="s">
        <v>45</v>
      </c>
      <c r="F41" s="65">
        <f>H41</f>
        <v>-625388.1</v>
      </c>
      <c r="G41" s="65">
        <v>0</v>
      </c>
      <c r="H41" s="40">
        <f>H42</f>
        <v>-625388.1</v>
      </c>
    </row>
    <row r="42" spans="1:8" ht="25.5" customHeight="1" x14ac:dyDescent="0.25">
      <c r="A42" s="63">
        <v>2611</v>
      </c>
      <c r="B42" s="63">
        <v>6</v>
      </c>
      <c r="C42" s="63">
        <v>1</v>
      </c>
      <c r="D42" s="63">
        <v>1</v>
      </c>
      <c r="E42" s="39" t="s">
        <v>45</v>
      </c>
      <c r="F42" s="65">
        <f>H42</f>
        <v>-625388.1</v>
      </c>
      <c r="G42" s="65">
        <v>0</v>
      </c>
      <c r="H42" s="47">
        <v>-625388.1</v>
      </c>
    </row>
    <row r="43" spans="1:8" ht="34.5" customHeight="1" x14ac:dyDescent="0.25">
      <c r="A43" s="63">
        <v>2800</v>
      </c>
      <c r="B43" s="63">
        <v>8</v>
      </c>
      <c r="C43" s="63">
        <v>0</v>
      </c>
      <c r="D43" s="63">
        <v>0</v>
      </c>
      <c r="E43" s="39" t="s">
        <v>367</v>
      </c>
      <c r="F43" s="65">
        <f>F44</f>
        <v>34588.1</v>
      </c>
      <c r="G43" s="65">
        <f>G44</f>
        <v>0</v>
      </c>
      <c r="H43" s="65">
        <f>H44</f>
        <v>34588.1</v>
      </c>
    </row>
    <row r="44" spans="1:8" ht="34.5" customHeight="1" x14ac:dyDescent="0.25">
      <c r="A44" s="63">
        <v>2810</v>
      </c>
      <c r="B44" s="63">
        <v>8</v>
      </c>
      <c r="C44" s="63">
        <v>1</v>
      </c>
      <c r="D44" s="63">
        <v>0</v>
      </c>
      <c r="E44" s="39" t="s">
        <v>47</v>
      </c>
      <c r="F44" s="65">
        <f>G44+H44</f>
        <v>34588.1</v>
      </c>
      <c r="G44" s="65">
        <f>G45+G46</f>
        <v>0</v>
      </c>
      <c r="H44" s="65">
        <f>H45</f>
        <v>34588.1</v>
      </c>
    </row>
    <row r="45" spans="1:8" ht="39.75" customHeight="1" x14ac:dyDescent="0.25">
      <c r="A45" s="63">
        <v>2811</v>
      </c>
      <c r="B45" s="63">
        <v>8</v>
      </c>
      <c r="C45" s="63">
        <v>1</v>
      </c>
      <c r="D45" s="63">
        <v>1</v>
      </c>
      <c r="E45" s="39" t="s">
        <v>47</v>
      </c>
      <c r="F45" s="65">
        <f>G45+H45</f>
        <v>34588.1</v>
      </c>
      <c r="G45" s="65">
        <f>G46+G49</f>
        <v>0</v>
      </c>
      <c r="H45" s="65">
        <f>H46+H47</f>
        <v>34588.1</v>
      </c>
    </row>
    <row r="46" spans="1:8" ht="36" customHeight="1" x14ac:dyDescent="0.25">
      <c r="A46" s="63">
        <v>5112</v>
      </c>
      <c r="B46" s="63"/>
      <c r="C46" s="63"/>
      <c r="D46" s="63"/>
      <c r="E46" s="39" t="s">
        <v>374</v>
      </c>
      <c r="F46" s="65">
        <f>G46+H46</f>
        <v>23340.2</v>
      </c>
      <c r="G46" s="65">
        <f>G49+G50</f>
        <v>0</v>
      </c>
      <c r="H46" s="65">
        <v>23340.2</v>
      </c>
    </row>
    <row r="47" spans="1:8" ht="35.25" customHeight="1" x14ac:dyDescent="0.25">
      <c r="A47" s="63">
        <v>5113</v>
      </c>
      <c r="B47" s="63"/>
      <c r="C47" s="63"/>
      <c r="D47" s="63"/>
      <c r="E47" s="39" t="s">
        <v>41</v>
      </c>
      <c r="F47" s="65">
        <f>G47+H47</f>
        <v>11247.9</v>
      </c>
      <c r="G47" s="65">
        <f>G50+G51</f>
        <v>0</v>
      </c>
      <c r="H47" s="65">
        <v>11247.9</v>
      </c>
    </row>
    <row r="48" spans="1:8" ht="35.25" customHeight="1" x14ac:dyDescent="0.25">
      <c r="A48" s="63">
        <v>2900</v>
      </c>
      <c r="B48" s="63">
        <v>9</v>
      </c>
      <c r="C48" s="63">
        <v>0</v>
      </c>
      <c r="D48" s="63">
        <v>0</v>
      </c>
      <c r="E48" s="39" t="s">
        <v>381</v>
      </c>
      <c r="F48" s="65">
        <f>F49</f>
        <v>-5000</v>
      </c>
      <c r="G48" s="65">
        <f>G49</f>
        <v>0</v>
      </c>
      <c r="H48" s="65">
        <f>H49</f>
        <v>-5000</v>
      </c>
    </row>
    <row r="49" spans="1:8" ht="52.5" customHeight="1" x14ac:dyDescent="0.25">
      <c r="A49" s="63">
        <v>2910</v>
      </c>
      <c r="B49" s="63">
        <v>9</v>
      </c>
      <c r="C49" s="63">
        <v>1</v>
      </c>
      <c r="D49" s="63">
        <v>0</v>
      </c>
      <c r="E49" s="39" t="s">
        <v>193</v>
      </c>
      <c r="F49" s="65">
        <f>G49+H49</f>
        <v>-5000</v>
      </c>
      <c r="G49" s="65">
        <f>G50+G51</f>
        <v>0</v>
      </c>
      <c r="H49" s="65">
        <f>H50</f>
        <v>-5000</v>
      </c>
    </row>
    <row r="50" spans="1:8" ht="53.25" customHeight="1" x14ac:dyDescent="0.25">
      <c r="A50" s="63">
        <v>2911</v>
      </c>
      <c r="B50" s="63">
        <v>9</v>
      </c>
      <c r="C50" s="63">
        <v>1</v>
      </c>
      <c r="D50" s="63">
        <v>1</v>
      </c>
      <c r="E50" s="39" t="s">
        <v>193</v>
      </c>
      <c r="F50" s="65">
        <f>G50+H50</f>
        <v>-5000</v>
      </c>
      <c r="G50" s="65">
        <f>G51+G53</f>
        <v>0</v>
      </c>
      <c r="H50" s="65">
        <f>H51</f>
        <v>-5000</v>
      </c>
    </row>
    <row r="51" spans="1:8" ht="36.75" customHeight="1" x14ac:dyDescent="0.25">
      <c r="A51" s="63">
        <v>5112</v>
      </c>
      <c r="B51" s="63"/>
      <c r="C51" s="63"/>
      <c r="D51" s="63"/>
      <c r="E51" s="39" t="s">
        <v>374</v>
      </c>
      <c r="F51" s="65">
        <f>G51+H51</f>
        <v>-5000</v>
      </c>
      <c r="G51" s="65">
        <f>G53+G54</f>
        <v>0</v>
      </c>
      <c r="H51" s="65">
        <v>-5000</v>
      </c>
    </row>
    <row r="53" spans="1:8" ht="49.5" customHeight="1" x14ac:dyDescent="0.25"/>
    <row r="54" spans="1:8" ht="17.25" x14ac:dyDescent="0.25">
      <c r="B54" s="124" t="s">
        <v>373</v>
      </c>
      <c r="C54" s="121"/>
      <c r="D54" s="121"/>
      <c r="E54" s="121"/>
      <c r="F54" s="121"/>
      <c r="G54" s="121"/>
    </row>
  </sheetData>
  <autoFilter ref="A14:H46" xr:uid="{00000000-0009-0000-0000-000003000000}"/>
  <mergeCells count="17">
    <mergeCell ref="G1:H1"/>
    <mergeCell ref="F3:H3"/>
    <mergeCell ref="E4:H4"/>
    <mergeCell ref="B7:H7"/>
    <mergeCell ref="F12:F13"/>
    <mergeCell ref="F11:H11"/>
    <mergeCell ref="G12:H12"/>
    <mergeCell ref="B6:H6"/>
    <mergeCell ref="G2:H2"/>
    <mergeCell ref="G10:H10"/>
    <mergeCell ref="A9:H9"/>
    <mergeCell ref="B54:G54"/>
    <mergeCell ref="A12:A13"/>
    <mergeCell ref="C12:C13"/>
    <mergeCell ref="D12:D13"/>
    <mergeCell ref="E12:E13"/>
    <mergeCell ref="B12:B13"/>
  </mergeCells>
  <phoneticPr fontId="8" type="noConversion"/>
  <pageMargins left="0" right="0" top="0" bottom="0" header="0.19685039370078741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Հատված 1</vt:lpstr>
      <vt:lpstr>Հատված 2</vt:lpstr>
      <vt:lpstr>Հատված 3</vt:lpstr>
      <vt:lpstr>Հատված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2023-09-29T11:20:50Z</dcterms:created>
  <dcterms:modified xsi:type="dcterms:W3CDTF">2026-03-20T08:13:50Z</dcterms:modified>
</cp:coreProperties>
</file>