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73070681-F736-408A-9E6F-6509AE155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3" sheetId="4" r:id="rId1"/>
  </sheets>
  <definedNames>
    <definedName name="_xlnm.Print_Area" localSheetId="0">'Հատված 3'!$A$3:$G$178</definedName>
    <definedName name="_xlnm.Print_Titles" localSheetId="0">'Հատված 3'!$8:$10</definedName>
  </definedNames>
  <calcPr calcId="191029"/>
</workbook>
</file>

<file path=xl/calcChain.xml><?xml version="1.0" encoding="utf-8"?>
<calcChain xmlns="http://schemas.openxmlformats.org/spreadsheetml/2006/main">
  <c r="F139" i="4" l="1"/>
  <c r="E49" i="4"/>
  <c r="D49" i="4" s="1"/>
  <c r="E35" i="4"/>
  <c r="D35" i="4" s="1"/>
  <c r="E23" i="4"/>
  <c r="D23" i="4" s="1"/>
  <c r="E46" i="4"/>
  <c r="D46" i="4" s="1"/>
  <c r="E70" i="4"/>
  <c r="D70" i="4" s="1"/>
  <c r="E95" i="4"/>
  <c r="D95" i="4" s="1"/>
  <c r="D86" i="4"/>
  <c r="F177" i="4"/>
  <c r="D177" i="4" s="1"/>
  <c r="E14" i="4"/>
  <c r="D14" i="4" s="1"/>
  <c r="D15" i="4"/>
  <c r="D16" i="4"/>
  <c r="D17" i="4"/>
  <c r="E18" i="4"/>
  <c r="D18" i="4" s="1"/>
  <c r="D19" i="4"/>
  <c r="E20" i="4"/>
  <c r="D20" i="4" s="1"/>
  <c r="D21" i="4"/>
  <c r="D24" i="4"/>
  <c r="D25" i="4"/>
  <c r="D26" i="4"/>
  <c r="D27" i="4"/>
  <c r="D28" i="4"/>
  <c r="D29" i="4"/>
  <c r="D30" i="4"/>
  <c r="E31" i="4"/>
  <c r="D31" i="4" s="1"/>
  <c r="D32" i="4"/>
  <c r="D33" i="4"/>
  <c r="D34" i="4"/>
  <c r="D36" i="4"/>
  <c r="D37" i="4"/>
  <c r="D38" i="4"/>
  <c r="D39" i="4"/>
  <c r="D40" i="4"/>
  <c r="D41" i="4"/>
  <c r="D42" i="4"/>
  <c r="D43" i="4"/>
  <c r="E44" i="4"/>
  <c r="D44" i="4" s="1"/>
  <c r="D45" i="4"/>
  <c r="D47" i="4"/>
  <c r="D48" i="4"/>
  <c r="D50" i="4"/>
  <c r="D51" i="4"/>
  <c r="D52" i="4"/>
  <c r="D53" i="4"/>
  <c r="D54" i="4"/>
  <c r="D55" i="4"/>
  <c r="D56" i="4"/>
  <c r="D57" i="4"/>
  <c r="E58" i="4"/>
  <c r="D58" i="4" s="1"/>
  <c r="D59" i="4"/>
  <c r="D60" i="4"/>
  <c r="D61" i="4"/>
  <c r="E62" i="4"/>
  <c r="D62" i="4" s="1"/>
  <c r="D63" i="4"/>
  <c r="D64" i="4"/>
  <c r="E65" i="4"/>
  <c r="D65" i="4" s="1"/>
  <c r="D66" i="4"/>
  <c r="D67" i="4"/>
  <c r="D68" i="4"/>
  <c r="D71" i="4"/>
  <c r="D72" i="4"/>
  <c r="E73" i="4"/>
  <c r="D73" i="4" s="1"/>
  <c r="D74" i="4"/>
  <c r="D75" i="4"/>
  <c r="E77" i="4"/>
  <c r="D77" i="4" s="1"/>
  <c r="D78" i="4"/>
  <c r="D79" i="4"/>
  <c r="E80" i="4"/>
  <c r="D80" i="4" s="1"/>
  <c r="D81" i="4"/>
  <c r="D82" i="4"/>
  <c r="D84" i="4"/>
  <c r="D85" i="4"/>
  <c r="E87" i="4"/>
  <c r="D87" i="4" s="1"/>
  <c r="D88" i="4"/>
  <c r="D89" i="4"/>
  <c r="D90" i="4"/>
  <c r="D91" i="4"/>
  <c r="D93" i="4"/>
  <c r="D94" i="4"/>
  <c r="E96" i="4"/>
  <c r="D96" i="4" s="1"/>
  <c r="D97" i="4"/>
  <c r="D98" i="4"/>
  <c r="D99" i="4"/>
  <c r="D100" i="4"/>
  <c r="E102" i="4"/>
  <c r="D103" i="4"/>
  <c r="D104" i="4"/>
  <c r="E105" i="4"/>
  <c r="D105" i="4" s="1"/>
  <c r="D106" i="4"/>
  <c r="D107" i="4"/>
  <c r="D108" i="4"/>
  <c r="D109" i="4"/>
  <c r="E110" i="4"/>
  <c r="D110" i="4" s="1"/>
  <c r="D111" i="4"/>
  <c r="E113" i="4"/>
  <c r="D113" i="4" s="1"/>
  <c r="D114" i="4"/>
  <c r="D115" i="4"/>
  <c r="E116" i="4"/>
  <c r="D116" i="4" s="1"/>
  <c r="D117" i="4"/>
  <c r="D118" i="4"/>
  <c r="D119" i="4"/>
  <c r="D120" i="4"/>
  <c r="E121" i="4"/>
  <c r="D121" i="4" s="1"/>
  <c r="D122" i="4"/>
  <c r="E127" i="4"/>
  <c r="D127" i="4" s="1"/>
  <c r="D128" i="4"/>
  <c r="D129" i="4"/>
  <c r="E130" i="4"/>
  <c r="D130" i="4"/>
  <c r="D131" i="4"/>
  <c r="D132" i="4"/>
  <c r="D133" i="4"/>
  <c r="E134" i="4"/>
  <c r="F134" i="4"/>
  <c r="F112" i="4" s="1"/>
  <c r="F12" i="4" s="1"/>
  <c r="D135" i="4"/>
  <c r="D134" i="4" s="1"/>
  <c r="D136" i="4"/>
  <c r="D140" i="4"/>
  <c r="D141" i="4"/>
  <c r="D142" i="4"/>
  <c r="F143" i="4"/>
  <c r="D143" i="4" s="1"/>
  <c r="D144" i="4"/>
  <c r="D145" i="4"/>
  <c r="D146" i="4"/>
  <c r="F147" i="4"/>
  <c r="D147" i="4" s="1"/>
  <c r="D148" i="4"/>
  <c r="D149" i="4"/>
  <c r="D150" i="4"/>
  <c r="D151" i="4"/>
  <c r="F152" i="4"/>
  <c r="D152" i="4" s="1"/>
  <c r="D153" i="4"/>
  <c r="D154" i="4"/>
  <c r="D155" i="4"/>
  <c r="D156" i="4"/>
  <c r="F157" i="4"/>
  <c r="D157" i="4" s="1"/>
  <c r="D158" i="4"/>
  <c r="F159" i="4"/>
  <c r="D159" i="4" s="1"/>
  <c r="D160" i="4"/>
  <c r="D161" i="4"/>
  <c r="D162" i="4"/>
  <c r="D163" i="4"/>
  <c r="F165" i="4"/>
  <c r="D165" i="4" s="1"/>
  <c r="D166" i="4"/>
  <c r="D167" i="4"/>
  <c r="D168" i="4"/>
  <c r="D170" i="4"/>
  <c r="F171" i="4"/>
  <c r="D171" i="4" s="1"/>
  <c r="D172" i="4"/>
  <c r="D173" i="4"/>
  <c r="D174" i="4"/>
  <c r="F175" i="4"/>
  <c r="D175" i="4" s="1"/>
  <c r="D176" i="4"/>
  <c r="D178" i="4"/>
  <c r="D179" i="4"/>
  <c r="D180" i="4"/>
  <c r="D181" i="4"/>
  <c r="F169" i="4"/>
  <c r="D169" i="4" s="1"/>
  <c r="D139" i="4" l="1"/>
  <c r="F138" i="4"/>
  <c r="E112" i="4"/>
  <c r="E92" i="4"/>
  <c r="D92" i="4" s="1"/>
  <c r="D112" i="4"/>
  <c r="E69" i="4"/>
  <c r="D69" i="4" s="1"/>
  <c r="E22" i="4"/>
  <c r="D22" i="4" s="1"/>
  <c r="E101" i="4"/>
  <c r="D101" i="4" s="1"/>
  <c r="E13" i="4"/>
  <c r="E83" i="4"/>
  <c r="D83" i="4" s="1"/>
  <c r="F164" i="4"/>
  <c r="D164" i="4" s="1"/>
  <c r="D102" i="4"/>
  <c r="F137" i="4" l="1"/>
  <c r="F11" i="4" s="1"/>
  <c r="D138" i="4"/>
  <c r="D13" i="4"/>
  <c r="E76" i="4"/>
  <c r="D76" i="4" s="1"/>
  <c r="D137" i="4" l="1"/>
  <c r="E12" i="4"/>
  <c r="E11" i="4" s="1"/>
  <c r="D12" i="4"/>
  <c r="D11" i="4" l="1"/>
</calcChain>
</file>

<file path=xl/sharedStrings.xml><?xml version="1.0" encoding="utf-8"?>
<sst xmlns="http://schemas.openxmlformats.org/spreadsheetml/2006/main" count="512" uniqueCount="303">
  <si>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</si>
  <si>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</si>
  <si>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</si>
  <si>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</si>
  <si>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</si>
  <si>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</si>
  <si>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</si>
  <si>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</si>
  <si>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</si>
  <si>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</si>
  <si>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</si>
  <si>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</si>
  <si>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</si>
  <si>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</si>
  <si>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</si>
  <si>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</si>
  <si>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</si>
  <si>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</si>
  <si>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</si>
  <si>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</si>
  <si>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</si>
  <si>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4712</t>
  </si>
  <si>
    <t>8111</t>
  </si>
  <si>
    <t>8121</t>
  </si>
  <si>
    <t>8131</t>
  </si>
  <si>
    <t>8211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</si>
  <si>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</si>
  <si>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</si>
  <si>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</si>
  <si>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</si>
  <si>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</si>
  <si>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</si>
  <si>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</si>
  <si>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</si>
  <si>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</si>
  <si>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</si>
  <si>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</si>
  <si>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</si>
  <si>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</si>
  <si>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</si>
  <si>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</si>
  <si>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</si>
  <si>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</si>
  <si>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</si>
  <si>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</si>
  <si>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</si>
  <si>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</si>
  <si>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</si>
  <si>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</si>
  <si>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</si>
  <si>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</si>
  <si>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</si>
  <si>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</si>
  <si>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</si>
  <si>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</si>
  <si>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</si>
  <si>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</si>
  <si>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</si>
  <si>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</si>
  <si>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</si>
  <si>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</si>
  <si>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</si>
  <si>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</si>
  <si>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</si>
  <si>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</si>
  <si>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</si>
  <si>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</si>
  <si>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</si>
  <si>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</si>
  <si>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</si>
  <si>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</si>
  <si>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</si>
  <si>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</si>
  <si>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</si>
  <si>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</si>
  <si>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</si>
  <si>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</si>
  <si>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</si>
  <si>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</si>
  <si>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</si>
  <si>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</si>
  <si>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</si>
  <si>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</si>
  <si>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</si>
  <si>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</si>
  <si>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</si>
  <si>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</si>
  <si>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</si>
  <si>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</si>
  <si>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</si>
  <si>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</si>
  <si>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</si>
  <si>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</si>
  <si>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</si>
  <si>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</si>
  <si>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</si>
  <si>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</si>
  <si>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</si>
  <si>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</si>
  <si>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</si>
  <si>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</si>
  <si>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</si>
  <si>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</si>
  <si>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</si>
  <si>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</si>
  <si>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</si>
  <si>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</si>
  <si>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</si>
  <si>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</si>
  <si>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</si>
  <si>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</si>
  <si>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</si>
  <si>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</si>
  <si>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</si>
  <si>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</si>
  <si>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</si>
  <si>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</si>
  <si>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</si>
  <si>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</si>
  <si>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</si>
  <si>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</si>
  <si>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</si>
  <si>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</si>
  <si>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</si>
  <si>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</si>
  <si>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>Ընդամենը (ս.5+ս.6)</t>
  </si>
  <si>
    <t>այդ թվում`</t>
  </si>
  <si>
    <t>վարչական մաս</t>
  </si>
  <si>
    <t>ֆոնդային մաս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</si>
  <si>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</si>
  <si>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</si>
  <si>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</si>
  <si>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</si>
  <si>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</si>
  <si>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</si>
  <si>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</si>
  <si>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</si>
  <si>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</si>
  <si>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</si>
  <si>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</si>
  <si>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</si>
  <si>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</si>
  <si>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</si>
  <si>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</si>
  <si>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</si>
  <si>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</si>
  <si>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</si>
  <si>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</si>
  <si>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</si>
  <si>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</si>
  <si>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</si>
  <si>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</si>
  <si>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</si>
  <si>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</si>
  <si>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</si>
  <si>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</si>
  <si>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</si>
  <si>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</si>
  <si>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</si>
  <si>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</si>
  <si>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</si>
  <si>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</si>
  <si>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</si>
  <si>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</si>
  <si>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</si>
  <si>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</si>
  <si>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</si>
  <si>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</si>
  <si>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</si>
  <si>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</si>
  <si>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</si>
  <si>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</si>
  <si>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</si>
  <si>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</si>
  <si>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</si>
  <si>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</si>
  <si>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</si>
  <si>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</si>
  <si>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</si>
  <si>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</si>
  <si>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</si>
  <si>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</si>
  <si>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</si>
  <si>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</si>
  <si>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</si>
  <si>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</si>
  <si>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</si>
  <si>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</si>
  <si>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</si>
  <si>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</si>
  <si>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</si>
  <si>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</si>
  <si>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</si>
  <si>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</si>
  <si>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</si>
  <si>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</si>
  <si>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</si>
  <si>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</si>
  <si>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</si>
  <si>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</si>
  <si>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</si>
  <si>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</si>
  <si>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</si>
  <si>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</si>
  <si>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</si>
  <si>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</si>
  <si>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</si>
  <si>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</si>
  <si>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</si>
  <si>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</si>
  <si>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</si>
  <si>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</si>
  <si>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</si>
  <si>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</si>
  <si>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</si>
  <si>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</si>
  <si>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</si>
  <si>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</si>
  <si>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</si>
  <si>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</si>
  <si>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</si>
  <si>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</si>
  <si>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</si>
  <si>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</si>
  <si>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</si>
  <si>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</si>
  <si>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</si>
  <si>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</si>
  <si>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</si>
  <si>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</si>
  <si>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</si>
  <si>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</si>
  <si>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</si>
  <si>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</si>
  <si>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</si>
  <si>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</si>
  <si>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</si>
  <si>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</si>
  <si>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</si>
  <si>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</si>
  <si>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</si>
  <si>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</si>
  <si>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</si>
  <si>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</si>
  <si>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</si>
  <si>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</si>
  <si>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</si>
  <si>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</si>
  <si>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</si>
  <si>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</si>
  <si>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</si>
  <si>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</si>
  <si>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</si>
  <si>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</si>
  <si>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</si>
  <si>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</si>
  <si>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</si>
  <si>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</si>
  <si>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</si>
  <si>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</si>
  <si>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</si>
  <si>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</si>
  <si>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</si>
  <si>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</si>
  <si>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</si>
  <si>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</si>
  <si>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</si>
  <si>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</si>
  <si>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</si>
  <si>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</si>
  <si>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</si>
  <si>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</si>
  <si>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</si>
  <si>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</si>
  <si>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</si>
  <si>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</si>
  <si>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</si>
  <si>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</si>
  <si>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</si>
  <si>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</si>
  <si>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</si>
  <si>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</si>
  <si>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</si>
  <si>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</si>
  <si>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</si>
  <si>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</si>
  <si>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</si>
  <si>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</si>
  <si>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</si>
  <si>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</si>
  <si>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</si>
  <si>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</si>
  <si>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</si>
  <si>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</si>
  <si>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</si>
  <si>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</si>
  <si>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</si>
  <si>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</si>
  <si>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</si>
  <si>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</si>
  <si>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 xml:space="preserve"> -Տեղեկատվական ծառայություններ</t>
  </si>
  <si>
    <t>»</t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</si>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</sst>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"/>
    <numFmt numFmtId="167" formatCode="#,##0.0"/>
    <numFmt numFmtId="169" formatCode="0.0000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9" fillId="0" borderId="1" xfId="0" applyNumberFormat="1" applyFont="1" applyBorder="1" applyAlignment="1">
      <alignment vertical="top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vertical="top" wrapText="1"/>
    </xf>
    <xf numFmtId="166" fontId="5" fillId="0" borderId="0" xfId="0" applyNumberFormat="1" applyFont="1"/>
    <xf numFmtId="49" fontId="17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horizontal="center" vertical="center" wrapText="1"/>
    </xf>
    <xf numFmtId="49" fontId="20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/>
    </xf>
    <xf numFmtId="9" fontId="3" fillId="0" borderId="0" xfId="1" applyFont="1" applyFill="1"/>
    <xf numFmtId="49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9" fontId="19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167" fontId="3" fillId="0" borderId="0" xfId="0" applyNumberFormat="1" applyFont="1"/>
    <xf numFmtId="169" fontId="3" fillId="0" borderId="0" xfId="0" applyNumberFormat="1" applyFont="1"/>
    <xf numFmtId="0" fontId="7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T456"/>
  <sheetViews>
    <sheetView showGridLines="0" tabSelected="1" topLeftCell="A3" zoomScaleNormal="100" workbookViewId="0">
      <selection activeCell="I5" sqref="I5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10" customWidth="1"/>
    <col min="4" max="4" width="12" style="1" customWidth="1"/>
    <col min="5" max="6" width="15.42578125" style="1" customWidth="1"/>
    <col min="7" max="7" width="3.140625" style="1" customWidth="1"/>
    <col min="8" max="8" width="11.42578125" style="1" customWidth="1"/>
    <col min="9" max="15" width="9.140625" style="1" customWidth="1"/>
    <col min="16" max="16" width="1" style="1" customWidth="1"/>
    <col min="17" max="28" width="9.140625" style="1" customWidth="1"/>
    <col min="29" max="29" width="12" style="1" customWidth="1"/>
    <col min="30" max="42" width="9.140625" style="1" customWidth="1"/>
    <col min="43" max="43" width="9.140625" style="1"/>
    <col min="44" max="44" width="12.42578125" style="1" customWidth="1"/>
    <col min="45" max="45" width="9.140625" style="1"/>
    <col min="46" max="46" width="12.28515625" style="1" customWidth="1"/>
    <col min="47" max="16384" width="9.140625" style="1"/>
  </cols>
  <sheetData>
    <row r="1" spans="1:8" hidden="1" x14ac:dyDescent="0.25"/>
    <row r="2" spans="1:8" ht="24" hidden="1" customHeight="1" x14ac:dyDescent="0.25">
      <c r="E2" s="71"/>
      <c r="F2" s="71"/>
    </row>
    <row r="3" spans="1:8" s="14" customFormat="1" ht="69.75" customHeight="1" x14ac:dyDescent="0.2">
      <c r="A3" s="80"/>
      <c r="B3" s="81"/>
      <c r="C3" s="81"/>
      <c r="D3" s="72" t="s">
        <v>302</v>
      </c>
      <c r="E3" s="73"/>
      <c r="F3" s="73"/>
    </row>
    <row r="4" spans="1:8" s="14" customFormat="1" ht="29.25" customHeight="1" x14ac:dyDescent="0.2">
      <c r="A4" s="63"/>
      <c r="B4" s="79" t="s">
        <v>130</v>
      </c>
      <c r="C4" s="79"/>
      <c r="D4" s="79"/>
      <c r="E4" s="79"/>
      <c r="F4" s="79"/>
    </row>
    <row r="5" spans="1:8" ht="33.75" customHeight="1" x14ac:dyDescent="0.3">
      <c r="A5" s="82" t="s">
        <v>131</v>
      </c>
      <c r="B5" s="82"/>
      <c r="C5" s="82"/>
      <c r="D5" s="82"/>
      <c r="E5" s="82"/>
      <c r="F5" s="82"/>
    </row>
    <row r="6" spans="1:8" ht="6" hidden="1" customHeight="1" x14ac:dyDescent="0.3">
      <c r="A6" s="12" t="s">
        <v>132</v>
      </c>
      <c r="B6" s="12"/>
      <c r="C6" s="12"/>
    </row>
    <row r="7" spans="1:8" ht="10.5" customHeight="1" x14ac:dyDescent="0.25">
      <c r="E7" s="74" t="s">
        <v>129</v>
      </c>
      <c r="F7" s="74"/>
    </row>
    <row r="8" spans="1:8" ht="27.75" customHeight="1" x14ac:dyDescent="0.25">
      <c r="A8" s="68" t="s">
        <v>277</v>
      </c>
      <c r="B8" s="70" t="s">
        <v>290</v>
      </c>
      <c r="C8" s="78"/>
      <c r="D8" s="68" t="s">
        <v>125</v>
      </c>
      <c r="E8" s="75" t="s">
        <v>126</v>
      </c>
      <c r="F8" s="76"/>
    </row>
    <row r="9" spans="1:8" ht="25.5" customHeight="1" x14ac:dyDescent="0.25">
      <c r="A9" s="69"/>
      <c r="B9" s="21" t="s">
        <v>291</v>
      </c>
      <c r="C9" s="22" t="s">
        <v>292</v>
      </c>
      <c r="D9" s="77"/>
      <c r="E9" s="13" t="s">
        <v>127</v>
      </c>
      <c r="F9" s="13" t="s">
        <v>128</v>
      </c>
    </row>
    <row r="10" spans="1:8" x14ac:dyDescent="0.25">
      <c r="A10" s="3">
        <v>1</v>
      </c>
      <c r="B10" s="3">
        <v>2</v>
      </c>
      <c r="C10" s="3" t="s">
        <v>20</v>
      </c>
      <c r="D10" s="3">
        <v>4</v>
      </c>
      <c r="E10" s="3">
        <v>5</v>
      </c>
      <c r="F10" s="3">
        <v>6</v>
      </c>
    </row>
    <row r="11" spans="1:8" ht="35.25" customHeight="1" x14ac:dyDescent="0.25">
      <c r="A11" s="8">
        <v>4000</v>
      </c>
      <c r="B11" s="23" t="s">
        <v>293</v>
      </c>
      <c r="C11" s="24"/>
      <c r="D11" s="4">
        <f>E11+F11</f>
        <v>3739831.88</v>
      </c>
      <c r="E11" s="4">
        <f>SUM(E12)</f>
        <v>1052860.8999999999</v>
      </c>
      <c r="F11" s="4">
        <f>SUM(F12+F137,F164)</f>
        <v>2686970.98</v>
      </c>
      <c r="H11" s="61"/>
    </row>
    <row r="12" spans="1:8" ht="46.5" customHeight="1" x14ac:dyDescent="0.25">
      <c r="A12" s="8">
        <v>4050</v>
      </c>
      <c r="B12" s="25" t="s">
        <v>294</v>
      </c>
      <c r="C12" s="26" t="s">
        <v>122</v>
      </c>
      <c r="D12" s="4">
        <f>SUM(D13,D22,D58,D69,D76,D101,D112)</f>
        <v>1052860.8999999999</v>
      </c>
      <c r="E12" s="4">
        <f>SUM(E13+E22+E58+E69+E76+E101+E112)</f>
        <v>1052860.8999999999</v>
      </c>
      <c r="F12" s="4">
        <f>SUM(F112)</f>
        <v>0</v>
      </c>
    </row>
    <row r="13" spans="1:8" ht="29.25" customHeight="1" x14ac:dyDescent="0.25">
      <c r="A13" s="8">
        <v>4100</v>
      </c>
      <c r="B13" s="27" t="s">
        <v>133</v>
      </c>
      <c r="C13" s="28" t="s">
        <v>122</v>
      </c>
      <c r="D13" s="4">
        <f t="shared" ref="D13:D60" si="0">SUM(E13:F13)</f>
        <v>181662.4</v>
      </c>
      <c r="E13" s="4">
        <f>SUM(E14+E18+E20)</f>
        <v>181662.4</v>
      </c>
      <c r="F13" s="65" t="s">
        <v>123</v>
      </c>
    </row>
    <row r="14" spans="1:8" ht="42.75" customHeight="1" x14ac:dyDescent="0.25">
      <c r="A14" s="8">
        <v>4110</v>
      </c>
      <c r="B14" s="25" t="s">
        <v>134</v>
      </c>
      <c r="C14" s="28" t="s">
        <v>122</v>
      </c>
      <c r="D14" s="4">
        <f t="shared" si="0"/>
        <v>181662.4</v>
      </c>
      <c r="E14" s="4">
        <f>SUM(E15:E17)</f>
        <v>181662.4</v>
      </c>
      <c r="F14" s="65" t="s">
        <v>123</v>
      </c>
    </row>
    <row r="15" spans="1:8" ht="27" x14ac:dyDescent="0.25">
      <c r="A15" s="8">
        <v>4111</v>
      </c>
      <c r="B15" s="11" t="s">
        <v>135</v>
      </c>
      <c r="C15" s="29" t="s">
        <v>35</v>
      </c>
      <c r="D15" s="4">
        <f t="shared" si="0"/>
        <v>145684</v>
      </c>
      <c r="E15" s="4">
        <v>145684</v>
      </c>
      <c r="F15" s="65" t="s">
        <v>123</v>
      </c>
    </row>
    <row r="16" spans="1:8" ht="27" x14ac:dyDescent="0.25">
      <c r="A16" s="8">
        <v>4112</v>
      </c>
      <c r="B16" s="11" t="s">
        <v>136</v>
      </c>
      <c r="C16" s="7" t="s">
        <v>36</v>
      </c>
      <c r="D16" s="4">
        <f t="shared" si="0"/>
        <v>35978.400000000001</v>
      </c>
      <c r="E16" s="4">
        <v>35978.400000000001</v>
      </c>
      <c r="F16" s="65" t="s">
        <v>123</v>
      </c>
    </row>
    <row r="17" spans="1:14" x14ac:dyDescent="0.25">
      <c r="A17" s="8">
        <v>4114</v>
      </c>
      <c r="B17" s="11" t="s">
        <v>137</v>
      </c>
      <c r="C17" s="7" t="s">
        <v>34</v>
      </c>
      <c r="D17" s="4">
        <f t="shared" si="0"/>
        <v>0</v>
      </c>
      <c r="E17" s="4">
        <v>0</v>
      </c>
      <c r="F17" s="65" t="s">
        <v>123</v>
      </c>
    </row>
    <row r="18" spans="1:14" ht="26.25" customHeight="1" x14ac:dyDescent="0.25">
      <c r="A18" s="8">
        <v>4120</v>
      </c>
      <c r="B18" s="15" t="s">
        <v>138</v>
      </c>
      <c r="C18" s="28" t="s">
        <v>122</v>
      </c>
      <c r="D18" s="4">
        <f t="shared" si="0"/>
        <v>0</v>
      </c>
      <c r="E18" s="4">
        <f>SUM(E19)</f>
        <v>0</v>
      </c>
      <c r="F18" s="65" t="s">
        <v>123</v>
      </c>
    </row>
    <row r="19" spans="1:14" ht="13.5" customHeight="1" x14ac:dyDescent="0.25">
      <c r="A19" s="8">
        <v>4121</v>
      </c>
      <c r="B19" s="11" t="s">
        <v>139</v>
      </c>
      <c r="C19" s="7" t="s">
        <v>37</v>
      </c>
      <c r="D19" s="4">
        <f t="shared" si="0"/>
        <v>0</v>
      </c>
      <c r="E19" s="4">
        <v>0</v>
      </c>
      <c r="F19" s="65" t="s">
        <v>123</v>
      </c>
    </row>
    <row r="20" spans="1:14" ht="26.25" customHeight="1" x14ac:dyDescent="0.25">
      <c r="A20" s="8">
        <v>4130</v>
      </c>
      <c r="B20" s="15" t="s">
        <v>278</v>
      </c>
      <c r="C20" s="28" t="s">
        <v>122</v>
      </c>
      <c r="D20" s="4">
        <f t="shared" si="0"/>
        <v>0</v>
      </c>
      <c r="E20" s="4">
        <f>E21</f>
        <v>0</v>
      </c>
      <c r="F20" s="65" t="s">
        <v>123</v>
      </c>
    </row>
    <row r="21" spans="1:14" x14ac:dyDescent="0.25">
      <c r="A21" s="8">
        <v>4131</v>
      </c>
      <c r="B21" s="15" t="s">
        <v>140</v>
      </c>
      <c r="C21" s="29" t="s">
        <v>38</v>
      </c>
      <c r="D21" s="4">
        <f t="shared" si="0"/>
        <v>0</v>
      </c>
      <c r="E21" s="4">
        <v>0</v>
      </c>
      <c r="F21" s="65" t="s">
        <v>123</v>
      </c>
    </row>
    <row r="22" spans="1:14" ht="63" customHeight="1" x14ac:dyDescent="0.25">
      <c r="A22" s="8">
        <v>4200</v>
      </c>
      <c r="B22" s="25" t="s">
        <v>141</v>
      </c>
      <c r="C22" s="28" t="s">
        <v>122</v>
      </c>
      <c r="D22" s="4">
        <f t="shared" si="0"/>
        <v>176572.9</v>
      </c>
      <c r="E22" s="4">
        <f>SUM(E23+E31+E35+E44+E46+E49)</f>
        <v>176572.9</v>
      </c>
      <c r="F22" s="65" t="s">
        <v>123</v>
      </c>
    </row>
    <row r="23" spans="1:14" ht="44.25" customHeight="1" x14ac:dyDescent="0.25">
      <c r="A23" s="8">
        <v>4210</v>
      </c>
      <c r="B23" s="15" t="s">
        <v>142</v>
      </c>
      <c r="C23" s="28" t="s">
        <v>122</v>
      </c>
      <c r="D23" s="4">
        <f t="shared" si="0"/>
        <v>64669.9</v>
      </c>
      <c r="E23" s="4">
        <f>SUM(E24:E30)</f>
        <v>64669.9</v>
      </c>
      <c r="F23" s="65" t="s">
        <v>123</v>
      </c>
    </row>
    <row r="24" spans="1:14" ht="24.75" customHeight="1" x14ac:dyDescent="0.25">
      <c r="A24" s="8">
        <v>4211</v>
      </c>
      <c r="B24" s="11" t="s">
        <v>143</v>
      </c>
      <c r="C24" s="7" t="s">
        <v>39</v>
      </c>
      <c r="D24" s="4">
        <f t="shared" si="0"/>
        <v>0</v>
      </c>
      <c r="E24" s="4">
        <v>0</v>
      </c>
      <c r="F24" s="65" t="s">
        <v>123</v>
      </c>
    </row>
    <row r="25" spans="1:14" x14ac:dyDescent="0.25">
      <c r="A25" s="8">
        <v>4212</v>
      </c>
      <c r="B25" s="15" t="s">
        <v>144</v>
      </c>
      <c r="C25" s="7" t="s">
        <v>40</v>
      </c>
      <c r="D25" s="4">
        <f t="shared" si="0"/>
        <v>48406.9</v>
      </c>
      <c r="E25" s="4">
        <v>48406.9</v>
      </c>
      <c r="F25" s="65" t="s">
        <v>123</v>
      </c>
    </row>
    <row r="26" spans="1:14" x14ac:dyDescent="0.25">
      <c r="A26" s="8">
        <v>4213</v>
      </c>
      <c r="B26" s="11" t="s">
        <v>145</v>
      </c>
      <c r="C26" s="7" t="s">
        <v>41</v>
      </c>
      <c r="D26" s="4">
        <f t="shared" si="0"/>
        <v>10263</v>
      </c>
      <c r="E26" s="4">
        <v>10263</v>
      </c>
      <c r="F26" s="65" t="s">
        <v>123</v>
      </c>
      <c r="N26" s="2"/>
    </row>
    <row r="27" spans="1:14" x14ac:dyDescent="0.25">
      <c r="A27" s="8">
        <v>4214</v>
      </c>
      <c r="B27" s="11" t="s">
        <v>146</v>
      </c>
      <c r="C27" s="7" t="s">
        <v>42</v>
      </c>
      <c r="D27" s="4">
        <f t="shared" si="0"/>
        <v>2400</v>
      </c>
      <c r="E27" s="4">
        <v>2400</v>
      </c>
      <c r="F27" s="65" t="s">
        <v>123</v>
      </c>
    </row>
    <row r="28" spans="1:14" ht="13.5" customHeight="1" x14ac:dyDescent="0.25">
      <c r="A28" s="8">
        <v>4215</v>
      </c>
      <c r="B28" s="11" t="s">
        <v>147</v>
      </c>
      <c r="C28" s="7" t="s">
        <v>43</v>
      </c>
      <c r="D28" s="4">
        <f t="shared" si="0"/>
        <v>2150</v>
      </c>
      <c r="E28" s="4">
        <v>2150</v>
      </c>
      <c r="F28" s="65" t="s">
        <v>123</v>
      </c>
    </row>
    <row r="29" spans="1:14" ht="13.5" customHeight="1" x14ac:dyDescent="0.25">
      <c r="A29" s="8">
        <v>4216</v>
      </c>
      <c r="B29" s="11" t="s">
        <v>148</v>
      </c>
      <c r="C29" s="7" t="s">
        <v>44</v>
      </c>
      <c r="D29" s="4">
        <f t="shared" si="0"/>
        <v>1450</v>
      </c>
      <c r="E29" s="4">
        <v>1450</v>
      </c>
      <c r="F29" s="65" t="s">
        <v>123</v>
      </c>
    </row>
    <row r="30" spans="1:14" x14ac:dyDescent="0.25">
      <c r="A30" s="8">
        <v>4217</v>
      </c>
      <c r="B30" s="11" t="s">
        <v>149</v>
      </c>
      <c r="C30" s="7" t="s">
        <v>45</v>
      </c>
      <c r="D30" s="4">
        <f t="shared" si="0"/>
        <v>0</v>
      </c>
      <c r="E30" s="4">
        <v>0</v>
      </c>
      <c r="F30" s="65" t="s">
        <v>123</v>
      </c>
    </row>
    <row r="31" spans="1:14" ht="48" customHeight="1" x14ac:dyDescent="0.25">
      <c r="A31" s="8">
        <v>4220</v>
      </c>
      <c r="B31" s="15" t="s">
        <v>150</v>
      </c>
      <c r="C31" s="28" t="s">
        <v>122</v>
      </c>
      <c r="D31" s="4">
        <f t="shared" si="0"/>
        <v>0</v>
      </c>
      <c r="E31" s="4">
        <f>SUM(E32:E34)</f>
        <v>0</v>
      </c>
      <c r="F31" s="65" t="s">
        <v>123</v>
      </c>
    </row>
    <row r="32" spans="1:14" x14ac:dyDescent="0.25">
      <c r="A32" s="8">
        <v>4221</v>
      </c>
      <c r="B32" s="11" t="s">
        <v>151</v>
      </c>
      <c r="C32" s="30">
        <v>4221</v>
      </c>
      <c r="D32" s="4">
        <f t="shared" si="0"/>
        <v>0</v>
      </c>
      <c r="E32" s="4"/>
      <c r="F32" s="65" t="s">
        <v>123</v>
      </c>
    </row>
    <row r="33" spans="1:15" ht="24.75" customHeight="1" x14ac:dyDescent="0.25">
      <c r="A33" s="8">
        <v>4222</v>
      </c>
      <c r="B33" s="11" t="s">
        <v>152</v>
      </c>
      <c r="C33" s="7" t="s">
        <v>86</v>
      </c>
      <c r="D33" s="4">
        <f t="shared" si="0"/>
        <v>0</v>
      </c>
      <c r="E33" s="4">
        <v>0</v>
      </c>
      <c r="F33" s="65" t="s">
        <v>123</v>
      </c>
    </row>
    <row r="34" spans="1:15" x14ac:dyDescent="0.25">
      <c r="A34" s="8">
        <v>4223</v>
      </c>
      <c r="B34" s="11" t="s">
        <v>153</v>
      </c>
      <c r="C34" s="7" t="s">
        <v>87</v>
      </c>
      <c r="D34" s="4">
        <f t="shared" si="0"/>
        <v>0</v>
      </c>
      <c r="E34" s="4">
        <v>0</v>
      </c>
      <c r="F34" s="65" t="s">
        <v>123</v>
      </c>
    </row>
    <row r="35" spans="1:15" ht="57" customHeight="1" x14ac:dyDescent="0.25">
      <c r="A35" s="8">
        <v>4230</v>
      </c>
      <c r="B35" s="15" t="s">
        <v>154</v>
      </c>
      <c r="C35" s="28" t="s">
        <v>122</v>
      </c>
      <c r="D35" s="4">
        <f t="shared" si="0"/>
        <v>29968</v>
      </c>
      <c r="E35" s="4">
        <f>SUM(E36:E43)</f>
        <v>29968</v>
      </c>
      <c r="F35" s="65" t="s">
        <v>123</v>
      </c>
    </row>
    <row r="36" spans="1:15" ht="13.5" hidden="1" customHeight="1" x14ac:dyDescent="0.25">
      <c r="A36" s="8">
        <v>4231</v>
      </c>
      <c r="B36" s="11" t="s">
        <v>155</v>
      </c>
      <c r="C36" s="7" t="s">
        <v>88</v>
      </c>
      <c r="D36" s="4">
        <f t="shared" si="0"/>
        <v>0</v>
      </c>
      <c r="E36" s="4">
        <v>0</v>
      </c>
      <c r="F36" s="65" t="s">
        <v>123</v>
      </c>
    </row>
    <row r="37" spans="1:15" x14ac:dyDescent="0.25">
      <c r="A37" s="8">
        <v>4232</v>
      </c>
      <c r="B37" s="11" t="s">
        <v>156</v>
      </c>
      <c r="C37" s="7" t="s">
        <v>89</v>
      </c>
      <c r="D37" s="4">
        <f t="shared" si="0"/>
        <v>4868</v>
      </c>
      <c r="E37" s="4">
        <v>4868</v>
      </c>
      <c r="F37" s="65" t="s">
        <v>123</v>
      </c>
    </row>
    <row r="38" spans="1:15" ht="27" x14ac:dyDescent="0.25">
      <c r="A38" s="8">
        <v>4233</v>
      </c>
      <c r="B38" s="11" t="s">
        <v>157</v>
      </c>
      <c r="C38" s="7" t="s">
        <v>90</v>
      </c>
      <c r="D38" s="4">
        <f t="shared" si="0"/>
        <v>550</v>
      </c>
      <c r="E38" s="4">
        <v>550</v>
      </c>
      <c r="F38" s="65" t="s">
        <v>123</v>
      </c>
    </row>
    <row r="39" spans="1:15" x14ac:dyDescent="0.25">
      <c r="A39" s="8">
        <v>4234</v>
      </c>
      <c r="B39" s="11" t="s">
        <v>300</v>
      </c>
      <c r="C39" s="7" t="s">
        <v>91</v>
      </c>
      <c r="D39" s="4">
        <f t="shared" si="0"/>
        <v>700</v>
      </c>
      <c r="E39" s="4">
        <v>700</v>
      </c>
      <c r="F39" s="65" t="s">
        <v>123</v>
      </c>
    </row>
    <row r="40" spans="1:15" x14ac:dyDescent="0.25">
      <c r="A40" s="8">
        <v>4235</v>
      </c>
      <c r="B40" s="5" t="s">
        <v>158</v>
      </c>
      <c r="C40" s="13">
        <v>4235</v>
      </c>
      <c r="D40" s="4">
        <f t="shared" si="0"/>
        <v>7000</v>
      </c>
      <c r="E40" s="4">
        <v>7000</v>
      </c>
      <c r="F40" s="65" t="s">
        <v>123</v>
      </c>
    </row>
    <row r="41" spans="1:15" ht="26.25" customHeight="1" x14ac:dyDescent="0.25">
      <c r="A41" s="8">
        <v>4236</v>
      </c>
      <c r="B41" s="11" t="s">
        <v>159</v>
      </c>
      <c r="C41" s="7" t="s">
        <v>92</v>
      </c>
      <c r="D41" s="4">
        <f t="shared" si="0"/>
        <v>0</v>
      </c>
      <c r="E41" s="4">
        <v>0</v>
      </c>
      <c r="F41" s="65" t="s">
        <v>123</v>
      </c>
    </row>
    <row r="42" spans="1:15" x14ac:dyDescent="0.25">
      <c r="A42" s="8">
        <v>4237</v>
      </c>
      <c r="B42" s="11" t="s">
        <v>160</v>
      </c>
      <c r="C42" s="7" t="s">
        <v>93</v>
      </c>
      <c r="D42" s="4">
        <f t="shared" si="0"/>
        <v>250</v>
      </c>
      <c r="E42" s="4">
        <v>250</v>
      </c>
      <c r="F42" s="65" t="s">
        <v>123</v>
      </c>
      <c r="N42" s="2"/>
    </row>
    <row r="43" spans="1:15" x14ac:dyDescent="0.25">
      <c r="A43" s="8">
        <v>4238</v>
      </c>
      <c r="B43" s="11" t="s">
        <v>161</v>
      </c>
      <c r="C43" s="7" t="s">
        <v>94</v>
      </c>
      <c r="D43" s="4">
        <f t="shared" si="0"/>
        <v>16600</v>
      </c>
      <c r="E43" s="4">
        <v>16600</v>
      </c>
      <c r="F43" s="65" t="s">
        <v>123</v>
      </c>
    </row>
    <row r="44" spans="1:15" ht="39.75" customHeight="1" x14ac:dyDescent="0.25">
      <c r="A44" s="8">
        <v>4240</v>
      </c>
      <c r="B44" s="15" t="s">
        <v>279</v>
      </c>
      <c r="C44" s="28" t="s">
        <v>122</v>
      </c>
      <c r="D44" s="4">
        <f t="shared" si="0"/>
        <v>5945</v>
      </c>
      <c r="E44" s="4">
        <f>SUM(E45)</f>
        <v>5945</v>
      </c>
      <c r="F44" s="65" t="s">
        <v>123</v>
      </c>
    </row>
    <row r="45" spans="1:15" x14ac:dyDescent="0.25">
      <c r="A45" s="8">
        <v>4241</v>
      </c>
      <c r="B45" s="11" t="s">
        <v>162</v>
      </c>
      <c r="C45" s="7" t="s">
        <v>95</v>
      </c>
      <c r="D45" s="4">
        <f t="shared" si="0"/>
        <v>5945</v>
      </c>
      <c r="E45" s="4">
        <v>5945</v>
      </c>
      <c r="F45" s="65" t="s">
        <v>123</v>
      </c>
    </row>
    <row r="46" spans="1:15" ht="40.5" customHeight="1" x14ac:dyDescent="0.25">
      <c r="A46" s="8">
        <v>4250</v>
      </c>
      <c r="B46" s="15" t="s">
        <v>163</v>
      </c>
      <c r="C46" s="28" t="s">
        <v>122</v>
      </c>
      <c r="D46" s="4">
        <f t="shared" si="0"/>
        <v>59800</v>
      </c>
      <c r="E46" s="4">
        <f>SUM(E47:E48)</f>
        <v>59800</v>
      </c>
      <c r="F46" s="65" t="s">
        <v>123</v>
      </c>
    </row>
    <row r="47" spans="1:15" ht="27" x14ac:dyDescent="0.25">
      <c r="A47" s="8">
        <v>4251</v>
      </c>
      <c r="B47" s="11" t="s">
        <v>164</v>
      </c>
      <c r="C47" s="7" t="s">
        <v>96</v>
      </c>
      <c r="D47" s="4">
        <f t="shared" si="0"/>
        <v>52300</v>
      </c>
      <c r="E47" s="4">
        <v>52300</v>
      </c>
      <c r="F47" s="65" t="s">
        <v>123</v>
      </c>
      <c r="N47" s="2"/>
      <c r="O47" s="2"/>
    </row>
    <row r="48" spans="1:15" ht="26.25" customHeight="1" x14ac:dyDescent="0.25">
      <c r="A48" s="8">
        <v>4252</v>
      </c>
      <c r="B48" s="11" t="s">
        <v>165</v>
      </c>
      <c r="C48" s="7" t="s">
        <v>97</v>
      </c>
      <c r="D48" s="4">
        <f t="shared" si="0"/>
        <v>7500</v>
      </c>
      <c r="E48" s="4">
        <v>7500</v>
      </c>
      <c r="F48" s="65" t="s">
        <v>123</v>
      </c>
    </row>
    <row r="49" spans="1:26" ht="45.75" customHeight="1" x14ac:dyDescent="0.25">
      <c r="A49" s="8">
        <v>4260</v>
      </c>
      <c r="B49" s="15" t="s">
        <v>166</v>
      </c>
      <c r="C49" s="28" t="s">
        <v>122</v>
      </c>
      <c r="D49" s="4">
        <f t="shared" si="0"/>
        <v>16190</v>
      </c>
      <c r="E49" s="4">
        <f>SUM(E50:E57)</f>
        <v>16190</v>
      </c>
      <c r="F49" s="65" t="s">
        <v>123</v>
      </c>
    </row>
    <row r="50" spans="1:26" x14ac:dyDescent="0.25">
      <c r="A50" s="8">
        <v>4261</v>
      </c>
      <c r="B50" s="11" t="s">
        <v>167</v>
      </c>
      <c r="C50" s="7" t="s">
        <v>98</v>
      </c>
      <c r="D50" s="4">
        <f t="shared" si="0"/>
        <v>5500</v>
      </c>
      <c r="E50" s="4">
        <v>5500</v>
      </c>
      <c r="F50" s="65" t="s">
        <v>123</v>
      </c>
    </row>
    <row r="51" spans="1:26" x14ac:dyDescent="0.25">
      <c r="A51" s="8">
        <v>4262</v>
      </c>
      <c r="B51" s="11" t="s">
        <v>168</v>
      </c>
      <c r="C51" s="7" t="s">
        <v>99</v>
      </c>
      <c r="D51" s="4">
        <f t="shared" si="0"/>
        <v>1490</v>
      </c>
      <c r="E51" s="4">
        <v>1490</v>
      </c>
      <c r="F51" s="65" t="s">
        <v>123</v>
      </c>
      <c r="Z51" s="1">
        <v>340</v>
      </c>
    </row>
    <row r="52" spans="1:26" ht="26.25" customHeight="1" x14ac:dyDescent="0.25">
      <c r="A52" s="8">
        <v>4263</v>
      </c>
      <c r="B52" s="11" t="s">
        <v>169</v>
      </c>
      <c r="C52" s="7" t="s">
        <v>100</v>
      </c>
      <c r="D52" s="4">
        <f t="shared" si="0"/>
        <v>0</v>
      </c>
      <c r="E52" s="4">
        <v>0</v>
      </c>
      <c r="F52" s="65" t="s">
        <v>123</v>
      </c>
    </row>
    <row r="53" spans="1:26" x14ac:dyDescent="0.25">
      <c r="A53" s="8">
        <v>4264</v>
      </c>
      <c r="B53" s="16" t="s">
        <v>170</v>
      </c>
      <c r="C53" s="7" t="s">
        <v>101</v>
      </c>
      <c r="D53" s="4">
        <f t="shared" si="0"/>
        <v>4200</v>
      </c>
      <c r="E53" s="4">
        <v>4200</v>
      </c>
      <c r="F53" s="65" t="s">
        <v>123</v>
      </c>
    </row>
    <row r="54" spans="1:26" ht="27" x14ac:dyDescent="0.25">
      <c r="A54" s="8">
        <v>4265</v>
      </c>
      <c r="B54" s="16" t="s">
        <v>171</v>
      </c>
      <c r="C54" s="7" t="s">
        <v>102</v>
      </c>
      <c r="D54" s="4">
        <f t="shared" si="0"/>
        <v>0</v>
      </c>
      <c r="E54" s="4">
        <v>0</v>
      </c>
      <c r="F54" s="65" t="s">
        <v>123</v>
      </c>
    </row>
    <row r="55" spans="1:26" x14ac:dyDescent="0.25">
      <c r="A55" s="8">
        <v>4266</v>
      </c>
      <c r="B55" s="16" t="s">
        <v>172</v>
      </c>
      <c r="C55" s="7" t="s">
        <v>103</v>
      </c>
      <c r="D55" s="4">
        <f t="shared" si="0"/>
        <v>0</v>
      </c>
      <c r="E55" s="4">
        <v>0</v>
      </c>
      <c r="F55" s="65" t="s">
        <v>123</v>
      </c>
    </row>
    <row r="56" spans="1:26" x14ac:dyDescent="0.25">
      <c r="A56" s="8">
        <v>4267</v>
      </c>
      <c r="B56" s="16" t="s">
        <v>173</v>
      </c>
      <c r="C56" s="7" t="s">
        <v>104</v>
      </c>
      <c r="D56" s="4">
        <f t="shared" si="0"/>
        <v>1000</v>
      </c>
      <c r="E56" s="4">
        <v>1000</v>
      </c>
      <c r="F56" s="65" t="s">
        <v>123</v>
      </c>
      <c r="N56" s="2"/>
    </row>
    <row r="57" spans="1:26" x14ac:dyDescent="0.25">
      <c r="A57" s="8">
        <v>4268</v>
      </c>
      <c r="B57" s="16" t="s">
        <v>174</v>
      </c>
      <c r="C57" s="7" t="s">
        <v>105</v>
      </c>
      <c r="D57" s="4">
        <f t="shared" si="0"/>
        <v>4000</v>
      </c>
      <c r="E57" s="4">
        <v>4000</v>
      </c>
      <c r="F57" s="65" t="s">
        <v>123</v>
      </c>
    </row>
    <row r="58" spans="1:26" ht="25.5" hidden="1" customHeight="1" x14ac:dyDescent="0.25">
      <c r="A58" s="8">
        <v>4300</v>
      </c>
      <c r="B58" s="31" t="s">
        <v>175</v>
      </c>
      <c r="C58" s="28" t="s">
        <v>122</v>
      </c>
      <c r="D58" s="4">
        <f t="shared" si="0"/>
        <v>0</v>
      </c>
      <c r="E58" s="4">
        <f>SUM(E60:E61)</f>
        <v>0</v>
      </c>
      <c r="F58" s="65" t="s">
        <v>123</v>
      </c>
    </row>
    <row r="59" spans="1:26" ht="24.75" hidden="1" customHeight="1" x14ac:dyDescent="0.25">
      <c r="A59" s="8">
        <v>4310</v>
      </c>
      <c r="B59" s="31" t="s">
        <v>176</v>
      </c>
      <c r="C59" s="28" t="s">
        <v>122</v>
      </c>
      <c r="D59" s="4">
        <f t="shared" si="0"/>
        <v>0</v>
      </c>
      <c r="E59" s="4">
        <v>0</v>
      </c>
      <c r="F59" s="65" t="s">
        <v>123</v>
      </c>
    </row>
    <row r="60" spans="1:26" ht="13.5" hidden="1" customHeight="1" x14ac:dyDescent="0.25">
      <c r="A60" s="8">
        <v>4311</v>
      </c>
      <c r="B60" s="16" t="s">
        <v>177</v>
      </c>
      <c r="C60" s="7" t="s">
        <v>106</v>
      </c>
      <c r="D60" s="4">
        <f t="shared" si="0"/>
        <v>0</v>
      </c>
      <c r="E60" s="4">
        <v>0</v>
      </c>
      <c r="F60" s="65" t="s">
        <v>123</v>
      </c>
    </row>
    <row r="61" spans="1:26" ht="13.5" hidden="1" customHeight="1" x14ac:dyDescent="0.25">
      <c r="A61" s="8">
        <v>4312</v>
      </c>
      <c r="B61" s="16" t="s">
        <v>178</v>
      </c>
      <c r="C61" s="7" t="s">
        <v>107</v>
      </c>
      <c r="D61" s="4">
        <f t="shared" ref="D61:D107" si="1">SUM(E61:F61)</f>
        <v>0</v>
      </c>
      <c r="E61" s="4">
        <v>0</v>
      </c>
      <c r="F61" s="65" t="s">
        <v>123</v>
      </c>
    </row>
    <row r="62" spans="1:26" ht="27" hidden="1" customHeight="1" x14ac:dyDescent="0.25">
      <c r="A62" s="8">
        <v>4320</v>
      </c>
      <c r="B62" s="31" t="s">
        <v>179</v>
      </c>
      <c r="C62" s="28" t="s">
        <v>122</v>
      </c>
      <c r="D62" s="4">
        <f t="shared" si="1"/>
        <v>0</v>
      </c>
      <c r="E62" s="4">
        <f>SUM(E63:E64)</f>
        <v>0</v>
      </c>
      <c r="F62" s="65"/>
    </row>
    <row r="63" spans="1:26" ht="14.25" hidden="1" customHeight="1" x14ac:dyDescent="0.25">
      <c r="A63" s="8">
        <v>4321</v>
      </c>
      <c r="B63" s="16" t="s">
        <v>180</v>
      </c>
      <c r="C63" s="7" t="s">
        <v>108</v>
      </c>
      <c r="D63" s="4">
        <f t="shared" si="1"/>
        <v>0</v>
      </c>
      <c r="E63" s="4"/>
      <c r="F63" s="65" t="s">
        <v>123</v>
      </c>
    </row>
    <row r="64" spans="1:26" ht="14.25" hidden="1" customHeight="1" x14ac:dyDescent="0.25">
      <c r="A64" s="8">
        <v>4322</v>
      </c>
      <c r="B64" s="16" t="s">
        <v>181</v>
      </c>
      <c r="C64" s="7" t="s">
        <v>109</v>
      </c>
      <c r="D64" s="4">
        <f t="shared" si="1"/>
        <v>0</v>
      </c>
      <c r="E64" s="4"/>
      <c r="F64" s="65" t="s">
        <v>123</v>
      </c>
    </row>
    <row r="65" spans="1:14" ht="26.25" hidden="1" customHeight="1" x14ac:dyDescent="0.25">
      <c r="A65" s="8">
        <v>4330</v>
      </c>
      <c r="B65" s="31" t="s">
        <v>282</v>
      </c>
      <c r="C65" s="28" t="s">
        <v>122</v>
      </c>
      <c r="D65" s="4">
        <f t="shared" si="1"/>
        <v>0</v>
      </c>
      <c r="E65" s="4">
        <f>SUM(E66:E68)</f>
        <v>0</v>
      </c>
      <c r="F65" s="65" t="s">
        <v>123</v>
      </c>
    </row>
    <row r="66" spans="1:14" ht="27" hidden="1" customHeight="1" x14ac:dyDescent="0.25">
      <c r="A66" s="8">
        <v>4331</v>
      </c>
      <c r="B66" s="16" t="s">
        <v>182</v>
      </c>
      <c r="C66" s="7" t="s">
        <v>110</v>
      </c>
      <c r="D66" s="4">
        <f t="shared" si="1"/>
        <v>0</v>
      </c>
      <c r="E66" s="4">
        <v>0</v>
      </c>
      <c r="F66" s="65" t="s">
        <v>123</v>
      </c>
    </row>
    <row r="67" spans="1:14" ht="13.5" hidden="1" customHeight="1" x14ac:dyDescent="0.25">
      <c r="A67" s="8">
        <v>4332</v>
      </c>
      <c r="B67" s="16" t="s">
        <v>183</v>
      </c>
      <c r="C67" s="7" t="s">
        <v>111</v>
      </c>
      <c r="D67" s="4">
        <f t="shared" si="1"/>
        <v>0</v>
      </c>
      <c r="E67" s="4">
        <v>0</v>
      </c>
      <c r="F67" s="65" t="s">
        <v>123</v>
      </c>
    </row>
    <row r="68" spans="1:14" ht="13.5" hidden="1" customHeight="1" x14ac:dyDescent="0.25">
      <c r="A68" s="8">
        <v>4333</v>
      </c>
      <c r="B68" s="16" t="s">
        <v>184</v>
      </c>
      <c r="C68" s="7" t="s">
        <v>112</v>
      </c>
      <c r="D68" s="4">
        <f t="shared" si="1"/>
        <v>0</v>
      </c>
      <c r="E68" s="4">
        <v>0</v>
      </c>
      <c r="F68" s="65" t="s">
        <v>123</v>
      </c>
    </row>
    <row r="69" spans="1:14" ht="29.25" customHeight="1" x14ac:dyDescent="0.25">
      <c r="A69" s="8">
        <v>4400</v>
      </c>
      <c r="B69" s="16" t="s">
        <v>185</v>
      </c>
      <c r="C69" s="28" t="s">
        <v>122</v>
      </c>
      <c r="D69" s="4">
        <f t="shared" si="1"/>
        <v>537955.6</v>
      </c>
      <c r="E69" s="4">
        <f>SUM(E70+E73)</f>
        <v>537955.6</v>
      </c>
      <c r="F69" s="65" t="s">
        <v>123</v>
      </c>
    </row>
    <row r="70" spans="1:14" ht="45.75" customHeight="1" x14ac:dyDescent="0.25">
      <c r="A70" s="8">
        <v>4410</v>
      </c>
      <c r="B70" s="31" t="s">
        <v>186</v>
      </c>
      <c r="C70" s="28" t="s">
        <v>122</v>
      </c>
      <c r="D70" s="4">
        <f t="shared" si="1"/>
        <v>535455.6</v>
      </c>
      <c r="E70" s="4">
        <f>SUM(E71:E72)</f>
        <v>535455.6</v>
      </c>
      <c r="F70" s="65" t="s">
        <v>123</v>
      </c>
    </row>
    <row r="71" spans="1:14" ht="30.75" customHeight="1" x14ac:dyDescent="0.25">
      <c r="A71" s="8">
        <v>4411</v>
      </c>
      <c r="B71" s="16" t="s">
        <v>187</v>
      </c>
      <c r="C71" s="7" t="s">
        <v>113</v>
      </c>
      <c r="D71" s="4">
        <f t="shared" si="1"/>
        <v>535455.6</v>
      </c>
      <c r="E71" s="4">
        <v>535455.6</v>
      </c>
      <c r="F71" s="65" t="s">
        <v>123</v>
      </c>
      <c r="N71" s="32"/>
    </row>
    <row r="72" spans="1:14" ht="26.25" hidden="1" customHeight="1" x14ac:dyDescent="0.25">
      <c r="A72" s="8">
        <v>4412</v>
      </c>
      <c r="B72" s="16" t="s">
        <v>188</v>
      </c>
      <c r="C72" s="7" t="s">
        <v>114</v>
      </c>
      <c r="D72" s="4">
        <f t="shared" si="1"/>
        <v>0</v>
      </c>
      <c r="E72" s="4">
        <v>0</v>
      </c>
      <c r="F72" s="65" t="s">
        <v>123</v>
      </c>
    </row>
    <row r="73" spans="1:14" ht="60.75" customHeight="1" x14ac:dyDescent="0.25">
      <c r="A73" s="8">
        <v>4420</v>
      </c>
      <c r="B73" s="31" t="s">
        <v>189</v>
      </c>
      <c r="C73" s="28" t="s">
        <v>122</v>
      </c>
      <c r="D73" s="4">
        <f t="shared" si="1"/>
        <v>2500</v>
      </c>
      <c r="E73" s="4">
        <f>SUM(E74:E75)</f>
        <v>2500</v>
      </c>
      <c r="F73" s="65" t="s">
        <v>123</v>
      </c>
    </row>
    <row r="74" spans="1:14" ht="27" customHeight="1" x14ac:dyDescent="0.25">
      <c r="A74" s="8">
        <v>4421</v>
      </c>
      <c r="B74" s="16" t="s">
        <v>190</v>
      </c>
      <c r="C74" s="7" t="s">
        <v>115</v>
      </c>
      <c r="D74" s="4">
        <f t="shared" si="1"/>
        <v>2500</v>
      </c>
      <c r="E74" s="4">
        <v>2500</v>
      </c>
      <c r="F74" s="65" t="s">
        <v>123</v>
      </c>
    </row>
    <row r="75" spans="1:14" ht="27.75" hidden="1" customHeight="1" x14ac:dyDescent="0.25">
      <c r="A75" s="8">
        <v>4422</v>
      </c>
      <c r="B75" s="16" t="s">
        <v>191</v>
      </c>
      <c r="C75" s="7" t="s">
        <v>116</v>
      </c>
      <c r="D75" s="4">
        <f t="shared" si="1"/>
        <v>0</v>
      </c>
      <c r="E75" s="4">
        <v>0</v>
      </c>
      <c r="F75" s="65" t="s">
        <v>123</v>
      </c>
    </row>
    <row r="76" spans="1:14" ht="27.75" customHeight="1" x14ac:dyDescent="0.25">
      <c r="A76" s="8">
        <v>4500</v>
      </c>
      <c r="B76" s="16" t="s">
        <v>192</v>
      </c>
      <c r="C76" s="28" t="s">
        <v>122</v>
      </c>
      <c r="D76" s="4">
        <f t="shared" si="1"/>
        <v>66940</v>
      </c>
      <c r="E76" s="4">
        <f>SUM(E77+E80+E83+E92)</f>
        <v>66940</v>
      </c>
      <c r="F76" s="65" t="s">
        <v>123</v>
      </c>
    </row>
    <row r="77" spans="1:14" ht="42" hidden="1" customHeight="1" x14ac:dyDescent="0.25">
      <c r="A77" s="8">
        <v>4510</v>
      </c>
      <c r="B77" s="16" t="s">
        <v>193</v>
      </c>
      <c r="C77" s="28" t="s">
        <v>122</v>
      </c>
      <c r="D77" s="4">
        <f t="shared" si="1"/>
        <v>0</v>
      </c>
      <c r="E77" s="4">
        <f>SUM(E78:E79)</f>
        <v>0</v>
      </c>
      <c r="F77" s="65" t="s">
        <v>123</v>
      </c>
    </row>
    <row r="78" spans="1:14" ht="27" hidden="1" customHeight="1" x14ac:dyDescent="0.25">
      <c r="A78" s="8">
        <v>4511</v>
      </c>
      <c r="B78" s="33" t="s">
        <v>194</v>
      </c>
      <c r="C78" s="7" t="s">
        <v>117</v>
      </c>
      <c r="D78" s="4">
        <f t="shared" si="1"/>
        <v>0</v>
      </c>
      <c r="E78" s="4">
        <v>0</v>
      </c>
      <c r="F78" s="65" t="s">
        <v>123</v>
      </c>
    </row>
    <row r="79" spans="1:14" ht="27" hidden="1" customHeight="1" x14ac:dyDescent="0.25">
      <c r="A79" s="8">
        <v>4512</v>
      </c>
      <c r="B79" s="16" t="s">
        <v>195</v>
      </c>
      <c r="C79" s="7" t="s">
        <v>118</v>
      </c>
      <c r="D79" s="4">
        <f t="shared" si="1"/>
        <v>0</v>
      </c>
      <c r="E79" s="4">
        <v>0</v>
      </c>
      <c r="F79" s="65" t="s">
        <v>123</v>
      </c>
    </row>
    <row r="80" spans="1:14" ht="40.5" hidden="1" customHeight="1" x14ac:dyDescent="0.25">
      <c r="A80" s="8">
        <v>4520</v>
      </c>
      <c r="B80" s="16" t="s">
        <v>196</v>
      </c>
      <c r="C80" s="28" t="s">
        <v>122</v>
      </c>
      <c r="D80" s="4">
        <f t="shared" si="1"/>
        <v>0</v>
      </c>
      <c r="E80" s="4">
        <f>SUM(E81:E82)</f>
        <v>0</v>
      </c>
      <c r="F80" s="65" t="s">
        <v>123</v>
      </c>
    </row>
    <row r="81" spans="1:26" ht="27" hidden="1" customHeight="1" x14ac:dyDescent="0.25">
      <c r="A81" s="8">
        <v>4521</v>
      </c>
      <c r="B81" s="16" t="s">
        <v>197</v>
      </c>
      <c r="C81" s="7" t="s">
        <v>119</v>
      </c>
      <c r="D81" s="4">
        <f t="shared" si="1"/>
        <v>0</v>
      </c>
      <c r="E81" s="4">
        <v>0</v>
      </c>
      <c r="F81" s="65" t="s">
        <v>123</v>
      </c>
    </row>
    <row r="82" spans="1:26" ht="27" hidden="1" customHeight="1" x14ac:dyDescent="0.25">
      <c r="A82" s="8">
        <v>4522</v>
      </c>
      <c r="B82" s="16" t="s">
        <v>198</v>
      </c>
      <c r="C82" s="7" t="s">
        <v>120</v>
      </c>
      <c r="D82" s="4">
        <f t="shared" si="1"/>
        <v>0</v>
      </c>
      <c r="E82" s="4">
        <v>0</v>
      </c>
      <c r="F82" s="65" t="s">
        <v>123</v>
      </c>
    </row>
    <row r="83" spans="1:26" ht="50.25" customHeight="1" x14ac:dyDescent="0.25">
      <c r="A83" s="8">
        <v>4530</v>
      </c>
      <c r="B83" s="31" t="s">
        <v>199</v>
      </c>
      <c r="C83" s="28" t="s">
        <v>122</v>
      </c>
      <c r="D83" s="4">
        <f t="shared" si="1"/>
        <v>21240</v>
      </c>
      <c r="E83" s="4">
        <f>SUM(E84:E86)</f>
        <v>21240</v>
      </c>
      <c r="F83" s="65" t="s">
        <v>123</v>
      </c>
    </row>
    <row r="84" spans="1:26" ht="43.5" customHeight="1" x14ac:dyDescent="0.25">
      <c r="A84" s="8">
        <v>4531</v>
      </c>
      <c r="B84" s="5" t="s">
        <v>200</v>
      </c>
      <c r="C84" s="29" t="s">
        <v>46</v>
      </c>
      <c r="D84" s="4">
        <f t="shared" si="1"/>
        <v>1000</v>
      </c>
      <c r="E84" s="4">
        <v>1000</v>
      </c>
      <c r="F84" s="65" t="s">
        <v>123</v>
      </c>
    </row>
    <row r="85" spans="1:26" ht="45" customHeight="1" x14ac:dyDescent="0.25">
      <c r="A85" s="8">
        <v>4532</v>
      </c>
      <c r="B85" s="5" t="s">
        <v>201</v>
      </c>
      <c r="C85" s="7" t="s">
        <v>47</v>
      </c>
      <c r="D85" s="4">
        <f t="shared" si="1"/>
        <v>0</v>
      </c>
      <c r="E85" s="4">
        <v>0</v>
      </c>
      <c r="F85" s="65" t="s">
        <v>123</v>
      </c>
    </row>
    <row r="86" spans="1:26" ht="33.75" customHeight="1" x14ac:dyDescent="0.25">
      <c r="A86" s="8">
        <v>4533</v>
      </c>
      <c r="B86" s="5" t="s">
        <v>280</v>
      </c>
      <c r="C86" s="7" t="s">
        <v>48</v>
      </c>
      <c r="D86" s="4">
        <f t="shared" si="1"/>
        <v>20240</v>
      </c>
      <c r="E86" s="4">
        <v>20240</v>
      </c>
      <c r="F86" s="65" t="s">
        <v>123</v>
      </c>
    </row>
    <row r="87" spans="1:26" ht="27.75" hidden="1" customHeight="1" x14ac:dyDescent="0.25">
      <c r="A87" s="8">
        <v>4534</v>
      </c>
      <c r="B87" s="6" t="s">
        <v>202</v>
      </c>
      <c r="C87" s="7"/>
      <c r="D87" s="4">
        <f t="shared" si="1"/>
        <v>0</v>
      </c>
      <c r="E87" s="4">
        <f>SUM(E88,E89)</f>
        <v>0</v>
      </c>
      <c r="F87" s="65" t="s">
        <v>123</v>
      </c>
    </row>
    <row r="88" spans="1:26" ht="27" hidden="1" customHeight="1" x14ac:dyDescent="0.25">
      <c r="A88" s="9">
        <v>4535</v>
      </c>
      <c r="B88" s="6" t="s">
        <v>203</v>
      </c>
      <c r="C88" s="7"/>
      <c r="D88" s="4">
        <f t="shared" si="1"/>
        <v>0</v>
      </c>
      <c r="E88" s="4"/>
      <c r="F88" s="65" t="s">
        <v>123</v>
      </c>
    </row>
    <row r="89" spans="1:26" hidden="1" x14ac:dyDescent="0.25">
      <c r="A89" s="8">
        <v>4536</v>
      </c>
      <c r="B89" s="6" t="s">
        <v>204</v>
      </c>
      <c r="C89" s="7"/>
      <c r="D89" s="4">
        <f t="shared" si="1"/>
        <v>0</v>
      </c>
      <c r="E89" s="4">
        <v>0</v>
      </c>
      <c r="F89" s="65" t="s">
        <v>123</v>
      </c>
    </row>
    <row r="90" spans="1:26" hidden="1" x14ac:dyDescent="0.25">
      <c r="A90" s="8">
        <v>4537</v>
      </c>
      <c r="B90" s="6" t="s">
        <v>205</v>
      </c>
      <c r="C90" s="7"/>
      <c r="D90" s="4">
        <f t="shared" si="1"/>
        <v>0</v>
      </c>
      <c r="E90" s="4">
        <v>0</v>
      </c>
      <c r="F90" s="65" t="s">
        <v>123</v>
      </c>
    </row>
    <row r="91" spans="1:26" x14ac:dyDescent="0.25">
      <c r="A91" s="8">
        <v>4538</v>
      </c>
      <c r="B91" s="6" t="s">
        <v>206</v>
      </c>
      <c r="C91" s="7"/>
      <c r="D91" s="4">
        <f t="shared" si="1"/>
        <v>20240</v>
      </c>
      <c r="E91" s="4">
        <v>20240</v>
      </c>
      <c r="F91" s="65" t="s">
        <v>123</v>
      </c>
      <c r="Z91" s="1">
        <v>150</v>
      </c>
    </row>
    <row r="92" spans="1:26" ht="46.5" customHeight="1" x14ac:dyDescent="0.25">
      <c r="A92" s="8">
        <v>4540</v>
      </c>
      <c r="B92" s="31" t="s">
        <v>207</v>
      </c>
      <c r="C92" s="28" t="s">
        <v>122</v>
      </c>
      <c r="D92" s="4">
        <f t="shared" si="1"/>
        <v>45700</v>
      </c>
      <c r="E92" s="4">
        <f>E93+E94+E95</f>
        <v>45700</v>
      </c>
      <c r="F92" s="65" t="s">
        <v>123</v>
      </c>
    </row>
    <row r="93" spans="1:26" ht="45.75" customHeight="1" x14ac:dyDescent="0.25">
      <c r="A93" s="8">
        <v>4541</v>
      </c>
      <c r="B93" s="5" t="s">
        <v>208</v>
      </c>
      <c r="C93" s="7" t="s">
        <v>49</v>
      </c>
      <c r="D93" s="4">
        <f t="shared" si="1"/>
        <v>44500</v>
      </c>
      <c r="E93" s="65">
        <v>44500</v>
      </c>
      <c r="F93" s="65" t="s">
        <v>123</v>
      </c>
    </row>
    <row r="94" spans="1:26" ht="45.75" customHeight="1" x14ac:dyDescent="0.25">
      <c r="A94" s="8">
        <v>4542</v>
      </c>
      <c r="B94" s="5" t="s">
        <v>283</v>
      </c>
      <c r="C94" s="7" t="s">
        <v>50</v>
      </c>
      <c r="D94" s="4">
        <f t="shared" si="1"/>
        <v>0</v>
      </c>
      <c r="E94" s="65">
        <v>0</v>
      </c>
      <c r="F94" s="65" t="s">
        <v>123</v>
      </c>
    </row>
    <row r="95" spans="1:26" ht="45.75" customHeight="1" x14ac:dyDescent="0.25">
      <c r="A95" s="8">
        <v>4543</v>
      </c>
      <c r="B95" s="5" t="s">
        <v>209</v>
      </c>
      <c r="C95" s="7" t="s">
        <v>51</v>
      </c>
      <c r="D95" s="4">
        <f t="shared" si="1"/>
        <v>1200</v>
      </c>
      <c r="E95" s="65">
        <f>E100</f>
        <v>1200</v>
      </c>
      <c r="F95" s="65" t="s">
        <v>123</v>
      </c>
    </row>
    <row r="96" spans="1:26" ht="26.25" hidden="1" customHeight="1" x14ac:dyDescent="0.25">
      <c r="A96" s="8">
        <v>4544</v>
      </c>
      <c r="B96" s="6" t="s">
        <v>210</v>
      </c>
      <c r="C96" s="7"/>
      <c r="D96" s="4">
        <f>SUM(E96:F96)</f>
        <v>0</v>
      </c>
      <c r="E96" s="4">
        <f>SUM(E97:E98)</f>
        <v>0</v>
      </c>
      <c r="F96" s="65" t="s">
        <v>123</v>
      </c>
    </row>
    <row r="97" spans="1:6" ht="27" hidden="1" customHeight="1" x14ac:dyDescent="0.25">
      <c r="A97" s="9">
        <v>4545</v>
      </c>
      <c r="B97" s="6" t="s">
        <v>203</v>
      </c>
      <c r="C97" s="7"/>
      <c r="D97" s="4">
        <f>SUM(E97:F97)</f>
        <v>0</v>
      </c>
      <c r="E97" s="4"/>
      <c r="F97" s="65" t="s">
        <v>123</v>
      </c>
    </row>
    <row r="98" spans="1:6" ht="13.5" hidden="1" customHeight="1" x14ac:dyDescent="0.25">
      <c r="A98" s="8">
        <v>4546</v>
      </c>
      <c r="B98" s="6" t="s">
        <v>211</v>
      </c>
      <c r="C98" s="7"/>
      <c r="D98" s="4">
        <f>SUM(E98:F98)</f>
        <v>0</v>
      </c>
      <c r="E98" s="4">
        <v>0</v>
      </c>
      <c r="F98" s="65" t="s">
        <v>123</v>
      </c>
    </row>
    <row r="99" spans="1:6" ht="13.5" hidden="1" customHeight="1" x14ac:dyDescent="0.25">
      <c r="A99" s="8">
        <v>4547</v>
      </c>
      <c r="B99" s="6" t="s">
        <v>205</v>
      </c>
      <c r="C99" s="7"/>
      <c r="D99" s="4">
        <f>SUM(E99:F99)</f>
        <v>0</v>
      </c>
      <c r="E99" s="4">
        <v>0</v>
      </c>
      <c r="F99" s="65" t="s">
        <v>123</v>
      </c>
    </row>
    <row r="100" spans="1:6" ht="13.5" customHeight="1" x14ac:dyDescent="0.25">
      <c r="A100" s="8">
        <v>4548</v>
      </c>
      <c r="B100" s="6" t="s">
        <v>206</v>
      </c>
      <c r="C100" s="7"/>
      <c r="D100" s="4">
        <f t="shared" si="1"/>
        <v>1200</v>
      </c>
      <c r="E100" s="4">
        <v>1200</v>
      </c>
      <c r="F100" s="65" t="s">
        <v>123</v>
      </c>
    </row>
    <row r="101" spans="1:6" ht="40.5" customHeight="1" x14ac:dyDescent="0.25">
      <c r="A101" s="8">
        <v>4600</v>
      </c>
      <c r="B101" s="31" t="s">
        <v>212</v>
      </c>
      <c r="C101" s="28" t="s">
        <v>122</v>
      </c>
      <c r="D101" s="4">
        <f t="shared" si="1"/>
        <v>13320</v>
      </c>
      <c r="E101" s="4">
        <f>SUM(E102+E105+E110)</f>
        <v>13320</v>
      </c>
      <c r="F101" s="65" t="s">
        <v>123</v>
      </c>
    </row>
    <row r="102" spans="1:6" ht="24.75" customHeight="1" x14ac:dyDescent="0.25">
      <c r="A102" s="8">
        <v>4610</v>
      </c>
      <c r="B102" s="20" t="s">
        <v>213</v>
      </c>
      <c r="C102" s="24"/>
      <c r="D102" s="4">
        <f t="shared" si="1"/>
        <v>0</v>
      </c>
      <c r="E102" s="4">
        <f>SUM(E103:E104)</f>
        <v>0</v>
      </c>
      <c r="F102" s="65" t="s">
        <v>124</v>
      </c>
    </row>
    <row r="103" spans="1:6" ht="48.75" customHeight="1" x14ac:dyDescent="0.25">
      <c r="A103" s="8">
        <v>4610</v>
      </c>
      <c r="B103" s="34" t="s">
        <v>214</v>
      </c>
      <c r="C103" s="24" t="s">
        <v>16</v>
      </c>
      <c r="D103" s="4">
        <f t="shared" si="1"/>
        <v>0</v>
      </c>
      <c r="E103" s="4">
        <v>0</v>
      </c>
      <c r="F103" s="65" t="s">
        <v>123</v>
      </c>
    </row>
    <row r="104" spans="1:6" ht="51" customHeight="1" x14ac:dyDescent="0.25">
      <c r="A104" s="8">
        <v>4620</v>
      </c>
      <c r="B104" s="35" t="s">
        <v>215</v>
      </c>
      <c r="C104" s="24" t="s">
        <v>21</v>
      </c>
      <c r="D104" s="4">
        <f t="shared" si="1"/>
        <v>0</v>
      </c>
      <c r="E104" s="4">
        <v>0</v>
      </c>
      <c r="F104" s="65" t="s">
        <v>123</v>
      </c>
    </row>
    <row r="105" spans="1:6" ht="44.25" customHeight="1" x14ac:dyDescent="0.25">
      <c r="A105" s="8">
        <v>4630</v>
      </c>
      <c r="B105" s="31" t="s">
        <v>216</v>
      </c>
      <c r="C105" s="28" t="s">
        <v>122</v>
      </c>
      <c r="D105" s="4">
        <f t="shared" si="1"/>
        <v>13320</v>
      </c>
      <c r="E105" s="4">
        <f>SUM(E106:E109)</f>
        <v>13320</v>
      </c>
      <c r="F105" s="65" t="s">
        <v>123</v>
      </c>
    </row>
    <row r="106" spans="1:6" ht="17.25" customHeight="1" x14ac:dyDescent="0.25">
      <c r="A106" s="8">
        <v>4631</v>
      </c>
      <c r="B106" s="16" t="s">
        <v>217</v>
      </c>
      <c r="C106" s="7" t="s">
        <v>52</v>
      </c>
      <c r="D106" s="4">
        <f t="shared" si="1"/>
        <v>240</v>
      </c>
      <c r="E106" s="4">
        <v>240</v>
      </c>
      <c r="F106" s="65" t="s">
        <v>123</v>
      </c>
    </row>
    <row r="107" spans="1:6" ht="27" x14ac:dyDescent="0.25">
      <c r="A107" s="8">
        <v>4632</v>
      </c>
      <c r="B107" s="11" t="s">
        <v>218</v>
      </c>
      <c r="C107" s="7" t="s">
        <v>53</v>
      </c>
      <c r="D107" s="4">
        <f t="shared" si="1"/>
        <v>0</v>
      </c>
      <c r="E107" s="4">
        <v>0</v>
      </c>
      <c r="F107" s="65" t="s">
        <v>123</v>
      </c>
    </row>
    <row r="108" spans="1:6" x14ac:dyDescent="0.25">
      <c r="A108" s="8">
        <v>4633</v>
      </c>
      <c r="B108" s="16" t="s">
        <v>219</v>
      </c>
      <c r="C108" s="7" t="s">
        <v>54</v>
      </c>
      <c r="D108" s="4">
        <f t="shared" ref="D108:D159" si="2">SUM(E108:F108)</f>
        <v>0</v>
      </c>
      <c r="E108" s="4"/>
      <c r="F108" s="65" t="s">
        <v>123</v>
      </c>
    </row>
    <row r="109" spans="1:6" x14ac:dyDescent="0.25">
      <c r="A109" s="8">
        <v>4634</v>
      </c>
      <c r="B109" s="16" t="s">
        <v>220</v>
      </c>
      <c r="C109" s="7" t="s">
        <v>0</v>
      </c>
      <c r="D109" s="4">
        <f t="shared" si="2"/>
        <v>13080</v>
      </c>
      <c r="E109" s="4">
        <v>13080</v>
      </c>
      <c r="F109" s="65" t="s">
        <v>123</v>
      </c>
    </row>
    <row r="110" spans="1:6" ht="16.5" customHeight="1" x14ac:dyDescent="0.25">
      <c r="A110" s="8">
        <v>4640</v>
      </c>
      <c r="B110" s="31" t="s">
        <v>284</v>
      </c>
      <c r="C110" s="28" t="s">
        <v>122</v>
      </c>
      <c r="D110" s="4">
        <f t="shared" si="2"/>
        <v>0</v>
      </c>
      <c r="E110" s="4">
        <f>SUM(E111)</f>
        <v>0</v>
      </c>
      <c r="F110" s="65" t="s">
        <v>123</v>
      </c>
    </row>
    <row r="111" spans="1:6" x14ac:dyDescent="0.25">
      <c r="A111" s="8">
        <v>4641</v>
      </c>
      <c r="B111" s="16" t="s">
        <v>221</v>
      </c>
      <c r="C111" s="7" t="s">
        <v>55</v>
      </c>
      <c r="D111" s="4">
        <f t="shared" si="2"/>
        <v>0</v>
      </c>
      <c r="E111" s="4">
        <v>0</v>
      </c>
      <c r="F111" s="65" t="s">
        <v>123</v>
      </c>
    </row>
    <row r="112" spans="1:6" ht="39.75" customHeight="1" x14ac:dyDescent="0.25">
      <c r="A112" s="8">
        <v>4700</v>
      </c>
      <c r="B112" s="15" t="s">
        <v>222</v>
      </c>
      <c r="C112" s="28" t="s">
        <v>122</v>
      </c>
      <c r="D112" s="4">
        <f>SUM(D113,D116,D121,D127,D130,D132,D134)</f>
        <v>76410</v>
      </c>
      <c r="E112" s="4">
        <f>SUM(E113+E116+E121+E127+E130+E132+E134)</f>
        <v>76410</v>
      </c>
      <c r="F112" s="4">
        <f>SUM(F134)</f>
        <v>0</v>
      </c>
    </row>
    <row r="113" spans="1:6" ht="39" customHeight="1" x14ac:dyDescent="0.25">
      <c r="A113" s="8">
        <v>4710</v>
      </c>
      <c r="B113" s="15" t="s">
        <v>223</v>
      </c>
      <c r="C113" s="28" t="s">
        <v>122</v>
      </c>
      <c r="D113" s="4">
        <f t="shared" si="2"/>
        <v>300</v>
      </c>
      <c r="E113" s="4">
        <f>SUM(E114:E115)</f>
        <v>300</v>
      </c>
      <c r="F113" s="65" t="s">
        <v>123</v>
      </c>
    </row>
    <row r="114" spans="1:6" ht="41.25" customHeight="1" x14ac:dyDescent="0.25">
      <c r="A114" s="8">
        <v>4711</v>
      </c>
      <c r="B114" s="11" t="s">
        <v>224</v>
      </c>
      <c r="C114" s="7" t="s">
        <v>56</v>
      </c>
      <c r="D114" s="4">
        <f t="shared" si="2"/>
        <v>0</v>
      </c>
      <c r="E114" s="4">
        <v>0</v>
      </c>
      <c r="F114" s="65" t="s">
        <v>123</v>
      </c>
    </row>
    <row r="115" spans="1:6" ht="26.25" customHeight="1" x14ac:dyDescent="0.25">
      <c r="A115" s="8">
        <v>4712</v>
      </c>
      <c r="B115" s="16" t="s">
        <v>225</v>
      </c>
      <c r="C115" s="7" t="s">
        <v>57</v>
      </c>
      <c r="D115" s="4">
        <f t="shared" si="2"/>
        <v>300</v>
      </c>
      <c r="E115" s="4">
        <v>300</v>
      </c>
      <c r="F115" s="65" t="s">
        <v>123</v>
      </c>
    </row>
    <row r="116" spans="1:6" ht="69" customHeight="1" x14ac:dyDescent="0.25">
      <c r="A116" s="8">
        <v>4720</v>
      </c>
      <c r="B116" s="31" t="s">
        <v>226</v>
      </c>
      <c r="C116" s="28" t="s">
        <v>122</v>
      </c>
      <c r="D116" s="4">
        <f t="shared" si="2"/>
        <v>7000</v>
      </c>
      <c r="E116" s="4">
        <f>SUM(E117:E120)</f>
        <v>7000</v>
      </c>
      <c r="F116" s="65" t="s">
        <v>123</v>
      </c>
    </row>
    <row r="117" spans="1:6" x14ac:dyDescent="0.25">
      <c r="A117" s="8">
        <v>4721</v>
      </c>
      <c r="B117" s="16" t="s">
        <v>227</v>
      </c>
      <c r="C117" s="7" t="s">
        <v>58</v>
      </c>
      <c r="D117" s="4">
        <f t="shared" si="2"/>
        <v>0</v>
      </c>
      <c r="E117" s="4"/>
      <c r="F117" s="65" t="s">
        <v>123</v>
      </c>
    </row>
    <row r="118" spans="1:6" x14ac:dyDescent="0.25">
      <c r="A118" s="8">
        <v>4722</v>
      </c>
      <c r="B118" s="16" t="s">
        <v>228</v>
      </c>
      <c r="C118" s="36">
        <v>4822</v>
      </c>
      <c r="D118" s="4">
        <f t="shared" si="2"/>
        <v>0</v>
      </c>
      <c r="E118" s="4">
        <v>0</v>
      </c>
      <c r="F118" s="65" t="s">
        <v>123</v>
      </c>
    </row>
    <row r="119" spans="1:6" x14ac:dyDescent="0.25">
      <c r="A119" s="8">
        <v>4723</v>
      </c>
      <c r="B119" s="16" t="s">
        <v>229</v>
      </c>
      <c r="C119" s="7" t="s">
        <v>59</v>
      </c>
      <c r="D119" s="4">
        <f t="shared" si="2"/>
        <v>7000</v>
      </c>
      <c r="E119" s="4">
        <v>7000</v>
      </c>
      <c r="F119" s="65" t="s">
        <v>123</v>
      </c>
    </row>
    <row r="120" spans="1:6" ht="28.5" customHeight="1" x14ac:dyDescent="0.25">
      <c r="A120" s="8">
        <v>4724</v>
      </c>
      <c r="B120" s="16" t="s">
        <v>230</v>
      </c>
      <c r="C120" s="7" t="s">
        <v>60</v>
      </c>
      <c r="D120" s="4">
        <f t="shared" si="2"/>
        <v>0</v>
      </c>
      <c r="E120" s="4">
        <v>0</v>
      </c>
      <c r="F120" s="65" t="s">
        <v>123</v>
      </c>
    </row>
    <row r="121" spans="1:6" ht="26.25" customHeight="1" x14ac:dyDescent="0.25">
      <c r="A121" s="8">
        <v>4730</v>
      </c>
      <c r="B121" s="31" t="s">
        <v>285</v>
      </c>
      <c r="C121" s="28" t="s">
        <v>122</v>
      </c>
      <c r="D121" s="4">
        <f t="shared" si="2"/>
        <v>360</v>
      </c>
      <c r="E121" s="4">
        <f>SUM(E122)</f>
        <v>360</v>
      </c>
      <c r="F121" s="65" t="s">
        <v>123</v>
      </c>
    </row>
    <row r="122" spans="1:6" ht="27" x14ac:dyDescent="0.25">
      <c r="A122" s="8">
        <v>4731</v>
      </c>
      <c r="B122" s="33" t="s">
        <v>231</v>
      </c>
      <c r="C122" s="7" t="s">
        <v>61</v>
      </c>
      <c r="D122" s="4">
        <f>SUM(E122:F122)</f>
        <v>360</v>
      </c>
      <c r="E122" s="4">
        <v>360</v>
      </c>
      <c r="F122" s="65" t="s">
        <v>123</v>
      </c>
    </row>
    <row r="123" spans="1:6" ht="13.5" hidden="1" customHeight="1" x14ac:dyDescent="0.25">
      <c r="A123" s="18"/>
      <c r="B123" s="37"/>
      <c r="C123" s="38"/>
      <c r="D123" s="66"/>
      <c r="E123" s="66"/>
      <c r="F123" s="67"/>
    </row>
    <row r="124" spans="1:6" ht="13.5" hidden="1" customHeight="1" x14ac:dyDescent="0.25">
      <c r="A124" s="18"/>
      <c r="B124" s="37"/>
      <c r="C124" s="38"/>
      <c r="D124" s="66"/>
      <c r="E124" s="66"/>
      <c r="F124" s="67"/>
    </row>
    <row r="125" spans="1:6" ht="13.5" hidden="1" customHeight="1" x14ac:dyDescent="0.25">
      <c r="A125" s="18"/>
      <c r="B125" s="37"/>
      <c r="C125" s="38"/>
      <c r="D125" s="66"/>
      <c r="E125" s="66"/>
      <c r="F125" s="67"/>
    </row>
    <row r="126" spans="1:6" ht="13.5" hidden="1" customHeight="1" x14ac:dyDescent="0.25">
      <c r="A126" s="18"/>
      <c r="B126" s="37"/>
      <c r="C126" s="38"/>
      <c r="D126" s="66"/>
      <c r="E126" s="66"/>
      <c r="F126" s="67"/>
    </row>
    <row r="127" spans="1:6" ht="55.5" customHeight="1" x14ac:dyDescent="0.25">
      <c r="A127" s="8">
        <v>4740</v>
      </c>
      <c r="B127" s="39" t="s">
        <v>286</v>
      </c>
      <c r="C127" s="28" t="s">
        <v>122</v>
      </c>
      <c r="D127" s="4">
        <f t="shared" si="2"/>
        <v>0</v>
      </c>
      <c r="E127" s="4">
        <f>SUM(E128:E129)</f>
        <v>0</v>
      </c>
      <c r="F127" s="65" t="s">
        <v>123</v>
      </c>
    </row>
    <row r="128" spans="1:6" ht="26.25" customHeight="1" x14ac:dyDescent="0.25">
      <c r="A128" s="8">
        <v>4741</v>
      </c>
      <c r="B128" s="16" t="s">
        <v>232</v>
      </c>
      <c r="C128" s="7" t="s">
        <v>62</v>
      </c>
      <c r="D128" s="4">
        <f t="shared" si="2"/>
        <v>0</v>
      </c>
      <c r="E128" s="4">
        <v>0</v>
      </c>
      <c r="F128" s="65" t="s">
        <v>123</v>
      </c>
    </row>
    <row r="129" spans="1:46" ht="27" x14ac:dyDescent="0.25">
      <c r="A129" s="8">
        <v>4742</v>
      </c>
      <c r="B129" s="16" t="s">
        <v>233</v>
      </c>
      <c r="C129" s="7" t="s">
        <v>63</v>
      </c>
      <c r="D129" s="4">
        <f t="shared" si="2"/>
        <v>0</v>
      </c>
      <c r="E129" s="4">
        <v>0</v>
      </c>
      <c r="F129" s="65" t="s">
        <v>123</v>
      </c>
    </row>
    <row r="130" spans="1:46" ht="55.5" hidden="1" customHeight="1" x14ac:dyDescent="0.25">
      <c r="A130" s="8">
        <v>4750</v>
      </c>
      <c r="B130" s="31" t="s">
        <v>281</v>
      </c>
      <c r="C130" s="28" t="s">
        <v>122</v>
      </c>
      <c r="D130" s="4">
        <f t="shared" si="2"/>
        <v>0</v>
      </c>
      <c r="E130" s="4">
        <f>SUM(E131)</f>
        <v>0</v>
      </c>
      <c r="F130" s="65" t="s">
        <v>123</v>
      </c>
    </row>
    <row r="131" spans="1:46" ht="40.5" hidden="1" customHeight="1" x14ac:dyDescent="0.25">
      <c r="A131" s="8">
        <v>4751</v>
      </c>
      <c r="B131" s="16" t="s">
        <v>234</v>
      </c>
      <c r="C131" s="7" t="s">
        <v>64</v>
      </c>
      <c r="D131" s="4">
        <f t="shared" si="2"/>
        <v>0</v>
      </c>
      <c r="E131" s="4">
        <v>0</v>
      </c>
      <c r="F131" s="65" t="s">
        <v>123</v>
      </c>
    </row>
    <row r="132" spans="1:46" ht="21" hidden="1" customHeight="1" x14ac:dyDescent="0.25">
      <c r="A132" s="8">
        <v>4760</v>
      </c>
      <c r="B132" s="39" t="s">
        <v>287</v>
      </c>
      <c r="C132" s="28" t="s">
        <v>122</v>
      </c>
      <c r="D132" s="4">
        <f t="shared" si="2"/>
        <v>0</v>
      </c>
      <c r="E132" s="4">
        <v>0</v>
      </c>
      <c r="F132" s="65" t="s">
        <v>123</v>
      </c>
    </row>
    <row r="133" spans="1:46" ht="13.5" hidden="1" customHeight="1" x14ac:dyDescent="0.25">
      <c r="A133" s="8">
        <v>4761</v>
      </c>
      <c r="B133" s="16" t="s">
        <v>235</v>
      </c>
      <c r="C133" s="7" t="s">
        <v>65</v>
      </c>
      <c r="D133" s="4">
        <f t="shared" si="2"/>
        <v>0</v>
      </c>
      <c r="E133" s="4">
        <v>0</v>
      </c>
      <c r="F133" s="65" t="s">
        <v>123</v>
      </c>
    </row>
    <row r="134" spans="1:46" ht="18.75" customHeight="1" x14ac:dyDescent="0.25">
      <c r="A134" s="8">
        <v>4770</v>
      </c>
      <c r="B134" s="31" t="s">
        <v>288</v>
      </c>
      <c r="C134" s="28" t="s">
        <v>122</v>
      </c>
      <c r="D134" s="4">
        <f>SUM(D135)</f>
        <v>68750</v>
      </c>
      <c r="E134" s="4">
        <f>SUM(E135)</f>
        <v>68750</v>
      </c>
      <c r="F134" s="4">
        <f>SUM(F135)</f>
        <v>0</v>
      </c>
    </row>
    <row r="135" spans="1:46" ht="13.5" customHeight="1" x14ac:dyDescent="0.25">
      <c r="A135" s="8">
        <v>4771</v>
      </c>
      <c r="B135" s="16" t="s">
        <v>236</v>
      </c>
      <c r="C135" s="7" t="s">
        <v>66</v>
      </c>
      <c r="D135" s="4">
        <f>SUM(E135,-E136,F135)</f>
        <v>68750</v>
      </c>
      <c r="E135" s="4">
        <v>68750</v>
      </c>
      <c r="F135" s="4"/>
      <c r="N135" s="32"/>
    </row>
    <row r="136" spans="1:46" ht="39" customHeight="1" x14ac:dyDescent="0.25">
      <c r="A136" s="8">
        <v>4772</v>
      </c>
      <c r="B136" s="33" t="s">
        <v>237</v>
      </c>
      <c r="C136" s="28" t="s">
        <v>122</v>
      </c>
      <c r="D136" s="4">
        <f>E136</f>
        <v>0</v>
      </c>
      <c r="E136" s="4">
        <v>0</v>
      </c>
      <c r="F136" s="4">
        <v>0</v>
      </c>
      <c r="N136" s="2"/>
    </row>
    <row r="137" spans="1:46" s="14" customFormat="1" ht="68.25" customHeight="1" x14ac:dyDescent="0.25">
      <c r="A137" s="8">
        <v>5000</v>
      </c>
      <c r="B137" s="64" t="s">
        <v>238</v>
      </c>
      <c r="C137" s="28" t="s">
        <v>122</v>
      </c>
      <c r="D137" s="4">
        <f t="shared" si="2"/>
        <v>2708970.98</v>
      </c>
      <c r="E137" s="40" t="s">
        <v>123</v>
      </c>
      <c r="F137" s="4">
        <f>SUM(F138+F152+F157+F159)</f>
        <v>2708970.98</v>
      </c>
    </row>
    <row r="138" spans="1:46" ht="25.5" customHeight="1" x14ac:dyDescent="0.25">
      <c r="A138" s="8">
        <v>5100</v>
      </c>
      <c r="B138" s="16" t="s">
        <v>239</v>
      </c>
      <c r="C138" s="28" t="s">
        <v>122</v>
      </c>
      <c r="D138" s="4">
        <f t="shared" si="2"/>
        <v>2683170.98</v>
      </c>
      <c r="E138" s="65" t="s">
        <v>123</v>
      </c>
      <c r="F138" s="4">
        <f>SUM(F139+F143+F147)</f>
        <v>2683170.98</v>
      </c>
    </row>
    <row r="139" spans="1:46" ht="27" customHeight="1" x14ac:dyDescent="0.25">
      <c r="A139" s="8">
        <v>5110</v>
      </c>
      <c r="B139" s="31" t="s">
        <v>240</v>
      </c>
      <c r="C139" s="28" t="s">
        <v>122</v>
      </c>
      <c r="D139" s="4">
        <f t="shared" si="2"/>
        <v>2386370.98</v>
      </c>
      <c r="E139" s="65" t="s">
        <v>123</v>
      </c>
      <c r="F139" s="4">
        <f>SUM(F140:F142)</f>
        <v>2386370.98</v>
      </c>
      <c r="AB139" s="41"/>
    </row>
    <row r="140" spans="1:46" x14ac:dyDescent="0.25">
      <c r="A140" s="8">
        <v>5111</v>
      </c>
      <c r="B140" s="16" t="s">
        <v>241</v>
      </c>
      <c r="C140" s="42" t="s">
        <v>67</v>
      </c>
      <c r="D140" s="4">
        <f t="shared" si="2"/>
        <v>0</v>
      </c>
      <c r="E140" s="65" t="s">
        <v>123</v>
      </c>
      <c r="F140" s="4"/>
      <c r="AT140" s="61"/>
    </row>
    <row r="141" spans="1:46" x14ac:dyDescent="0.25">
      <c r="A141" s="8">
        <v>5112</v>
      </c>
      <c r="B141" s="16" t="s">
        <v>242</v>
      </c>
      <c r="C141" s="42" t="s">
        <v>68</v>
      </c>
      <c r="D141" s="4">
        <f t="shared" si="2"/>
        <v>2186870.98</v>
      </c>
      <c r="E141" s="65" t="s">
        <v>123</v>
      </c>
      <c r="F141" s="4">
        <v>2186870.98</v>
      </c>
      <c r="H141" s="62"/>
      <c r="N141" s="2"/>
    </row>
    <row r="142" spans="1:46" ht="27" x14ac:dyDescent="0.25">
      <c r="A142" s="8">
        <v>5113</v>
      </c>
      <c r="B142" s="16" t="s">
        <v>243</v>
      </c>
      <c r="C142" s="42" t="s">
        <v>69</v>
      </c>
      <c r="D142" s="4">
        <f t="shared" si="2"/>
        <v>199500</v>
      </c>
      <c r="E142" s="65" t="s">
        <v>123</v>
      </c>
      <c r="F142" s="4">
        <v>199500</v>
      </c>
    </row>
    <row r="143" spans="1:46" ht="33.75" customHeight="1" x14ac:dyDescent="0.25">
      <c r="A143" s="8">
        <v>5120</v>
      </c>
      <c r="B143" s="31" t="s">
        <v>244</v>
      </c>
      <c r="C143" s="28" t="s">
        <v>122</v>
      </c>
      <c r="D143" s="4">
        <f t="shared" si="2"/>
        <v>213300</v>
      </c>
      <c r="E143" s="65" t="s">
        <v>123</v>
      </c>
      <c r="F143" s="4">
        <f>F144+F145+F146</f>
        <v>213300</v>
      </c>
    </row>
    <row r="144" spans="1:46" x14ac:dyDescent="0.25">
      <c r="A144" s="8">
        <v>5121</v>
      </c>
      <c r="B144" s="16" t="s">
        <v>245</v>
      </c>
      <c r="C144" s="42" t="s">
        <v>70</v>
      </c>
      <c r="D144" s="4">
        <f t="shared" si="2"/>
        <v>95000</v>
      </c>
      <c r="E144" s="65" t="s">
        <v>123</v>
      </c>
      <c r="F144" s="4">
        <v>95000</v>
      </c>
      <c r="N144" s="2"/>
    </row>
    <row r="145" spans="1:14" x14ac:dyDescent="0.25">
      <c r="A145" s="8">
        <v>5122</v>
      </c>
      <c r="B145" s="16" t="s">
        <v>246</v>
      </c>
      <c r="C145" s="42" t="s">
        <v>71</v>
      </c>
      <c r="D145" s="4">
        <f t="shared" si="2"/>
        <v>94300</v>
      </c>
      <c r="E145" s="65" t="s">
        <v>123</v>
      </c>
      <c r="F145" s="4">
        <v>94300</v>
      </c>
    </row>
    <row r="146" spans="1:14" x14ac:dyDescent="0.25">
      <c r="A146" s="8">
        <v>5123</v>
      </c>
      <c r="B146" s="16" t="s">
        <v>247</v>
      </c>
      <c r="C146" s="42" t="s">
        <v>72</v>
      </c>
      <c r="D146" s="4">
        <f t="shared" si="2"/>
        <v>24000</v>
      </c>
      <c r="E146" s="65" t="s">
        <v>123</v>
      </c>
      <c r="F146" s="4">
        <v>24000</v>
      </c>
    </row>
    <row r="147" spans="1:14" ht="30.75" customHeight="1" x14ac:dyDescent="0.25">
      <c r="A147" s="8">
        <v>5130</v>
      </c>
      <c r="B147" s="31" t="s">
        <v>248</v>
      </c>
      <c r="C147" s="28" t="s">
        <v>122</v>
      </c>
      <c r="D147" s="4">
        <f t="shared" si="2"/>
        <v>83500</v>
      </c>
      <c r="E147" s="65" t="s">
        <v>123</v>
      </c>
      <c r="F147" s="4">
        <f>SUM(F148:F151)</f>
        <v>83500</v>
      </c>
    </row>
    <row r="148" spans="1:14" x14ac:dyDescent="0.25">
      <c r="A148" s="8">
        <v>5131</v>
      </c>
      <c r="B148" s="16" t="s">
        <v>249</v>
      </c>
      <c r="C148" s="42" t="s">
        <v>73</v>
      </c>
      <c r="D148" s="4">
        <f t="shared" si="2"/>
        <v>5000</v>
      </c>
      <c r="E148" s="65" t="s">
        <v>123</v>
      </c>
      <c r="F148" s="4">
        <v>5000</v>
      </c>
    </row>
    <row r="149" spans="1:14" x14ac:dyDescent="0.25">
      <c r="A149" s="8">
        <v>5132</v>
      </c>
      <c r="B149" s="16" t="s">
        <v>250</v>
      </c>
      <c r="C149" s="42" t="s">
        <v>74</v>
      </c>
      <c r="D149" s="4">
        <f t="shared" si="2"/>
        <v>0</v>
      </c>
      <c r="E149" s="65" t="s">
        <v>123</v>
      </c>
      <c r="F149" s="4">
        <v>0</v>
      </c>
    </row>
    <row r="150" spans="1:14" ht="13.5" customHeight="1" x14ac:dyDescent="0.25">
      <c r="A150" s="8">
        <v>5133</v>
      </c>
      <c r="B150" s="16" t="s">
        <v>251</v>
      </c>
      <c r="C150" s="42" t="s">
        <v>79</v>
      </c>
      <c r="D150" s="4">
        <f t="shared" si="2"/>
        <v>0</v>
      </c>
      <c r="E150" s="65" t="s">
        <v>123</v>
      </c>
      <c r="F150" s="4">
        <v>0</v>
      </c>
    </row>
    <row r="151" spans="1:14" x14ac:dyDescent="0.25">
      <c r="A151" s="8">
        <v>5134</v>
      </c>
      <c r="B151" s="16" t="s">
        <v>252</v>
      </c>
      <c r="C151" s="42" t="s">
        <v>80</v>
      </c>
      <c r="D151" s="4">
        <f t="shared" si="2"/>
        <v>78500</v>
      </c>
      <c r="E151" s="65" t="s">
        <v>123</v>
      </c>
      <c r="F151" s="4">
        <v>78500</v>
      </c>
      <c r="N151" s="19"/>
    </row>
    <row r="152" spans="1:14" ht="28.5" customHeight="1" x14ac:dyDescent="0.25">
      <c r="A152" s="8">
        <v>5200</v>
      </c>
      <c r="B152" s="31" t="s">
        <v>289</v>
      </c>
      <c r="C152" s="28" t="s">
        <v>122</v>
      </c>
      <c r="D152" s="4">
        <f t="shared" si="2"/>
        <v>25800</v>
      </c>
      <c r="E152" s="65" t="s">
        <v>123</v>
      </c>
      <c r="F152" s="4">
        <f>SUM(F153:F156)</f>
        <v>25800</v>
      </c>
    </row>
    <row r="153" spans="1:14" ht="27" x14ac:dyDescent="0.25">
      <c r="A153" s="8">
        <v>5211</v>
      </c>
      <c r="B153" s="16" t="s">
        <v>253</v>
      </c>
      <c r="C153" s="42" t="s">
        <v>75</v>
      </c>
      <c r="D153" s="4">
        <f t="shared" si="2"/>
        <v>0</v>
      </c>
      <c r="E153" s="65" t="s">
        <v>123</v>
      </c>
      <c r="F153" s="4">
        <v>0</v>
      </c>
    </row>
    <row r="154" spans="1:14" x14ac:dyDescent="0.25">
      <c r="A154" s="8">
        <v>5221</v>
      </c>
      <c r="B154" s="16" t="s">
        <v>254</v>
      </c>
      <c r="C154" s="42" t="s">
        <v>76</v>
      </c>
      <c r="D154" s="4">
        <f t="shared" si="2"/>
        <v>25800</v>
      </c>
      <c r="E154" s="65" t="s">
        <v>123</v>
      </c>
      <c r="F154" s="4">
        <v>25800</v>
      </c>
    </row>
    <row r="155" spans="1:14" ht="27" hidden="1" customHeight="1" x14ac:dyDescent="0.25">
      <c r="A155" s="8">
        <v>5231</v>
      </c>
      <c r="B155" s="16" t="s">
        <v>255</v>
      </c>
      <c r="C155" s="42" t="s">
        <v>77</v>
      </c>
      <c r="D155" s="4">
        <f t="shared" si="2"/>
        <v>0</v>
      </c>
      <c r="E155" s="65" t="s">
        <v>123</v>
      </c>
      <c r="F155" s="4">
        <v>0</v>
      </c>
    </row>
    <row r="156" spans="1:14" ht="14.25" hidden="1" customHeight="1" x14ac:dyDescent="0.25">
      <c r="A156" s="8">
        <v>5241</v>
      </c>
      <c r="B156" s="16" t="s">
        <v>256</v>
      </c>
      <c r="C156" s="42" t="s">
        <v>78</v>
      </c>
      <c r="D156" s="4">
        <f t="shared" si="2"/>
        <v>0</v>
      </c>
      <c r="E156" s="65" t="s">
        <v>123</v>
      </c>
      <c r="F156" s="4">
        <v>0</v>
      </c>
    </row>
    <row r="157" spans="1:14" ht="26.25" hidden="1" customHeight="1" x14ac:dyDescent="0.25">
      <c r="A157" s="8">
        <v>5300</v>
      </c>
      <c r="B157" s="31" t="s">
        <v>257</v>
      </c>
      <c r="C157" s="28" t="s">
        <v>122</v>
      </c>
      <c r="D157" s="4">
        <f t="shared" si="2"/>
        <v>0</v>
      </c>
      <c r="E157" s="65" t="s">
        <v>123</v>
      </c>
      <c r="F157" s="4">
        <f>SUM(F158)</f>
        <v>0</v>
      </c>
    </row>
    <row r="158" spans="1:14" hidden="1" x14ac:dyDescent="0.25">
      <c r="A158" s="8">
        <v>5311</v>
      </c>
      <c r="B158" s="16" t="s">
        <v>258</v>
      </c>
      <c r="C158" s="42" t="s">
        <v>81</v>
      </c>
      <c r="D158" s="4">
        <f t="shared" si="2"/>
        <v>0</v>
      </c>
      <c r="E158" s="65" t="s">
        <v>123</v>
      </c>
      <c r="F158" s="4">
        <v>0</v>
      </c>
    </row>
    <row r="159" spans="1:14" ht="41.25" hidden="1" customHeight="1" x14ac:dyDescent="0.25">
      <c r="A159" s="8">
        <v>5400</v>
      </c>
      <c r="B159" s="31" t="s">
        <v>259</v>
      </c>
      <c r="C159" s="28" t="s">
        <v>122</v>
      </c>
      <c r="D159" s="4">
        <f t="shared" si="2"/>
        <v>0</v>
      </c>
      <c r="E159" s="65" t="s">
        <v>123</v>
      </c>
      <c r="F159" s="4">
        <f>SUM(F160:F163)</f>
        <v>0</v>
      </c>
    </row>
    <row r="160" spans="1:14" hidden="1" x14ac:dyDescent="0.25">
      <c r="A160" s="8">
        <v>5411</v>
      </c>
      <c r="B160" s="16" t="s">
        <v>260</v>
      </c>
      <c r="C160" s="42" t="s">
        <v>82</v>
      </c>
      <c r="D160" s="4">
        <f t="shared" ref="D160:D181" si="3">SUM(E160:F160)</f>
        <v>0</v>
      </c>
      <c r="E160" s="65" t="s">
        <v>123</v>
      </c>
      <c r="F160" s="4">
        <v>0</v>
      </c>
    </row>
    <row r="161" spans="1:6" hidden="1" x14ac:dyDescent="0.25">
      <c r="A161" s="8">
        <v>5421</v>
      </c>
      <c r="B161" s="16" t="s">
        <v>261</v>
      </c>
      <c r="C161" s="42" t="s">
        <v>83</v>
      </c>
      <c r="D161" s="4">
        <f t="shared" si="3"/>
        <v>0</v>
      </c>
      <c r="E161" s="65" t="s">
        <v>123</v>
      </c>
      <c r="F161" s="4">
        <v>0</v>
      </c>
    </row>
    <row r="162" spans="1:6" hidden="1" x14ac:dyDescent="0.25">
      <c r="A162" s="8">
        <v>5431</v>
      </c>
      <c r="B162" s="16" t="s">
        <v>262</v>
      </c>
      <c r="C162" s="42" t="s">
        <v>84</v>
      </c>
      <c r="D162" s="4">
        <f t="shared" si="3"/>
        <v>0</v>
      </c>
      <c r="E162" s="65" t="s">
        <v>123</v>
      </c>
      <c r="F162" s="4">
        <v>0</v>
      </c>
    </row>
    <row r="163" spans="1:6" hidden="1" x14ac:dyDescent="0.25">
      <c r="A163" s="8">
        <v>5441</v>
      </c>
      <c r="B163" s="43" t="s">
        <v>263</v>
      </c>
      <c r="C163" s="42" t="s">
        <v>85</v>
      </c>
      <c r="D163" s="4">
        <f t="shared" si="3"/>
        <v>0</v>
      </c>
      <c r="E163" s="65" t="s">
        <v>123</v>
      </c>
      <c r="F163" s="4">
        <v>0</v>
      </c>
    </row>
    <row r="164" spans="1:6" ht="66.75" customHeight="1" x14ac:dyDescent="0.25">
      <c r="A164" s="44" t="s">
        <v>1</v>
      </c>
      <c r="B164" s="45" t="s">
        <v>295</v>
      </c>
      <c r="C164" s="44" t="s">
        <v>122</v>
      </c>
      <c r="D164" s="4">
        <f t="shared" si="3"/>
        <v>-22000</v>
      </c>
      <c r="E164" s="17" t="s">
        <v>121</v>
      </c>
      <c r="F164" s="4">
        <f>SUM(F165,F169,F175,F177)</f>
        <v>-22000</v>
      </c>
    </row>
    <row r="165" spans="1:6" ht="51" customHeight="1" x14ac:dyDescent="0.25">
      <c r="A165" s="46" t="s">
        <v>2</v>
      </c>
      <c r="B165" s="47" t="s">
        <v>296</v>
      </c>
      <c r="C165" s="48" t="s">
        <v>122</v>
      </c>
      <c r="D165" s="4">
        <f t="shared" si="3"/>
        <v>-1130</v>
      </c>
      <c r="E165" s="17" t="s">
        <v>121</v>
      </c>
      <c r="F165" s="4">
        <f>SUM(F166:F168)</f>
        <v>-1130</v>
      </c>
    </row>
    <row r="166" spans="1:6" ht="14.25" x14ac:dyDescent="0.25">
      <c r="A166" s="46" t="s">
        <v>3</v>
      </c>
      <c r="B166" s="49" t="s">
        <v>264</v>
      </c>
      <c r="C166" s="50" t="s">
        <v>22</v>
      </c>
      <c r="D166" s="4">
        <f t="shared" si="3"/>
        <v>-1130</v>
      </c>
      <c r="E166" s="17" t="s">
        <v>121</v>
      </c>
      <c r="F166" s="4">
        <v>-1130</v>
      </c>
    </row>
    <row r="167" spans="1:6" s="51" customFormat="1" ht="15" customHeight="1" x14ac:dyDescent="0.25">
      <c r="A167" s="46" t="s">
        <v>4</v>
      </c>
      <c r="B167" s="49" t="s">
        <v>265</v>
      </c>
      <c r="C167" s="50" t="s">
        <v>23</v>
      </c>
      <c r="D167" s="4">
        <f t="shared" si="3"/>
        <v>0</v>
      </c>
      <c r="E167" s="17" t="s">
        <v>121</v>
      </c>
      <c r="F167" s="4">
        <v>0</v>
      </c>
    </row>
    <row r="168" spans="1:6" ht="28.5" x14ac:dyDescent="0.25">
      <c r="A168" s="52" t="s">
        <v>5</v>
      </c>
      <c r="B168" s="49" t="s">
        <v>266</v>
      </c>
      <c r="C168" s="50" t="s">
        <v>24</v>
      </c>
      <c r="D168" s="4">
        <f t="shared" si="3"/>
        <v>0</v>
      </c>
      <c r="E168" s="17" t="s">
        <v>121</v>
      </c>
      <c r="F168" s="4">
        <v>0</v>
      </c>
    </row>
    <row r="169" spans="1:6" ht="49.5" customHeight="1" x14ac:dyDescent="0.25">
      <c r="A169" s="52" t="s">
        <v>6</v>
      </c>
      <c r="B169" s="45" t="s">
        <v>297</v>
      </c>
      <c r="C169" s="48" t="s">
        <v>122</v>
      </c>
      <c r="D169" s="4">
        <f t="shared" si="3"/>
        <v>0</v>
      </c>
      <c r="E169" s="17" t="s">
        <v>121</v>
      </c>
      <c r="F169" s="4">
        <f>SUM(F170:F171)</f>
        <v>0</v>
      </c>
    </row>
    <row r="170" spans="1:6" ht="28.5" x14ac:dyDescent="0.25">
      <c r="A170" s="52" t="s">
        <v>7</v>
      </c>
      <c r="B170" s="49" t="s">
        <v>267</v>
      </c>
      <c r="C170" s="53" t="s">
        <v>25</v>
      </c>
      <c r="D170" s="4">
        <f t="shared" si="3"/>
        <v>0</v>
      </c>
      <c r="E170" s="17" t="s">
        <v>121</v>
      </c>
      <c r="F170" s="4">
        <v>0</v>
      </c>
    </row>
    <row r="171" spans="1:6" ht="30.75" customHeight="1" x14ac:dyDescent="0.25">
      <c r="A171" s="52" t="s">
        <v>8</v>
      </c>
      <c r="B171" s="49" t="s">
        <v>268</v>
      </c>
      <c r="C171" s="48" t="s">
        <v>122</v>
      </c>
      <c r="D171" s="4">
        <f t="shared" si="3"/>
        <v>0</v>
      </c>
      <c r="E171" s="17" t="s">
        <v>121</v>
      </c>
      <c r="F171" s="4">
        <f>SUM(F172:F174)</f>
        <v>0</v>
      </c>
    </row>
    <row r="172" spans="1:6" ht="14.25" customHeight="1" x14ac:dyDescent="0.25">
      <c r="A172" s="52" t="s">
        <v>9</v>
      </c>
      <c r="B172" s="54" t="s">
        <v>269</v>
      </c>
      <c r="C172" s="50" t="s">
        <v>26</v>
      </c>
      <c r="D172" s="4">
        <f t="shared" si="3"/>
        <v>0</v>
      </c>
      <c r="E172" s="17" t="s">
        <v>121</v>
      </c>
      <c r="F172" s="4">
        <v>0</v>
      </c>
    </row>
    <row r="173" spans="1:6" ht="27" x14ac:dyDescent="0.25">
      <c r="A173" s="55" t="s">
        <v>10</v>
      </c>
      <c r="B173" s="54" t="s">
        <v>270</v>
      </c>
      <c r="C173" s="53" t="s">
        <v>27</v>
      </c>
      <c r="D173" s="4">
        <f t="shared" si="3"/>
        <v>0</v>
      </c>
      <c r="E173" s="17" t="s">
        <v>121</v>
      </c>
      <c r="F173" s="4">
        <v>0</v>
      </c>
    </row>
    <row r="174" spans="1:6" ht="27" x14ac:dyDescent="0.25">
      <c r="A174" s="52" t="s">
        <v>11</v>
      </c>
      <c r="B174" s="56" t="s">
        <v>271</v>
      </c>
      <c r="C174" s="53" t="s">
        <v>28</v>
      </c>
      <c r="D174" s="4">
        <f t="shared" si="3"/>
        <v>0</v>
      </c>
      <c r="E174" s="17" t="s">
        <v>121</v>
      </c>
      <c r="F174" s="4">
        <v>0</v>
      </c>
    </row>
    <row r="175" spans="1:6" ht="49.5" customHeight="1" x14ac:dyDescent="0.25">
      <c r="A175" s="52" t="s">
        <v>12</v>
      </c>
      <c r="B175" s="47" t="s">
        <v>298</v>
      </c>
      <c r="C175" s="48" t="s">
        <v>122</v>
      </c>
      <c r="D175" s="4">
        <f t="shared" si="3"/>
        <v>0</v>
      </c>
      <c r="E175" s="17" t="s">
        <v>121</v>
      </c>
      <c r="F175" s="4">
        <f>SUM(F176)</f>
        <v>0</v>
      </c>
    </row>
    <row r="176" spans="1:6" ht="28.5" x14ac:dyDescent="0.25">
      <c r="A176" s="55" t="s">
        <v>13</v>
      </c>
      <c r="B176" s="49" t="s">
        <v>272</v>
      </c>
      <c r="C176" s="57" t="s">
        <v>29</v>
      </c>
      <c r="D176" s="4">
        <f t="shared" si="3"/>
        <v>0</v>
      </c>
      <c r="E176" s="17" t="s">
        <v>121</v>
      </c>
      <c r="F176" s="4">
        <v>0</v>
      </c>
    </row>
    <row r="177" spans="1:14" ht="51.75" customHeight="1" x14ac:dyDescent="0.25">
      <c r="A177" s="52" t="s">
        <v>14</v>
      </c>
      <c r="B177" s="47" t="s">
        <v>299</v>
      </c>
      <c r="C177" s="48" t="s">
        <v>122</v>
      </c>
      <c r="D177" s="4">
        <f t="shared" si="3"/>
        <v>-20870</v>
      </c>
      <c r="E177" s="17" t="s">
        <v>121</v>
      </c>
      <c r="F177" s="4">
        <f>SUM(F178:F181)</f>
        <v>-20870</v>
      </c>
    </row>
    <row r="178" spans="1:14" ht="14.25" x14ac:dyDescent="0.25">
      <c r="A178" s="52" t="s">
        <v>15</v>
      </c>
      <c r="B178" s="49" t="s">
        <v>273</v>
      </c>
      <c r="C178" s="50" t="s">
        <v>30</v>
      </c>
      <c r="D178" s="4">
        <f t="shared" si="3"/>
        <v>-20870</v>
      </c>
      <c r="E178" s="17" t="s">
        <v>121</v>
      </c>
      <c r="F178" s="4">
        <v>-20870</v>
      </c>
      <c r="G178" s="1" t="s">
        <v>301</v>
      </c>
      <c r="N178" s="2"/>
    </row>
    <row r="179" spans="1:14" ht="25.5" hidden="1" customHeight="1" x14ac:dyDescent="0.25">
      <c r="A179" s="55" t="s">
        <v>17</v>
      </c>
      <c r="B179" s="49" t="s">
        <v>274</v>
      </c>
      <c r="C179" s="57" t="s">
        <v>31</v>
      </c>
      <c r="D179" s="4">
        <f t="shared" si="3"/>
        <v>0</v>
      </c>
      <c r="E179" s="17" t="s">
        <v>121</v>
      </c>
      <c r="F179" s="4">
        <v>0</v>
      </c>
    </row>
    <row r="180" spans="1:14" ht="41.25" hidden="1" customHeight="1" x14ac:dyDescent="0.25">
      <c r="A180" s="52" t="s">
        <v>18</v>
      </c>
      <c r="B180" s="49" t="s">
        <v>275</v>
      </c>
      <c r="C180" s="53" t="s">
        <v>32</v>
      </c>
      <c r="D180" s="4">
        <f t="shared" si="3"/>
        <v>0</v>
      </c>
      <c r="E180" s="17" t="s">
        <v>121</v>
      </c>
      <c r="F180" s="4">
        <v>0</v>
      </c>
    </row>
    <row r="181" spans="1:14" ht="28.5" hidden="1" x14ac:dyDescent="0.25">
      <c r="A181" s="52" t="s">
        <v>19</v>
      </c>
      <c r="B181" s="49" t="s">
        <v>276</v>
      </c>
      <c r="C181" s="53" t="s">
        <v>33</v>
      </c>
      <c r="D181" s="4">
        <f t="shared" si="3"/>
        <v>0</v>
      </c>
      <c r="E181" s="17" t="s">
        <v>121</v>
      </c>
      <c r="F181" s="4">
        <v>0</v>
      </c>
    </row>
    <row r="182" spans="1:14" ht="14.25" x14ac:dyDescent="0.25">
      <c r="A182" s="18"/>
      <c r="B182" s="58"/>
      <c r="C182" s="59"/>
      <c r="E182" s="60"/>
    </row>
    <row r="183" spans="1:14" ht="8.25" customHeight="1" x14ac:dyDescent="0.25"/>
    <row r="184" spans="1:14" hidden="1" x14ac:dyDescent="0.25"/>
    <row r="185" spans="1:14" hidden="1" x14ac:dyDescent="0.25"/>
    <row r="186" spans="1:14" hidden="1" x14ac:dyDescent="0.25"/>
    <row r="187" spans="1:14" hidden="1" x14ac:dyDescent="0.25"/>
    <row r="188" spans="1:14" hidden="1" x14ac:dyDescent="0.25"/>
    <row r="189" spans="1:14" hidden="1" x14ac:dyDescent="0.25"/>
    <row r="190" spans="1:14" hidden="1" x14ac:dyDescent="0.25"/>
    <row r="191" spans="1:14" ht="3" customHeight="1" x14ac:dyDescent="0.25"/>
    <row r="192" spans="1:14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B4:F4"/>
    <mergeCell ref="A3:C3"/>
    <mergeCell ref="E2:F2"/>
    <mergeCell ref="D3:F3"/>
    <mergeCell ref="A5:F5"/>
    <mergeCell ref="A8:A9"/>
    <mergeCell ref="E7:F7"/>
    <mergeCell ref="E8:F8"/>
    <mergeCell ref="D8:D9"/>
    <mergeCell ref="B8:C8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3</vt:lpstr>
      <vt:lpstr>'Հատված 3'!Print_Area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2026-01-16T07:01:09Z</dcterms:modified>
</cp:coreProperties>
</file>