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masis 381-n\"/>
    </mc:Choice>
  </mc:AlternateContent>
  <xr:revisionPtr revIDLastSave="0" documentId="13_ncr:1_{D41C1D0E-C0C7-433A-A735-96801E3D13B8}" xr6:coauthVersionLast="47" xr6:coauthVersionMax="47" xr10:uidLastSave="{00000000-0000-0000-0000-000000000000}"/>
  <bookViews>
    <workbookView xWindow="1080" yWindow="1080" windowWidth="21600" windowHeight="11385" xr2:uid="{80DFF22F-D89C-439E-9A1C-FE28C70297D4}"/>
  </bookViews>
  <sheets>
    <sheet name="Expend_tntesagit" sheetId="4" r:id="rId1"/>
  </sheets>
  <definedNames>
    <definedName name="_xlnm.Print_Titles" localSheetId="0">Expend_tntesagit!$7:$9</definedName>
  </definedNames>
  <calcPr calcId="191029"/>
</workbook>
</file>

<file path=xl/calcChain.xml><?xml version="1.0" encoding="utf-8"?>
<calcChain xmlns="http://schemas.openxmlformats.org/spreadsheetml/2006/main">
  <c r="F210" i="4" l="1"/>
  <c r="D210" i="4" s="1"/>
  <c r="D211" i="4"/>
  <c r="D123" i="4"/>
  <c r="D122" i="4"/>
  <c r="E124" i="4"/>
  <c r="D124" i="4"/>
  <c r="D183" i="4"/>
  <c r="D194" i="4"/>
  <c r="D192" i="4"/>
  <c r="D174" i="4"/>
  <c r="D172" i="4"/>
  <c r="D38" i="4"/>
  <c r="D39" i="4"/>
  <c r="D13" i="4"/>
  <c r="D15" i="4"/>
  <c r="D20" i="4"/>
  <c r="D21" i="4"/>
  <c r="D22" i="4"/>
  <c r="D25" i="4"/>
  <c r="D28" i="4"/>
  <c r="D33" i="4"/>
  <c r="D34" i="4"/>
  <c r="D35" i="4"/>
  <c r="D36" i="4"/>
  <c r="D37" i="4"/>
  <c r="D40" i="4"/>
  <c r="D43" i="4"/>
  <c r="D44" i="4"/>
  <c r="D45" i="4"/>
  <c r="D48" i="4"/>
  <c r="D49" i="4"/>
  <c r="D50" i="4"/>
  <c r="D51" i="4"/>
  <c r="D52" i="4"/>
  <c r="D53" i="4"/>
  <c r="D54" i="4"/>
  <c r="D55" i="4"/>
  <c r="D57" i="4"/>
  <c r="D58" i="4"/>
  <c r="D61" i="4"/>
  <c r="D62" i="4"/>
  <c r="D65" i="4"/>
  <c r="D66" i="4"/>
  <c r="D67" i="4"/>
  <c r="D68" i="4"/>
  <c r="D69" i="4"/>
  <c r="D70" i="4"/>
  <c r="D71" i="4"/>
  <c r="D72" i="4"/>
  <c r="D77" i="4"/>
  <c r="D78" i="4"/>
  <c r="D81" i="4"/>
  <c r="D82" i="4"/>
  <c r="D85" i="4"/>
  <c r="D86" i="4"/>
  <c r="D87" i="4"/>
  <c r="D92" i="4"/>
  <c r="D93" i="4"/>
  <c r="D96" i="4"/>
  <c r="D97" i="4"/>
  <c r="D102" i="4"/>
  <c r="D103" i="4"/>
  <c r="D106" i="4"/>
  <c r="D107" i="4"/>
  <c r="D110" i="4"/>
  <c r="D111" i="4"/>
  <c r="D114" i="4"/>
  <c r="D116" i="4"/>
  <c r="D117" i="4"/>
  <c r="D118" i="4"/>
  <c r="D119" i="4"/>
  <c r="D126" i="4"/>
  <c r="D128" i="4"/>
  <c r="D129" i="4"/>
  <c r="D130" i="4"/>
  <c r="D131" i="4"/>
  <c r="D134" i="4"/>
  <c r="D136" i="4"/>
  <c r="D137" i="4"/>
  <c r="D140" i="4"/>
  <c r="D141" i="4"/>
  <c r="D142" i="4"/>
  <c r="D143" i="4"/>
  <c r="D146" i="4"/>
  <c r="D151" i="4"/>
  <c r="D152" i="4"/>
  <c r="D155" i="4"/>
  <c r="D156" i="4"/>
  <c r="D157" i="4"/>
  <c r="D158" i="4"/>
  <c r="D161" i="4"/>
  <c r="D164" i="4"/>
  <c r="D165" i="4"/>
  <c r="D168" i="4"/>
  <c r="D171" i="4"/>
  <c r="D181" i="4"/>
  <c r="D182" i="4"/>
  <c r="D186" i="4"/>
  <c r="D187" i="4"/>
  <c r="D188" i="4"/>
  <c r="D191" i="4"/>
  <c r="D193" i="4"/>
  <c r="D197" i="4"/>
  <c r="D198" i="4"/>
  <c r="D199" i="4"/>
  <c r="D200" i="4"/>
  <c r="D203" i="4"/>
  <c r="D206" i="4"/>
  <c r="D207" i="4"/>
  <c r="D208" i="4"/>
  <c r="D209" i="4"/>
  <c r="D216" i="4"/>
  <c r="D217" i="4"/>
  <c r="D218" i="4"/>
  <c r="D221" i="4"/>
  <c r="D224" i="4"/>
  <c r="D225" i="4"/>
  <c r="D226" i="4"/>
  <c r="D229" i="4"/>
  <c r="D232" i="4"/>
  <c r="F230" i="4"/>
  <c r="E90" i="4"/>
  <c r="E18" i="4"/>
  <c r="E26" i="4"/>
  <c r="E31" i="4"/>
  <c r="D31" i="4"/>
  <c r="E41" i="4"/>
  <c r="D41" i="4" s="1"/>
  <c r="E46" i="4"/>
  <c r="D46" i="4" s="1"/>
  <c r="E56" i="4"/>
  <c r="D56" i="4" s="1"/>
  <c r="E59" i="4"/>
  <c r="D59" i="4" s="1"/>
  <c r="E63" i="4"/>
  <c r="D63" i="4"/>
  <c r="E138" i="4"/>
  <c r="D138" i="4"/>
  <c r="E144" i="4"/>
  <c r="E132" i="4"/>
  <c r="D132" i="4" s="1"/>
  <c r="E149" i="4"/>
  <c r="D149" i="4"/>
  <c r="E153" i="4"/>
  <c r="D153" i="4"/>
  <c r="F179" i="4"/>
  <c r="D179" i="4" s="1"/>
  <c r="F184" i="4"/>
  <c r="F189" i="4"/>
  <c r="F195" i="4"/>
  <c r="F175" i="4" s="1"/>
  <c r="D175" i="4" s="1"/>
  <c r="F201" i="4"/>
  <c r="D201" i="4" s="1"/>
  <c r="F204" i="4"/>
  <c r="D204" i="4" s="1"/>
  <c r="F214" i="4"/>
  <c r="D214" i="4" s="1"/>
  <c r="E172" i="4"/>
  <c r="F172" i="4"/>
  <c r="F147" i="4"/>
  <c r="E100" i="4"/>
  <c r="D100" i="4"/>
  <c r="H100" i="4"/>
  <c r="H98" i="4" s="1"/>
  <c r="G98" i="4" s="1"/>
  <c r="K100" i="4"/>
  <c r="J100" i="4" s="1"/>
  <c r="G102" i="4"/>
  <c r="J102" i="4"/>
  <c r="G103" i="4"/>
  <c r="J103" i="4"/>
  <c r="E104" i="4"/>
  <c r="D104" i="4" s="1"/>
  <c r="H104" i="4"/>
  <c r="G104" i="4" s="1"/>
  <c r="K104" i="4"/>
  <c r="J104" i="4"/>
  <c r="G106" i="4"/>
  <c r="J106" i="4"/>
  <c r="G107" i="4"/>
  <c r="J107" i="4"/>
  <c r="K90" i="4"/>
  <c r="J90" i="4" s="1"/>
  <c r="H90" i="4"/>
  <c r="J235" i="4"/>
  <c r="G235" i="4"/>
  <c r="D235" i="4"/>
  <c r="J234" i="4"/>
  <c r="G234" i="4"/>
  <c r="D234" i="4"/>
  <c r="J233" i="4"/>
  <c r="G233" i="4"/>
  <c r="D233" i="4"/>
  <c r="J232" i="4"/>
  <c r="G232" i="4"/>
  <c r="L230" i="4"/>
  <c r="J230" i="4" s="1"/>
  <c r="I230" i="4"/>
  <c r="G230" i="4" s="1"/>
  <c r="J229" i="4"/>
  <c r="G229" i="4"/>
  <c r="L227" i="4"/>
  <c r="J227" i="4" s="1"/>
  <c r="I227" i="4"/>
  <c r="G227" i="4" s="1"/>
  <c r="F227" i="4"/>
  <c r="D227" i="4" s="1"/>
  <c r="J226" i="4"/>
  <c r="G226" i="4"/>
  <c r="J225" i="4"/>
  <c r="G225" i="4"/>
  <c r="J224" i="4"/>
  <c r="G224" i="4"/>
  <c r="L222" i="4"/>
  <c r="J222" i="4" s="1"/>
  <c r="I222" i="4"/>
  <c r="I219" i="4" s="1"/>
  <c r="F222" i="4"/>
  <c r="D222" i="4"/>
  <c r="J221" i="4"/>
  <c r="G221" i="4"/>
  <c r="J218" i="4"/>
  <c r="G218" i="4"/>
  <c r="J217" i="4"/>
  <c r="G217" i="4"/>
  <c r="J216" i="4"/>
  <c r="G216" i="4"/>
  <c r="L214" i="4"/>
  <c r="J214" i="4"/>
  <c r="I214" i="4"/>
  <c r="G214" i="4"/>
  <c r="J209" i="4"/>
  <c r="G209" i="4"/>
  <c r="J208" i="4"/>
  <c r="G208" i="4"/>
  <c r="J207" i="4"/>
  <c r="G207" i="4"/>
  <c r="J206" i="4"/>
  <c r="G206" i="4"/>
  <c r="L204" i="4"/>
  <c r="J204" i="4"/>
  <c r="I204" i="4"/>
  <c r="G204" i="4"/>
  <c r="J203" i="4"/>
  <c r="G203" i="4"/>
  <c r="L201" i="4"/>
  <c r="J201" i="4" s="1"/>
  <c r="I201" i="4"/>
  <c r="G201" i="4" s="1"/>
  <c r="J200" i="4"/>
  <c r="G200" i="4"/>
  <c r="J199" i="4"/>
  <c r="G199" i="4"/>
  <c r="J198" i="4"/>
  <c r="G198" i="4"/>
  <c r="J197" i="4"/>
  <c r="G197" i="4"/>
  <c r="L195" i="4"/>
  <c r="J195" i="4" s="1"/>
  <c r="I195" i="4"/>
  <c r="G195" i="4" s="1"/>
  <c r="J194" i="4"/>
  <c r="G194" i="4"/>
  <c r="J193" i="4"/>
  <c r="G193" i="4"/>
  <c r="J192" i="4"/>
  <c r="G192" i="4"/>
  <c r="J191" i="4"/>
  <c r="G191" i="4"/>
  <c r="L189" i="4"/>
  <c r="K189" i="4"/>
  <c r="I189" i="4"/>
  <c r="G189" i="4" s="1"/>
  <c r="H189" i="4"/>
  <c r="E189" i="4"/>
  <c r="D189" i="4" s="1"/>
  <c r="J188" i="4"/>
  <c r="G188" i="4"/>
  <c r="J187" i="4"/>
  <c r="G187" i="4"/>
  <c r="J186" i="4"/>
  <c r="G186" i="4"/>
  <c r="L184" i="4"/>
  <c r="I184" i="4"/>
  <c r="I177" i="4" s="1"/>
  <c r="J183" i="4"/>
  <c r="G183" i="4"/>
  <c r="J182" i="4"/>
  <c r="G182" i="4"/>
  <c r="J181" i="4"/>
  <c r="G181" i="4"/>
  <c r="L179" i="4"/>
  <c r="J179" i="4"/>
  <c r="I179" i="4"/>
  <c r="G179" i="4" s="1"/>
  <c r="J174" i="4"/>
  <c r="G174" i="4"/>
  <c r="L172" i="4"/>
  <c r="K172" i="4"/>
  <c r="I172" i="4"/>
  <c r="H172" i="4"/>
  <c r="G172" i="4" s="1"/>
  <c r="J171" i="4"/>
  <c r="G171" i="4"/>
  <c r="K169" i="4"/>
  <c r="J169" i="4" s="1"/>
  <c r="H169" i="4"/>
  <c r="G169" i="4"/>
  <c r="E169" i="4"/>
  <c r="D169" i="4" s="1"/>
  <c r="J168" i="4"/>
  <c r="G168" i="4"/>
  <c r="K166" i="4"/>
  <c r="J166" i="4" s="1"/>
  <c r="H166" i="4"/>
  <c r="G166" i="4" s="1"/>
  <c r="E166" i="4"/>
  <c r="D166" i="4" s="1"/>
  <c r="J165" i="4"/>
  <c r="G165" i="4"/>
  <c r="J164" i="4"/>
  <c r="G164" i="4"/>
  <c r="K162" i="4"/>
  <c r="J162" i="4" s="1"/>
  <c r="H162" i="4"/>
  <c r="G162" i="4" s="1"/>
  <c r="E162" i="4"/>
  <c r="D162" i="4" s="1"/>
  <c r="J161" i="4"/>
  <c r="G161" i="4"/>
  <c r="K159" i="4"/>
  <c r="J159" i="4"/>
  <c r="H159" i="4"/>
  <c r="G159" i="4" s="1"/>
  <c r="E159" i="4"/>
  <c r="D159" i="4" s="1"/>
  <c r="J158" i="4"/>
  <c r="G158" i="4"/>
  <c r="J157" i="4"/>
  <c r="G157" i="4"/>
  <c r="J156" i="4"/>
  <c r="G156" i="4"/>
  <c r="J155" i="4"/>
  <c r="G155" i="4"/>
  <c r="K153" i="4"/>
  <c r="K147" i="4" s="1"/>
  <c r="J147" i="4" s="1"/>
  <c r="H153" i="4"/>
  <c r="J152" i="4"/>
  <c r="G152" i="4"/>
  <c r="J151" i="4"/>
  <c r="G151" i="4"/>
  <c r="K149" i="4"/>
  <c r="H149" i="4"/>
  <c r="G149" i="4"/>
  <c r="J146" i="4"/>
  <c r="G146" i="4"/>
  <c r="K144" i="4"/>
  <c r="J144" i="4" s="1"/>
  <c r="H144" i="4"/>
  <c r="G144" i="4" s="1"/>
  <c r="J143" i="4"/>
  <c r="G143" i="4"/>
  <c r="J142" i="4"/>
  <c r="G142" i="4"/>
  <c r="J141" i="4"/>
  <c r="G141" i="4"/>
  <c r="J140" i="4"/>
  <c r="G140" i="4"/>
  <c r="K138" i="4"/>
  <c r="K132" i="4"/>
  <c r="J132" i="4" s="1"/>
  <c r="H138" i="4"/>
  <c r="H132" i="4" s="1"/>
  <c r="G132" i="4" s="1"/>
  <c r="J137" i="4"/>
  <c r="G137" i="4"/>
  <c r="J136" i="4"/>
  <c r="G136" i="4"/>
  <c r="J134" i="4"/>
  <c r="G134" i="4"/>
  <c r="J131" i="4"/>
  <c r="G131" i="4"/>
  <c r="J130" i="4"/>
  <c r="G130" i="4"/>
  <c r="J129" i="4"/>
  <c r="G129" i="4"/>
  <c r="J128" i="4"/>
  <c r="G128" i="4"/>
  <c r="J126" i="4"/>
  <c r="G126" i="4"/>
  <c r="L124" i="4"/>
  <c r="L120" i="4" s="1"/>
  <c r="J120" i="4" s="1"/>
  <c r="I124" i="4"/>
  <c r="I120" i="4" s="1"/>
  <c r="G120" i="4" s="1"/>
  <c r="J123" i="4"/>
  <c r="G123" i="4"/>
  <c r="J122" i="4"/>
  <c r="G122" i="4"/>
  <c r="J119" i="4"/>
  <c r="G119" i="4"/>
  <c r="J118" i="4"/>
  <c r="G118" i="4"/>
  <c r="J117" i="4"/>
  <c r="G117" i="4"/>
  <c r="J116" i="4"/>
  <c r="G116" i="4"/>
  <c r="J114" i="4"/>
  <c r="G114" i="4"/>
  <c r="L112" i="4"/>
  <c r="L108" i="4" s="1"/>
  <c r="K112" i="4"/>
  <c r="J112" i="4" s="1"/>
  <c r="I112" i="4"/>
  <c r="I108" i="4" s="1"/>
  <c r="F112" i="4"/>
  <c r="F108" i="4" s="1"/>
  <c r="D108" i="4" s="1"/>
  <c r="J111" i="4"/>
  <c r="G111" i="4"/>
  <c r="J110" i="4"/>
  <c r="G110" i="4"/>
  <c r="H108" i="4"/>
  <c r="E108" i="4"/>
  <c r="J97" i="4"/>
  <c r="G97" i="4"/>
  <c r="J96" i="4"/>
  <c r="G96" i="4"/>
  <c r="K94" i="4"/>
  <c r="J94" i="4" s="1"/>
  <c r="H94" i="4"/>
  <c r="G94" i="4" s="1"/>
  <c r="E94" i="4"/>
  <c r="D94" i="4" s="1"/>
  <c r="J93" i="4"/>
  <c r="G93" i="4"/>
  <c r="J92" i="4"/>
  <c r="G92" i="4"/>
  <c r="J87" i="4"/>
  <c r="G87" i="4"/>
  <c r="J86" i="4"/>
  <c r="G86" i="4"/>
  <c r="J85" i="4"/>
  <c r="G85" i="4"/>
  <c r="K83" i="4"/>
  <c r="J83" i="4" s="1"/>
  <c r="H83" i="4"/>
  <c r="G83" i="4" s="1"/>
  <c r="E83" i="4"/>
  <c r="D83" i="4"/>
  <c r="J82" i="4"/>
  <c r="G82" i="4"/>
  <c r="J81" i="4"/>
  <c r="G81" i="4"/>
  <c r="K79" i="4"/>
  <c r="J79" i="4" s="1"/>
  <c r="H79" i="4"/>
  <c r="G79" i="4" s="1"/>
  <c r="E79" i="4"/>
  <c r="D79" i="4" s="1"/>
  <c r="J78" i="4"/>
  <c r="G78" i="4"/>
  <c r="J77" i="4"/>
  <c r="G77" i="4"/>
  <c r="L75" i="4"/>
  <c r="K75" i="4"/>
  <c r="J75" i="4"/>
  <c r="I75" i="4"/>
  <c r="G75" i="4"/>
  <c r="H75" i="4"/>
  <c r="F75" i="4"/>
  <c r="E75" i="4"/>
  <c r="J72" i="4"/>
  <c r="G72" i="4"/>
  <c r="J71" i="4"/>
  <c r="G71" i="4"/>
  <c r="J70" i="4"/>
  <c r="G70" i="4"/>
  <c r="J69" i="4"/>
  <c r="G69" i="4"/>
  <c r="J68" i="4"/>
  <c r="G68" i="4"/>
  <c r="J67" i="4"/>
  <c r="G67" i="4"/>
  <c r="J66" i="4"/>
  <c r="G66" i="4"/>
  <c r="J65" i="4"/>
  <c r="G65" i="4"/>
  <c r="K63" i="4"/>
  <c r="J63" i="4" s="1"/>
  <c r="H63" i="4"/>
  <c r="G63" i="4" s="1"/>
  <c r="J62" i="4"/>
  <c r="G62" i="4"/>
  <c r="J61" i="4"/>
  <c r="G61" i="4"/>
  <c r="K59" i="4"/>
  <c r="J58" i="4"/>
  <c r="H59" i="4"/>
  <c r="G58" i="4" s="1"/>
  <c r="K56" i="4"/>
  <c r="J56" i="4" s="1"/>
  <c r="H56" i="4"/>
  <c r="G56" i="4" s="1"/>
  <c r="J55" i="4"/>
  <c r="G55" i="4"/>
  <c r="J54" i="4"/>
  <c r="G54" i="4"/>
  <c r="J53" i="4"/>
  <c r="G53" i="4"/>
  <c r="J52" i="4"/>
  <c r="G52" i="4"/>
  <c r="J51" i="4"/>
  <c r="G51" i="4"/>
  <c r="J50" i="4"/>
  <c r="G50" i="4"/>
  <c r="J49" i="4"/>
  <c r="G49" i="4"/>
  <c r="J48" i="4"/>
  <c r="G48" i="4"/>
  <c r="K46" i="4"/>
  <c r="J46" i="4"/>
  <c r="H46" i="4"/>
  <c r="G46" i="4" s="1"/>
  <c r="J45" i="4"/>
  <c r="G45" i="4"/>
  <c r="J44" i="4"/>
  <c r="G44" i="4"/>
  <c r="J43" i="4"/>
  <c r="G43" i="4"/>
  <c r="K41" i="4"/>
  <c r="J41" i="4" s="1"/>
  <c r="H41" i="4"/>
  <c r="G41" i="4"/>
  <c r="J40" i="4"/>
  <c r="G40" i="4"/>
  <c r="J38" i="4"/>
  <c r="G38" i="4"/>
  <c r="J37" i="4"/>
  <c r="G37" i="4"/>
  <c r="J36" i="4"/>
  <c r="G36" i="4"/>
  <c r="J35" i="4"/>
  <c r="G35" i="4"/>
  <c r="J34" i="4"/>
  <c r="G34" i="4"/>
  <c r="J33" i="4"/>
  <c r="G33" i="4"/>
  <c r="K31" i="4"/>
  <c r="H31" i="4"/>
  <c r="G31" i="4" s="1"/>
  <c r="J28" i="4"/>
  <c r="G28" i="4"/>
  <c r="L26" i="4"/>
  <c r="L16" i="4" s="1"/>
  <c r="L14" i="4" s="1"/>
  <c r="K26" i="4"/>
  <c r="J26" i="4" s="1"/>
  <c r="I26" i="4"/>
  <c r="I16" i="4" s="1"/>
  <c r="I14" i="4" s="1"/>
  <c r="H26" i="4"/>
  <c r="F26" i="4"/>
  <c r="F16" i="4" s="1"/>
  <c r="J25" i="4"/>
  <c r="G25" i="4"/>
  <c r="K23" i="4"/>
  <c r="J23" i="4" s="1"/>
  <c r="H23" i="4"/>
  <c r="H16" i="4" s="1"/>
  <c r="E23" i="4"/>
  <c r="J22" i="4"/>
  <c r="G22" i="4"/>
  <c r="J21" i="4"/>
  <c r="G21" i="4"/>
  <c r="J20" i="4"/>
  <c r="G20" i="4"/>
  <c r="K18" i="4"/>
  <c r="K16" i="4" s="1"/>
  <c r="J18" i="4"/>
  <c r="H18" i="4"/>
  <c r="G18" i="4"/>
  <c r="G138" i="4"/>
  <c r="J149" i="4"/>
  <c r="E73" i="4"/>
  <c r="D73" i="4" s="1"/>
  <c r="L219" i="4"/>
  <c r="J219" i="4" s="1"/>
  <c r="G90" i="4"/>
  <c r="G153" i="4"/>
  <c r="G222" i="4"/>
  <c r="D230" i="4"/>
  <c r="J138" i="4"/>
  <c r="E147" i="4"/>
  <c r="D18" i="4"/>
  <c r="D90" i="4"/>
  <c r="D184" i="4"/>
  <c r="J189" i="4"/>
  <c r="G124" i="4"/>
  <c r="J124" i="4"/>
  <c r="J59" i="4"/>
  <c r="F219" i="4"/>
  <c r="D219" i="4" s="1"/>
  <c r="D26" i="4"/>
  <c r="L177" i="4"/>
  <c r="E120" i="4"/>
  <c r="E98" i="4" s="1"/>
  <c r="D98" i="4" s="1"/>
  <c r="F177" i="4"/>
  <c r="K108" i="4"/>
  <c r="D144" i="4"/>
  <c r="E29" i="4"/>
  <c r="D29" i="4" s="1"/>
  <c r="D75" i="4"/>
  <c r="J172" i="4"/>
  <c r="J31" i="4"/>
  <c r="K29" i="4"/>
  <c r="J29" i="4" s="1"/>
  <c r="E16" i="4"/>
  <c r="D23" i="4"/>
  <c r="J184" i="4"/>
  <c r="D177" i="4"/>
  <c r="L175" i="4"/>
  <c r="J177" i="4"/>
  <c r="J175" i="4"/>
  <c r="H14" i="4" l="1"/>
  <c r="G16" i="4"/>
  <c r="J108" i="4"/>
  <c r="G108" i="4"/>
  <c r="D16" i="4"/>
  <c r="F14" i="4"/>
  <c r="D147" i="4"/>
  <c r="J16" i="4"/>
  <c r="E14" i="4"/>
  <c r="E12" i="4" s="1"/>
  <c r="G177" i="4"/>
  <c r="I175" i="4"/>
  <c r="G175" i="4" s="1"/>
  <c r="L12" i="4"/>
  <c r="I212" i="4"/>
  <c r="G212" i="4" s="1"/>
  <c r="G219" i="4"/>
  <c r="E88" i="4"/>
  <c r="D88" i="4" s="1"/>
  <c r="L212" i="4"/>
  <c r="J212" i="4" s="1"/>
  <c r="H73" i="4"/>
  <c r="G73" i="4" s="1"/>
  <c r="D195" i="4"/>
  <c r="H88" i="4"/>
  <c r="G88" i="4" s="1"/>
  <c r="G26" i="4"/>
  <c r="G100" i="4"/>
  <c r="G59" i="4"/>
  <c r="J153" i="4"/>
  <c r="F212" i="4"/>
  <c r="D212" i="4" s="1"/>
  <c r="D120" i="4"/>
  <c r="D112" i="4"/>
  <c r="G184" i="4"/>
  <c r="K73" i="4"/>
  <c r="J73" i="4" s="1"/>
  <c r="G112" i="4"/>
  <c r="K88" i="4"/>
  <c r="J88" i="4" s="1"/>
  <c r="G23" i="4"/>
  <c r="K98" i="4"/>
  <c r="J98" i="4" s="1"/>
  <c r="H147" i="4"/>
  <c r="G147" i="4" s="1"/>
  <c r="H29" i="4"/>
  <c r="G29" i="4" s="1"/>
  <c r="K14" i="4" l="1"/>
  <c r="D14" i="4"/>
  <c r="D12" i="4" s="1"/>
  <c r="F12" i="4"/>
  <c r="H12" i="4"/>
  <c r="G14" i="4"/>
  <c r="I12" i="4"/>
  <c r="G12" i="4" l="1"/>
  <c r="K12" i="4"/>
  <c r="J12" i="4" s="1"/>
  <c r="J14" i="4"/>
</calcChain>
</file>

<file path=xl/sharedStrings.xml><?xml version="1.0" encoding="utf-8"?>
<sst xmlns="http://schemas.openxmlformats.org/spreadsheetml/2006/main" count="816" uniqueCount="318">
  <si>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</si>
  <si>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</si>
  <si>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</si>
  <si>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</si>
  <si>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</si>
  <si>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</si>
  <si>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</si>
  <si>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</si>
  <si>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</si>
  <si>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</si>
  <si>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</si>
  <si>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</si>
  <si>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</si>
  <si>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</si>
  <si>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</si>
  <si>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</si>
  <si>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</si>
  <si>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</si>
  <si>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</si>
  <si>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</si>
  <si>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</si>
  <si>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</si>
  <si>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</si>
  <si>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</si>
  <si>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</si>
  <si>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</si>
  <si>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</si>
  <si>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</si>
  <si>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</si>
  <si>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</si>
  <si>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</si>
  <si>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</si>
  <si>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</si>
  <si>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</si>
  <si>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</si>
  <si>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</si>
  <si>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</si>
  <si>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</si>
  <si>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</si>
  <si>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</si>
  <si>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</si>
  <si>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</si>
  <si>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</si>
  <si>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</si>
  <si>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</si>
  <si>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</si>
  <si>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</si>
  <si>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</si>
  <si>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</si>
  <si>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</si>
  <si>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</si>
  <si>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</si>
  <si>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</si>
  <si>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</si>
  <si>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</si>
  <si>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</si>
  <si>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</si>
  <si>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</si>
  <si>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</si>
  <si>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</si>
  <si>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</si>
  <si>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</si>
  <si>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</si>
  <si>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</si>
  <si>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</si>
  <si>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</si>
  <si>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</si>
  <si>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</si>
  <si>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</si>
  <si>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</si>
  <si>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</si>
  <si>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</si>
  <si>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 xml:space="preserve">ö³ëï³óÇ </t>
  </si>
  <si>
    <t>³Û¹ ÃíáõÙ</t>
  </si>
  <si>
    <t>í³ñã³Ï³Ý Ù³ë</t>
  </si>
  <si>
    <t>ýáÝ¹³ÛÇÝ Ù³ë</t>
  </si>
  <si>
    <t>(Ñ³½³ñ ¹ñ³ÙÝ»ñáí)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</si>
  <si>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</si>
  <si>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</si>
  <si>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</si>
  <si>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</si>
  <si>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</si>
  <si>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</si>
  <si>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</si>
  <si>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</si>
  <si>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</si>
  <si>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</si>
  <si>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</si>
  <si>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</si>
  <si>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</si>
  <si>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</si>
  <si>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</si>
  <si>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</si>
  <si>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</si>
  <si>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</si>
  <si>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</si>
  <si>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</si>
  <si>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</si>
  <si>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</si>
  <si>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</si>
  <si>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</si>
  <si>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</si>
  <si>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</si>
  <si>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</si>
  <si>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</si>
  <si>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</si>
  <si>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</si>
  <si>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</si>
  <si>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</si>
  <si>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</si>
  <si>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</si>
  <si>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</si>
  <si>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</si>
  <si>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</si>
  <si>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</si>
  <si>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</si>
  <si>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</si>
  <si>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</si>
  <si>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</si>
  <si>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</si>
  <si>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</si>
  <si>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</si>
  <si>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</si>
  <si>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</si>
  <si>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</si>
  <si>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>î³ñ»Ï³Ý ×ßïí³Í åÉ³Ý</t>
  </si>
  <si>
    <t>Ð³ßí³ñÏí³Í åÉ³Ý</t>
  </si>
  <si>
    <t xml:space="preserve"> -ì»ñ³å³ïñ³ëïÙ³Ý ¨ áõëáõóÙ³Ý ÝÛáõÃ»ñ (³ßË³ïáÕÝ»ñÇ í»ñ³å³ïñ³ëïáõÙ)</t>
  </si>
  <si>
    <t xml:space="preserve"> -àã ÝÛáõÃ³Ï³Ý ã³ñï³¹ñí³Í ³ÏïÇíÝ»ñ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</si>
  <si>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</si>
  <si>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</si>
  <si>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</si>
  <si>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</si>
  <si>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</si>
  <si>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</si>
  <si>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</si>
  <si>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</si>
  <si>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</si>
  <si>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</si>
  <si>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</si>
  <si>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</si>
  <si>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</si>
  <si>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</si>
  <si>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</si>
  <si>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</si>
  <si>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</si>
  <si>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</si>
  <si>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</si>
  <si>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</si>
  <si>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</si>
  <si>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</si>
  <si>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</si>
  <si>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</si>
  <si>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</si>
  <si>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</si>
  <si>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</si>
  <si>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</si>
  <si>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</si>
  <si>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</si>
  <si>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</si>
  <si>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</si>
  <si>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</si>
  <si>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</si>
  <si>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</si>
  <si>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</si>
  <si>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</si>
  <si>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</si>
  <si>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</si>
  <si>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</si>
  <si>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</si>
  <si>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</si>
  <si>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</si>
  <si>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</si>
  <si>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</si>
  <si>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</si>
  <si>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</si>
  <si>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</si>
  <si>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</si>
  <si>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</si>
  <si>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</si>
  <si>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</si>
  <si>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</si>
  <si>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</si>
  <si>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</si>
  <si>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</si>
  <si>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</si>
  <si>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</si>
  <si>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</si>
  <si>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</si>
  <si>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</si>
  <si>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</si>
  <si>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</si>
  <si>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</si>
  <si>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</si>
  <si>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</si>
  <si>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</si>
  <si>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</si>
  <si>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</si>
  <si>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</si>
  <si>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</si>
  <si>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</si>
  <si>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</si>
  <si>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</si>
  <si>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</si>
  <si>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</si>
  <si>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</si>
  <si>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</si>
  <si>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</si>
  <si>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</si>
  <si>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</si>
  <si>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</si>
  <si>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</si>
  <si>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</si>
  <si>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</si>
  <si>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</si>
  <si>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</si>
  <si>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</si>
  <si>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</si>
  <si>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</si>
  <si>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</si>
  <si>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</si>
  <si>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</si>
  <si>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</si>
  <si>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</si>
  <si>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</si>
  <si>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</si>
  <si>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</si>
  <si>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</si>
  <si>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</si>
  <si>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</si>
  <si>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</si>
  <si>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</si>
  <si>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</si>
  <si>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</si>
  <si>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</si>
  <si>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</si>
  <si>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</si>
  <si>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</si>
  <si>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</si>
  <si>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</si>
  <si>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</si>
  <si>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</si>
  <si>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</si>
  <si>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</si>
  <si>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</si>
  <si>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</si>
  <si>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</si>
  <si>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</si>
  <si>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</si>
  <si>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</si>
  <si>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-Տրանսպորտային միջոցների վարձակալություն</t>
  </si>
  <si>
    <t>Հավելված 3</t>
  </si>
  <si>
    <t>ՀՀ Արարատի մարզի Մասիս համայնքի ավագանու</t>
  </si>
  <si>
    <t>Ø²êÆê Ð²Ø²ÚÜøÆ  ´ÚàôæºÆ  Ì²ÊêºðÀ`  Àêî  ´Úàôæºî²ÚÆÜ Ì²ÊêºðÆ îÜîºê²¶Æî²Î²Ü ¸²ê²Î²ð¶Ø²Ü</t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</si>
  <si>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</si>
  <si>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</si>
  <si>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</si>
  <si>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</si>
  <si>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</si>
  <si>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</si>
  <si>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</si>
  <si>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</si>
  <si>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</si>
  <si>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</si>
  <si>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</si>
  <si>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</si>
  <si>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</si>
  <si>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Armenian"/>
        <family val="2"/>
      </rPr>
      <t xml:space="preserve">1.3 îàÎàê²ìÖ²ðÜºð </t>
    </r>
    <r>
      <rPr>
        <sz val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</si>
  <si>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</si>
  <si>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</si>
  <si>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</si>
  <si>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rFont val="Arial Armenian"/>
        <family val="2"/>
      </rPr>
      <t xml:space="preserve"> </t>
    </r>
    <r>
      <rPr>
        <sz val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</si>
  <si>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</si>
  <si>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(ïáÕ4421+ïáÕ4422)</t>
    </r>
  </si>
  <si>
    <r>
      <t xml:space="preserve">1.5 ¸ð²Ø²ÞÜàðÐÜºð </t>
    </r>
    <r>
      <rPr>
        <sz val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</si>
  <si>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Armenian"/>
        <family val="2"/>
      </rPr>
      <t xml:space="preserve"> (ïáÕ4511+ïáÕ4512)</t>
    </r>
  </si>
  <si>
    <r>
      <t xml:space="preserve"> -</t>
    </r>
    <r>
      <rPr>
        <b/>
        <sz val="9"/>
        <rFont val="Arial Armenian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</si>
  <si>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</si>
  <si>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(ïáÕ4531+ïáÕ4532+ïáÕ4533)</t>
    </r>
  </si>
  <si>
    <r>
      <t>Î²äÆî²È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</si>
  <si>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</si>
  <si>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</si>
  <si>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Armenian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</si>
  <si>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Armenian"/>
        <family val="2"/>
      </rPr>
      <t xml:space="preserve">(ïáÕ4641) </t>
    </r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</si>
  <si>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</si>
  <si>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</si>
  <si>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</si>
  <si>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Armenian"/>
        <family val="2"/>
      </rPr>
      <t>(ïáÕ4731)</t>
    </r>
  </si>
  <si>
    <r>
      <t xml:space="preserve"> -</t>
    </r>
    <r>
      <rPr>
        <b/>
        <sz val="9"/>
        <rFont val="Arial Armenian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</si>
  <si>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</si>
  <si>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Armenian"/>
        <family val="2"/>
      </rPr>
      <t xml:space="preserve"> </t>
    </r>
    <r>
      <rPr>
        <b/>
        <i/>
        <sz val="9"/>
        <rFont val="Arial Armenian"/>
        <family val="2"/>
      </rPr>
      <t xml:space="preserve">ìºð²Î²Ü¶ÜàôØ </t>
    </r>
    <r>
      <rPr>
        <sz val="8"/>
        <rFont val="Arial Armenian"/>
        <family val="2"/>
      </rPr>
      <t>(ïáÕ4751)</t>
    </r>
  </si>
  <si>
    <r>
      <t xml:space="preserve"> </t>
    </r>
    <r>
      <rPr>
        <b/>
        <i/>
        <sz val="9"/>
        <rFont val="Arial Armenian"/>
        <family val="2"/>
      </rPr>
      <t xml:space="preserve">²ÚÈ Ì²Êêºð </t>
    </r>
    <r>
      <rPr>
        <sz val="9"/>
        <rFont val="Arial Armenian"/>
        <family val="2"/>
      </rPr>
      <t>(ïáÕ4761)</t>
    </r>
  </si>
  <si>
    <r>
      <t xml:space="preserve">ä²Ðàôêî²ÚÆÜ ØÆæàòÜºð </t>
    </r>
    <r>
      <rPr>
        <sz val="9"/>
        <rFont val="Arial Armenian"/>
        <family val="2"/>
      </rPr>
      <t>(ïáÕ4771)</t>
    </r>
  </si>
  <si>
    <r>
      <t xml:space="preserve">1.1. ÐÆØÜ²Î²Ü ØÆæàòÜºð                                 </t>
    </r>
    <r>
      <rPr>
        <sz val="8"/>
        <rFont val="Arial Armenian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</si>
  <si>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</si>
  <si>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</si>
  <si>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Armenian"/>
        <family val="2"/>
      </rPr>
      <t>(ïáÕ 5131+ïáÕ 5132+ïáÕ 5133+ ïáÕ5134)</t>
    </r>
  </si>
  <si>
    <r>
      <t xml:space="preserve">1.2 ä²Þ²ðÜºð </t>
    </r>
    <r>
      <rPr>
        <sz val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</si>
  <si>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</si>
  <si>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</si>
  <si>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</si>
  <si>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</si>
  <si>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</si>
  <si>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</si>
  <si>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</si>
  <si>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</si>
  <si>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</si>
  <si>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</si>
  <si>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>Ֆինանսատնտեսագիտական բաժնի  պետ․՝</t>
  </si>
  <si>
    <t>Ա․ Կոստանյան</t>
  </si>
  <si>
    <t>Ն․ Հակոբյան</t>
  </si>
  <si>
    <t>2026Â.</t>
  </si>
  <si>
    <t>Համայնքի կողմից համաֆինանսավորմամբ իրականացվող ծրագրեր և (կամ)կապիտալ ակտիվի ձեռք բերում</t>
  </si>
  <si>
    <t>1․5 ՀԱՄԱՖԻՆԱՍՆԱՎՈՐՄԱՄԲ ԻՐԱԿԱՆԱՑՎՈՂ ԾՐԱԳՐԵՐ և (ԿԱՄ) ԿԱՊԻՏԱԼ ԱԿՏԻՎԻ ՁԵՌՔ ԲԵՐՈՒՄ</t>
  </si>
  <si>
    <t>5511</t>
  </si>
  <si>
    <t>Համայնքի ղեկավար՝</t>
  </si>
  <si>
    <r>
      <t xml:space="preserve">´. àâ üÆÜ²Üê²Î²Ü ²ÎîÆìÜºðÆ ¶Ìàì Ì²Êêºð                     </t>
    </r>
    <r>
      <rPr>
        <sz val="10"/>
        <rFont val="Arial Armenian"/>
        <family val="2"/>
      </rPr>
      <t>(ïáÕ5100+ïáÕ5200+ïáÕ5300+ïáÕ5400+5500տող)</t>
    </r>
  </si>
  <si>
    <t>23 դեկտեմբեր 2025թ. Թիվ 381-Ն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</si>
</sst>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34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i/>
      <sz val="9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 AMU"/>
      <family val="2"/>
    </font>
    <font>
      <i/>
      <sz val="10"/>
      <name val="Arial Armenian"/>
      <family val="2"/>
    </font>
    <font>
      <sz val="9"/>
      <name val="Arial"/>
      <family val="2"/>
    </font>
    <font>
      <sz val="11"/>
      <name val="Arial AMU"/>
      <family val="2"/>
    </font>
    <font>
      <sz val="10"/>
      <name val="Arial AMU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04"/>
    </font>
    <font>
      <sz val="10"/>
      <color rgb="FFFF0000"/>
      <name val="Arial Armenian"/>
      <family val="2"/>
    </font>
    <font>
      <sz val="10"/>
      <color rgb="FF00B050"/>
      <name val="Arial"/>
      <family val="2"/>
    </font>
    <font>
      <sz val="10"/>
      <color rgb="FF00B050"/>
      <name val="Arial"/>
      <family val="2"/>
      <charset val="204"/>
    </font>
    <font>
      <b/>
      <sz val="10"/>
      <color rgb="FF000000"/>
      <name val="GHEA Grapalat"/>
      <family val="3"/>
    </font>
    <font>
      <b/>
      <i/>
      <sz val="9"/>
      <color rgb="FF000000"/>
      <name val="Arial Armenian"/>
      <family val="2"/>
    </font>
    <font>
      <sz val="10"/>
      <color theme="1"/>
      <name val="Arial AMU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0" borderId="0" xfId="0" applyFont="1"/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26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49" fontId="14" fillId="0" borderId="6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49" fontId="14" fillId="2" borderId="6" xfId="0" applyNumberFormat="1" applyFon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/>
    </xf>
    <xf numFmtId="166" fontId="17" fillId="0" borderId="7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vertical="top" wrapText="1"/>
    </xf>
    <xf numFmtId="49" fontId="14" fillId="2" borderId="15" xfId="0" applyNumberFormat="1" applyFont="1" applyFill="1" applyBorder="1" applyAlignment="1">
      <alignment horizontal="center" vertical="center" wrapText="1"/>
    </xf>
    <xf numFmtId="167" fontId="17" fillId="0" borderId="3" xfId="0" applyNumberFormat="1" applyFont="1" applyBorder="1" applyAlignment="1">
      <alignment horizontal="center"/>
    </xf>
    <xf numFmtId="167" fontId="17" fillId="0" borderId="16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/>
    </xf>
    <xf numFmtId="164" fontId="17" fillId="0" borderId="16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vertical="top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49" fontId="11" fillId="0" borderId="19" xfId="0" applyNumberFormat="1" applyFont="1" applyBorder="1" applyAlignment="1">
      <alignment vertical="top" wrapText="1"/>
    </xf>
    <xf numFmtId="49" fontId="14" fillId="2" borderId="20" xfId="0" applyNumberFormat="1" applyFont="1" applyFill="1" applyBorder="1" applyAlignment="1">
      <alignment horizontal="center" vertical="center" wrapText="1"/>
    </xf>
    <xf numFmtId="165" fontId="17" fillId="0" borderId="19" xfId="0" applyNumberFormat="1" applyFont="1" applyBorder="1" applyAlignment="1">
      <alignment horizontal="center"/>
    </xf>
    <xf numFmtId="165" fontId="17" fillId="0" borderId="21" xfId="0" applyNumberFormat="1" applyFont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vertical="top" wrapText="1"/>
    </xf>
    <xf numFmtId="164" fontId="18" fillId="0" borderId="8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vertical="top" wrapText="1"/>
    </xf>
    <xf numFmtId="166" fontId="17" fillId="0" borderId="10" xfId="0" applyNumberFormat="1" applyFont="1" applyBorder="1" applyAlignment="1">
      <alignment horizontal="center"/>
    </xf>
    <xf numFmtId="166" fontId="17" fillId="0" borderId="12" xfId="0" applyNumberFormat="1" applyFont="1" applyBorder="1" applyAlignment="1">
      <alignment horizontal="center"/>
    </xf>
    <xf numFmtId="166" fontId="17" fillId="0" borderId="3" xfId="0" applyNumberFormat="1" applyFont="1" applyBorder="1" applyAlignment="1">
      <alignment horizontal="center"/>
    </xf>
    <xf numFmtId="166" fontId="17" fillId="0" borderId="16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vertical="top" wrapText="1"/>
    </xf>
    <xf numFmtId="49" fontId="14" fillId="0" borderId="25" xfId="0" applyNumberFormat="1" applyFont="1" applyBorder="1" applyAlignment="1">
      <alignment horizontal="center" vertical="center" wrapText="1"/>
    </xf>
    <xf numFmtId="166" fontId="17" fillId="0" borderId="26" xfId="0" applyNumberFormat="1" applyFont="1" applyBorder="1" applyAlignment="1">
      <alignment horizontal="center"/>
    </xf>
    <xf numFmtId="164" fontId="18" fillId="0" borderId="27" xfId="0" applyNumberFormat="1" applyFont="1" applyBorder="1" applyAlignment="1">
      <alignment horizontal="center"/>
    </xf>
    <xf numFmtId="49" fontId="14" fillId="0" borderId="19" xfId="0" applyNumberFormat="1" applyFont="1" applyBorder="1" applyAlignment="1">
      <alignment vertical="top" wrapText="1"/>
    </xf>
    <xf numFmtId="49" fontId="14" fillId="0" borderId="20" xfId="0" applyNumberFormat="1" applyFont="1" applyBorder="1" applyAlignment="1">
      <alignment horizontal="center" vertical="center" wrapText="1"/>
    </xf>
    <xf numFmtId="166" fontId="17" fillId="0" borderId="19" xfId="0" applyNumberFormat="1" applyFont="1" applyBorder="1" applyAlignment="1">
      <alignment horizontal="center"/>
    </xf>
    <xf numFmtId="166" fontId="17" fillId="0" borderId="21" xfId="0" applyNumberFormat="1" applyFont="1" applyBorder="1" applyAlignment="1">
      <alignment horizontal="center"/>
    </xf>
    <xf numFmtId="164" fontId="17" fillId="0" borderId="19" xfId="0" applyNumberFormat="1" applyFont="1" applyBorder="1" applyAlignment="1">
      <alignment horizontal="center"/>
    </xf>
    <xf numFmtId="164" fontId="17" fillId="0" borderId="21" xfId="0" applyNumberFormat="1" applyFont="1" applyBorder="1" applyAlignment="1">
      <alignment horizontal="center"/>
    </xf>
    <xf numFmtId="164" fontId="19" fillId="0" borderId="22" xfId="0" applyNumberFormat="1" applyFont="1" applyBorder="1" applyAlignment="1">
      <alignment horizontal="center"/>
    </xf>
    <xf numFmtId="0" fontId="14" fillId="0" borderId="3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vertical="center" wrapText="1"/>
    </xf>
    <xf numFmtId="167" fontId="17" fillId="0" borderId="19" xfId="0" applyNumberFormat="1" applyFont="1" applyBorder="1" applyAlignment="1">
      <alignment horizontal="center"/>
    </xf>
    <xf numFmtId="167" fontId="17" fillId="0" borderId="2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167" fontId="17" fillId="0" borderId="1" xfId="0" applyNumberFormat="1" applyFont="1" applyBorder="1" applyAlignment="1">
      <alignment horizontal="center"/>
    </xf>
    <xf numFmtId="167" fontId="17" fillId="0" borderId="7" xfId="0" applyNumberFormat="1" applyFont="1" applyBorder="1" applyAlignment="1">
      <alignment horizontal="center"/>
    </xf>
    <xf numFmtId="167" fontId="17" fillId="0" borderId="10" xfId="0" applyNumberFormat="1" applyFont="1" applyBorder="1" applyAlignment="1">
      <alignment horizontal="center"/>
    </xf>
    <xf numFmtId="167" fontId="17" fillId="0" borderId="1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center"/>
    </xf>
    <xf numFmtId="166" fontId="17" fillId="0" borderId="29" xfId="0" applyNumberFormat="1" applyFont="1" applyBorder="1" applyAlignment="1">
      <alignment horizontal="center"/>
    </xf>
    <xf numFmtId="164" fontId="18" fillId="0" borderId="30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center" wrapText="1"/>
    </xf>
    <xf numFmtId="166" fontId="17" fillId="0" borderId="24" xfId="0" applyNumberFormat="1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0" fontId="10" fillId="0" borderId="3" xfId="0" applyFont="1" applyBorder="1" applyAlignment="1">
      <alignment vertical="top" wrapText="1"/>
    </xf>
    <xf numFmtId="0" fontId="4" fillId="2" borderId="14" xfId="0" applyFont="1" applyFill="1" applyBorder="1" applyAlignment="1">
      <alignment horizontal="center"/>
    </xf>
    <xf numFmtId="0" fontId="10" fillId="0" borderId="3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center" wrapText="1"/>
    </xf>
    <xf numFmtId="0" fontId="10" fillId="2" borderId="32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vertical="top" wrapText="1"/>
    </xf>
    <xf numFmtId="166" fontId="19" fillId="0" borderId="16" xfId="0" applyNumberFormat="1" applyFont="1" applyBorder="1" applyAlignment="1">
      <alignment horizontal="center"/>
    </xf>
    <xf numFmtId="0" fontId="14" fillId="0" borderId="19" xfId="0" applyFont="1" applyBorder="1" applyAlignment="1">
      <alignment vertical="top" wrapText="1"/>
    </xf>
    <xf numFmtId="166" fontId="19" fillId="0" borderId="21" xfId="0" applyNumberFormat="1" applyFont="1" applyBorder="1" applyAlignment="1">
      <alignment horizontal="center"/>
    </xf>
    <xf numFmtId="0" fontId="10" fillId="0" borderId="10" xfId="0" applyFont="1" applyBorder="1" applyAlignment="1">
      <alignment vertical="top" wrapText="1"/>
    </xf>
    <xf numFmtId="0" fontId="4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top" wrapText="1"/>
    </xf>
    <xf numFmtId="49" fontId="14" fillId="2" borderId="32" xfId="0" applyNumberFormat="1" applyFont="1" applyFill="1" applyBorder="1" applyAlignment="1">
      <alignment horizontal="center"/>
    </xf>
    <xf numFmtId="164" fontId="17" fillId="0" borderId="32" xfId="0" applyNumberFormat="1" applyFont="1" applyBorder="1" applyAlignment="1">
      <alignment horizontal="center"/>
    </xf>
    <xf numFmtId="164" fontId="17" fillId="0" borderId="35" xfId="0" applyNumberFormat="1" applyFont="1" applyBorder="1" applyAlignment="1">
      <alignment horizontal="center"/>
    </xf>
    <xf numFmtId="164" fontId="18" fillId="0" borderId="36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center"/>
    </xf>
    <xf numFmtId="49" fontId="2" fillId="0" borderId="37" xfId="0" applyNumberFormat="1" applyFont="1" applyBorder="1" applyAlignment="1">
      <alignment vertical="top" wrapText="1"/>
    </xf>
    <xf numFmtId="49" fontId="14" fillId="2" borderId="10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vertical="top" wrapText="1"/>
    </xf>
    <xf numFmtId="49" fontId="11" fillId="0" borderId="6" xfId="0" applyNumberFormat="1" applyFont="1" applyBorder="1" applyAlignment="1">
      <alignment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 wrapText="1"/>
    </xf>
    <xf numFmtId="49" fontId="14" fillId="0" borderId="15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vertical="top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vertical="top" wrapText="1"/>
    </xf>
    <xf numFmtId="49" fontId="14" fillId="0" borderId="19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66" fontId="17" fillId="0" borderId="38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vertical="top" wrapText="1"/>
    </xf>
    <xf numFmtId="49" fontId="15" fillId="0" borderId="10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vertical="top" wrapText="1"/>
    </xf>
    <xf numFmtId="164" fontId="18" fillId="0" borderId="12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49" fontId="14" fillId="2" borderId="34" xfId="0" applyNumberFormat="1" applyFont="1" applyFill="1" applyBorder="1" applyAlignment="1">
      <alignment horizontal="center"/>
    </xf>
    <xf numFmtId="164" fontId="17" fillId="0" borderId="36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left" vertical="top" wrapText="1"/>
    </xf>
    <xf numFmtId="49" fontId="14" fillId="0" borderId="15" xfId="0" applyNumberFormat="1" applyFont="1" applyBorder="1" applyAlignment="1">
      <alignment horizontal="center" vertical="top" wrapText="1"/>
    </xf>
    <xf numFmtId="164" fontId="18" fillId="0" borderId="16" xfId="0" applyNumberFormat="1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wrapText="1"/>
    </xf>
    <xf numFmtId="165" fontId="17" fillId="0" borderId="17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 vertical="top" wrapText="1"/>
    </xf>
    <xf numFmtId="164" fontId="19" fillId="0" borderId="12" xfId="0" applyNumberFormat="1" applyFont="1" applyBorder="1" applyAlignment="1">
      <alignment horizontal="center"/>
    </xf>
    <xf numFmtId="0" fontId="14" fillId="0" borderId="19" xfId="0" applyFont="1" applyBorder="1" applyAlignment="1">
      <alignment horizontal="left" vertical="top" wrapText="1"/>
    </xf>
    <xf numFmtId="49" fontId="14" fillId="0" borderId="20" xfId="0" applyNumberFormat="1" applyFont="1" applyBorder="1" applyAlignment="1">
      <alignment horizontal="center" vertical="top" wrapText="1"/>
    </xf>
    <xf numFmtId="164" fontId="19" fillId="0" borderId="21" xfId="0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wrapText="1"/>
    </xf>
    <xf numFmtId="49" fontId="1" fillId="2" borderId="15" xfId="0" applyNumberFormat="1" applyFont="1" applyFill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wrapText="1"/>
    </xf>
    <xf numFmtId="49" fontId="1" fillId="0" borderId="1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wrapText="1"/>
    </xf>
    <xf numFmtId="49" fontId="1" fillId="0" borderId="15" xfId="0" applyNumberFormat="1" applyFont="1" applyBorder="1" applyAlignment="1">
      <alignment horizontal="center" vertical="top" wrapText="1"/>
    </xf>
    <xf numFmtId="166" fontId="8" fillId="0" borderId="3" xfId="0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49" fontId="1" fillId="0" borderId="15" xfId="0" applyNumberFormat="1" applyFont="1" applyBorder="1" applyAlignment="1">
      <alignment horizontal="center" wrapText="1"/>
    </xf>
    <xf numFmtId="2" fontId="18" fillId="0" borderId="12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166" fontId="17" fillId="0" borderId="13" xfId="0" applyNumberFormat="1" applyFont="1" applyBorder="1" applyAlignment="1">
      <alignment horizontal="center"/>
    </xf>
    <xf numFmtId="166" fontId="18" fillId="0" borderId="16" xfId="0" applyNumberFormat="1" applyFont="1" applyBorder="1" applyAlignment="1">
      <alignment horizontal="center"/>
    </xf>
    <xf numFmtId="166" fontId="17" fillId="0" borderId="17" xfId="0" applyNumberFormat="1" applyFont="1" applyBorder="1" applyAlignment="1">
      <alignment horizontal="center"/>
    </xf>
    <xf numFmtId="166" fontId="17" fillId="0" borderId="33" xfId="0" applyNumberFormat="1" applyFon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23" fillId="0" borderId="0" xfId="0" applyFont="1"/>
    <xf numFmtId="0" fontId="14" fillId="0" borderId="15" xfId="0" applyFont="1" applyBorder="1" applyAlignment="1">
      <alignment horizontal="center"/>
    </xf>
    <xf numFmtId="165" fontId="26" fillId="0" borderId="3" xfId="0" applyNumberFormat="1" applyFont="1" applyBorder="1" applyAlignment="1">
      <alignment horizontal="center"/>
    </xf>
    <xf numFmtId="165" fontId="26" fillId="0" borderId="16" xfId="0" applyNumberFormat="1" applyFont="1" applyBorder="1" applyAlignment="1">
      <alignment horizontal="center"/>
    </xf>
    <xf numFmtId="164" fontId="27" fillId="0" borderId="17" xfId="0" applyNumberFormat="1" applyFont="1" applyBorder="1" applyAlignment="1">
      <alignment horizontal="center"/>
    </xf>
    <xf numFmtId="165" fontId="26" fillId="0" borderId="19" xfId="0" applyNumberFormat="1" applyFont="1" applyBorder="1" applyAlignment="1">
      <alignment horizontal="center"/>
    </xf>
    <xf numFmtId="165" fontId="26" fillId="0" borderId="21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164" fontId="26" fillId="0" borderId="19" xfId="0" applyNumberFormat="1" applyFont="1" applyBorder="1" applyAlignment="1">
      <alignment horizontal="center"/>
    </xf>
    <xf numFmtId="164" fontId="26" fillId="0" borderId="21" xfId="0" applyNumberFormat="1" applyFont="1" applyBorder="1" applyAlignment="1">
      <alignment horizontal="center"/>
    </xf>
    <xf numFmtId="166" fontId="17" fillId="0" borderId="8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6" fontId="18" fillId="0" borderId="19" xfId="0" applyNumberFormat="1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166" fontId="18" fillId="0" borderId="7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7" fillId="0" borderId="40" xfId="0" applyNumberFormat="1" applyFont="1" applyBorder="1" applyAlignment="1">
      <alignment horizontal="center"/>
    </xf>
    <xf numFmtId="164" fontId="17" fillId="0" borderId="0" xfId="0" applyNumberFormat="1" applyFont="1"/>
    <xf numFmtId="164" fontId="19" fillId="0" borderId="8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164" fontId="17" fillId="0" borderId="26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164" fontId="17" fillId="0" borderId="29" xfId="0" applyNumberFormat="1" applyFont="1" applyBorder="1" applyAlignment="1">
      <alignment horizontal="center"/>
    </xf>
    <xf numFmtId="164" fontId="19" fillId="0" borderId="30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/>
    </xf>
    <xf numFmtId="166" fontId="17" fillId="0" borderId="0" xfId="0" applyNumberFormat="1" applyFont="1"/>
    <xf numFmtId="164" fontId="1" fillId="0" borderId="3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0" fontId="8" fillId="0" borderId="0" xfId="0" applyFont="1"/>
    <xf numFmtId="165" fontId="1" fillId="0" borderId="16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165" fontId="27" fillId="0" borderId="16" xfId="0" applyNumberFormat="1" applyFont="1" applyBorder="1" applyAlignment="1">
      <alignment horizontal="center"/>
    </xf>
    <xf numFmtId="165" fontId="26" fillId="0" borderId="17" xfId="0" applyNumberFormat="1" applyFont="1" applyBorder="1" applyAlignment="1">
      <alignment horizontal="center"/>
    </xf>
    <xf numFmtId="164" fontId="27" fillId="0" borderId="16" xfId="0" applyNumberFormat="1" applyFont="1" applyBorder="1" applyAlignment="1">
      <alignment horizontal="center"/>
    </xf>
    <xf numFmtId="164" fontId="26" fillId="0" borderId="17" xfId="0" applyNumberFormat="1" applyFont="1" applyBorder="1" applyAlignment="1">
      <alignment horizontal="center"/>
    </xf>
    <xf numFmtId="0" fontId="28" fillId="0" borderId="0" xfId="0" applyFont="1"/>
    <xf numFmtId="164" fontId="26" fillId="0" borderId="16" xfId="0" applyNumberFormat="1" applyFont="1" applyBorder="1" applyAlignment="1">
      <alignment horizontal="center"/>
    </xf>
    <xf numFmtId="164" fontId="27" fillId="0" borderId="27" xfId="0" applyNumberFormat="1" applyFont="1" applyBorder="1" applyAlignment="1">
      <alignment horizontal="center"/>
    </xf>
    <xf numFmtId="165" fontId="26" fillId="0" borderId="24" xfId="0" applyNumberFormat="1" applyFont="1" applyBorder="1" applyAlignment="1">
      <alignment horizontal="center"/>
    </xf>
    <xf numFmtId="165" fontId="26" fillId="0" borderId="26" xfId="0" applyNumberFormat="1" applyFont="1" applyBorder="1" applyAlignment="1">
      <alignment horizontal="center"/>
    </xf>
    <xf numFmtId="164" fontId="26" fillId="0" borderId="24" xfId="0" applyNumberFormat="1" applyFont="1" applyBorder="1" applyAlignment="1">
      <alignment horizontal="center"/>
    </xf>
    <xf numFmtId="164" fontId="26" fillId="0" borderId="26" xfId="0" applyNumberFormat="1" applyFont="1" applyBorder="1" applyAlignment="1">
      <alignment horizontal="center"/>
    </xf>
    <xf numFmtId="0" fontId="14" fillId="0" borderId="24" xfId="0" applyFont="1" applyBorder="1" applyAlignment="1">
      <alignment vertical="top" wrapText="1"/>
    </xf>
    <xf numFmtId="4" fontId="17" fillId="0" borderId="16" xfId="0" applyNumberFormat="1" applyFont="1" applyBorder="1" applyAlignment="1">
      <alignment horizontal="center"/>
    </xf>
    <xf numFmtId="167" fontId="22" fillId="0" borderId="17" xfId="0" applyNumberFormat="1" applyFont="1" applyBorder="1" applyAlignment="1">
      <alignment horizontal="center"/>
    </xf>
    <xf numFmtId="166" fontId="22" fillId="0" borderId="3" xfId="0" applyNumberFormat="1" applyFont="1" applyBorder="1" applyAlignment="1">
      <alignment horizontal="center"/>
    </xf>
    <xf numFmtId="166" fontId="25" fillId="0" borderId="16" xfId="0" applyNumberFormat="1" applyFont="1" applyBorder="1" applyAlignment="1">
      <alignment horizontal="center"/>
    </xf>
    <xf numFmtId="166" fontId="22" fillId="0" borderId="17" xfId="0" applyNumberFormat="1" applyFont="1" applyBorder="1" applyAlignment="1">
      <alignment horizontal="center"/>
    </xf>
    <xf numFmtId="2" fontId="29" fillId="0" borderId="0" xfId="0" applyNumberFormat="1" applyFont="1"/>
    <xf numFmtId="164" fontId="29" fillId="0" borderId="0" xfId="0" applyNumberFormat="1" applyFont="1"/>
    <xf numFmtId="0" fontId="29" fillId="0" borderId="0" xfId="0" applyFont="1"/>
    <xf numFmtId="164" fontId="30" fillId="0" borderId="0" xfId="0" applyNumberFormat="1" applyFont="1"/>
    <xf numFmtId="166" fontId="30" fillId="0" borderId="0" xfId="0" applyNumberFormat="1" applyFont="1"/>
    <xf numFmtId="49" fontId="14" fillId="0" borderId="25" xfId="0" applyNumberFormat="1" applyFont="1" applyBorder="1" applyAlignment="1">
      <alignment horizontal="center" vertical="top" wrapText="1"/>
    </xf>
    <xf numFmtId="164" fontId="19" fillId="0" borderId="26" xfId="0" applyNumberFormat="1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0" fontId="31" fillId="0" borderId="37" xfId="0" applyFont="1" applyBorder="1" applyAlignment="1">
      <alignment horizontal="left" vertical="top" wrapText="1"/>
    </xf>
    <xf numFmtId="0" fontId="32" fillId="0" borderId="3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7380-CE58-4E66-AD7C-283DC7C5E403}">
  <dimension ref="A1:T242"/>
  <sheetViews>
    <sheetView tabSelected="1" view="pageBreakPreview" zoomScaleNormal="100" zoomScaleSheetLayoutView="100" workbookViewId="0">
      <selection activeCell="A3" sqref="A3:I3"/>
    </sheetView>
  </sheetViews>
  <sheetFormatPr defaultRowHeight="12.75" x14ac:dyDescent="0.2"/>
  <cols>
    <col min="1" max="1" width="5.85546875" style="183" customWidth="1"/>
    <col min="2" max="2" width="49.5703125" style="183" customWidth="1"/>
    <col min="3" max="3" width="8.42578125" style="184" customWidth="1"/>
    <col min="4" max="4" width="12.7109375" style="183" customWidth="1"/>
    <col min="5" max="5" width="13" style="183" customWidth="1"/>
    <col min="6" max="6" width="12" style="183" customWidth="1"/>
    <col min="7" max="12" width="0" style="183" hidden="1" customWidth="1"/>
    <col min="13" max="13" width="10.42578125" style="183" customWidth="1"/>
    <col min="14" max="14" width="7.85546875" style="183" customWidth="1"/>
    <col min="15" max="15" width="12" style="183" customWidth="1"/>
    <col min="16" max="16" width="10.140625" style="183" customWidth="1"/>
    <col min="17" max="17" width="8.28515625" style="183" customWidth="1"/>
    <col min="18" max="18" width="10.5703125" style="183" bestFit="1" customWidth="1"/>
    <col min="19" max="19" width="9.5703125" style="183" bestFit="1" customWidth="1"/>
    <col min="20" max="20" width="7.28515625" style="183" customWidth="1"/>
    <col min="21" max="21" width="6.140625" style="183" customWidth="1"/>
    <col min="22" max="22" width="5.28515625" style="183" customWidth="1"/>
    <col min="23" max="23" width="4.5703125" style="183" customWidth="1"/>
    <col min="24" max="24" width="6" style="183" customWidth="1"/>
    <col min="25" max="25" width="5.42578125" style="183" customWidth="1"/>
    <col min="26" max="26" width="5.5703125" style="183" customWidth="1"/>
    <col min="27" max="27" width="4.5703125" style="183" customWidth="1"/>
    <col min="28" max="28" width="6.42578125" style="183" customWidth="1"/>
    <col min="29" max="29" width="5.42578125" style="183" customWidth="1"/>
    <col min="30" max="30" width="4.85546875" style="183" customWidth="1"/>
    <col min="31" max="31" width="4.7109375" style="183" customWidth="1"/>
    <col min="32" max="32" width="4.85546875" style="183" customWidth="1"/>
    <col min="33" max="33" width="6.140625" style="183" customWidth="1"/>
    <col min="34" max="34" width="5" style="183" customWidth="1"/>
    <col min="35" max="35" width="3.7109375" style="183" customWidth="1"/>
    <col min="36" max="36" width="6.85546875" style="183" customWidth="1"/>
    <col min="37" max="37" width="6.42578125" style="183" customWidth="1"/>
    <col min="38" max="16384" width="9.140625" style="183"/>
  </cols>
  <sheetData>
    <row r="1" spans="1:12" s="201" customFormat="1" ht="13.5" customHeight="1" x14ac:dyDescent="0.2">
      <c r="A1" s="282" t="s">
        <v>251</v>
      </c>
      <c r="B1" s="282"/>
      <c r="C1" s="282"/>
      <c r="D1" s="282"/>
      <c r="E1" s="282"/>
      <c r="F1" s="282"/>
      <c r="G1" s="282"/>
      <c r="H1" s="282"/>
      <c r="I1" s="282"/>
    </row>
    <row r="2" spans="1:12" s="201" customFormat="1" ht="13.5" customHeight="1" x14ac:dyDescent="0.2">
      <c r="A2" s="282" t="s">
        <v>252</v>
      </c>
      <c r="B2" s="282"/>
      <c r="C2" s="282"/>
      <c r="D2" s="282"/>
      <c r="E2" s="282"/>
      <c r="F2" s="282"/>
      <c r="G2" s="282"/>
      <c r="H2" s="282"/>
      <c r="I2" s="282"/>
    </row>
    <row r="3" spans="1:12" s="201" customFormat="1" ht="13.5" customHeight="1" x14ac:dyDescent="0.2">
      <c r="A3" s="282" t="s">
        <v>317</v>
      </c>
      <c r="B3" s="282"/>
      <c r="C3" s="282"/>
      <c r="D3" s="282"/>
      <c r="E3" s="282"/>
      <c r="F3" s="282"/>
      <c r="G3" s="282"/>
      <c r="H3" s="282"/>
      <c r="I3" s="282"/>
    </row>
    <row r="4" spans="1:12" s="201" customFormat="1" ht="14.25" customHeight="1" x14ac:dyDescent="0.2">
      <c r="A4" s="202"/>
      <c r="B4" s="262"/>
      <c r="C4" s="203"/>
      <c r="D4" s="283"/>
      <c r="E4" s="283"/>
      <c r="F4" s="283"/>
    </row>
    <row r="5" spans="1:12" ht="30" customHeight="1" x14ac:dyDescent="0.2">
      <c r="A5" s="279" t="s">
        <v>253</v>
      </c>
      <c r="B5" s="279"/>
      <c r="C5" s="279"/>
      <c r="D5" s="279"/>
      <c r="E5" s="279"/>
      <c r="F5" s="279"/>
    </row>
    <row r="6" spans="1:12" ht="15.75" thickBot="1" x14ac:dyDescent="0.25">
      <c r="A6" s="284" t="s">
        <v>311</v>
      </c>
      <c r="B6" s="284"/>
      <c r="C6" s="284"/>
      <c r="D6" s="284"/>
      <c r="E6" s="284"/>
      <c r="F6" s="284"/>
    </row>
    <row r="7" spans="1:12" ht="13.5" hidden="1" thickBot="1" x14ac:dyDescent="0.25">
      <c r="B7" s="1" t="s">
        <v>129</v>
      </c>
      <c r="E7" s="275" t="s">
        <v>76</v>
      </c>
      <c r="F7" s="275"/>
      <c r="H7" s="275"/>
      <c r="I7" s="275"/>
      <c r="K7" s="275"/>
      <c r="L7" s="275"/>
    </row>
    <row r="8" spans="1:12" ht="16.5" customHeight="1" thickBot="1" x14ac:dyDescent="0.25">
      <c r="A8" s="267" t="s">
        <v>77</v>
      </c>
      <c r="B8" s="270" t="s">
        <v>0</v>
      </c>
      <c r="C8" s="272"/>
      <c r="D8" s="265" t="s">
        <v>125</v>
      </c>
      <c r="E8" s="266"/>
      <c r="F8" s="274"/>
      <c r="G8" s="265" t="s">
        <v>126</v>
      </c>
      <c r="H8" s="266"/>
      <c r="I8" s="274"/>
      <c r="J8" s="265" t="s">
        <v>72</v>
      </c>
      <c r="K8" s="266"/>
      <c r="L8" s="274"/>
    </row>
    <row r="9" spans="1:12" ht="15.75" customHeight="1" thickBot="1" x14ac:dyDescent="0.25">
      <c r="A9" s="268"/>
      <c r="B9" s="271"/>
      <c r="C9" s="273"/>
      <c r="D9" s="280" t="s">
        <v>78</v>
      </c>
      <c r="E9" s="276" t="s">
        <v>73</v>
      </c>
      <c r="F9" s="277"/>
      <c r="G9" s="278" t="s">
        <v>78</v>
      </c>
      <c r="H9" s="265" t="s">
        <v>73</v>
      </c>
      <c r="I9" s="266"/>
      <c r="J9" s="263" t="s">
        <v>78</v>
      </c>
      <c r="K9" s="265" t="s">
        <v>73</v>
      </c>
      <c r="L9" s="266"/>
    </row>
    <row r="10" spans="1:12" ht="26.25" thickBot="1" x14ac:dyDescent="0.25">
      <c r="A10" s="269"/>
      <c r="B10" s="4" t="s">
        <v>1</v>
      </c>
      <c r="C10" s="5" t="s">
        <v>2</v>
      </c>
      <c r="D10" s="264"/>
      <c r="E10" s="8" t="s">
        <v>74</v>
      </c>
      <c r="F10" s="8" t="s">
        <v>75</v>
      </c>
      <c r="G10" s="264"/>
      <c r="H10" s="265" t="s">
        <v>74</v>
      </c>
      <c r="I10" s="266" t="s">
        <v>75</v>
      </c>
      <c r="J10" s="264"/>
      <c r="K10" s="3" t="s">
        <v>74</v>
      </c>
      <c r="L10" s="3" t="s">
        <v>75</v>
      </c>
    </row>
    <row r="11" spans="1:12" ht="13.5" thickBot="1" x14ac:dyDescent="0.25">
      <c r="A11" s="2">
        <v>1</v>
      </c>
      <c r="B11" s="2">
        <v>2</v>
      </c>
      <c r="C11" s="2" t="s">
        <v>3</v>
      </c>
      <c r="D11" s="2">
        <v>4</v>
      </c>
      <c r="E11" s="2">
        <v>5</v>
      </c>
      <c r="F11" s="2">
        <v>6</v>
      </c>
      <c r="G11" s="2">
        <v>4</v>
      </c>
      <c r="H11" s="2">
        <v>5</v>
      </c>
      <c r="I11" s="2">
        <v>6</v>
      </c>
      <c r="J11" s="2">
        <v>4</v>
      </c>
      <c r="K11" s="2">
        <v>5</v>
      </c>
      <c r="L11" s="2">
        <v>6</v>
      </c>
    </row>
    <row r="12" spans="1:12" ht="26.25" thickBot="1" x14ac:dyDescent="0.25">
      <c r="A12" s="9">
        <v>4000</v>
      </c>
      <c r="B12" s="10" t="s">
        <v>254</v>
      </c>
      <c r="C12" s="11"/>
      <c r="D12" s="21">
        <f>SUM(D14,D175,D212)</f>
        <v>7388651.5</v>
      </c>
      <c r="E12" s="21">
        <f>SUM(E14,E175,E212)</f>
        <v>6488651.5</v>
      </c>
      <c r="F12" s="182">
        <f>SUM(F14,F175,F212)</f>
        <v>900000</v>
      </c>
      <c r="G12" s="24">
        <f>SUM(H12,I12)</f>
        <v>29649.25</v>
      </c>
      <c r="H12" s="16">
        <f>SUM(H14,H175,H212)</f>
        <v>26024</v>
      </c>
      <c r="I12" s="17">
        <f>SUM(I14,I175,I212)</f>
        <v>3625.2499999999991</v>
      </c>
      <c r="J12" s="24">
        <f>SUM(K12,L12)</f>
        <v>1496.1110000000001</v>
      </c>
      <c r="K12" s="16">
        <f>SUM(K14,K175,K212)</f>
        <v>380</v>
      </c>
      <c r="L12" s="204">
        <f>SUM(L14,L175,L212)</f>
        <v>1116.1110000000001</v>
      </c>
    </row>
    <row r="13" spans="1:12" ht="13.5" thickBot="1" x14ac:dyDescent="0.25">
      <c r="A13" s="12"/>
      <c r="B13" s="13" t="s">
        <v>45</v>
      </c>
      <c r="C13" s="14"/>
      <c r="D13" s="15">
        <f>F13+E13</f>
        <v>0</v>
      </c>
      <c r="E13" s="16"/>
      <c r="F13" s="17"/>
      <c r="G13" s="24"/>
      <c r="H13" s="16"/>
      <c r="I13" s="17"/>
      <c r="J13" s="24"/>
      <c r="K13" s="16"/>
      <c r="L13" s="204"/>
    </row>
    <row r="14" spans="1:12" ht="42" customHeight="1" thickBot="1" x14ac:dyDescent="0.25">
      <c r="A14" s="9">
        <v>4050</v>
      </c>
      <c r="B14" s="18" t="s">
        <v>255</v>
      </c>
      <c r="C14" s="19" t="s">
        <v>224</v>
      </c>
      <c r="D14" s="20">
        <f>F14+E14</f>
        <v>6488651.5</v>
      </c>
      <c r="E14" s="21">
        <f>SUM(E16,E29,E73,E88,E98,E132,E147)</f>
        <v>6488651.5</v>
      </c>
      <c r="F14" s="17">
        <f>SUM(F16,F29,F73,F88,F98,F132,F147)</f>
        <v>0</v>
      </c>
      <c r="G14" s="24">
        <f>SUM(H14,I14)</f>
        <v>26024</v>
      </c>
      <c r="H14" s="16">
        <f>SUM(H16,H29,H73,H88,H98,H132,H147)</f>
        <v>26024</v>
      </c>
      <c r="I14" s="17">
        <f>SUM(I16,I29,I73,I88,I98,I132,I147)</f>
        <v>0</v>
      </c>
      <c r="J14" s="24">
        <f>SUM(K14,L14)</f>
        <v>380</v>
      </c>
      <c r="K14" s="16">
        <f>SUM(K16,K29,K73,K88,K98,K132,K147)</f>
        <v>380</v>
      </c>
      <c r="L14" s="17">
        <f>SUM(L16,L29,L73,L88,L98,L132,L147)</f>
        <v>0</v>
      </c>
    </row>
    <row r="15" spans="1:12" ht="13.5" thickBot="1" x14ac:dyDescent="0.25">
      <c r="A15" s="12"/>
      <c r="B15" s="13" t="s">
        <v>45</v>
      </c>
      <c r="C15" s="14"/>
      <c r="D15" s="15">
        <f>F15+E15</f>
        <v>0</v>
      </c>
      <c r="E15" s="16"/>
      <c r="F15" s="17"/>
      <c r="G15" s="24"/>
      <c r="H15" s="16"/>
      <c r="I15" s="17"/>
      <c r="J15" s="24"/>
      <c r="K15" s="16"/>
      <c r="L15" s="17"/>
    </row>
    <row r="16" spans="1:12" ht="30.75" customHeight="1" thickBot="1" x14ac:dyDescent="0.25">
      <c r="A16" s="12">
        <v>4100</v>
      </c>
      <c r="B16" s="22" t="s">
        <v>256</v>
      </c>
      <c r="C16" s="23" t="s">
        <v>224</v>
      </c>
      <c r="D16" s="20">
        <f>F16+E16</f>
        <v>1218735</v>
      </c>
      <c r="E16" s="21">
        <f>SUM(E18,E23,E26)</f>
        <v>1218735</v>
      </c>
      <c r="F16" s="17">
        <f>SUM(F18,F23,F26)</f>
        <v>0</v>
      </c>
      <c r="G16" s="24">
        <f>SUM(H16,I16)</f>
        <v>5525.833333333333</v>
      </c>
      <c r="H16" s="16">
        <f>SUM(H18,H23,H26)</f>
        <v>5525.833333333333</v>
      </c>
      <c r="I16" s="17">
        <f>SUM(I18,I23,I26)</f>
        <v>0</v>
      </c>
      <c r="J16" s="24">
        <f>SUM(K16,L16)</f>
        <v>360</v>
      </c>
      <c r="K16" s="16">
        <f>SUM(K18,K23,K26)</f>
        <v>360</v>
      </c>
      <c r="L16" s="17">
        <f>SUM(L18,L23,L26)</f>
        <v>0</v>
      </c>
    </row>
    <row r="17" spans="1:12" ht="13.5" thickBot="1" x14ac:dyDescent="0.25">
      <c r="A17" s="12"/>
      <c r="B17" s="13" t="s">
        <v>45</v>
      </c>
      <c r="C17" s="14"/>
      <c r="D17" s="24"/>
      <c r="E17" s="16"/>
      <c r="F17" s="17"/>
      <c r="G17" s="24"/>
      <c r="H17" s="16"/>
      <c r="I17" s="17"/>
      <c r="J17" s="24"/>
      <c r="K17" s="16"/>
      <c r="L17" s="17"/>
    </row>
    <row r="18" spans="1:12" ht="24.75" thickBot="1" x14ac:dyDescent="0.25">
      <c r="A18" s="25">
        <v>4110</v>
      </c>
      <c r="B18" s="26" t="s">
        <v>257</v>
      </c>
      <c r="C18" s="27" t="s">
        <v>224</v>
      </c>
      <c r="D18" s="28">
        <f>SUM(E18,F18)</f>
        <v>1218735</v>
      </c>
      <c r="E18" s="29">
        <f>SUM(E20,E21,E22)</f>
        <v>1218735</v>
      </c>
      <c r="F18" s="30" t="s">
        <v>225</v>
      </c>
      <c r="G18" s="28">
        <f>SUM(H18,I18)</f>
        <v>4640.833333333333</v>
      </c>
      <c r="H18" s="29">
        <f>SUM(H20,H21,H22)</f>
        <v>4640.833333333333</v>
      </c>
      <c r="I18" s="31" t="s">
        <v>225</v>
      </c>
      <c r="J18" s="28">
        <f>SUM(K18,L18)</f>
        <v>360</v>
      </c>
      <c r="K18" s="29">
        <f>SUM(K20,K21,K22)</f>
        <v>360</v>
      </c>
      <c r="L18" s="31" t="s">
        <v>225</v>
      </c>
    </row>
    <row r="19" spans="1:12" ht="13.5" thickBot="1" x14ac:dyDescent="0.25">
      <c r="A19" s="25"/>
      <c r="B19" s="13" t="s">
        <v>44</v>
      </c>
      <c r="C19" s="27"/>
      <c r="D19" s="28"/>
      <c r="E19" s="29"/>
      <c r="F19" s="31"/>
      <c r="G19" s="28"/>
      <c r="H19" s="29"/>
      <c r="I19" s="31"/>
      <c r="J19" s="28"/>
      <c r="K19" s="29"/>
      <c r="L19" s="31"/>
    </row>
    <row r="20" spans="1:12" ht="24" x14ac:dyDescent="0.2">
      <c r="A20" s="32">
        <v>4111</v>
      </c>
      <c r="B20" s="33" t="s">
        <v>4</v>
      </c>
      <c r="C20" s="34" t="s">
        <v>112</v>
      </c>
      <c r="D20" s="35">
        <f>E20</f>
        <v>930695</v>
      </c>
      <c r="E20" s="36">
        <v>930695</v>
      </c>
      <c r="F20" s="37" t="s">
        <v>225</v>
      </c>
      <c r="G20" s="187">
        <f>H20</f>
        <v>3977.5</v>
      </c>
      <c r="H20" s="188">
        <v>3977.5</v>
      </c>
      <c r="I20" s="189" t="s">
        <v>225</v>
      </c>
      <c r="J20" s="187">
        <f>K20</f>
        <v>350</v>
      </c>
      <c r="K20" s="188">
        <v>350</v>
      </c>
      <c r="L20" s="189" t="s">
        <v>225</v>
      </c>
    </row>
    <row r="21" spans="1:12" ht="24.75" thickBot="1" x14ac:dyDescent="0.25">
      <c r="A21" s="32">
        <v>4112</v>
      </c>
      <c r="B21" s="33" t="s">
        <v>5</v>
      </c>
      <c r="C21" s="38" t="s">
        <v>113</v>
      </c>
      <c r="D21" s="200">
        <f>E21</f>
        <v>288040</v>
      </c>
      <c r="E21" s="132">
        <v>288040</v>
      </c>
      <c r="F21" s="37" t="s">
        <v>225</v>
      </c>
      <c r="G21" s="200">
        <f>H21</f>
        <v>663.33333333333337</v>
      </c>
      <c r="H21" s="132">
        <v>663.33333333333337</v>
      </c>
      <c r="I21" s="56" t="s">
        <v>225</v>
      </c>
      <c r="J21" s="200">
        <f>K21</f>
        <v>10</v>
      </c>
      <c r="K21" s="132">
        <v>10</v>
      </c>
      <c r="L21" s="56" t="s">
        <v>225</v>
      </c>
    </row>
    <row r="22" spans="1:12" ht="13.5" hidden="1" customHeight="1" thickBot="1" x14ac:dyDescent="0.25">
      <c r="A22" s="32">
        <v>4114</v>
      </c>
      <c r="B22" s="33" t="s">
        <v>6</v>
      </c>
      <c r="C22" s="38" t="s">
        <v>111</v>
      </c>
      <c r="D22" s="39">
        <f>E22</f>
        <v>0</v>
      </c>
      <c r="E22" s="40"/>
      <c r="F22" s="37" t="s">
        <v>225</v>
      </c>
      <c r="G22" s="39">
        <f>H22</f>
        <v>0</v>
      </c>
      <c r="H22" s="40"/>
      <c r="I22" s="56" t="s">
        <v>225</v>
      </c>
      <c r="J22" s="39">
        <f>K22</f>
        <v>0</v>
      </c>
      <c r="K22" s="40"/>
      <c r="L22" s="56" t="s">
        <v>225</v>
      </c>
    </row>
    <row r="23" spans="1:12" ht="23.25" hidden="1" thickBot="1" x14ac:dyDescent="0.25">
      <c r="A23" s="32">
        <v>4120</v>
      </c>
      <c r="B23" s="41" t="s">
        <v>258</v>
      </c>
      <c r="C23" s="42" t="s">
        <v>224</v>
      </c>
      <c r="D23" s="39">
        <f>SUM(E23)</f>
        <v>0</v>
      </c>
      <c r="E23" s="40">
        <f>SUM(E25)</f>
        <v>0</v>
      </c>
      <c r="F23" s="37" t="s">
        <v>225</v>
      </c>
      <c r="G23" s="39">
        <f>SUM(H23)</f>
        <v>0</v>
      </c>
      <c r="H23" s="40">
        <f>SUM(H25)</f>
        <v>0</v>
      </c>
      <c r="I23" s="56" t="s">
        <v>225</v>
      </c>
      <c r="J23" s="39">
        <f>SUM(K23)</f>
        <v>0</v>
      </c>
      <c r="K23" s="40">
        <f>SUM(K25)</f>
        <v>0</v>
      </c>
      <c r="L23" s="56" t="s">
        <v>225</v>
      </c>
    </row>
    <row r="24" spans="1:12" ht="13.5" hidden="1" thickBot="1" x14ac:dyDescent="0.25">
      <c r="A24" s="25"/>
      <c r="B24" s="13" t="s">
        <v>44</v>
      </c>
      <c r="C24" s="27"/>
      <c r="D24" s="28"/>
      <c r="E24" s="29"/>
      <c r="F24" s="30"/>
      <c r="G24" s="28"/>
      <c r="H24" s="29"/>
      <c r="I24" s="31"/>
      <c r="J24" s="28"/>
      <c r="K24" s="29"/>
      <c r="L24" s="31"/>
    </row>
    <row r="25" spans="1:12" ht="13.5" hidden="1" customHeight="1" x14ac:dyDescent="0.2">
      <c r="A25" s="32">
        <v>4121</v>
      </c>
      <c r="B25" s="33" t="s">
        <v>7</v>
      </c>
      <c r="C25" s="38" t="s">
        <v>114</v>
      </c>
      <c r="D25" s="39">
        <f>E25</f>
        <v>0</v>
      </c>
      <c r="E25" s="40"/>
      <c r="F25" s="37" t="s">
        <v>225</v>
      </c>
      <c r="G25" s="39">
        <f>H25</f>
        <v>0</v>
      </c>
      <c r="H25" s="40"/>
      <c r="I25" s="56" t="s">
        <v>225</v>
      </c>
      <c r="J25" s="39">
        <f>K25</f>
        <v>0</v>
      </c>
      <c r="K25" s="40"/>
      <c r="L25" s="56" t="s">
        <v>225</v>
      </c>
    </row>
    <row r="26" spans="1:12" ht="25.5" hidden="1" customHeight="1" thickBot="1" x14ac:dyDescent="0.25">
      <c r="A26" s="32">
        <v>4130</v>
      </c>
      <c r="B26" s="41" t="s">
        <v>259</v>
      </c>
      <c r="C26" s="42" t="s">
        <v>224</v>
      </c>
      <c r="D26" s="39">
        <f>SUM(E26:F26)</f>
        <v>0</v>
      </c>
      <c r="E26" s="40">
        <f>SUM(E28)</f>
        <v>0</v>
      </c>
      <c r="F26" s="37">
        <f>F28</f>
        <v>0</v>
      </c>
      <c r="G26" s="39">
        <f>SUM(H26:I26)</f>
        <v>885</v>
      </c>
      <c r="H26" s="40">
        <f>SUM(H28)</f>
        <v>885</v>
      </c>
      <c r="I26" s="56">
        <f>I28</f>
        <v>0</v>
      </c>
      <c r="J26" s="39">
        <f>SUM(K26:L26)</f>
        <v>0</v>
      </c>
      <c r="K26" s="40">
        <f>SUM(K28)</f>
        <v>0</v>
      </c>
      <c r="L26" s="56">
        <f>L28</f>
        <v>0</v>
      </c>
    </row>
    <row r="27" spans="1:12" ht="13.5" hidden="1" thickBot="1" x14ac:dyDescent="0.25">
      <c r="A27" s="25"/>
      <c r="B27" s="13" t="s">
        <v>44</v>
      </c>
      <c r="C27" s="27"/>
      <c r="D27" s="28"/>
      <c r="E27" s="29"/>
      <c r="F27" s="30"/>
      <c r="G27" s="28"/>
      <c r="H27" s="29"/>
      <c r="I27" s="31"/>
      <c r="J27" s="28"/>
      <c r="K27" s="29"/>
      <c r="L27" s="31"/>
    </row>
    <row r="28" spans="1:12" ht="13.5" hidden="1" customHeight="1" thickBot="1" x14ac:dyDescent="0.25">
      <c r="A28" s="43">
        <v>4131</v>
      </c>
      <c r="B28" s="44" t="s">
        <v>115</v>
      </c>
      <c r="C28" s="45" t="s">
        <v>116</v>
      </c>
      <c r="D28" s="46">
        <f>SUM(E28:F28)</f>
        <v>0</v>
      </c>
      <c r="E28" s="47"/>
      <c r="F28" s="48"/>
      <c r="G28" s="46">
        <f>H28+SUM(H28:I28)</f>
        <v>1770</v>
      </c>
      <c r="H28" s="47">
        <v>885</v>
      </c>
      <c r="I28" s="68"/>
      <c r="J28" s="66">
        <f>K28+SUM(K28:L28)</f>
        <v>0</v>
      </c>
      <c r="K28" s="67"/>
      <c r="L28" s="68"/>
    </row>
    <row r="29" spans="1:12" ht="36" customHeight="1" thickBot="1" x14ac:dyDescent="0.25">
      <c r="A29" s="12">
        <v>4200</v>
      </c>
      <c r="B29" s="49" t="s">
        <v>260</v>
      </c>
      <c r="C29" s="23" t="s">
        <v>224</v>
      </c>
      <c r="D29" s="20">
        <f>E29</f>
        <v>1222098.2</v>
      </c>
      <c r="E29" s="21">
        <f>SUM(E31,E41,E46,E56,E59,E63)</f>
        <v>1222098.2</v>
      </c>
      <c r="F29" s="50" t="s">
        <v>225</v>
      </c>
      <c r="G29" s="24">
        <f>H29</f>
        <v>5038.1333333333332</v>
      </c>
      <c r="H29" s="16">
        <f>SUM(H31,H41,H46,H56,H59,H63)</f>
        <v>5038.1333333333332</v>
      </c>
      <c r="I29" s="206" t="s">
        <v>225</v>
      </c>
      <c r="J29" s="24">
        <f>K29</f>
        <v>20</v>
      </c>
      <c r="K29" s="16">
        <f>SUM(K31,K41,K46,K56,K59,K63)</f>
        <v>20</v>
      </c>
      <c r="L29" s="206" t="s">
        <v>225</v>
      </c>
    </row>
    <row r="30" spans="1:12" ht="13.5" thickBot="1" x14ac:dyDescent="0.25">
      <c r="A30" s="12"/>
      <c r="B30" s="13" t="s">
        <v>45</v>
      </c>
      <c r="C30" s="14"/>
      <c r="D30" s="24"/>
      <c r="E30" s="16"/>
      <c r="F30" s="17"/>
      <c r="G30" s="24"/>
      <c r="H30" s="16"/>
      <c r="I30" s="17"/>
      <c r="J30" s="24"/>
      <c r="K30" s="16"/>
      <c r="L30" s="17"/>
    </row>
    <row r="31" spans="1:12" ht="33.75" thickBot="1" x14ac:dyDescent="0.25">
      <c r="A31" s="25">
        <v>4210</v>
      </c>
      <c r="B31" s="51" t="s">
        <v>261</v>
      </c>
      <c r="C31" s="27" t="s">
        <v>224</v>
      </c>
      <c r="D31" s="52">
        <f>E31</f>
        <v>297479</v>
      </c>
      <c r="E31" s="53">
        <f>SUM(E33:E40)</f>
        <v>297479</v>
      </c>
      <c r="F31" s="30" t="s">
        <v>225</v>
      </c>
      <c r="G31" s="28">
        <f>H31</f>
        <v>3161.05</v>
      </c>
      <c r="H31" s="29">
        <f>SUM(H33:H40)</f>
        <v>3161.05</v>
      </c>
      <c r="I31" s="31" t="s">
        <v>225</v>
      </c>
      <c r="J31" s="28">
        <f>K31</f>
        <v>20</v>
      </c>
      <c r="K31" s="29">
        <f>SUM(K33:K40)</f>
        <v>20</v>
      </c>
      <c r="L31" s="31" t="s">
        <v>225</v>
      </c>
    </row>
    <row r="32" spans="1:12" ht="13.5" thickBot="1" x14ac:dyDescent="0.25">
      <c r="A32" s="25"/>
      <c r="B32" s="13" t="s">
        <v>44</v>
      </c>
      <c r="C32" s="27"/>
      <c r="D32" s="28"/>
      <c r="E32" s="29"/>
      <c r="F32" s="31"/>
      <c r="G32" s="28"/>
      <c r="H32" s="29"/>
      <c r="I32" s="31"/>
      <c r="J32" s="28"/>
      <c r="K32" s="29"/>
      <c r="L32" s="31"/>
    </row>
    <row r="33" spans="1:15" ht="24" x14ac:dyDescent="0.2">
      <c r="A33" s="32">
        <v>4211</v>
      </c>
      <c r="B33" s="33" t="s">
        <v>117</v>
      </c>
      <c r="C33" s="38" t="s">
        <v>118</v>
      </c>
      <c r="D33" s="54">
        <f t="shared" ref="D33:D41" si="0">E33</f>
        <v>8000</v>
      </c>
      <c r="E33" s="55">
        <v>8000</v>
      </c>
      <c r="F33" s="37" t="s">
        <v>225</v>
      </c>
      <c r="G33" s="39">
        <f t="shared" ref="G33:G41" si="1">H33</f>
        <v>0</v>
      </c>
      <c r="H33" s="40"/>
      <c r="I33" s="56" t="s">
        <v>225</v>
      </c>
      <c r="J33" s="39">
        <f t="shared" ref="J33:J41" si="2">K33</f>
        <v>0</v>
      </c>
      <c r="K33" s="40"/>
      <c r="L33" s="56" t="s">
        <v>225</v>
      </c>
      <c r="M33" s="254"/>
      <c r="N33" s="254"/>
      <c r="O33" s="254"/>
    </row>
    <row r="34" spans="1:15" x14ac:dyDescent="0.2">
      <c r="A34" s="32">
        <v>4212</v>
      </c>
      <c r="B34" s="41" t="s">
        <v>307</v>
      </c>
      <c r="C34" s="38" t="s">
        <v>119</v>
      </c>
      <c r="D34" s="54">
        <f t="shared" si="0"/>
        <v>222260</v>
      </c>
      <c r="E34" s="55">
        <v>222260</v>
      </c>
      <c r="F34" s="37" t="s">
        <v>225</v>
      </c>
      <c r="G34" s="187">
        <f t="shared" si="1"/>
        <v>433.33333333333337</v>
      </c>
      <c r="H34" s="188">
        <v>433.33333333333337</v>
      </c>
      <c r="I34" s="189" t="s">
        <v>225</v>
      </c>
      <c r="J34" s="234">
        <f t="shared" si="2"/>
        <v>0</v>
      </c>
      <c r="K34" s="240"/>
      <c r="L34" s="189" t="s">
        <v>225</v>
      </c>
      <c r="M34" s="254"/>
      <c r="N34" s="254"/>
      <c r="O34" s="254"/>
    </row>
    <row r="35" spans="1:15" s="7" customFormat="1" x14ac:dyDescent="0.2">
      <c r="A35" s="32">
        <v>4213</v>
      </c>
      <c r="B35" s="33" t="s">
        <v>8</v>
      </c>
      <c r="C35" s="38" t="s">
        <v>120</v>
      </c>
      <c r="D35" s="54">
        <f t="shared" si="0"/>
        <v>31010</v>
      </c>
      <c r="E35" s="55">
        <v>31010</v>
      </c>
      <c r="F35" s="37" t="s">
        <v>225</v>
      </c>
      <c r="G35" s="187">
        <f t="shared" si="1"/>
        <v>2558.0500000000002</v>
      </c>
      <c r="H35" s="188">
        <v>2558.0500000000002</v>
      </c>
      <c r="I35" s="189" t="s">
        <v>225</v>
      </c>
      <c r="J35" s="187">
        <f t="shared" si="2"/>
        <v>20</v>
      </c>
      <c r="K35" s="188">
        <v>20</v>
      </c>
      <c r="L35" s="189" t="s">
        <v>225</v>
      </c>
      <c r="M35" s="254"/>
      <c r="N35" s="254"/>
      <c r="O35" s="254"/>
    </row>
    <row r="36" spans="1:15" x14ac:dyDescent="0.2">
      <c r="A36" s="32">
        <v>4214</v>
      </c>
      <c r="B36" s="33" t="s">
        <v>9</v>
      </c>
      <c r="C36" s="38" t="s">
        <v>121</v>
      </c>
      <c r="D36" s="54">
        <f t="shared" si="0"/>
        <v>13126</v>
      </c>
      <c r="E36" s="55">
        <v>13126</v>
      </c>
      <c r="F36" s="37" t="s">
        <v>225</v>
      </c>
      <c r="G36" s="200">
        <f t="shared" si="1"/>
        <v>169.66666666666666</v>
      </c>
      <c r="H36" s="132">
        <v>169.66666666666666</v>
      </c>
      <c r="I36" s="56" t="s">
        <v>225</v>
      </c>
      <c r="J36" s="39">
        <f t="shared" si="2"/>
        <v>0</v>
      </c>
      <c r="K36" s="40"/>
      <c r="L36" s="56" t="s">
        <v>225</v>
      </c>
      <c r="M36" s="254"/>
      <c r="N36" s="254"/>
      <c r="O36" s="254"/>
    </row>
    <row r="37" spans="1:15" x14ac:dyDescent="0.2">
      <c r="A37" s="32">
        <v>4215</v>
      </c>
      <c r="B37" s="33" t="s">
        <v>10</v>
      </c>
      <c r="C37" s="38" t="s">
        <v>122</v>
      </c>
      <c r="D37" s="54">
        <f t="shared" si="0"/>
        <v>22615</v>
      </c>
      <c r="E37" s="55">
        <v>22615</v>
      </c>
      <c r="F37" s="37" t="s">
        <v>225</v>
      </c>
      <c r="G37" s="39">
        <f t="shared" si="1"/>
        <v>0</v>
      </c>
      <c r="H37" s="40"/>
      <c r="I37" s="56" t="s">
        <v>225</v>
      </c>
      <c r="J37" s="39">
        <f t="shared" si="2"/>
        <v>0</v>
      </c>
      <c r="K37" s="40"/>
      <c r="L37" s="56" t="s">
        <v>225</v>
      </c>
      <c r="M37" s="254"/>
      <c r="N37" s="254"/>
      <c r="O37" s="254"/>
    </row>
    <row r="38" spans="1:15" ht="17.25" hidden="1" customHeight="1" x14ac:dyDescent="0.2">
      <c r="A38" s="32">
        <v>4216</v>
      </c>
      <c r="B38" s="33" t="s">
        <v>11</v>
      </c>
      <c r="C38" s="38" t="s">
        <v>123</v>
      </c>
      <c r="D38" s="54">
        <f t="shared" si="0"/>
        <v>0</v>
      </c>
      <c r="E38" s="55"/>
      <c r="F38" s="56" t="s">
        <v>225</v>
      </c>
      <c r="G38" s="39">
        <f t="shared" si="1"/>
        <v>0</v>
      </c>
      <c r="H38" s="40"/>
      <c r="I38" s="56" t="s">
        <v>225</v>
      </c>
      <c r="J38" s="39">
        <f t="shared" si="2"/>
        <v>0</v>
      </c>
      <c r="K38" s="40"/>
      <c r="L38" s="56" t="s">
        <v>225</v>
      </c>
      <c r="M38" s="254"/>
      <c r="N38" s="254"/>
      <c r="O38" s="254"/>
    </row>
    <row r="39" spans="1:15" ht="14.25" hidden="1" customHeight="1" x14ac:dyDescent="0.2">
      <c r="A39" s="57">
        <v>4216</v>
      </c>
      <c r="B39" s="58" t="s">
        <v>250</v>
      </c>
      <c r="C39" s="59" t="s">
        <v>123</v>
      </c>
      <c r="D39" s="54">
        <f t="shared" si="0"/>
        <v>0</v>
      </c>
      <c r="E39" s="60">
        <v>0</v>
      </c>
      <c r="F39" s="61"/>
      <c r="G39" s="207"/>
      <c r="H39" s="208"/>
      <c r="I39" s="89"/>
      <c r="J39" s="207"/>
      <c r="K39" s="208"/>
      <c r="L39" s="89"/>
      <c r="M39" s="254"/>
      <c r="N39" s="254"/>
      <c r="O39" s="254"/>
    </row>
    <row r="40" spans="1:15" ht="13.5" thickBot="1" x14ac:dyDescent="0.25">
      <c r="A40" s="43">
        <v>4217</v>
      </c>
      <c r="B40" s="62" t="s">
        <v>12</v>
      </c>
      <c r="C40" s="63" t="s">
        <v>124</v>
      </c>
      <c r="D40" s="64">
        <f t="shared" si="0"/>
        <v>468</v>
      </c>
      <c r="E40" s="65">
        <v>468</v>
      </c>
      <c r="F40" s="48" t="s">
        <v>225</v>
      </c>
      <c r="G40" s="66">
        <f t="shared" si="1"/>
        <v>0</v>
      </c>
      <c r="H40" s="67"/>
      <c r="I40" s="68" t="s">
        <v>225</v>
      </c>
      <c r="J40" s="66">
        <f t="shared" si="2"/>
        <v>0</v>
      </c>
      <c r="K40" s="67"/>
      <c r="L40" s="68" t="s">
        <v>225</v>
      </c>
      <c r="M40" s="254"/>
      <c r="N40" s="254"/>
      <c r="O40" s="254"/>
    </row>
    <row r="41" spans="1:15" ht="24.75" thickBot="1" x14ac:dyDescent="0.25">
      <c r="A41" s="25">
        <v>4220</v>
      </c>
      <c r="B41" s="51" t="s">
        <v>262</v>
      </c>
      <c r="C41" s="27" t="s">
        <v>224</v>
      </c>
      <c r="D41" s="52">
        <f t="shared" si="0"/>
        <v>5500</v>
      </c>
      <c r="E41" s="53">
        <f>SUM(E43:E45)</f>
        <v>5500</v>
      </c>
      <c r="F41" s="30" t="s">
        <v>225</v>
      </c>
      <c r="G41" s="28">
        <f t="shared" si="1"/>
        <v>20.833333333333332</v>
      </c>
      <c r="H41" s="29">
        <f>SUM(H43:H45)</f>
        <v>20.833333333333332</v>
      </c>
      <c r="I41" s="31" t="s">
        <v>225</v>
      </c>
      <c r="J41" s="28">
        <f t="shared" si="2"/>
        <v>0</v>
      </c>
      <c r="K41" s="29">
        <f>SUM(K43:K45)</f>
        <v>0</v>
      </c>
      <c r="L41" s="31" t="s">
        <v>225</v>
      </c>
      <c r="M41" s="254"/>
      <c r="N41" s="254"/>
      <c r="O41" s="254"/>
    </row>
    <row r="42" spans="1:15" ht="13.5" thickBot="1" x14ac:dyDescent="0.25">
      <c r="A42" s="25"/>
      <c r="B42" s="13" t="s">
        <v>44</v>
      </c>
      <c r="C42" s="27"/>
      <c r="D42" s="52"/>
      <c r="E42" s="53"/>
      <c r="F42" s="30"/>
      <c r="G42" s="28"/>
      <c r="H42" s="29"/>
      <c r="I42" s="31"/>
      <c r="J42" s="28"/>
      <c r="K42" s="29"/>
      <c r="L42" s="31"/>
      <c r="M42" s="254"/>
      <c r="N42" s="254"/>
      <c r="O42" s="254"/>
    </row>
    <row r="43" spans="1:15" x14ac:dyDescent="0.2">
      <c r="A43" s="32">
        <v>4221</v>
      </c>
      <c r="B43" s="33" t="s">
        <v>13</v>
      </c>
      <c r="C43" s="186">
        <v>4221</v>
      </c>
      <c r="D43" s="55">
        <f>E43</f>
        <v>500</v>
      </c>
      <c r="E43" s="55">
        <v>500</v>
      </c>
      <c r="F43" s="37" t="s">
        <v>225</v>
      </c>
      <c r="G43" s="209">
        <f>H43</f>
        <v>20.833333333333332</v>
      </c>
      <c r="H43" s="132">
        <v>20.833333333333332</v>
      </c>
      <c r="I43" s="56" t="s">
        <v>225</v>
      </c>
      <c r="J43" s="210">
        <f>K43</f>
        <v>0</v>
      </c>
      <c r="K43" s="40"/>
      <c r="L43" s="56" t="s">
        <v>225</v>
      </c>
      <c r="M43" s="254"/>
      <c r="N43" s="254"/>
      <c r="O43" s="254"/>
    </row>
    <row r="44" spans="1:15" x14ac:dyDescent="0.2">
      <c r="A44" s="32">
        <v>4222</v>
      </c>
      <c r="B44" s="33" t="s">
        <v>14</v>
      </c>
      <c r="C44" s="38" t="s">
        <v>188</v>
      </c>
      <c r="D44" s="54">
        <f>E44</f>
        <v>5000</v>
      </c>
      <c r="E44" s="55">
        <v>5000</v>
      </c>
      <c r="F44" s="37" t="s">
        <v>225</v>
      </c>
      <c r="G44" s="39">
        <f>H44</f>
        <v>0</v>
      </c>
      <c r="H44" s="40"/>
      <c r="I44" s="56" t="s">
        <v>225</v>
      </c>
      <c r="J44" s="39">
        <f>K44</f>
        <v>0</v>
      </c>
      <c r="K44" s="40"/>
      <c r="L44" s="56" t="s">
        <v>225</v>
      </c>
      <c r="M44" s="254"/>
      <c r="N44" s="254"/>
      <c r="O44" s="254"/>
    </row>
    <row r="45" spans="1:15" ht="13.5" hidden="1" thickBot="1" x14ac:dyDescent="0.25">
      <c r="A45" s="43">
        <v>4223</v>
      </c>
      <c r="B45" s="62" t="s">
        <v>15</v>
      </c>
      <c r="C45" s="63" t="s">
        <v>189</v>
      </c>
      <c r="D45" s="66">
        <f>E45</f>
        <v>0</v>
      </c>
      <c r="E45" s="67"/>
      <c r="F45" s="68" t="s">
        <v>225</v>
      </c>
      <c r="G45" s="66">
        <f>H45</f>
        <v>0</v>
      </c>
      <c r="H45" s="67"/>
      <c r="I45" s="68" t="s">
        <v>225</v>
      </c>
      <c r="J45" s="66">
        <f>K45</f>
        <v>0</v>
      </c>
      <c r="K45" s="67"/>
      <c r="L45" s="68" t="s">
        <v>225</v>
      </c>
      <c r="M45" s="254"/>
      <c r="N45" s="254"/>
      <c r="O45" s="254"/>
    </row>
    <row r="46" spans="1:15" ht="45.75" thickBot="1" x14ac:dyDescent="0.25">
      <c r="A46" s="25">
        <v>4230</v>
      </c>
      <c r="B46" s="51" t="s">
        <v>263</v>
      </c>
      <c r="C46" s="27" t="s">
        <v>224</v>
      </c>
      <c r="D46" s="52">
        <f>E46</f>
        <v>646918.19999999995</v>
      </c>
      <c r="E46" s="53">
        <f>SUM(E48:E55)</f>
        <v>646918.19999999995</v>
      </c>
      <c r="F46" s="30" t="s">
        <v>225</v>
      </c>
      <c r="G46" s="28">
        <f>H46</f>
        <v>727.91666666666663</v>
      </c>
      <c r="H46" s="29">
        <f>SUM(H48:H55)</f>
        <v>727.91666666666663</v>
      </c>
      <c r="I46" s="31" t="s">
        <v>225</v>
      </c>
      <c r="J46" s="28">
        <f>K46</f>
        <v>0</v>
      </c>
      <c r="K46" s="29">
        <f>SUM(K48:K55)</f>
        <v>0</v>
      </c>
      <c r="L46" s="31" t="s">
        <v>225</v>
      </c>
      <c r="M46" s="254"/>
      <c r="N46" s="254"/>
      <c r="O46" s="254"/>
    </row>
    <row r="47" spans="1:15" ht="13.5" thickBot="1" x14ac:dyDescent="0.25">
      <c r="A47" s="25"/>
      <c r="B47" s="13" t="s">
        <v>44</v>
      </c>
      <c r="C47" s="27"/>
      <c r="D47" s="52"/>
      <c r="E47" s="53"/>
      <c r="F47" s="31"/>
      <c r="G47" s="28"/>
      <c r="H47" s="29"/>
      <c r="I47" s="31"/>
      <c r="J47" s="28"/>
      <c r="K47" s="29"/>
      <c r="L47" s="31"/>
      <c r="M47" s="254"/>
      <c r="N47" s="254"/>
      <c r="O47" s="254"/>
    </row>
    <row r="48" spans="1:15" hidden="1" x14ac:dyDescent="0.2">
      <c r="A48" s="32">
        <v>4231</v>
      </c>
      <c r="B48" s="33" t="s">
        <v>16</v>
      </c>
      <c r="C48" s="38" t="s">
        <v>190</v>
      </c>
      <c r="D48" s="54">
        <f t="shared" ref="D48:D58" si="3">E48</f>
        <v>0</v>
      </c>
      <c r="E48" s="55">
        <v>0</v>
      </c>
      <c r="F48" s="37" t="s">
        <v>225</v>
      </c>
      <c r="G48" s="200">
        <f t="shared" ref="G48:G56" si="4">H48</f>
        <v>30</v>
      </c>
      <c r="H48" s="132">
        <v>30</v>
      </c>
      <c r="I48" s="56" t="s">
        <v>225</v>
      </c>
      <c r="J48" s="39">
        <f t="shared" ref="J48:J56" si="5">K48</f>
        <v>0</v>
      </c>
      <c r="K48" s="40"/>
      <c r="L48" s="56" t="s">
        <v>225</v>
      </c>
      <c r="M48" s="254"/>
      <c r="N48" s="254"/>
      <c r="O48" s="254"/>
    </row>
    <row r="49" spans="1:15" x14ac:dyDescent="0.2">
      <c r="A49" s="32">
        <v>4232</v>
      </c>
      <c r="B49" s="33" t="s">
        <v>17</v>
      </c>
      <c r="C49" s="38" t="s">
        <v>191</v>
      </c>
      <c r="D49" s="54">
        <f t="shared" si="3"/>
        <v>18242</v>
      </c>
      <c r="E49" s="55">
        <v>18242</v>
      </c>
      <c r="F49" s="37" t="s">
        <v>225</v>
      </c>
      <c r="G49" s="200">
        <f t="shared" si="4"/>
        <v>83.333333333333329</v>
      </c>
      <c r="H49" s="132">
        <v>83.333333333333329</v>
      </c>
      <c r="I49" s="56" t="s">
        <v>225</v>
      </c>
      <c r="J49" s="39">
        <f t="shared" si="5"/>
        <v>0</v>
      </c>
      <c r="K49" s="40"/>
      <c r="L49" s="56" t="s">
        <v>225</v>
      </c>
      <c r="M49" s="254"/>
      <c r="N49" s="254"/>
      <c r="O49" s="254"/>
    </row>
    <row r="50" spans="1:15" ht="24" x14ac:dyDescent="0.2">
      <c r="A50" s="32">
        <v>4233</v>
      </c>
      <c r="B50" s="33" t="s">
        <v>18</v>
      </c>
      <c r="C50" s="38" t="s">
        <v>192</v>
      </c>
      <c r="D50" s="54">
        <f t="shared" si="3"/>
        <v>2000</v>
      </c>
      <c r="E50" s="55">
        <v>2000</v>
      </c>
      <c r="F50" s="37" t="s">
        <v>225</v>
      </c>
      <c r="G50" s="39">
        <f t="shared" si="4"/>
        <v>0</v>
      </c>
      <c r="H50" s="40"/>
      <c r="I50" s="56" t="s">
        <v>225</v>
      </c>
      <c r="J50" s="39">
        <f t="shared" si="5"/>
        <v>0</v>
      </c>
      <c r="K50" s="40"/>
      <c r="L50" s="56" t="s">
        <v>225</v>
      </c>
      <c r="M50" s="254"/>
      <c r="N50" s="254"/>
      <c r="O50" s="254"/>
    </row>
    <row r="51" spans="1:15" x14ac:dyDescent="0.2">
      <c r="A51" s="32">
        <v>4234</v>
      </c>
      <c r="B51" s="33" t="s">
        <v>19</v>
      </c>
      <c r="C51" s="38" t="s">
        <v>193</v>
      </c>
      <c r="D51" s="54">
        <f t="shared" si="3"/>
        <v>4750</v>
      </c>
      <c r="E51" s="55">
        <v>4750</v>
      </c>
      <c r="F51" s="37" t="s">
        <v>225</v>
      </c>
      <c r="G51" s="200">
        <f t="shared" si="4"/>
        <v>53.333333333333336</v>
      </c>
      <c r="H51" s="132">
        <v>53.333333333333336</v>
      </c>
      <c r="I51" s="56" t="s">
        <v>225</v>
      </c>
      <c r="J51" s="39">
        <f t="shared" si="5"/>
        <v>0</v>
      </c>
      <c r="K51" s="40"/>
      <c r="L51" s="56" t="s">
        <v>225</v>
      </c>
      <c r="M51" s="254"/>
      <c r="N51" s="254"/>
      <c r="O51" s="254"/>
    </row>
    <row r="52" spans="1:15" hidden="1" x14ac:dyDescent="0.2">
      <c r="A52" s="32">
        <v>4235</v>
      </c>
      <c r="B52" s="69" t="s">
        <v>20</v>
      </c>
      <c r="C52" s="70">
        <v>4235</v>
      </c>
      <c r="D52" s="54">
        <f t="shared" si="3"/>
        <v>0</v>
      </c>
      <c r="E52" s="55"/>
      <c r="F52" s="37" t="s">
        <v>225</v>
      </c>
      <c r="G52" s="200">
        <f t="shared" si="4"/>
        <v>50</v>
      </c>
      <c r="H52" s="132">
        <v>50</v>
      </c>
      <c r="I52" s="56" t="s">
        <v>225</v>
      </c>
      <c r="J52" s="39">
        <f t="shared" si="5"/>
        <v>0</v>
      </c>
      <c r="K52" s="40"/>
      <c r="L52" s="56" t="s">
        <v>225</v>
      </c>
      <c r="M52" s="254"/>
      <c r="N52" s="254"/>
      <c r="O52" s="254"/>
    </row>
    <row r="53" spans="1:15" ht="16.5" hidden="1" customHeight="1" x14ac:dyDescent="0.2">
      <c r="A53" s="32">
        <v>4236</v>
      </c>
      <c r="B53" s="33" t="s">
        <v>21</v>
      </c>
      <c r="C53" s="38" t="s">
        <v>194</v>
      </c>
      <c r="D53" s="54">
        <f t="shared" si="3"/>
        <v>0</v>
      </c>
      <c r="E53" s="55"/>
      <c r="F53" s="37" t="s">
        <v>225</v>
      </c>
      <c r="G53" s="39">
        <f t="shared" si="4"/>
        <v>0</v>
      </c>
      <c r="H53" s="40"/>
      <c r="I53" s="56" t="s">
        <v>225</v>
      </c>
      <c r="J53" s="39">
        <f t="shared" si="5"/>
        <v>0</v>
      </c>
      <c r="K53" s="40"/>
      <c r="L53" s="56" t="s">
        <v>225</v>
      </c>
      <c r="M53" s="254"/>
      <c r="N53" s="254"/>
      <c r="O53" s="254"/>
    </row>
    <row r="54" spans="1:15" x14ac:dyDescent="0.2">
      <c r="A54" s="32">
        <v>4237</v>
      </c>
      <c r="B54" s="33" t="s">
        <v>22</v>
      </c>
      <c r="C54" s="38" t="s">
        <v>195</v>
      </c>
      <c r="D54" s="54">
        <f t="shared" si="3"/>
        <v>7500</v>
      </c>
      <c r="E54" s="55">
        <v>7500</v>
      </c>
      <c r="F54" s="37" t="s">
        <v>225</v>
      </c>
      <c r="G54" s="200">
        <f t="shared" si="4"/>
        <v>75</v>
      </c>
      <c r="H54" s="132">
        <v>75</v>
      </c>
      <c r="I54" s="56" t="s">
        <v>225</v>
      </c>
      <c r="J54" s="39">
        <f t="shared" si="5"/>
        <v>0</v>
      </c>
      <c r="K54" s="40"/>
      <c r="L54" s="56" t="s">
        <v>225</v>
      </c>
      <c r="M54" s="254"/>
      <c r="N54" s="254"/>
      <c r="O54" s="254"/>
    </row>
    <row r="55" spans="1:15" s="7" customFormat="1" ht="13.5" thickBot="1" x14ac:dyDescent="0.25">
      <c r="A55" s="43">
        <v>4238</v>
      </c>
      <c r="B55" s="62" t="s">
        <v>23</v>
      </c>
      <c r="C55" s="63" t="s">
        <v>196</v>
      </c>
      <c r="D55" s="64">
        <f t="shared" si="3"/>
        <v>614426.19999999995</v>
      </c>
      <c r="E55" s="65">
        <v>614426.19999999995</v>
      </c>
      <c r="F55" s="48" t="s">
        <v>225</v>
      </c>
      <c r="G55" s="190">
        <f t="shared" si="4"/>
        <v>436.25</v>
      </c>
      <c r="H55" s="191">
        <v>436.25</v>
      </c>
      <c r="I55" s="192" t="s">
        <v>225</v>
      </c>
      <c r="J55" s="193">
        <f t="shared" si="5"/>
        <v>0</v>
      </c>
      <c r="K55" s="194"/>
      <c r="L55" s="192" t="s">
        <v>225</v>
      </c>
      <c r="M55" s="254"/>
      <c r="N55" s="254"/>
      <c r="O55" s="254"/>
    </row>
    <row r="56" spans="1:15" ht="24.75" thickBot="1" x14ac:dyDescent="0.25">
      <c r="A56" s="25">
        <v>4240</v>
      </c>
      <c r="B56" s="51" t="s">
        <v>264</v>
      </c>
      <c r="C56" s="27" t="s">
        <v>224</v>
      </c>
      <c r="D56" s="52">
        <f t="shared" si="3"/>
        <v>32941</v>
      </c>
      <c r="E56" s="53">
        <f>E58</f>
        <v>32941</v>
      </c>
      <c r="F56" s="30" t="s">
        <v>225</v>
      </c>
      <c r="G56" s="28">
        <f t="shared" si="4"/>
        <v>388.33333333333331</v>
      </c>
      <c r="H56" s="29">
        <f>H58</f>
        <v>388.33333333333331</v>
      </c>
      <c r="I56" s="31" t="s">
        <v>225</v>
      </c>
      <c r="J56" s="28">
        <f t="shared" si="5"/>
        <v>0</v>
      </c>
      <c r="K56" s="29">
        <f>K58</f>
        <v>0</v>
      </c>
      <c r="L56" s="31" t="s">
        <v>225</v>
      </c>
      <c r="M56" s="254"/>
      <c r="N56" s="254"/>
      <c r="O56" s="254"/>
    </row>
    <row r="57" spans="1:15" ht="13.5" thickBot="1" x14ac:dyDescent="0.25">
      <c r="A57" s="25"/>
      <c r="B57" s="13" t="s">
        <v>44</v>
      </c>
      <c r="C57" s="27"/>
      <c r="D57" s="52">
        <f t="shared" si="3"/>
        <v>0</v>
      </c>
      <c r="E57" s="53"/>
      <c r="F57" s="30"/>
      <c r="G57" s="28"/>
      <c r="H57" s="29"/>
      <c r="I57" s="31"/>
      <c r="J57" s="28"/>
      <c r="K57" s="29"/>
      <c r="L57" s="31"/>
      <c r="M57" s="254"/>
      <c r="N57" s="254"/>
      <c r="O57" s="254"/>
    </row>
    <row r="58" spans="1:15" ht="13.5" thickBot="1" x14ac:dyDescent="0.25">
      <c r="A58" s="43">
        <v>4241</v>
      </c>
      <c r="B58" s="33" t="s">
        <v>24</v>
      </c>
      <c r="C58" s="63" t="s">
        <v>197</v>
      </c>
      <c r="D58" s="52">
        <f t="shared" si="3"/>
        <v>32941</v>
      </c>
      <c r="E58" s="65">
        <v>32941</v>
      </c>
      <c r="F58" s="48" t="s">
        <v>225</v>
      </c>
      <c r="G58" s="190">
        <f>H59</f>
        <v>484.33333333333331</v>
      </c>
      <c r="H58" s="191">
        <v>388.33333333333331</v>
      </c>
      <c r="I58" s="192" t="s">
        <v>225</v>
      </c>
      <c r="J58" s="193">
        <f>K59</f>
        <v>0</v>
      </c>
      <c r="K58" s="194"/>
      <c r="L58" s="192" t="s">
        <v>225</v>
      </c>
    </row>
    <row r="59" spans="1:15" ht="28.5" customHeight="1" thickBot="1" x14ac:dyDescent="0.25">
      <c r="A59" s="25">
        <v>4250</v>
      </c>
      <c r="B59" s="51" t="s">
        <v>265</v>
      </c>
      <c r="C59" s="27" t="s">
        <v>224</v>
      </c>
      <c r="D59" s="52">
        <f>E59</f>
        <v>126050</v>
      </c>
      <c r="E59" s="53">
        <f>SUM(E61:E62)</f>
        <v>126050</v>
      </c>
      <c r="F59" s="30" t="s">
        <v>225</v>
      </c>
      <c r="G59" s="28">
        <f>H59</f>
        <v>484.33333333333331</v>
      </c>
      <c r="H59" s="29">
        <f>SUM(H61:H62)</f>
        <v>484.33333333333331</v>
      </c>
      <c r="I59" s="31" t="s">
        <v>225</v>
      </c>
      <c r="J59" s="28">
        <f>K59</f>
        <v>0</v>
      </c>
      <c r="K59" s="29">
        <f>SUM(K61:K62)</f>
        <v>0</v>
      </c>
      <c r="L59" s="31" t="s">
        <v>225</v>
      </c>
    </row>
    <row r="60" spans="1:15" ht="13.5" thickBot="1" x14ac:dyDescent="0.25">
      <c r="A60" s="25"/>
      <c r="B60" s="13" t="s">
        <v>44</v>
      </c>
      <c r="C60" s="27"/>
      <c r="D60" s="52"/>
      <c r="E60" s="53"/>
      <c r="F60" s="31"/>
      <c r="G60" s="28"/>
      <c r="H60" s="29"/>
      <c r="I60" s="31"/>
      <c r="J60" s="28"/>
      <c r="K60" s="29"/>
      <c r="L60" s="31"/>
    </row>
    <row r="61" spans="1:15" ht="24" x14ac:dyDescent="0.2">
      <c r="A61" s="32">
        <v>4251</v>
      </c>
      <c r="B61" s="33" t="s">
        <v>25</v>
      </c>
      <c r="C61" s="38" t="s">
        <v>198</v>
      </c>
      <c r="D61" s="54">
        <f>E61</f>
        <v>111000</v>
      </c>
      <c r="E61" s="55">
        <v>111000</v>
      </c>
      <c r="F61" s="37" t="s">
        <v>225</v>
      </c>
      <c r="G61" s="187">
        <f>H61</f>
        <v>402.66666666666663</v>
      </c>
      <c r="H61" s="188">
        <v>402.66666666666663</v>
      </c>
      <c r="I61" s="189" t="s">
        <v>225</v>
      </c>
      <c r="J61" s="234">
        <f>K61</f>
        <v>0</v>
      </c>
      <c r="K61" s="240"/>
      <c r="L61" s="189" t="s">
        <v>225</v>
      </c>
    </row>
    <row r="62" spans="1:15" ht="24.75" thickBot="1" x14ac:dyDescent="0.25">
      <c r="A62" s="43">
        <v>4252</v>
      </c>
      <c r="B62" s="62" t="s">
        <v>26</v>
      </c>
      <c r="C62" s="63" t="s">
        <v>199</v>
      </c>
      <c r="D62" s="64">
        <f>E62</f>
        <v>15050</v>
      </c>
      <c r="E62" s="65">
        <v>15050</v>
      </c>
      <c r="F62" s="48" t="s">
        <v>225</v>
      </c>
      <c r="G62" s="46">
        <f>H62</f>
        <v>81.666666666666671</v>
      </c>
      <c r="H62" s="47">
        <v>81.666666666666671</v>
      </c>
      <c r="I62" s="68" t="s">
        <v>225</v>
      </c>
      <c r="J62" s="66">
        <f>K62</f>
        <v>0</v>
      </c>
      <c r="K62" s="67"/>
      <c r="L62" s="68" t="s">
        <v>225</v>
      </c>
    </row>
    <row r="63" spans="1:15" ht="33.75" thickBot="1" x14ac:dyDescent="0.25">
      <c r="A63" s="25">
        <v>4260</v>
      </c>
      <c r="B63" s="51" t="s">
        <v>266</v>
      </c>
      <c r="C63" s="27" t="s">
        <v>224</v>
      </c>
      <c r="D63" s="52">
        <f>E63</f>
        <v>113210</v>
      </c>
      <c r="E63" s="53">
        <f>SUM(E65:E72)</f>
        <v>113210</v>
      </c>
      <c r="F63" s="30" t="s">
        <v>225</v>
      </c>
      <c r="G63" s="28">
        <f>H63</f>
        <v>255.66666666666666</v>
      </c>
      <c r="H63" s="29">
        <f>SUM(H65:H72)</f>
        <v>255.66666666666666</v>
      </c>
      <c r="I63" s="31" t="s">
        <v>225</v>
      </c>
      <c r="J63" s="28">
        <f>K63</f>
        <v>0</v>
      </c>
      <c r="K63" s="29">
        <f>SUM(K65:K72)</f>
        <v>0</v>
      </c>
      <c r="L63" s="31" t="s">
        <v>225</v>
      </c>
    </row>
    <row r="64" spans="1:15" ht="13.5" thickBot="1" x14ac:dyDescent="0.25">
      <c r="A64" s="25"/>
      <c r="B64" s="13" t="s">
        <v>44</v>
      </c>
      <c r="C64" s="27"/>
      <c r="D64" s="28"/>
      <c r="E64" s="29"/>
      <c r="F64" s="31"/>
      <c r="G64" s="28"/>
      <c r="H64" s="29"/>
      <c r="I64" s="31"/>
      <c r="J64" s="28"/>
      <c r="K64" s="29"/>
      <c r="L64" s="31"/>
    </row>
    <row r="65" spans="1:13" x14ac:dyDescent="0.2">
      <c r="A65" s="32">
        <v>4261</v>
      </c>
      <c r="B65" s="33" t="s">
        <v>27</v>
      </c>
      <c r="C65" s="38" t="s">
        <v>200</v>
      </c>
      <c r="D65" s="35">
        <f t="shared" ref="D65:D73" si="6">E65</f>
        <v>13760</v>
      </c>
      <c r="E65" s="36">
        <v>13760</v>
      </c>
      <c r="F65" s="37" t="s">
        <v>225</v>
      </c>
      <c r="G65" s="200">
        <f t="shared" ref="G65:G73" si="7">H65</f>
        <v>119.16666666666667</v>
      </c>
      <c r="H65" s="132">
        <v>119.16666666666667</v>
      </c>
      <c r="I65" s="56" t="s">
        <v>225</v>
      </c>
      <c r="J65" s="39">
        <f t="shared" ref="J65:J73" si="8">K65</f>
        <v>0</v>
      </c>
      <c r="K65" s="40"/>
      <c r="L65" s="56" t="s">
        <v>225</v>
      </c>
      <c r="M65" s="254"/>
    </row>
    <row r="66" spans="1:13" hidden="1" x14ac:dyDescent="0.2">
      <c r="A66" s="32">
        <v>4262</v>
      </c>
      <c r="B66" s="33" t="s">
        <v>28</v>
      </c>
      <c r="C66" s="38" t="s">
        <v>201</v>
      </c>
      <c r="D66" s="35">
        <f t="shared" si="6"/>
        <v>0</v>
      </c>
      <c r="E66" s="36"/>
      <c r="F66" s="37" t="s">
        <v>225</v>
      </c>
      <c r="G66" s="39">
        <f t="shared" si="7"/>
        <v>0</v>
      </c>
      <c r="H66" s="40"/>
      <c r="I66" s="56" t="s">
        <v>225</v>
      </c>
      <c r="J66" s="39">
        <f t="shared" si="8"/>
        <v>0</v>
      </c>
      <c r="K66" s="40"/>
      <c r="L66" s="56" t="s">
        <v>225</v>
      </c>
      <c r="M66" s="254"/>
    </row>
    <row r="67" spans="1:13" ht="24" hidden="1" x14ac:dyDescent="0.2">
      <c r="A67" s="32">
        <v>4263</v>
      </c>
      <c r="B67" s="33" t="s">
        <v>127</v>
      </c>
      <c r="C67" s="38" t="s">
        <v>202</v>
      </c>
      <c r="D67" s="35">
        <f t="shared" si="6"/>
        <v>0</v>
      </c>
      <c r="E67" s="36"/>
      <c r="F67" s="37" t="s">
        <v>225</v>
      </c>
      <c r="G67" s="39">
        <f t="shared" si="7"/>
        <v>0</v>
      </c>
      <c r="H67" s="40"/>
      <c r="I67" s="56" t="s">
        <v>225</v>
      </c>
      <c r="J67" s="39">
        <f t="shared" si="8"/>
        <v>0</v>
      </c>
      <c r="K67" s="40"/>
      <c r="L67" s="56" t="s">
        <v>225</v>
      </c>
      <c r="M67" s="254"/>
    </row>
    <row r="68" spans="1:13" x14ac:dyDescent="0.2">
      <c r="A68" s="32">
        <v>4264</v>
      </c>
      <c r="B68" s="33" t="s">
        <v>29</v>
      </c>
      <c r="C68" s="38" t="s">
        <v>203</v>
      </c>
      <c r="D68" s="35">
        <f t="shared" si="6"/>
        <v>28500</v>
      </c>
      <c r="E68" s="36">
        <v>28500</v>
      </c>
      <c r="F68" s="37" t="s">
        <v>225</v>
      </c>
      <c r="G68" s="200">
        <f t="shared" si="7"/>
        <v>130.66666666666666</v>
      </c>
      <c r="H68" s="132">
        <v>130.66666666666666</v>
      </c>
      <c r="I68" s="56" t="s">
        <v>225</v>
      </c>
      <c r="J68" s="39">
        <f t="shared" si="8"/>
        <v>0</v>
      </c>
      <c r="K68" s="40"/>
      <c r="L68" s="56" t="s">
        <v>225</v>
      </c>
      <c r="M68" s="254"/>
    </row>
    <row r="69" spans="1:13" ht="24" hidden="1" x14ac:dyDescent="0.2">
      <c r="A69" s="32">
        <v>4265</v>
      </c>
      <c r="B69" s="71" t="s">
        <v>30</v>
      </c>
      <c r="C69" s="38" t="s">
        <v>204</v>
      </c>
      <c r="D69" s="35">
        <f t="shared" si="6"/>
        <v>0</v>
      </c>
      <c r="E69" s="36"/>
      <c r="F69" s="37" t="s">
        <v>225</v>
      </c>
      <c r="G69" s="39">
        <f t="shared" si="7"/>
        <v>0</v>
      </c>
      <c r="H69" s="40"/>
      <c r="I69" s="56" t="s">
        <v>225</v>
      </c>
      <c r="J69" s="39">
        <f t="shared" si="8"/>
        <v>0</v>
      </c>
      <c r="K69" s="40"/>
      <c r="L69" s="56" t="s">
        <v>225</v>
      </c>
      <c r="M69" s="254"/>
    </row>
    <row r="70" spans="1:13" hidden="1" x14ac:dyDescent="0.2">
      <c r="A70" s="32">
        <v>4266</v>
      </c>
      <c r="B70" s="33" t="s">
        <v>31</v>
      </c>
      <c r="C70" s="38" t="s">
        <v>205</v>
      </c>
      <c r="D70" s="35">
        <f t="shared" si="6"/>
        <v>0</v>
      </c>
      <c r="E70" s="36"/>
      <c r="F70" s="37" t="s">
        <v>225</v>
      </c>
      <c r="G70" s="39">
        <f t="shared" si="7"/>
        <v>0</v>
      </c>
      <c r="H70" s="40"/>
      <c r="I70" s="56" t="s">
        <v>225</v>
      </c>
      <c r="J70" s="39">
        <f t="shared" si="8"/>
        <v>0</v>
      </c>
      <c r="K70" s="40"/>
      <c r="L70" s="56" t="s">
        <v>225</v>
      </c>
      <c r="M70" s="254"/>
    </row>
    <row r="71" spans="1:13" x14ac:dyDescent="0.2">
      <c r="A71" s="32">
        <v>4267</v>
      </c>
      <c r="B71" s="33" t="s">
        <v>32</v>
      </c>
      <c r="C71" s="38" t="s">
        <v>206</v>
      </c>
      <c r="D71" s="35">
        <f t="shared" si="6"/>
        <v>4000</v>
      </c>
      <c r="E71" s="36">
        <v>4000</v>
      </c>
      <c r="F71" s="37" t="s">
        <v>225</v>
      </c>
      <c r="G71" s="200">
        <f t="shared" si="7"/>
        <v>5.833333333333333</v>
      </c>
      <c r="H71" s="132">
        <v>5.833333333333333</v>
      </c>
      <c r="I71" s="56" t="s">
        <v>225</v>
      </c>
      <c r="J71" s="39">
        <f t="shared" si="8"/>
        <v>0</v>
      </c>
      <c r="K71" s="40"/>
      <c r="L71" s="56" t="s">
        <v>225</v>
      </c>
      <c r="M71" s="254"/>
    </row>
    <row r="72" spans="1:13" s="7" customFormat="1" ht="13.5" thickBot="1" x14ac:dyDescent="0.25">
      <c r="A72" s="43">
        <v>4269</v>
      </c>
      <c r="B72" s="62" t="s">
        <v>33</v>
      </c>
      <c r="C72" s="63" t="s">
        <v>207</v>
      </c>
      <c r="D72" s="72">
        <f t="shared" si="6"/>
        <v>66950</v>
      </c>
      <c r="E72" s="73">
        <v>66950</v>
      </c>
      <c r="F72" s="48" t="s">
        <v>225</v>
      </c>
      <c r="G72" s="193">
        <f t="shared" si="7"/>
        <v>0</v>
      </c>
      <c r="H72" s="194"/>
      <c r="I72" s="192" t="s">
        <v>225</v>
      </c>
      <c r="J72" s="193">
        <f t="shared" si="8"/>
        <v>0</v>
      </c>
      <c r="K72" s="194"/>
      <c r="L72" s="192" t="s">
        <v>225</v>
      </c>
      <c r="M72" s="254"/>
    </row>
    <row r="73" spans="1:13" ht="14.25" hidden="1" customHeight="1" thickBot="1" x14ac:dyDescent="0.25">
      <c r="A73" s="12">
        <v>4300</v>
      </c>
      <c r="B73" s="74" t="s">
        <v>267</v>
      </c>
      <c r="C73" s="23" t="s">
        <v>224</v>
      </c>
      <c r="D73" s="75">
        <f t="shared" si="6"/>
        <v>0</v>
      </c>
      <c r="E73" s="76">
        <f>SUM(E75,E79,E83)</f>
        <v>0</v>
      </c>
      <c r="F73" s="50" t="s">
        <v>225</v>
      </c>
      <c r="G73" s="24">
        <f t="shared" si="7"/>
        <v>0</v>
      </c>
      <c r="H73" s="16">
        <f>SUM(H75,H79,H83)</f>
        <v>0</v>
      </c>
      <c r="I73" s="206" t="s">
        <v>225</v>
      </c>
      <c r="J73" s="24">
        <f t="shared" si="8"/>
        <v>0</v>
      </c>
      <c r="K73" s="16">
        <f>SUM(K75,K79,K83)</f>
        <v>0</v>
      </c>
      <c r="L73" s="206" t="s">
        <v>225</v>
      </c>
      <c r="M73" s="254"/>
    </row>
    <row r="74" spans="1:13" ht="13.5" hidden="1" thickBot="1" x14ac:dyDescent="0.25">
      <c r="A74" s="12"/>
      <c r="B74" s="13" t="s">
        <v>45</v>
      </c>
      <c r="C74" s="14"/>
      <c r="D74" s="75"/>
      <c r="E74" s="76"/>
      <c r="F74" s="17"/>
      <c r="G74" s="24"/>
      <c r="H74" s="16"/>
      <c r="I74" s="17"/>
      <c r="J74" s="24"/>
      <c r="K74" s="16"/>
      <c r="L74" s="17"/>
      <c r="M74" s="254"/>
    </row>
    <row r="75" spans="1:13" ht="13.5" hidden="1" thickBot="1" x14ac:dyDescent="0.25">
      <c r="A75" s="25">
        <v>4310</v>
      </c>
      <c r="B75" s="51" t="s">
        <v>268</v>
      </c>
      <c r="C75" s="27" t="s">
        <v>224</v>
      </c>
      <c r="D75" s="77">
        <f>E75+SUM(E75:F75)</f>
        <v>0</v>
      </c>
      <c r="E75" s="78">
        <f>SUM(E77:E78)</f>
        <v>0</v>
      </c>
      <c r="F75" s="31">
        <f>SUM(F77:F78)</f>
        <v>0</v>
      </c>
      <c r="G75" s="28">
        <f>H75+SUM(H75:I75)</f>
        <v>0</v>
      </c>
      <c r="H75" s="29">
        <f>SUM(H77:H78)</f>
        <v>0</v>
      </c>
      <c r="I75" s="31">
        <f>SUM(I77:I78)</f>
        <v>0</v>
      </c>
      <c r="J75" s="28">
        <f>K75+SUM(K75:L75)</f>
        <v>0</v>
      </c>
      <c r="K75" s="29">
        <f>SUM(K77:K78)</f>
        <v>0</v>
      </c>
      <c r="L75" s="31">
        <f>SUM(L77:L78)</f>
        <v>0</v>
      </c>
      <c r="M75" s="254"/>
    </row>
    <row r="76" spans="1:13" ht="13.5" hidden="1" thickBot="1" x14ac:dyDescent="0.25">
      <c r="A76" s="25"/>
      <c r="B76" s="13" t="s">
        <v>44</v>
      </c>
      <c r="C76" s="27"/>
      <c r="D76" s="77"/>
      <c r="E76" s="78"/>
      <c r="F76" s="31"/>
      <c r="G76" s="28"/>
      <c r="H76" s="29"/>
      <c r="I76" s="31"/>
      <c r="J76" s="28"/>
      <c r="K76" s="29"/>
      <c r="L76" s="31"/>
      <c r="M76" s="254"/>
    </row>
    <row r="77" spans="1:13" ht="13.5" hidden="1" thickBot="1" x14ac:dyDescent="0.25">
      <c r="A77" s="32">
        <v>4311</v>
      </c>
      <c r="B77" s="33" t="s">
        <v>34</v>
      </c>
      <c r="C77" s="38" t="s">
        <v>208</v>
      </c>
      <c r="D77" s="35">
        <f>E77</f>
        <v>0</v>
      </c>
      <c r="E77" s="36"/>
      <c r="F77" s="56" t="s">
        <v>225</v>
      </c>
      <c r="G77" s="39">
        <f>H77</f>
        <v>0</v>
      </c>
      <c r="H77" s="40"/>
      <c r="I77" s="56" t="s">
        <v>225</v>
      </c>
      <c r="J77" s="39">
        <f>K77</f>
        <v>0</v>
      </c>
      <c r="K77" s="40"/>
      <c r="L77" s="56" t="s">
        <v>225</v>
      </c>
      <c r="M77" s="254"/>
    </row>
    <row r="78" spans="1:13" ht="13.5" hidden="1" thickBot="1" x14ac:dyDescent="0.25">
      <c r="A78" s="32">
        <v>4312</v>
      </c>
      <c r="B78" s="33" t="s">
        <v>35</v>
      </c>
      <c r="C78" s="38" t="s">
        <v>209</v>
      </c>
      <c r="D78" s="35">
        <f>E78</f>
        <v>0</v>
      </c>
      <c r="E78" s="36"/>
      <c r="F78" s="56" t="s">
        <v>225</v>
      </c>
      <c r="G78" s="39">
        <f>H78</f>
        <v>0</v>
      </c>
      <c r="H78" s="40"/>
      <c r="I78" s="56" t="s">
        <v>225</v>
      </c>
      <c r="J78" s="39">
        <f>K78</f>
        <v>0</v>
      </c>
      <c r="K78" s="40"/>
      <c r="L78" s="56" t="s">
        <v>225</v>
      </c>
      <c r="M78" s="254"/>
    </row>
    <row r="79" spans="1:13" ht="13.5" hidden="1" thickBot="1" x14ac:dyDescent="0.25">
      <c r="A79" s="32">
        <v>4320</v>
      </c>
      <c r="B79" s="41" t="s">
        <v>269</v>
      </c>
      <c r="C79" s="42" t="s">
        <v>224</v>
      </c>
      <c r="D79" s="35">
        <f>SUM(E79:F79)</f>
        <v>0</v>
      </c>
      <c r="E79" s="36">
        <f>SUM(E81:E82)</f>
        <v>0</v>
      </c>
      <c r="F79" s="56"/>
      <c r="G79" s="39">
        <f>SUM(H79:I79)</f>
        <v>0</v>
      </c>
      <c r="H79" s="40">
        <f>SUM(H81:H82)</f>
        <v>0</v>
      </c>
      <c r="I79" s="56"/>
      <c r="J79" s="39">
        <f>SUM(K79:L79)</f>
        <v>0</v>
      </c>
      <c r="K79" s="40">
        <f>SUM(K81:K82)</f>
        <v>0</v>
      </c>
      <c r="L79" s="56"/>
      <c r="M79" s="254"/>
    </row>
    <row r="80" spans="1:13" ht="13.5" hidden="1" thickBot="1" x14ac:dyDescent="0.25">
      <c r="A80" s="25"/>
      <c r="B80" s="13" t="s">
        <v>44</v>
      </c>
      <c r="C80" s="27"/>
      <c r="D80" s="77"/>
      <c r="E80" s="78"/>
      <c r="F80" s="31"/>
      <c r="G80" s="28"/>
      <c r="H80" s="29"/>
      <c r="I80" s="31"/>
      <c r="J80" s="28"/>
      <c r="K80" s="29"/>
      <c r="L80" s="31"/>
      <c r="M80" s="254"/>
    </row>
    <row r="81" spans="1:13" ht="15.75" hidden="1" customHeight="1" x14ac:dyDescent="0.2">
      <c r="A81" s="32">
        <v>4321</v>
      </c>
      <c r="B81" s="33" t="s">
        <v>36</v>
      </c>
      <c r="C81" s="38" t="s">
        <v>210</v>
      </c>
      <c r="D81" s="35">
        <f>E81</f>
        <v>0</v>
      </c>
      <c r="E81" s="36"/>
      <c r="F81" s="56" t="s">
        <v>225</v>
      </c>
      <c r="G81" s="39">
        <f>H81</f>
        <v>0</v>
      </c>
      <c r="H81" s="40"/>
      <c r="I81" s="56" t="s">
        <v>225</v>
      </c>
      <c r="J81" s="39">
        <f>K81</f>
        <v>0</v>
      </c>
      <c r="K81" s="40"/>
      <c r="L81" s="56" t="s">
        <v>225</v>
      </c>
      <c r="M81" s="254"/>
    </row>
    <row r="82" spans="1:13" ht="13.5" hidden="1" thickBot="1" x14ac:dyDescent="0.25">
      <c r="A82" s="43">
        <v>4322</v>
      </c>
      <c r="B82" s="62" t="s">
        <v>37</v>
      </c>
      <c r="C82" s="63" t="s">
        <v>211</v>
      </c>
      <c r="D82" s="72">
        <f>E82</f>
        <v>0</v>
      </c>
      <c r="E82" s="73"/>
      <c r="F82" s="68" t="s">
        <v>225</v>
      </c>
      <c r="G82" s="66">
        <f>H82</f>
        <v>0</v>
      </c>
      <c r="H82" s="67"/>
      <c r="I82" s="68" t="s">
        <v>225</v>
      </c>
      <c r="J82" s="66">
        <f>K82</f>
        <v>0</v>
      </c>
      <c r="K82" s="67"/>
      <c r="L82" s="68" t="s">
        <v>225</v>
      </c>
      <c r="M82" s="254"/>
    </row>
    <row r="83" spans="1:13" ht="23.25" hidden="1" thickBot="1" x14ac:dyDescent="0.25">
      <c r="A83" s="25">
        <v>4330</v>
      </c>
      <c r="B83" s="51" t="s">
        <v>270</v>
      </c>
      <c r="C83" s="27" t="s">
        <v>224</v>
      </c>
      <c r="D83" s="77">
        <f>E83</f>
        <v>0</v>
      </c>
      <c r="E83" s="78">
        <f>SUM(E85:E87)</f>
        <v>0</v>
      </c>
      <c r="F83" s="31" t="s">
        <v>225</v>
      </c>
      <c r="G83" s="28">
        <f>H83</f>
        <v>0</v>
      </c>
      <c r="H83" s="29">
        <f>SUM(H85:H87)</f>
        <v>0</v>
      </c>
      <c r="I83" s="31" t="s">
        <v>225</v>
      </c>
      <c r="J83" s="28">
        <f>K83</f>
        <v>0</v>
      </c>
      <c r="K83" s="29">
        <f>SUM(K85:K87)</f>
        <v>0</v>
      </c>
      <c r="L83" s="31" t="s">
        <v>225</v>
      </c>
      <c r="M83" s="254"/>
    </row>
    <row r="84" spans="1:13" ht="13.5" hidden="1" thickBot="1" x14ac:dyDescent="0.25">
      <c r="A84" s="25"/>
      <c r="B84" s="13" t="s">
        <v>44</v>
      </c>
      <c r="C84" s="27"/>
      <c r="D84" s="77"/>
      <c r="E84" s="78"/>
      <c r="F84" s="31"/>
      <c r="G84" s="28"/>
      <c r="H84" s="29"/>
      <c r="I84" s="31"/>
      <c r="J84" s="28"/>
      <c r="K84" s="29"/>
      <c r="L84" s="31"/>
      <c r="M84" s="254"/>
    </row>
    <row r="85" spans="1:13" ht="24.75" hidden="1" thickBot="1" x14ac:dyDescent="0.25">
      <c r="A85" s="32">
        <v>4331</v>
      </c>
      <c r="B85" s="33" t="s">
        <v>38</v>
      </c>
      <c r="C85" s="38" t="s">
        <v>212</v>
      </c>
      <c r="D85" s="35">
        <f>E85</f>
        <v>0</v>
      </c>
      <c r="E85" s="36"/>
      <c r="F85" s="56" t="s">
        <v>225</v>
      </c>
      <c r="G85" s="39">
        <f>H85</f>
        <v>0</v>
      </c>
      <c r="H85" s="40"/>
      <c r="I85" s="56" t="s">
        <v>225</v>
      </c>
      <c r="J85" s="39">
        <f>K85</f>
        <v>0</v>
      </c>
      <c r="K85" s="40"/>
      <c r="L85" s="56" t="s">
        <v>225</v>
      </c>
      <c r="M85" s="254"/>
    </row>
    <row r="86" spans="1:13" ht="13.5" hidden="1" thickBot="1" x14ac:dyDescent="0.25">
      <c r="A86" s="32">
        <v>4332</v>
      </c>
      <c r="B86" s="33" t="s">
        <v>39</v>
      </c>
      <c r="C86" s="38" t="s">
        <v>213</v>
      </c>
      <c r="D86" s="35">
        <f>E86</f>
        <v>0</v>
      </c>
      <c r="E86" s="36"/>
      <c r="F86" s="56" t="s">
        <v>225</v>
      </c>
      <c r="G86" s="39">
        <f>H86</f>
        <v>0</v>
      </c>
      <c r="H86" s="40"/>
      <c r="I86" s="56" t="s">
        <v>225</v>
      </c>
      <c r="J86" s="39">
        <f>K86</f>
        <v>0</v>
      </c>
      <c r="K86" s="40"/>
      <c r="L86" s="56" t="s">
        <v>225</v>
      </c>
      <c r="M86" s="254"/>
    </row>
    <row r="87" spans="1:13" ht="13.5" hidden="1" thickBot="1" x14ac:dyDescent="0.25">
      <c r="A87" s="43">
        <v>4333</v>
      </c>
      <c r="B87" s="62" t="s">
        <v>40</v>
      </c>
      <c r="C87" s="63" t="s">
        <v>214</v>
      </c>
      <c r="D87" s="72">
        <f>E87</f>
        <v>0</v>
      </c>
      <c r="E87" s="73"/>
      <c r="F87" s="68" t="s">
        <v>225</v>
      </c>
      <c r="G87" s="66">
        <f>H87</f>
        <v>0</v>
      </c>
      <c r="H87" s="67"/>
      <c r="I87" s="68" t="s">
        <v>225</v>
      </c>
      <c r="J87" s="66">
        <f>K87</f>
        <v>0</v>
      </c>
      <c r="K87" s="67"/>
      <c r="L87" s="68" t="s">
        <v>225</v>
      </c>
      <c r="M87" s="254"/>
    </row>
    <row r="88" spans="1:13" ht="13.5" thickBot="1" x14ac:dyDescent="0.25">
      <c r="A88" s="12">
        <v>4400</v>
      </c>
      <c r="B88" s="49" t="s">
        <v>271</v>
      </c>
      <c r="C88" s="23" t="s">
        <v>224</v>
      </c>
      <c r="D88" s="75">
        <f>E88</f>
        <v>1780796</v>
      </c>
      <c r="E88" s="76">
        <f>SUM(E90,E94)</f>
        <v>1780796</v>
      </c>
      <c r="F88" s="50" t="s">
        <v>225</v>
      </c>
      <c r="G88" s="24">
        <f>H88</f>
        <v>13176</v>
      </c>
      <c r="H88" s="16">
        <f>SUM(H90,H94)</f>
        <v>13176</v>
      </c>
      <c r="I88" s="206" t="s">
        <v>225</v>
      </c>
      <c r="J88" s="24">
        <f>K88</f>
        <v>0</v>
      </c>
      <c r="K88" s="16">
        <f>SUM(K90,K94)</f>
        <v>0</v>
      </c>
      <c r="L88" s="206" t="s">
        <v>225</v>
      </c>
      <c r="M88" s="254"/>
    </row>
    <row r="89" spans="1:13" ht="13.5" thickBot="1" x14ac:dyDescent="0.25">
      <c r="A89" s="12"/>
      <c r="B89" s="13" t="s">
        <v>45</v>
      </c>
      <c r="C89" s="14"/>
      <c r="D89" s="75"/>
      <c r="E89" s="76"/>
      <c r="F89" s="17"/>
      <c r="G89" s="24"/>
      <c r="H89" s="16"/>
      <c r="I89" s="17"/>
      <c r="J89" s="24"/>
      <c r="K89" s="16"/>
      <c r="L89" s="17"/>
      <c r="M89" s="254"/>
    </row>
    <row r="90" spans="1:13" ht="24.75" thickBot="1" x14ac:dyDescent="0.25">
      <c r="A90" s="25">
        <v>4410</v>
      </c>
      <c r="B90" s="51" t="s">
        <v>272</v>
      </c>
      <c r="C90" s="27" t="s">
        <v>224</v>
      </c>
      <c r="D90" s="77">
        <f>F90+E90</f>
        <v>1780796</v>
      </c>
      <c r="E90" s="78">
        <f>E92+E93</f>
        <v>1780796</v>
      </c>
      <c r="F90" s="30"/>
      <c r="G90" s="28">
        <f>H90+SUM(H90:I90)</f>
        <v>26352</v>
      </c>
      <c r="H90" s="29">
        <f>H92+H93</f>
        <v>13176</v>
      </c>
      <c r="I90" s="31"/>
      <c r="J90" s="28">
        <f>K90+SUM(K90:L90)</f>
        <v>0</v>
      </c>
      <c r="K90" s="29">
        <f>K92+K93</f>
        <v>0</v>
      </c>
      <c r="L90" s="31"/>
    </row>
    <row r="91" spans="1:13" ht="13.5" thickBot="1" x14ac:dyDescent="0.25">
      <c r="A91" s="25"/>
      <c r="B91" s="13" t="s">
        <v>44</v>
      </c>
      <c r="C91" s="27"/>
      <c r="D91" s="77"/>
      <c r="E91" s="78"/>
      <c r="F91" s="30"/>
      <c r="G91" s="28"/>
      <c r="H91" s="29"/>
      <c r="I91" s="31"/>
      <c r="J91" s="28"/>
      <c r="K91" s="29"/>
      <c r="L91" s="31"/>
    </row>
    <row r="92" spans="1:13" ht="24" x14ac:dyDescent="0.2">
      <c r="A92" s="32">
        <v>4411</v>
      </c>
      <c r="B92" s="33" t="s">
        <v>41</v>
      </c>
      <c r="C92" s="38" t="s">
        <v>215</v>
      </c>
      <c r="D92" s="35">
        <f>E92</f>
        <v>1780796</v>
      </c>
      <c r="E92" s="36">
        <v>1780796</v>
      </c>
      <c r="F92" s="37" t="s">
        <v>225</v>
      </c>
      <c r="G92" s="187">
        <f>H92</f>
        <v>13176</v>
      </c>
      <c r="H92" s="188">
        <v>13176</v>
      </c>
      <c r="I92" s="189" t="s">
        <v>225</v>
      </c>
      <c r="J92" s="234">
        <f>K92</f>
        <v>0</v>
      </c>
      <c r="K92" s="240"/>
      <c r="L92" s="189" t="s">
        <v>225</v>
      </c>
      <c r="M92" s="254"/>
    </row>
    <row r="93" spans="1:13" ht="24" hidden="1" x14ac:dyDescent="0.2">
      <c r="A93" s="32">
        <v>4412</v>
      </c>
      <c r="B93" s="33" t="s">
        <v>42</v>
      </c>
      <c r="C93" s="38" t="s">
        <v>216</v>
      </c>
      <c r="D93" s="39">
        <f>E93</f>
        <v>0</v>
      </c>
      <c r="E93" s="40"/>
      <c r="F93" s="37" t="s">
        <v>225</v>
      </c>
      <c r="G93" s="39">
        <f>H93</f>
        <v>0</v>
      </c>
      <c r="H93" s="40"/>
      <c r="I93" s="56" t="s">
        <v>225</v>
      </c>
      <c r="J93" s="39">
        <f>K93</f>
        <v>0</v>
      </c>
      <c r="K93" s="40"/>
      <c r="L93" s="56" t="s">
        <v>225</v>
      </c>
    </row>
    <row r="94" spans="1:13" ht="1.5" hidden="1" customHeight="1" thickBot="1" x14ac:dyDescent="0.25">
      <c r="A94" s="32">
        <v>4420</v>
      </c>
      <c r="B94" s="41" t="s">
        <v>273</v>
      </c>
      <c r="C94" s="42" t="s">
        <v>224</v>
      </c>
      <c r="D94" s="39">
        <f>E94</f>
        <v>0</v>
      </c>
      <c r="E94" s="40">
        <f>SUM(E96:E97)</f>
        <v>0</v>
      </c>
      <c r="F94" s="37"/>
      <c r="G94" s="39">
        <f>H94</f>
        <v>0</v>
      </c>
      <c r="H94" s="40">
        <f>SUM(H96:H97)</f>
        <v>0</v>
      </c>
      <c r="I94" s="56"/>
      <c r="J94" s="39">
        <f>K94</f>
        <v>0</v>
      </c>
      <c r="K94" s="40">
        <f>SUM(K96:K97)</f>
        <v>0</v>
      </c>
      <c r="L94" s="56"/>
    </row>
    <row r="95" spans="1:13" ht="13.5" hidden="1" thickBot="1" x14ac:dyDescent="0.25">
      <c r="A95" s="25"/>
      <c r="B95" s="13" t="s">
        <v>44</v>
      </c>
      <c r="C95" s="27"/>
      <c r="D95" s="28"/>
      <c r="E95" s="29"/>
      <c r="F95" s="30"/>
      <c r="G95" s="28"/>
      <c r="H95" s="29"/>
      <c r="I95" s="31"/>
      <c r="J95" s="28"/>
      <c r="K95" s="29"/>
      <c r="L95" s="31"/>
    </row>
    <row r="96" spans="1:13" ht="36" hidden="1" x14ac:dyDescent="0.2">
      <c r="A96" s="32">
        <v>4421</v>
      </c>
      <c r="B96" s="33" t="s">
        <v>64</v>
      </c>
      <c r="C96" s="38" t="s">
        <v>217</v>
      </c>
      <c r="D96" s="39">
        <f>E96</f>
        <v>0</v>
      </c>
      <c r="E96" s="40"/>
      <c r="F96" s="37" t="s">
        <v>225</v>
      </c>
      <c r="G96" s="39">
        <f>H96</f>
        <v>0</v>
      </c>
      <c r="H96" s="40"/>
      <c r="I96" s="56" t="s">
        <v>225</v>
      </c>
      <c r="J96" s="39">
        <f>K96</f>
        <v>0</v>
      </c>
      <c r="K96" s="40"/>
      <c r="L96" s="56" t="s">
        <v>225</v>
      </c>
    </row>
    <row r="97" spans="1:12" ht="23.25" hidden="1" customHeight="1" thickBot="1" x14ac:dyDescent="0.25">
      <c r="A97" s="43">
        <v>4422</v>
      </c>
      <c r="B97" s="62" t="s">
        <v>85</v>
      </c>
      <c r="C97" s="63" t="s">
        <v>218</v>
      </c>
      <c r="D97" s="66">
        <f>E97</f>
        <v>0</v>
      </c>
      <c r="E97" s="67"/>
      <c r="F97" s="48" t="s">
        <v>225</v>
      </c>
      <c r="G97" s="66">
        <f>H97</f>
        <v>0</v>
      </c>
      <c r="H97" s="67"/>
      <c r="I97" s="68" t="s">
        <v>225</v>
      </c>
      <c r="J97" s="66">
        <f>K97</f>
        <v>0</v>
      </c>
      <c r="K97" s="67"/>
      <c r="L97" s="68" t="s">
        <v>225</v>
      </c>
    </row>
    <row r="98" spans="1:12" ht="27.75" customHeight="1" thickBot="1" x14ac:dyDescent="0.25">
      <c r="A98" s="79">
        <v>4500</v>
      </c>
      <c r="B98" s="80" t="s">
        <v>274</v>
      </c>
      <c r="C98" s="81" t="s">
        <v>224</v>
      </c>
      <c r="D98" s="82">
        <f>E98</f>
        <v>830910.3</v>
      </c>
      <c r="E98" s="83">
        <f>SUM(E100,E104,E108,E120)</f>
        <v>830910.3</v>
      </c>
      <c r="F98" s="84" t="s">
        <v>225</v>
      </c>
      <c r="G98" s="211">
        <f>H98</f>
        <v>25</v>
      </c>
      <c r="H98" s="212">
        <f>SUM(H100,H104,H108,H120)</f>
        <v>25</v>
      </c>
      <c r="I98" s="213" t="s">
        <v>225</v>
      </c>
      <c r="J98" s="211">
        <f>K98</f>
        <v>0</v>
      </c>
      <c r="K98" s="212">
        <f>SUM(K100,K104,K108,K120)</f>
        <v>0</v>
      </c>
      <c r="L98" s="213" t="s">
        <v>225</v>
      </c>
    </row>
    <row r="99" spans="1:12" ht="13.5" thickBot="1" x14ac:dyDescent="0.25">
      <c r="A99" s="12"/>
      <c r="B99" s="13" t="s">
        <v>45</v>
      </c>
      <c r="C99" s="14"/>
      <c r="D99" s="20"/>
      <c r="E99" s="21"/>
      <c r="F99" s="17"/>
      <c r="G99" s="24"/>
      <c r="H99" s="16"/>
      <c r="I99" s="17"/>
      <c r="J99" s="24"/>
      <c r="K99" s="16"/>
      <c r="L99" s="17"/>
    </row>
    <row r="100" spans="1:12" ht="24" hidden="1" x14ac:dyDescent="0.2">
      <c r="A100" s="25">
        <v>4510</v>
      </c>
      <c r="B100" s="85" t="s">
        <v>275</v>
      </c>
      <c r="C100" s="27" t="s">
        <v>224</v>
      </c>
      <c r="D100" s="52">
        <f>SUM(E100:F100)</f>
        <v>0</v>
      </c>
      <c r="E100" s="53">
        <f>SUM(E102:E103)</f>
        <v>0</v>
      </c>
      <c r="F100" s="30"/>
      <c r="G100" s="28">
        <f>SUM(H100:I100)</f>
        <v>0</v>
      </c>
      <c r="H100" s="29">
        <f>SUM(H102:H103)</f>
        <v>0</v>
      </c>
      <c r="I100" s="31"/>
      <c r="J100" s="28">
        <f>SUM(K100:L100)</f>
        <v>0</v>
      </c>
      <c r="K100" s="29">
        <f>SUM(K102:K103)</f>
        <v>0</v>
      </c>
      <c r="L100" s="31"/>
    </row>
    <row r="101" spans="1:12" ht="13.5" hidden="1" thickBot="1" x14ac:dyDescent="0.25">
      <c r="A101" s="25"/>
      <c r="B101" s="13" t="s">
        <v>44</v>
      </c>
      <c r="C101" s="27"/>
      <c r="D101" s="52"/>
      <c r="E101" s="53"/>
      <c r="F101" s="30"/>
      <c r="G101" s="28"/>
      <c r="H101" s="29"/>
      <c r="I101" s="31"/>
      <c r="J101" s="28"/>
      <c r="K101" s="29"/>
      <c r="L101" s="31"/>
    </row>
    <row r="102" spans="1:12" ht="24" hidden="1" x14ac:dyDescent="0.2">
      <c r="A102" s="32">
        <v>4511</v>
      </c>
      <c r="B102" s="86" t="s">
        <v>276</v>
      </c>
      <c r="C102" s="38" t="s">
        <v>219</v>
      </c>
      <c r="D102" s="54">
        <f>E102</f>
        <v>0</v>
      </c>
      <c r="E102" s="55"/>
      <c r="F102" s="37" t="s">
        <v>225</v>
      </c>
      <c r="G102" s="39">
        <f>H102</f>
        <v>0</v>
      </c>
      <c r="H102" s="40"/>
      <c r="I102" s="56" t="s">
        <v>225</v>
      </c>
      <c r="J102" s="39">
        <f>K102</f>
        <v>0</v>
      </c>
      <c r="K102" s="40"/>
      <c r="L102" s="56" t="s">
        <v>225</v>
      </c>
    </row>
    <row r="103" spans="1:12" ht="24.75" hidden="1" thickBot="1" x14ac:dyDescent="0.25">
      <c r="A103" s="43">
        <v>4512</v>
      </c>
      <c r="B103" s="62" t="s">
        <v>86</v>
      </c>
      <c r="C103" s="63" t="s">
        <v>220</v>
      </c>
      <c r="D103" s="64">
        <f>E103</f>
        <v>0</v>
      </c>
      <c r="E103" s="65"/>
      <c r="F103" s="48" t="s">
        <v>225</v>
      </c>
      <c r="G103" s="66">
        <f>H103</f>
        <v>0</v>
      </c>
      <c r="H103" s="67"/>
      <c r="I103" s="68" t="s">
        <v>225</v>
      </c>
      <c r="J103" s="66">
        <f>K103</f>
        <v>0</v>
      </c>
      <c r="K103" s="67"/>
      <c r="L103" s="68" t="s">
        <v>225</v>
      </c>
    </row>
    <row r="104" spans="1:12" ht="24" hidden="1" x14ac:dyDescent="0.2">
      <c r="A104" s="25">
        <v>4520</v>
      </c>
      <c r="B104" s="85" t="s">
        <v>277</v>
      </c>
      <c r="C104" s="27" t="s">
        <v>224</v>
      </c>
      <c r="D104" s="52">
        <f>SUM(E104:F104)</f>
        <v>0</v>
      </c>
      <c r="E104" s="53">
        <f>SUM(E106:E107)</f>
        <v>0</v>
      </c>
      <c r="F104" s="30"/>
      <c r="G104" s="28">
        <f>SUM(H104:I104)</f>
        <v>0</v>
      </c>
      <c r="H104" s="29">
        <f>SUM(H106:H107)</f>
        <v>0</v>
      </c>
      <c r="I104" s="31"/>
      <c r="J104" s="28">
        <f>SUM(K104:L104)</f>
        <v>0</v>
      </c>
      <c r="K104" s="29">
        <f>SUM(K106:K107)</f>
        <v>0</v>
      </c>
      <c r="L104" s="31"/>
    </row>
    <row r="105" spans="1:12" ht="13.5" hidden="1" thickBot="1" x14ac:dyDescent="0.25">
      <c r="A105" s="25"/>
      <c r="B105" s="13" t="s">
        <v>44</v>
      </c>
      <c r="C105" s="27"/>
      <c r="D105" s="52"/>
      <c r="E105" s="53"/>
      <c r="F105" s="30"/>
      <c r="G105" s="28"/>
      <c r="H105" s="29"/>
      <c r="I105" s="31"/>
      <c r="J105" s="28"/>
      <c r="K105" s="29"/>
      <c r="L105" s="31"/>
    </row>
    <row r="106" spans="1:12" ht="30" hidden="1" customHeight="1" x14ac:dyDescent="0.2">
      <c r="A106" s="32">
        <v>4521</v>
      </c>
      <c r="B106" s="33" t="s">
        <v>52</v>
      </c>
      <c r="C106" s="38" t="s">
        <v>221</v>
      </c>
      <c r="D106" s="54">
        <f>E106</f>
        <v>0</v>
      </c>
      <c r="E106" s="55"/>
      <c r="F106" s="37" t="s">
        <v>225</v>
      </c>
      <c r="G106" s="39">
        <f>H106</f>
        <v>0</v>
      </c>
      <c r="H106" s="40"/>
      <c r="I106" s="56" t="s">
        <v>225</v>
      </c>
      <c r="J106" s="39">
        <f>K106</f>
        <v>0</v>
      </c>
      <c r="K106" s="40"/>
      <c r="L106" s="56" t="s">
        <v>225</v>
      </c>
    </row>
    <row r="107" spans="1:12" ht="30" hidden="1" customHeight="1" x14ac:dyDescent="0.2">
      <c r="A107" s="32">
        <v>4522</v>
      </c>
      <c r="B107" s="33" t="s">
        <v>65</v>
      </c>
      <c r="C107" s="38" t="s">
        <v>222</v>
      </c>
      <c r="D107" s="54">
        <f>E107</f>
        <v>0</v>
      </c>
      <c r="E107" s="55">
        <v>0</v>
      </c>
      <c r="F107" s="37" t="s">
        <v>225</v>
      </c>
      <c r="G107" s="39">
        <f>H107</f>
        <v>0</v>
      </c>
      <c r="H107" s="40"/>
      <c r="I107" s="56" t="s">
        <v>225</v>
      </c>
      <c r="J107" s="39">
        <f>K107</f>
        <v>0</v>
      </c>
      <c r="K107" s="40"/>
      <c r="L107" s="56" t="s">
        <v>225</v>
      </c>
    </row>
    <row r="108" spans="1:12" ht="24" customHeight="1" thickBot="1" x14ac:dyDescent="0.25">
      <c r="A108" s="32">
        <v>4530</v>
      </c>
      <c r="B108" s="87" t="s">
        <v>278</v>
      </c>
      <c r="C108" s="42" t="s">
        <v>224</v>
      </c>
      <c r="D108" s="54">
        <f>SUM(E108:F108)</f>
        <v>830910.3</v>
      </c>
      <c r="E108" s="55">
        <f>SUM(E110:E112)</f>
        <v>830910.3</v>
      </c>
      <c r="F108" s="56">
        <f>SUM(F110:F112)</f>
        <v>0</v>
      </c>
      <c r="G108" s="39">
        <f>SUM(H108:I108)</f>
        <v>25</v>
      </c>
      <c r="H108" s="40">
        <f>SUM(H110:H112)</f>
        <v>25</v>
      </c>
      <c r="I108" s="56">
        <f>SUM(I110:I112)</f>
        <v>0</v>
      </c>
      <c r="J108" s="39">
        <f>SUM(K108:L108)</f>
        <v>0</v>
      </c>
      <c r="K108" s="40">
        <f>SUM(K110:K112)</f>
        <v>0</v>
      </c>
      <c r="L108" s="56">
        <f>SUM(L110:L112)</f>
        <v>0</v>
      </c>
    </row>
    <row r="109" spans="1:12" ht="14.25" customHeight="1" thickBot="1" x14ac:dyDescent="0.25">
      <c r="A109" s="25"/>
      <c r="B109" s="13" t="s">
        <v>44</v>
      </c>
      <c r="C109" s="27"/>
      <c r="D109" s="52"/>
      <c r="E109" s="53"/>
      <c r="F109" s="31"/>
      <c r="G109" s="28"/>
      <c r="H109" s="29"/>
      <c r="I109" s="31"/>
      <c r="J109" s="28"/>
      <c r="K109" s="29"/>
      <c r="L109" s="31"/>
    </row>
    <row r="110" spans="1:12" ht="14.25" customHeight="1" thickBot="1" x14ac:dyDescent="0.25">
      <c r="A110" s="32">
        <v>4531</v>
      </c>
      <c r="B110" s="69" t="s">
        <v>53</v>
      </c>
      <c r="C110" s="34" t="s">
        <v>130</v>
      </c>
      <c r="D110" s="54">
        <f>SUM(E110:F110)</f>
        <v>830910.3</v>
      </c>
      <c r="E110" s="55">
        <v>830910.3</v>
      </c>
      <c r="F110" s="56"/>
      <c r="G110" s="39">
        <f>SUM(H110:I110)</f>
        <v>0</v>
      </c>
      <c r="H110" s="40"/>
      <c r="I110" s="56"/>
      <c r="J110" s="39">
        <f>SUM(K110:L110)</f>
        <v>0</v>
      </c>
      <c r="K110" s="40"/>
      <c r="L110" s="56"/>
    </row>
    <row r="111" spans="1:12" ht="38.25" hidden="1" customHeight="1" x14ac:dyDescent="0.2">
      <c r="A111" s="32">
        <v>4532</v>
      </c>
      <c r="B111" s="69" t="s">
        <v>54</v>
      </c>
      <c r="C111" s="38" t="s">
        <v>131</v>
      </c>
      <c r="D111" s="54">
        <f>SUM(E111:F111)</f>
        <v>0</v>
      </c>
      <c r="E111" s="55"/>
      <c r="F111" s="56"/>
      <c r="G111" s="39">
        <f>SUM(H111:I111)</f>
        <v>0</v>
      </c>
      <c r="H111" s="40"/>
      <c r="I111" s="56"/>
      <c r="J111" s="39">
        <f>SUM(K111:L111)</f>
        <v>0</v>
      </c>
      <c r="K111" s="40"/>
      <c r="L111" s="56"/>
    </row>
    <row r="112" spans="1:12" ht="24.75" hidden="1" thickBot="1" x14ac:dyDescent="0.25">
      <c r="A112" s="57">
        <v>4533</v>
      </c>
      <c r="B112" s="246" t="s">
        <v>306</v>
      </c>
      <c r="C112" s="59" t="s">
        <v>132</v>
      </c>
      <c r="D112" s="88">
        <f>SUM(E112:F112)</f>
        <v>0</v>
      </c>
      <c r="E112" s="60">
        <v>0</v>
      </c>
      <c r="F112" s="89">
        <f>SUM(F114,F118:F119)</f>
        <v>0</v>
      </c>
      <c r="G112" s="242">
        <f>SUM(H112:I112)</f>
        <v>25</v>
      </c>
      <c r="H112" s="243">
        <v>25</v>
      </c>
      <c r="I112" s="241">
        <f>SUM(I114,I118:I119)</f>
        <v>0</v>
      </c>
      <c r="J112" s="244">
        <f>SUM(K112:L112)</f>
        <v>0</v>
      </c>
      <c r="K112" s="245">
        <f>SUM(K114,K118,K119)</f>
        <v>0</v>
      </c>
      <c r="L112" s="241">
        <f>SUM(L114,L118:L119)</f>
        <v>0</v>
      </c>
    </row>
    <row r="113" spans="1:12" ht="13.5" hidden="1" thickBot="1" x14ac:dyDescent="0.25">
      <c r="A113" s="57"/>
      <c r="B113" s="90" t="s">
        <v>45</v>
      </c>
      <c r="C113" s="38"/>
      <c r="D113" s="54"/>
      <c r="E113" s="55"/>
      <c r="F113" s="56"/>
      <c r="G113" s="39"/>
      <c r="H113" s="40"/>
      <c r="I113" s="56"/>
      <c r="J113" s="39"/>
      <c r="K113" s="40"/>
      <c r="L113" s="56"/>
    </row>
    <row r="114" spans="1:12" ht="24.75" hidden="1" thickBot="1" x14ac:dyDescent="0.25">
      <c r="A114" s="57">
        <v>4534</v>
      </c>
      <c r="B114" s="90" t="s">
        <v>227</v>
      </c>
      <c r="C114" s="38"/>
      <c r="D114" s="54">
        <f>SUM(E114:F114)</f>
        <v>0</v>
      </c>
      <c r="E114" s="55"/>
      <c r="F114" s="56"/>
      <c r="G114" s="39">
        <f>SUM(H114:I114)</f>
        <v>0</v>
      </c>
      <c r="H114" s="40"/>
      <c r="I114" s="56"/>
      <c r="J114" s="39">
        <f>SUM(K114:L114)</f>
        <v>0</v>
      </c>
      <c r="K114" s="40"/>
      <c r="L114" s="56"/>
    </row>
    <row r="115" spans="1:12" ht="13.5" hidden="1" thickBot="1" x14ac:dyDescent="0.25">
      <c r="A115" s="57"/>
      <c r="B115" s="90" t="s">
        <v>47</v>
      </c>
      <c r="C115" s="38"/>
      <c r="D115" s="54"/>
      <c r="E115" s="55"/>
      <c r="F115" s="56"/>
      <c r="G115" s="39"/>
      <c r="H115" s="40"/>
      <c r="I115" s="56"/>
      <c r="J115" s="39"/>
      <c r="K115" s="40"/>
      <c r="L115" s="56"/>
    </row>
    <row r="116" spans="1:12" ht="21.75" hidden="1" customHeight="1" x14ac:dyDescent="0.2">
      <c r="A116" s="91">
        <v>4535</v>
      </c>
      <c r="B116" s="6" t="s">
        <v>46</v>
      </c>
      <c r="C116" s="38"/>
      <c r="D116" s="54">
        <f>SUM(E116:F116)</f>
        <v>0</v>
      </c>
      <c r="E116" s="55"/>
      <c r="F116" s="56"/>
      <c r="G116" s="39">
        <f>SUM(H116:I116)</f>
        <v>0</v>
      </c>
      <c r="H116" s="40"/>
      <c r="I116" s="56"/>
      <c r="J116" s="39">
        <f>SUM(K116:L116)</f>
        <v>0</v>
      </c>
      <c r="K116" s="40"/>
      <c r="L116" s="56"/>
    </row>
    <row r="117" spans="1:12" ht="13.5" hidden="1" thickBot="1" x14ac:dyDescent="0.25">
      <c r="A117" s="32">
        <v>4536</v>
      </c>
      <c r="B117" s="90" t="s">
        <v>48</v>
      </c>
      <c r="C117" s="38"/>
      <c r="D117" s="54">
        <f>SUM(E117:F117)</f>
        <v>0</v>
      </c>
      <c r="E117" s="55"/>
      <c r="F117" s="56"/>
      <c r="G117" s="39">
        <f>SUM(H117:I117)</f>
        <v>0</v>
      </c>
      <c r="H117" s="40"/>
      <c r="I117" s="56"/>
      <c r="J117" s="39">
        <f>SUM(K117:L117)</f>
        <v>0</v>
      </c>
      <c r="K117" s="40"/>
      <c r="L117" s="56"/>
    </row>
    <row r="118" spans="1:12" ht="13.5" hidden="1" thickBot="1" x14ac:dyDescent="0.25">
      <c r="A118" s="32">
        <v>4537</v>
      </c>
      <c r="B118" s="90" t="s">
        <v>49</v>
      </c>
      <c r="C118" s="38"/>
      <c r="D118" s="54">
        <f>SUM(E118:F118)</f>
        <v>0</v>
      </c>
      <c r="E118" s="55"/>
      <c r="F118" s="56"/>
      <c r="G118" s="39">
        <f>SUM(H118:I118)</f>
        <v>0</v>
      </c>
      <c r="H118" s="40"/>
      <c r="I118" s="56"/>
      <c r="J118" s="39">
        <f>SUM(K118:L118)</f>
        <v>0</v>
      </c>
      <c r="K118" s="40"/>
      <c r="L118" s="56"/>
    </row>
    <row r="119" spans="1:12" ht="13.5" hidden="1" thickBot="1" x14ac:dyDescent="0.25">
      <c r="A119" s="57">
        <v>4538</v>
      </c>
      <c r="B119" s="92" t="s">
        <v>51</v>
      </c>
      <c r="C119" s="59"/>
      <c r="D119" s="88">
        <f>SUM(E119:F119)</f>
        <v>0</v>
      </c>
      <c r="E119" s="60"/>
      <c r="F119" s="89"/>
      <c r="G119" s="207">
        <f>SUM(H119:I119)</f>
        <v>0</v>
      </c>
      <c r="H119" s="208"/>
      <c r="I119" s="89"/>
      <c r="J119" s="207">
        <f>SUM(K119:L119)</f>
        <v>0</v>
      </c>
      <c r="K119" s="208"/>
      <c r="L119" s="89"/>
    </row>
    <row r="120" spans="1:12" ht="24.75" hidden="1" thickBot="1" x14ac:dyDescent="0.25">
      <c r="A120" s="12">
        <v>4540</v>
      </c>
      <c r="B120" s="93" t="s">
        <v>279</v>
      </c>
      <c r="C120" s="23" t="s">
        <v>224</v>
      </c>
      <c r="D120" s="198">
        <f>SUM(E120:F120)</f>
        <v>0</v>
      </c>
      <c r="E120" s="199">
        <f>E122+E123+E124</f>
        <v>0</v>
      </c>
      <c r="F120" s="98" t="s">
        <v>225</v>
      </c>
      <c r="G120" s="24">
        <f>SUM(H120:I120)</f>
        <v>0</v>
      </c>
      <c r="H120" s="16"/>
      <c r="I120" s="206">
        <f>SUM(I122:I124)</f>
        <v>0</v>
      </c>
      <c r="J120" s="24">
        <f>SUM(K120:L120)</f>
        <v>0</v>
      </c>
      <c r="K120" s="16"/>
      <c r="L120" s="206">
        <f>SUM(L122:L124)</f>
        <v>0</v>
      </c>
    </row>
    <row r="121" spans="1:12" ht="13.5" hidden="1" thickBot="1" x14ac:dyDescent="0.25">
      <c r="A121" s="25"/>
      <c r="B121" s="94" t="s">
        <v>44</v>
      </c>
      <c r="C121" s="27"/>
      <c r="D121" s="52"/>
      <c r="E121" s="53"/>
      <c r="F121" s="31"/>
      <c r="G121" s="28"/>
      <c r="H121" s="29"/>
      <c r="I121" s="31"/>
      <c r="J121" s="28"/>
      <c r="K121" s="29"/>
      <c r="L121" s="31"/>
    </row>
    <row r="122" spans="1:12" ht="38.25" hidden="1" customHeight="1" x14ac:dyDescent="0.2">
      <c r="A122" s="32">
        <v>4541</v>
      </c>
      <c r="B122" s="95" t="s">
        <v>133</v>
      </c>
      <c r="C122" s="38" t="s">
        <v>135</v>
      </c>
      <c r="D122" s="54">
        <f>E122</f>
        <v>0</v>
      </c>
      <c r="E122" s="96"/>
      <c r="F122" s="96" t="s">
        <v>225</v>
      </c>
      <c r="G122" s="39">
        <f>I122</f>
        <v>0</v>
      </c>
      <c r="H122" s="151" t="s">
        <v>225</v>
      </c>
      <c r="I122" s="56"/>
      <c r="J122" s="39">
        <f>L122</f>
        <v>0</v>
      </c>
      <c r="K122" s="151" t="s">
        <v>225</v>
      </c>
      <c r="L122" s="56"/>
    </row>
    <row r="123" spans="1:12" ht="38.25" hidden="1" customHeight="1" x14ac:dyDescent="0.2">
      <c r="A123" s="32">
        <v>4542</v>
      </c>
      <c r="B123" s="69" t="s">
        <v>134</v>
      </c>
      <c r="C123" s="38" t="s">
        <v>136</v>
      </c>
      <c r="D123" s="54">
        <f>E123</f>
        <v>0</v>
      </c>
      <c r="E123" s="96"/>
      <c r="F123" s="96" t="s">
        <v>225</v>
      </c>
      <c r="G123" s="39">
        <f>I123</f>
        <v>0</v>
      </c>
      <c r="H123" s="151" t="s">
        <v>225</v>
      </c>
      <c r="I123" s="56"/>
      <c r="J123" s="39">
        <f>L123</f>
        <v>0</v>
      </c>
      <c r="K123" s="151" t="s">
        <v>225</v>
      </c>
      <c r="L123" s="56"/>
    </row>
    <row r="124" spans="1:12" ht="24.75" hidden="1" thickBot="1" x14ac:dyDescent="0.25">
      <c r="A124" s="43">
        <v>4543</v>
      </c>
      <c r="B124" s="97" t="s">
        <v>280</v>
      </c>
      <c r="C124" s="63" t="s">
        <v>137</v>
      </c>
      <c r="D124" s="197">
        <f>E124</f>
        <v>0</v>
      </c>
      <c r="E124" s="98">
        <f>E126+E130+E131</f>
        <v>0</v>
      </c>
      <c r="F124" s="98" t="s">
        <v>225</v>
      </c>
      <c r="G124" s="66">
        <f>I124</f>
        <v>0</v>
      </c>
      <c r="H124" s="156" t="s">
        <v>225</v>
      </c>
      <c r="I124" s="68">
        <f>SUM(I126,I130:I131)</f>
        <v>0</v>
      </c>
      <c r="J124" s="66">
        <f>L124</f>
        <v>0</v>
      </c>
      <c r="K124" s="156" t="s">
        <v>225</v>
      </c>
      <c r="L124" s="68">
        <f>SUM(L126,L130:L131)</f>
        <v>0</v>
      </c>
    </row>
    <row r="125" spans="1:12" ht="13.5" hidden="1" thickBot="1" x14ac:dyDescent="0.25">
      <c r="A125" s="57"/>
      <c r="B125" s="90" t="s">
        <v>45</v>
      </c>
      <c r="C125" s="38"/>
      <c r="D125" s="54"/>
      <c r="E125" s="55"/>
      <c r="F125" s="56"/>
      <c r="G125" s="39"/>
      <c r="H125" s="40"/>
      <c r="I125" s="56"/>
      <c r="J125" s="39"/>
      <c r="K125" s="40"/>
      <c r="L125" s="56"/>
    </row>
    <row r="126" spans="1:12" ht="24.75" hidden="1" thickBot="1" x14ac:dyDescent="0.25">
      <c r="A126" s="57">
        <v>4544</v>
      </c>
      <c r="B126" s="90" t="s">
        <v>228</v>
      </c>
      <c r="C126" s="38"/>
      <c r="D126" s="54">
        <f>SUM(E126:F126)</f>
        <v>0</v>
      </c>
      <c r="E126" s="55"/>
      <c r="F126" s="56"/>
      <c r="G126" s="39">
        <f>SUM(H126:I126)</f>
        <v>0</v>
      </c>
      <c r="H126" s="40"/>
      <c r="I126" s="56"/>
      <c r="J126" s="39">
        <f>SUM(K126:L126)</f>
        <v>0</v>
      </c>
      <c r="K126" s="40"/>
      <c r="L126" s="56"/>
    </row>
    <row r="127" spans="1:12" ht="13.5" hidden="1" thickBot="1" x14ac:dyDescent="0.25">
      <c r="A127" s="57"/>
      <c r="B127" s="90" t="s">
        <v>47</v>
      </c>
      <c r="C127" s="38"/>
      <c r="D127" s="54"/>
      <c r="E127" s="55"/>
      <c r="F127" s="56"/>
      <c r="G127" s="39"/>
      <c r="H127" s="40"/>
      <c r="I127" s="56"/>
      <c r="J127" s="39"/>
      <c r="K127" s="40"/>
      <c r="L127" s="56"/>
    </row>
    <row r="128" spans="1:12" ht="26.25" hidden="1" customHeight="1" x14ac:dyDescent="0.2">
      <c r="A128" s="91">
        <v>4545</v>
      </c>
      <c r="B128" s="6" t="s">
        <v>46</v>
      </c>
      <c r="C128" s="38"/>
      <c r="D128" s="54">
        <f>SUM(E128:F128)</f>
        <v>0</v>
      </c>
      <c r="E128" s="55"/>
      <c r="F128" s="56"/>
      <c r="G128" s="39">
        <f>SUM(H128:I128)</f>
        <v>0</v>
      </c>
      <c r="H128" s="40"/>
      <c r="I128" s="56"/>
      <c r="J128" s="39">
        <f>SUM(K128:L128)</f>
        <v>0</v>
      </c>
      <c r="K128" s="40"/>
      <c r="L128" s="56"/>
    </row>
    <row r="129" spans="1:12" ht="15" hidden="1" customHeight="1" x14ac:dyDescent="0.2">
      <c r="A129" s="32">
        <v>4546</v>
      </c>
      <c r="B129" s="99" t="s">
        <v>50</v>
      </c>
      <c r="C129" s="38"/>
      <c r="D129" s="54">
        <f>SUM(E129:F129)</f>
        <v>0</v>
      </c>
      <c r="E129" s="55"/>
      <c r="F129" s="56"/>
      <c r="G129" s="39">
        <f>SUM(H129:I129)</f>
        <v>0</v>
      </c>
      <c r="H129" s="40"/>
      <c r="I129" s="56"/>
      <c r="J129" s="39">
        <f>SUM(K129:L129)</f>
        <v>0</v>
      </c>
      <c r="K129" s="40"/>
      <c r="L129" s="56"/>
    </row>
    <row r="130" spans="1:12" ht="17.25" hidden="1" customHeight="1" x14ac:dyDescent="0.2">
      <c r="A130" s="32">
        <v>4547</v>
      </c>
      <c r="B130" s="90" t="s">
        <v>49</v>
      </c>
      <c r="C130" s="38"/>
      <c r="D130" s="54">
        <f>SUM(E130:F130)</f>
        <v>0</v>
      </c>
      <c r="E130" s="55"/>
      <c r="F130" s="56"/>
      <c r="G130" s="39">
        <f>SUM(H130:I130)</f>
        <v>0</v>
      </c>
      <c r="H130" s="40"/>
      <c r="I130" s="56"/>
      <c r="J130" s="39">
        <f>SUM(K130:L130)</f>
        <v>0</v>
      </c>
      <c r="K130" s="40"/>
      <c r="L130" s="56"/>
    </row>
    <row r="131" spans="1:12" ht="21" hidden="1" customHeight="1" thickBot="1" x14ac:dyDescent="0.25">
      <c r="A131" s="57">
        <v>4548</v>
      </c>
      <c r="B131" s="92" t="s">
        <v>51</v>
      </c>
      <c r="C131" s="59"/>
      <c r="D131" s="88">
        <f>SUM(E131:F131)</f>
        <v>0</v>
      </c>
      <c r="E131" s="60">
        <v>0</v>
      </c>
      <c r="F131" s="89"/>
      <c r="G131" s="207">
        <f>SUM(H131:I131)</f>
        <v>0</v>
      </c>
      <c r="H131" s="208"/>
      <c r="I131" s="89"/>
      <c r="J131" s="207">
        <f>SUM(K131:L131)</f>
        <v>0</v>
      </c>
      <c r="K131" s="208"/>
      <c r="L131" s="89"/>
    </row>
    <row r="132" spans="1:12" ht="28.5" customHeight="1" thickBot="1" x14ac:dyDescent="0.25">
      <c r="A132" s="12">
        <v>4600</v>
      </c>
      <c r="B132" s="93" t="s">
        <v>281</v>
      </c>
      <c r="C132" s="23" t="s">
        <v>224</v>
      </c>
      <c r="D132" s="20">
        <f>E132</f>
        <v>73000</v>
      </c>
      <c r="E132" s="21">
        <f>SUM(E134,E138,E144)</f>
        <v>73000</v>
      </c>
      <c r="F132" s="50" t="s">
        <v>225</v>
      </c>
      <c r="G132" s="24">
        <f>H132</f>
        <v>583.33333333333337</v>
      </c>
      <c r="H132" s="16">
        <f>SUM(H134,H138,H144)</f>
        <v>583.33333333333337</v>
      </c>
      <c r="I132" s="206" t="s">
        <v>225</v>
      </c>
      <c r="J132" s="24">
        <f>K132</f>
        <v>0</v>
      </c>
      <c r="K132" s="16">
        <f>SUM(K134,K138,K144)</f>
        <v>0</v>
      </c>
      <c r="L132" s="206" t="s">
        <v>225</v>
      </c>
    </row>
    <row r="133" spans="1:12" ht="12" customHeight="1" thickBot="1" x14ac:dyDescent="0.25">
      <c r="A133" s="100"/>
      <c r="B133" s="101" t="s">
        <v>45</v>
      </c>
      <c r="C133" s="14"/>
      <c r="D133" s="20"/>
      <c r="E133" s="21"/>
      <c r="F133" s="17"/>
      <c r="G133" s="24"/>
      <c r="H133" s="16"/>
      <c r="I133" s="17"/>
      <c r="J133" s="24"/>
      <c r="K133" s="16"/>
      <c r="L133" s="17"/>
    </row>
    <row r="134" spans="1:12" ht="18" hidden="1" customHeight="1" x14ac:dyDescent="0.2">
      <c r="A134" s="102">
        <v>4610</v>
      </c>
      <c r="B134" s="103" t="s">
        <v>66</v>
      </c>
      <c r="C134" s="104"/>
      <c r="D134" s="105">
        <f>E134</f>
        <v>0</v>
      </c>
      <c r="E134" s="106"/>
      <c r="F134" s="107" t="s">
        <v>226</v>
      </c>
      <c r="G134" s="105">
        <f>H134</f>
        <v>0</v>
      </c>
      <c r="H134" s="106"/>
      <c r="I134" s="107" t="s">
        <v>226</v>
      </c>
      <c r="J134" s="105">
        <f>K134</f>
        <v>0</v>
      </c>
      <c r="K134" s="106"/>
      <c r="L134" s="107" t="s">
        <v>226</v>
      </c>
    </row>
    <row r="135" spans="1:12" ht="12.75" hidden="1" customHeight="1" x14ac:dyDescent="0.2">
      <c r="A135" s="108"/>
      <c r="B135" s="109" t="s">
        <v>45</v>
      </c>
      <c r="C135" s="110"/>
      <c r="D135" s="39"/>
      <c r="E135" s="40"/>
      <c r="F135" s="37"/>
      <c r="G135" s="39"/>
      <c r="H135" s="40"/>
      <c r="I135" s="56"/>
      <c r="J135" s="39"/>
      <c r="K135" s="40"/>
      <c r="L135" s="56"/>
    </row>
    <row r="136" spans="1:12" ht="15" hidden="1" customHeight="1" x14ac:dyDescent="0.2">
      <c r="A136" s="108">
        <v>4610</v>
      </c>
      <c r="B136" s="111" t="s">
        <v>245</v>
      </c>
      <c r="C136" s="112" t="s">
        <v>244</v>
      </c>
      <c r="D136" s="28">
        <f>E136</f>
        <v>0</v>
      </c>
      <c r="E136" s="29"/>
      <c r="F136" s="37" t="s">
        <v>225</v>
      </c>
      <c r="G136" s="28">
        <f>H136</f>
        <v>0</v>
      </c>
      <c r="H136" s="29"/>
      <c r="I136" s="56" t="s">
        <v>225</v>
      </c>
      <c r="J136" s="28">
        <f>K136</f>
        <v>0</v>
      </c>
      <c r="K136" s="29"/>
      <c r="L136" s="56" t="s">
        <v>225</v>
      </c>
    </row>
    <row r="137" spans="1:12" ht="26.25" hidden="1" thickBot="1" x14ac:dyDescent="0.25">
      <c r="A137" s="108">
        <v>4620</v>
      </c>
      <c r="B137" s="113" t="s">
        <v>68</v>
      </c>
      <c r="C137" s="112" t="s">
        <v>67</v>
      </c>
      <c r="D137" s="28">
        <f>E137</f>
        <v>0</v>
      </c>
      <c r="E137" s="29"/>
      <c r="F137" s="37" t="s">
        <v>225</v>
      </c>
      <c r="G137" s="28">
        <f>H137</f>
        <v>0</v>
      </c>
      <c r="H137" s="29"/>
      <c r="I137" s="56" t="s">
        <v>225</v>
      </c>
      <c r="J137" s="28">
        <f>K137</f>
        <v>0</v>
      </c>
      <c r="K137" s="29"/>
      <c r="L137" s="56" t="s">
        <v>225</v>
      </c>
    </row>
    <row r="138" spans="1:12" ht="35.25" thickBot="1" x14ac:dyDescent="0.25">
      <c r="A138" s="108">
        <v>4630</v>
      </c>
      <c r="B138" s="114" t="s">
        <v>282</v>
      </c>
      <c r="C138" s="115" t="s">
        <v>224</v>
      </c>
      <c r="D138" s="52">
        <f>E138</f>
        <v>73000</v>
      </c>
      <c r="E138" s="53">
        <f>SUM(E140:E143)</f>
        <v>73000</v>
      </c>
      <c r="F138" s="37" t="s">
        <v>225</v>
      </c>
      <c r="G138" s="28">
        <f>H138</f>
        <v>583.33333333333337</v>
      </c>
      <c r="H138" s="29">
        <f>SUM(H140:H143)</f>
        <v>583.33333333333337</v>
      </c>
      <c r="I138" s="56" t="s">
        <v>225</v>
      </c>
      <c r="J138" s="28">
        <f>K138</f>
        <v>0</v>
      </c>
      <c r="K138" s="29">
        <f>SUM(K140:K143)</f>
        <v>0</v>
      </c>
      <c r="L138" s="56" t="s">
        <v>225</v>
      </c>
    </row>
    <row r="139" spans="1:12" ht="13.5" thickBot="1" x14ac:dyDescent="0.25">
      <c r="A139" s="108"/>
      <c r="B139" s="116" t="s">
        <v>44</v>
      </c>
      <c r="C139" s="115"/>
      <c r="D139" s="52"/>
      <c r="E139" s="53"/>
      <c r="F139" s="56"/>
      <c r="G139" s="28"/>
      <c r="H139" s="29"/>
      <c r="I139" s="56"/>
      <c r="J139" s="28"/>
      <c r="K139" s="29"/>
      <c r="L139" s="56"/>
    </row>
    <row r="140" spans="1:12" x14ac:dyDescent="0.2">
      <c r="A140" s="102">
        <v>4631</v>
      </c>
      <c r="B140" s="117" t="s">
        <v>142</v>
      </c>
      <c r="C140" s="118" t="s">
        <v>138</v>
      </c>
      <c r="D140" s="54">
        <f>E140</f>
        <v>8000</v>
      </c>
      <c r="E140" s="55">
        <v>8000</v>
      </c>
      <c r="F140" s="37" t="s">
        <v>225</v>
      </c>
      <c r="G140" s="200">
        <f>H140</f>
        <v>125</v>
      </c>
      <c r="H140" s="132">
        <v>125</v>
      </c>
      <c r="I140" s="56" t="s">
        <v>225</v>
      </c>
      <c r="J140" s="39">
        <f>K140</f>
        <v>0</v>
      </c>
      <c r="K140" s="40"/>
      <c r="L140" s="56" t="s">
        <v>225</v>
      </c>
    </row>
    <row r="141" spans="1:12" ht="25.5" customHeight="1" x14ac:dyDescent="0.2">
      <c r="A141" s="102">
        <v>4632</v>
      </c>
      <c r="B141" s="117" t="s">
        <v>143</v>
      </c>
      <c r="C141" s="118" t="s">
        <v>139</v>
      </c>
      <c r="D141" s="54">
        <f>E141</f>
        <v>29000</v>
      </c>
      <c r="E141" s="55">
        <v>29000</v>
      </c>
      <c r="F141" s="37" t="s">
        <v>225</v>
      </c>
      <c r="G141" s="187">
        <f>H141</f>
        <v>41.666666666666664</v>
      </c>
      <c r="H141" s="188">
        <v>41.666666666666664</v>
      </c>
      <c r="I141" s="189" t="s">
        <v>225</v>
      </c>
      <c r="J141" s="234">
        <f>K141</f>
        <v>0</v>
      </c>
      <c r="K141" s="240"/>
      <c r="L141" s="189" t="s">
        <v>225</v>
      </c>
    </row>
    <row r="142" spans="1:12" ht="17.25" hidden="1" customHeight="1" x14ac:dyDescent="0.2">
      <c r="A142" s="102">
        <v>4633</v>
      </c>
      <c r="B142" s="117" t="s">
        <v>144</v>
      </c>
      <c r="C142" s="118" t="s">
        <v>140</v>
      </c>
      <c r="D142" s="54">
        <f>E142</f>
        <v>0</v>
      </c>
      <c r="E142" s="55"/>
      <c r="F142" s="56" t="s">
        <v>225</v>
      </c>
      <c r="G142" s="39">
        <f>H142</f>
        <v>0</v>
      </c>
      <c r="H142" s="40"/>
      <c r="I142" s="56" t="s">
        <v>225</v>
      </c>
      <c r="J142" s="39">
        <f>K142</f>
        <v>0</v>
      </c>
      <c r="K142" s="40"/>
      <c r="L142" s="56" t="s">
        <v>225</v>
      </c>
    </row>
    <row r="143" spans="1:12" ht="14.25" customHeight="1" thickBot="1" x14ac:dyDescent="0.25">
      <c r="A143" s="102">
        <v>4634</v>
      </c>
      <c r="B143" s="117" t="s">
        <v>145</v>
      </c>
      <c r="C143" s="118" t="s">
        <v>141</v>
      </c>
      <c r="D143" s="54">
        <f>E143</f>
        <v>36000</v>
      </c>
      <c r="E143" s="55">
        <v>36000</v>
      </c>
      <c r="F143" s="37" t="s">
        <v>225</v>
      </c>
      <c r="G143" s="200">
        <f>H143</f>
        <v>416.66666666666669</v>
      </c>
      <c r="H143" s="132">
        <v>416.66666666666669</v>
      </c>
      <c r="I143" s="56" t="s">
        <v>225</v>
      </c>
      <c r="J143" s="39">
        <f>K143</f>
        <v>0</v>
      </c>
      <c r="K143" s="40"/>
      <c r="L143" s="56" t="s">
        <v>225</v>
      </c>
    </row>
    <row r="144" spans="1:12" ht="13.5" hidden="1" thickBot="1" x14ac:dyDescent="0.25">
      <c r="A144" s="102">
        <v>4640</v>
      </c>
      <c r="B144" s="119" t="s">
        <v>283</v>
      </c>
      <c r="C144" s="120" t="s">
        <v>224</v>
      </c>
      <c r="D144" s="54">
        <f>E144</f>
        <v>0</v>
      </c>
      <c r="E144" s="55">
        <f>SUM(E146)</f>
        <v>0</v>
      </c>
      <c r="F144" s="56" t="s">
        <v>225</v>
      </c>
      <c r="G144" s="39">
        <f>H144</f>
        <v>0</v>
      </c>
      <c r="H144" s="40">
        <f>SUM(H146)</f>
        <v>0</v>
      </c>
      <c r="I144" s="56" t="s">
        <v>225</v>
      </c>
      <c r="J144" s="39">
        <f>K144</f>
        <v>0</v>
      </c>
      <c r="K144" s="40">
        <f>SUM(K146)</f>
        <v>0</v>
      </c>
      <c r="L144" s="56" t="s">
        <v>225</v>
      </c>
    </row>
    <row r="145" spans="1:12" ht="13.5" hidden="1" thickBot="1" x14ac:dyDescent="0.25">
      <c r="A145" s="108"/>
      <c r="B145" s="116" t="s">
        <v>44</v>
      </c>
      <c r="C145" s="115"/>
      <c r="D145" s="52"/>
      <c r="E145" s="53"/>
      <c r="F145" s="31"/>
      <c r="G145" s="28"/>
      <c r="H145" s="29"/>
      <c r="I145" s="31"/>
      <c r="J145" s="28"/>
      <c r="K145" s="29"/>
      <c r="L145" s="31"/>
    </row>
    <row r="146" spans="1:12" ht="13.5" hidden="1" thickBot="1" x14ac:dyDescent="0.25">
      <c r="A146" s="121">
        <v>4641</v>
      </c>
      <c r="B146" s="122" t="s">
        <v>146</v>
      </c>
      <c r="C146" s="123" t="s">
        <v>147</v>
      </c>
      <c r="D146" s="64">
        <f>E146</f>
        <v>0</v>
      </c>
      <c r="E146" s="65"/>
      <c r="F146" s="68" t="s">
        <v>225</v>
      </c>
      <c r="G146" s="66">
        <f>H146</f>
        <v>0</v>
      </c>
      <c r="H146" s="67"/>
      <c r="I146" s="68" t="s">
        <v>225</v>
      </c>
      <c r="J146" s="66">
        <f>K146</f>
        <v>0</v>
      </c>
      <c r="K146" s="67"/>
      <c r="L146" s="68" t="s">
        <v>225</v>
      </c>
    </row>
    <row r="147" spans="1:12" ht="38.25" customHeight="1" thickBot="1" x14ac:dyDescent="0.25">
      <c r="A147" s="9">
        <v>4700</v>
      </c>
      <c r="B147" s="74" t="s">
        <v>284</v>
      </c>
      <c r="C147" s="124" t="s">
        <v>224</v>
      </c>
      <c r="D147" s="125">
        <f>SUM(D149,D153,D159,D162,D166,D169,D172)</f>
        <v>1363112</v>
      </c>
      <c r="E147" s="21">
        <f>SUM(E149,E153,E159,E162,E166,E169,E172)</f>
        <v>1363112</v>
      </c>
      <c r="F147" s="16">
        <f>SUM(F149,F153,F159,F162,F166,F169,F172)</f>
        <v>0</v>
      </c>
      <c r="G147" s="24">
        <f>SUM(H147:I147)</f>
        <v>1675.7</v>
      </c>
      <c r="H147" s="16">
        <f>SUM(H149,H153,H159,H162,H166,H169,H172)</f>
        <v>1675.7</v>
      </c>
      <c r="I147" s="206"/>
      <c r="J147" s="24">
        <f>SUM(K147:L147)</f>
        <v>0</v>
      </c>
      <c r="K147" s="16">
        <f>SUM(K149,K153,K159,K162,K166,K169,K172)</f>
        <v>0</v>
      </c>
      <c r="L147" s="206"/>
    </row>
    <row r="148" spans="1:12" ht="13.5" thickBot="1" x14ac:dyDescent="0.25">
      <c r="A148" s="12"/>
      <c r="B148" s="13" t="s">
        <v>45</v>
      </c>
      <c r="C148" s="14"/>
      <c r="D148" s="20"/>
      <c r="E148" s="21"/>
      <c r="F148" s="17"/>
      <c r="G148" s="24"/>
      <c r="H148" s="16"/>
      <c r="I148" s="17"/>
      <c r="J148" s="24"/>
      <c r="K148" s="16"/>
      <c r="L148" s="17"/>
    </row>
    <row r="149" spans="1:12" ht="40.5" customHeight="1" thickBot="1" x14ac:dyDescent="0.25">
      <c r="A149" s="25">
        <v>4710</v>
      </c>
      <c r="B149" s="51" t="s">
        <v>285</v>
      </c>
      <c r="C149" s="27" t="s">
        <v>224</v>
      </c>
      <c r="D149" s="52">
        <f>E149</f>
        <v>85512</v>
      </c>
      <c r="E149" s="53">
        <f>SUM(E151:E152)</f>
        <v>85512</v>
      </c>
      <c r="F149" s="30" t="s">
        <v>225</v>
      </c>
      <c r="G149" s="28">
        <f>H149</f>
        <v>263.33333333333331</v>
      </c>
      <c r="H149" s="29">
        <f>SUM(H151:H152)</f>
        <v>263.33333333333331</v>
      </c>
      <c r="I149" s="31" t="s">
        <v>225</v>
      </c>
      <c r="J149" s="28">
        <f>K149</f>
        <v>0</v>
      </c>
      <c r="K149" s="29">
        <f>SUM(K151:K152)</f>
        <v>0</v>
      </c>
      <c r="L149" s="31" t="s">
        <v>225</v>
      </c>
    </row>
    <row r="150" spans="1:12" ht="12.75" customHeight="1" thickBot="1" x14ac:dyDescent="0.25">
      <c r="A150" s="25"/>
      <c r="B150" s="13" t="s">
        <v>44</v>
      </c>
      <c r="C150" s="27"/>
      <c r="D150" s="52"/>
      <c r="E150" s="53"/>
      <c r="F150" s="30"/>
      <c r="G150" s="28"/>
      <c r="H150" s="29"/>
      <c r="I150" s="31"/>
      <c r="J150" s="28"/>
      <c r="K150" s="29"/>
      <c r="L150" s="31"/>
    </row>
    <row r="151" spans="1:12" ht="51" hidden="1" customHeight="1" x14ac:dyDescent="0.2">
      <c r="A151" s="32">
        <v>4711</v>
      </c>
      <c r="B151" s="33" t="s">
        <v>246</v>
      </c>
      <c r="C151" s="38" t="s">
        <v>148</v>
      </c>
      <c r="D151" s="54">
        <f>E151</f>
        <v>0</v>
      </c>
      <c r="E151" s="55"/>
      <c r="F151" s="37" t="s">
        <v>225</v>
      </c>
      <c r="G151" s="39">
        <f>H151</f>
        <v>0</v>
      </c>
      <c r="H151" s="40"/>
      <c r="I151" s="56" t="s">
        <v>225</v>
      </c>
      <c r="J151" s="39">
        <f>K151</f>
        <v>0</v>
      </c>
      <c r="K151" s="40"/>
      <c r="L151" s="56" t="s">
        <v>225</v>
      </c>
    </row>
    <row r="152" spans="1:12" ht="29.25" customHeight="1" thickBot="1" x14ac:dyDescent="0.25">
      <c r="A152" s="43">
        <v>4712</v>
      </c>
      <c r="B152" s="62" t="s">
        <v>150</v>
      </c>
      <c r="C152" s="63" t="s">
        <v>149</v>
      </c>
      <c r="D152" s="64">
        <f>E152</f>
        <v>85512</v>
      </c>
      <c r="E152" s="65">
        <v>85512</v>
      </c>
      <c r="F152" s="48" t="s">
        <v>225</v>
      </c>
      <c r="G152" s="190">
        <f>H152</f>
        <v>263.33333333333331</v>
      </c>
      <c r="H152" s="191">
        <v>263.33333333333331</v>
      </c>
      <c r="I152" s="192" t="s">
        <v>225</v>
      </c>
      <c r="J152" s="193">
        <f>K152</f>
        <v>0</v>
      </c>
      <c r="K152" s="194"/>
      <c r="L152" s="192" t="s">
        <v>225</v>
      </c>
    </row>
    <row r="153" spans="1:12" ht="50.25" customHeight="1" thickBot="1" x14ac:dyDescent="0.25">
      <c r="A153" s="25">
        <v>4720</v>
      </c>
      <c r="B153" s="51" t="s">
        <v>286</v>
      </c>
      <c r="C153" s="27" t="s">
        <v>224</v>
      </c>
      <c r="D153" s="52">
        <f>E153</f>
        <v>7600</v>
      </c>
      <c r="E153" s="53">
        <f>SUM(E155:E158)</f>
        <v>7600</v>
      </c>
      <c r="F153" s="30" t="s">
        <v>225</v>
      </c>
      <c r="G153" s="28">
        <f>H153</f>
        <v>4.166666666666667</v>
      </c>
      <c r="H153" s="29">
        <f>SUM(H155:H158)</f>
        <v>4.166666666666667</v>
      </c>
      <c r="I153" s="31" t="s">
        <v>225</v>
      </c>
      <c r="J153" s="28">
        <f>K153</f>
        <v>0</v>
      </c>
      <c r="K153" s="29">
        <f>SUM(K155:K158)</f>
        <v>0</v>
      </c>
      <c r="L153" s="31" t="s">
        <v>225</v>
      </c>
    </row>
    <row r="154" spans="1:12" ht="13.5" thickBot="1" x14ac:dyDescent="0.25">
      <c r="A154" s="25"/>
      <c r="B154" s="13" t="s">
        <v>44</v>
      </c>
      <c r="C154" s="27" t="s">
        <v>224</v>
      </c>
      <c r="D154" s="52"/>
      <c r="E154" s="53"/>
      <c r="F154" s="31"/>
      <c r="G154" s="28"/>
      <c r="H154" s="29"/>
      <c r="I154" s="31"/>
      <c r="J154" s="28"/>
      <c r="K154" s="29"/>
      <c r="L154" s="31"/>
    </row>
    <row r="155" spans="1:12" ht="15.75" hidden="1" customHeight="1" x14ac:dyDescent="0.2">
      <c r="A155" s="32">
        <v>4721</v>
      </c>
      <c r="B155" s="33" t="s">
        <v>87</v>
      </c>
      <c r="C155" s="38" t="s">
        <v>151</v>
      </c>
      <c r="D155" s="54">
        <f>E155</f>
        <v>0</v>
      </c>
      <c r="E155" s="55"/>
      <c r="F155" s="37" t="s">
        <v>225</v>
      </c>
      <c r="G155" s="39">
        <f>H155</f>
        <v>0</v>
      </c>
      <c r="H155" s="40"/>
      <c r="I155" s="56" t="s">
        <v>225</v>
      </c>
      <c r="J155" s="39">
        <f>K155</f>
        <v>0</v>
      </c>
      <c r="K155" s="40"/>
      <c r="L155" s="56" t="s">
        <v>225</v>
      </c>
    </row>
    <row r="156" spans="1:12" x14ac:dyDescent="0.2">
      <c r="A156" s="32">
        <v>4722</v>
      </c>
      <c r="B156" s="33" t="s">
        <v>88</v>
      </c>
      <c r="C156" s="70">
        <v>4822</v>
      </c>
      <c r="D156" s="54">
        <f>E156</f>
        <v>100</v>
      </c>
      <c r="E156" s="55">
        <v>100</v>
      </c>
      <c r="F156" s="37" t="s">
        <v>225</v>
      </c>
      <c r="G156" s="200">
        <f>H156</f>
        <v>4.166666666666667</v>
      </c>
      <c r="H156" s="132">
        <v>4.166666666666667</v>
      </c>
      <c r="I156" s="56" t="s">
        <v>225</v>
      </c>
      <c r="J156" s="39">
        <f>K156</f>
        <v>0</v>
      </c>
      <c r="K156" s="40"/>
      <c r="L156" s="56" t="s">
        <v>225</v>
      </c>
    </row>
    <row r="157" spans="1:12" x14ac:dyDescent="0.2">
      <c r="A157" s="32">
        <v>4723</v>
      </c>
      <c r="B157" s="33" t="s">
        <v>154</v>
      </c>
      <c r="C157" s="38" t="s">
        <v>152</v>
      </c>
      <c r="D157" s="54">
        <f>E157</f>
        <v>7500</v>
      </c>
      <c r="E157" s="55">
        <v>7500</v>
      </c>
      <c r="F157" s="37" t="s">
        <v>225</v>
      </c>
      <c r="G157" s="234">
        <f>H157</f>
        <v>0</v>
      </c>
      <c r="H157" s="240"/>
      <c r="I157" s="189" t="s">
        <v>225</v>
      </c>
      <c r="J157" s="234">
        <f>K157</f>
        <v>0</v>
      </c>
      <c r="K157" s="240"/>
      <c r="L157" s="189" t="s">
        <v>225</v>
      </c>
    </row>
    <row r="158" spans="1:12" ht="24.75" hidden="1" thickBot="1" x14ac:dyDescent="0.25">
      <c r="A158" s="43">
        <v>4724</v>
      </c>
      <c r="B158" s="62" t="s">
        <v>155</v>
      </c>
      <c r="C158" s="63" t="s">
        <v>153</v>
      </c>
      <c r="D158" s="64">
        <f>E158</f>
        <v>0</v>
      </c>
      <c r="E158" s="65"/>
      <c r="F158" s="48" t="s">
        <v>225</v>
      </c>
      <c r="G158" s="66">
        <f>H158</f>
        <v>0</v>
      </c>
      <c r="H158" s="67"/>
      <c r="I158" s="68" t="s">
        <v>225</v>
      </c>
      <c r="J158" s="66">
        <f>K158</f>
        <v>0</v>
      </c>
      <c r="K158" s="67"/>
      <c r="L158" s="68" t="s">
        <v>225</v>
      </c>
    </row>
    <row r="159" spans="1:12" ht="24" hidden="1" x14ac:dyDescent="0.2">
      <c r="A159" s="25">
        <v>4730</v>
      </c>
      <c r="B159" s="51" t="s">
        <v>287</v>
      </c>
      <c r="C159" s="27" t="s">
        <v>224</v>
      </c>
      <c r="D159" s="52">
        <f>E159</f>
        <v>0</v>
      </c>
      <c r="E159" s="53">
        <f>E161</f>
        <v>0</v>
      </c>
      <c r="F159" s="30" t="s">
        <v>225</v>
      </c>
      <c r="G159" s="28">
        <f>H159</f>
        <v>0</v>
      </c>
      <c r="H159" s="29">
        <f>H161</f>
        <v>0</v>
      </c>
      <c r="I159" s="31" t="s">
        <v>225</v>
      </c>
      <c r="J159" s="28">
        <f>K159</f>
        <v>0</v>
      </c>
      <c r="K159" s="29">
        <f>K161</f>
        <v>0</v>
      </c>
      <c r="L159" s="31" t="s">
        <v>225</v>
      </c>
    </row>
    <row r="160" spans="1:12" ht="13.5" hidden="1" thickBot="1" x14ac:dyDescent="0.25">
      <c r="A160" s="25"/>
      <c r="B160" s="13" t="s">
        <v>44</v>
      </c>
      <c r="C160" s="27"/>
      <c r="D160" s="52"/>
      <c r="E160" s="53"/>
      <c r="F160" s="30"/>
      <c r="G160" s="28"/>
      <c r="H160" s="29"/>
      <c r="I160" s="31"/>
      <c r="J160" s="28"/>
      <c r="K160" s="29"/>
      <c r="L160" s="31"/>
    </row>
    <row r="161" spans="1:12" ht="24" hidden="1" x14ac:dyDescent="0.2">
      <c r="A161" s="32">
        <v>4731</v>
      </c>
      <c r="B161" s="86" t="s">
        <v>288</v>
      </c>
      <c r="C161" s="38" t="s">
        <v>156</v>
      </c>
      <c r="D161" s="54">
        <f>E161</f>
        <v>0</v>
      </c>
      <c r="E161" s="55"/>
      <c r="F161" s="37" t="s">
        <v>225</v>
      </c>
      <c r="G161" s="39">
        <f>H161</f>
        <v>0</v>
      </c>
      <c r="H161" s="40"/>
      <c r="I161" s="56" t="s">
        <v>225</v>
      </c>
      <c r="J161" s="39">
        <f>K161</f>
        <v>0</v>
      </c>
      <c r="K161" s="40"/>
      <c r="L161" s="56" t="s">
        <v>225</v>
      </c>
    </row>
    <row r="162" spans="1:12" ht="36" hidden="1" x14ac:dyDescent="0.2">
      <c r="A162" s="32">
        <v>4740</v>
      </c>
      <c r="B162" s="126" t="s">
        <v>289</v>
      </c>
      <c r="C162" s="42" t="s">
        <v>224</v>
      </c>
      <c r="D162" s="54">
        <f>E162</f>
        <v>0</v>
      </c>
      <c r="E162" s="55">
        <f>SUM(E164:E165)</f>
        <v>0</v>
      </c>
      <c r="F162" s="37" t="s">
        <v>225</v>
      </c>
      <c r="G162" s="39">
        <f>H162</f>
        <v>0</v>
      </c>
      <c r="H162" s="40">
        <f>SUM(H164:H165)</f>
        <v>0</v>
      </c>
      <c r="I162" s="56" t="s">
        <v>225</v>
      </c>
      <c r="J162" s="39">
        <f>K162</f>
        <v>0</v>
      </c>
      <c r="K162" s="40">
        <f>SUM(K164:K165)</f>
        <v>0</v>
      </c>
      <c r="L162" s="56" t="s">
        <v>225</v>
      </c>
    </row>
    <row r="163" spans="1:12" ht="13.5" hidden="1" thickBot="1" x14ac:dyDescent="0.25">
      <c r="A163" s="25"/>
      <c r="B163" s="13" t="s">
        <v>44</v>
      </c>
      <c r="C163" s="27"/>
      <c r="D163" s="52"/>
      <c r="E163" s="53"/>
      <c r="F163" s="30"/>
      <c r="G163" s="28"/>
      <c r="H163" s="29"/>
      <c r="I163" s="31"/>
      <c r="J163" s="28"/>
      <c r="K163" s="29"/>
      <c r="L163" s="31"/>
    </row>
    <row r="164" spans="1:12" ht="27.75" hidden="1" customHeight="1" x14ac:dyDescent="0.2">
      <c r="A164" s="32">
        <v>4741</v>
      </c>
      <c r="B164" s="33" t="s">
        <v>89</v>
      </c>
      <c r="C164" s="38" t="s">
        <v>157</v>
      </c>
      <c r="D164" s="54">
        <f>E164</f>
        <v>0</v>
      </c>
      <c r="E164" s="55"/>
      <c r="F164" s="37" t="s">
        <v>225</v>
      </c>
      <c r="G164" s="39">
        <f>H164</f>
        <v>0</v>
      </c>
      <c r="H164" s="40"/>
      <c r="I164" s="56" t="s">
        <v>225</v>
      </c>
      <c r="J164" s="39">
        <f>K164</f>
        <v>0</v>
      </c>
      <c r="K164" s="40"/>
      <c r="L164" s="56" t="s">
        <v>225</v>
      </c>
    </row>
    <row r="165" spans="1:12" ht="27" hidden="1" customHeight="1" thickBot="1" x14ac:dyDescent="0.25">
      <c r="A165" s="43">
        <v>4742</v>
      </c>
      <c r="B165" s="62" t="s">
        <v>159</v>
      </c>
      <c r="C165" s="63" t="s">
        <v>158</v>
      </c>
      <c r="D165" s="64">
        <f>E165</f>
        <v>0</v>
      </c>
      <c r="E165" s="65"/>
      <c r="F165" s="48" t="s">
        <v>225</v>
      </c>
      <c r="G165" s="66">
        <f>H165</f>
        <v>0</v>
      </c>
      <c r="H165" s="67"/>
      <c r="I165" s="68" t="s">
        <v>225</v>
      </c>
      <c r="J165" s="66">
        <f>K165</f>
        <v>0</v>
      </c>
      <c r="K165" s="67"/>
      <c r="L165" s="68" t="s">
        <v>225</v>
      </c>
    </row>
    <row r="166" spans="1:12" ht="39.75" hidden="1" customHeight="1" thickBot="1" x14ac:dyDescent="0.25">
      <c r="A166" s="25">
        <v>4750</v>
      </c>
      <c r="B166" s="51" t="s">
        <v>290</v>
      </c>
      <c r="C166" s="27" t="s">
        <v>224</v>
      </c>
      <c r="D166" s="52">
        <f>E166</f>
        <v>0</v>
      </c>
      <c r="E166" s="53">
        <f>E168</f>
        <v>0</v>
      </c>
      <c r="F166" s="30" t="s">
        <v>225</v>
      </c>
      <c r="G166" s="28">
        <f>H166</f>
        <v>0</v>
      </c>
      <c r="H166" s="29">
        <f>H168</f>
        <v>0</v>
      </c>
      <c r="I166" s="31" t="s">
        <v>225</v>
      </c>
      <c r="J166" s="28">
        <f>K166</f>
        <v>0</v>
      </c>
      <c r="K166" s="29">
        <f>K168</f>
        <v>0</v>
      </c>
      <c r="L166" s="31" t="s">
        <v>225</v>
      </c>
    </row>
    <row r="167" spans="1:12" ht="13.5" hidden="1" thickBot="1" x14ac:dyDescent="0.25">
      <c r="A167" s="25"/>
      <c r="B167" s="13" t="s">
        <v>44</v>
      </c>
      <c r="C167" s="27"/>
      <c r="D167" s="52"/>
      <c r="E167" s="53"/>
      <c r="F167" s="30"/>
      <c r="G167" s="28"/>
      <c r="H167" s="29"/>
      <c r="I167" s="31"/>
      <c r="J167" s="28"/>
      <c r="K167" s="29"/>
      <c r="L167" s="31"/>
    </row>
    <row r="168" spans="1:12" ht="39.75" hidden="1" customHeight="1" thickBot="1" x14ac:dyDescent="0.25">
      <c r="A168" s="43">
        <v>4751</v>
      </c>
      <c r="B168" s="62" t="s">
        <v>160</v>
      </c>
      <c r="C168" s="63" t="s">
        <v>161</v>
      </c>
      <c r="D168" s="64">
        <f>E168</f>
        <v>0</v>
      </c>
      <c r="E168" s="65"/>
      <c r="F168" s="48" t="s">
        <v>225</v>
      </c>
      <c r="G168" s="66">
        <f>H168</f>
        <v>0</v>
      </c>
      <c r="H168" s="67"/>
      <c r="I168" s="68" t="s">
        <v>225</v>
      </c>
      <c r="J168" s="66">
        <f>K168</f>
        <v>0</v>
      </c>
      <c r="K168" s="67"/>
      <c r="L168" s="68" t="s">
        <v>225</v>
      </c>
    </row>
    <row r="169" spans="1:12" ht="17.25" hidden="1" customHeight="1" thickBot="1" x14ac:dyDescent="0.25">
      <c r="A169" s="25">
        <v>4760</v>
      </c>
      <c r="B169" s="127" t="s">
        <v>291</v>
      </c>
      <c r="C169" s="27" t="s">
        <v>224</v>
      </c>
      <c r="D169" s="28">
        <f>E169</f>
        <v>0</v>
      </c>
      <c r="E169" s="29">
        <f>E171</f>
        <v>0</v>
      </c>
      <c r="F169" s="30" t="s">
        <v>225</v>
      </c>
      <c r="G169" s="28">
        <f>H169</f>
        <v>0</v>
      </c>
      <c r="H169" s="29">
        <f>H171</f>
        <v>0</v>
      </c>
      <c r="I169" s="31" t="s">
        <v>225</v>
      </c>
      <c r="J169" s="28">
        <f>K169</f>
        <v>0</v>
      </c>
      <c r="K169" s="29">
        <f>K171</f>
        <v>0</v>
      </c>
      <c r="L169" s="31" t="s">
        <v>225</v>
      </c>
    </row>
    <row r="170" spans="1:12" ht="13.5" hidden="1" thickBot="1" x14ac:dyDescent="0.25">
      <c r="A170" s="25"/>
      <c r="B170" s="13" t="s">
        <v>44</v>
      </c>
      <c r="C170" s="27"/>
      <c r="D170" s="28"/>
      <c r="E170" s="29"/>
      <c r="F170" s="31"/>
      <c r="G170" s="28"/>
      <c r="H170" s="29"/>
      <c r="I170" s="31"/>
      <c r="J170" s="28"/>
      <c r="K170" s="29"/>
      <c r="L170" s="31"/>
    </row>
    <row r="171" spans="1:12" ht="17.25" hidden="1" customHeight="1" x14ac:dyDescent="0.2">
      <c r="A171" s="32">
        <v>4761</v>
      </c>
      <c r="B171" s="33" t="s">
        <v>163</v>
      </c>
      <c r="C171" s="38" t="s">
        <v>162</v>
      </c>
      <c r="D171" s="39">
        <f>E171</f>
        <v>0</v>
      </c>
      <c r="E171" s="40"/>
      <c r="F171" s="37" t="s">
        <v>225</v>
      </c>
      <c r="G171" s="39">
        <f>H171</f>
        <v>0</v>
      </c>
      <c r="H171" s="40"/>
      <c r="I171" s="56" t="s">
        <v>225</v>
      </c>
      <c r="J171" s="39">
        <f>K171</f>
        <v>0</v>
      </c>
      <c r="K171" s="40"/>
      <c r="L171" s="56" t="s">
        <v>225</v>
      </c>
    </row>
    <row r="172" spans="1:12" ht="13.5" thickBot="1" x14ac:dyDescent="0.25">
      <c r="A172" s="128">
        <v>4770</v>
      </c>
      <c r="B172" s="41" t="s">
        <v>292</v>
      </c>
      <c r="C172" s="129" t="s">
        <v>224</v>
      </c>
      <c r="D172" s="130">
        <f>D174</f>
        <v>1270000</v>
      </c>
      <c r="E172" s="131">
        <f>E174</f>
        <v>1270000</v>
      </c>
      <c r="F172" s="132">
        <f>F174</f>
        <v>0</v>
      </c>
      <c r="G172" s="39">
        <f>SUM(H172:I172)</f>
        <v>1408.2</v>
      </c>
      <c r="H172" s="40">
        <f>H174</f>
        <v>1408.2</v>
      </c>
      <c r="I172" s="56">
        <f>I174</f>
        <v>0</v>
      </c>
      <c r="J172" s="39">
        <f>SUM(K172:L172)</f>
        <v>0</v>
      </c>
      <c r="K172" s="40">
        <f>K174</f>
        <v>0</v>
      </c>
      <c r="L172" s="56">
        <f>L174</f>
        <v>0</v>
      </c>
    </row>
    <row r="173" spans="1:12" ht="13.5" thickBot="1" x14ac:dyDescent="0.25">
      <c r="A173" s="133"/>
      <c r="B173" s="134" t="s">
        <v>44</v>
      </c>
      <c r="C173" s="135"/>
      <c r="D173" s="28"/>
      <c r="E173" s="29"/>
      <c r="F173" s="30"/>
      <c r="G173" s="28"/>
      <c r="H173" s="29"/>
      <c r="I173" s="31"/>
      <c r="J173" s="28"/>
      <c r="K173" s="29"/>
      <c r="L173" s="31"/>
    </row>
    <row r="174" spans="1:12" ht="13.5" thickBot="1" x14ac:dyDescent="0.25">
      <c r="A174" s="128">
        <v>4771</v>
      </c>
      <c r="B174" s="33" t="s">
        <v>168</v>
      </c>
      <c r="C174" s="38" t="s">
        <v>164</v>
      </c>
      <c r="D174" s="247">
        <f>E174+F174</f>
        <v>1270000</v>
      </c>
      <c r="E174" s="247">
        <v>1270000</v>
      </c>
      <c r="F174" s="132">
        <v>0</v>
      </c>
      <c r="G174" s="187">
        <f>SUM(H174:I174)</f>
        <v>1408.2</v>
      </c>
      <c r="H174" s="188">
        <v>1408.2</v>
      </c>
      <c r="I174" s="189"/>
      <c r="J174" s="234">
        <f>SUM(K174:L174)</f>
        <v>0</v>
      </c>
      <c r="K174" s="240"/>
      <c r="L174" s="189"/>
    </row>
    <row r="175" spans="1:12" s="201" customFormat="1" ht="47.25" customHeight="1" thickBot="1" x14ac:dyDescent="0.25">
      <c r="A175" s="12">
        <v>5000</v>
      </c>
      <c r="B175" s="136" t="s">
        <v>316</v>
      </c>
      <c r="C175" s="23" t="s">
        <v>224</v>
      </c>
      <c r="D175" s="196">
        <f>F175</f>
        <v>1630000</v>
      </c>
      <c r="E175" s="137" t="s">
        <v>225</v>
      </c>
      <c r="F175" s="195">
        <f>SUM(F177,F195,F201,F204,F210)</f>
        <v>1630000</v>
      </c>
      <c r="G175" s="214">
        <f>I175</f>
        <v>9978.5833333333321</v>
      </c>
      <c r="H175" s="215" t="s">
        <v>225</v>
      </c>
      <c r="I175" s="216">
        <f>SUM(I177,I195,I201,I204)</f>
        <v>9978.5833333333321</v>
      </c>
      <c r="J175" s="214">
        <f>L175</f>
        <v>1316.1110000000001</v>
      </c>
      <c r="K175" s="215" t="s">
        <v>225</v>
      </c>
      <c r="L175" s="216">
        <f>SUM(L177,L195,L201,L204)</f>
        <v>1316.1110000000001</v>
      </c>
    </row>
    <row r="176" spans="1:12" ht="13.5" thickBot="1" x14ac:dyDescent="0.25">
      <c r="A176" s="12"/>
      <c r="B176" s="13" t="s">
        <v>45</v>
      </c>
      <c r="C176" s="14"/>
      <c r="D176" s="20"/>
      <c r="E176" s="16"/>
      <c r="F176" s="178"/>
      <c r="G176" s="24"/>
      <c r="H176" s="16"/>
      <c r="I176" s="17"/>
      <c r="J176" s="24"/>
      <c r="K176" s="16"/>
      <c r="L176" s="17"/>
    </row>
    <row r="177" spans="1:16" ht="23.25" thickBot="1" x14ac:dyDescent="0.25">
      <c r="A177" s="25">
        <v>5100</v>
      </c>
      <c r="B177" s="138" t="s">
        <v>293</v>
      </c>
      <c r="C177" s="27" t="s">
        <v>224</v>
      </c>
      <c r="D177" s="52">
        <f>F177</f>
        <v>1622870</v>
      </c>
      <c r="E177" s="139" t="s">
        <v>225</v>
      </c>
      <c r="F177" s="179">
        <f>SUM(F179,F184,F189)</f>
        <v>1622870</v>
      </c>
      <c r="G177" s="28">
        <f>I177</f>
        <v>9978.5833333333321</v>
      </c>
      <c r="H177" s="153" t="s">
        <v>225</v>
      </c>
      <c r="I177" s="140">
        <f>SUM(I179,I184,I189)</f>
        <v>9978.5833333333321</v>
      </c>
      <c r="J177" s="28">
        <f>L177</f>
        <v>1316.1110000000001</v>
      </c>
      <c r="K177" s="153" t="s">
        <v>225</v>
      </c>
      <c r="L177" s="140">
        <f>SUM(L179,L184,L189)</f>
        <v>1316.1110000000001</v>
      </c>
    </row>
    <row r="178" spans="1:16" x14ac:dyDescent="0.2">
      <c r="A178" s="141"/>
      <c r="B178" s="94" t="s">
        <v>45</v>
      </c>
      <c r="C178" s="142"/>
      <c r="D178" s="105"/>
      <c r="E178" s="106"/>
      <c r="F178" s="143"/>
      <c r="G178" s="105"/>
      <c r="H178" s="106"/>
      <c r="I178" s="143"/>
      <c r="J178" s="105"/>
      <c r="K178" s="106"/>
      <c r="L178" s="143"/>
    </row>
    <row r="179" spans="1:16" ht="22.5" x14ac:dyDescent="0.2">
      <c r="A179" s="25">
        <v>5110</v>
      </c>
      <c r="B179" s="51" t="s">
        <v>294</v>
      </c>
      <c r="C179" s="27" t="s">
        <v>224</v>
      </c>
      <c r="D179" s="52">
        <f>SUM(E179:F179)</f>
        <v>1342870</v>
      </c>
      <c r="E179" s="177"/>
      <c r="F179" s="179">
        <f>SUM(F181:F183)</f>
        <v>1342870</v>
      </c>
      <c r="G179" s="28">
        <f>SUM(H179:I179)</f>
        <v>8833.3333333333321</v>
      </c>
      <c r="H179" s="153"/>
      <c r="I179" s="140">
        <f>SUM(I181:I183)</f>
        <v>8833.3333333333321</v>
      </c>
      <c r="J179" s="28">
        <f>SUM(K179:L179)</f>
        <v>1116.1110000000001</v>
      </c>
      <c r="K179" s="153"/>
      <c r="L179" s="140">
        <f>SUM(L181:L183)</f>
        <v>1116.1110000000001</v>
      </c>
    </row>
    <row r="180" spans="1:16" x14ac:dyDescent="0.2">
      <c r="A180" s="25"/>
      <c r="B180" s="144" t="s">
        <v>44</v>
      </c>
      <c r="C180" s="27"/>
      <c r="D180" s="28"/>
      <c r="E180" s="29"/>
      <c r="F180" s="30"/>
      <c r="G180" s="28"/>
      <c r="H180" s="29"/>
      <c r="I180" s="31"/>
      <c r="J180" s="28"/>
      <c r="K180" s="29"/>
      <c r="L180" s="31"/>
    </row>
    <row r="181" spans="1:16" hidden="1" x14ac:dyDescent="0.2">
      <c r="A181" s="32">
        <v>5111</v>
      </c>
      <c r="B181" s="138" t="s">
        <v>61</v>
      </c>
      <c r="C181" s="145" t="s">
        <v>165</v>
      </c>
      <c r="D181" s="39">
        <f>F181</f>
        <v>0</v>
      </c>
      <c r="E181" s="146" t="s">
        <v>225</v>
      </c>
      <c r="F181" s="147"/>
      <c r="G181" s="39">
        <f>I181</f>
        <v>0</v>
      </c>
      <c r="H181" s="151" t="s">
        <v>225</v>
      </c>
      <c r="I181" s="147"/>
      <c r="J181" s="39">
        <f>L181</f>
        <v>0</v>
      </c>
      <c r="K181" s="151" t="s">
        <v>225</v>
      </c>
      <c r="L181" s="147"/>
    </row>
    <row r="182" spans="1:16" ht="20.25" customHeight="1" x14ac:dyDescent="0.2">
      <c r="A182" s="32">
        <v>13485.3</v>
      </c>
      <c r="B182" s="33" t="s">
        <v>62</v>
      </c>
      <c r="C182" s="145" t="s">
        <v>166</v>
      </c>
      <c r="D182" s="54">
        <f>F182</f>
        <v>307870</v>
      </c>
      <c r="E182" s="148" t="s">
        <v>225</v>
      </c>
      <c r="F182" s="248">
        <v>307870</v>
      </c>
      <c r="G182" s="234">
        <f>I182</f>
        <v>1766.6666666666667</v>
      </c>
      <c r="H182" s="235" t="s">
        <v>225</v>
      </c>
      <c r="I182" s="236">
        <v>1766.6666666666667</v>
      </c>
      <c r="J182" s="234">
        <f>L182</f>
        <v>1116.1110000000001</v>
      </c>
      <c r="K182" s="235" t="s">
        <v>225</v>
      </c>
      <c r="L182" s="236">
        <v>1116.1110000000001</v>
      </c>
      <c r="M182" s="252"/>
    </row>
    <row r="183" spans="1:16" ht="26.25" customHeight="1" x14ac:dyDescent="0.2">
      <c r="A183" s="32">
        <v>5113</v>
      </c>
      <c r="B183" s="33" t="s">
        <v>63</v>
      </c>
      <c r="C183" s="145" t="s">
        <v>167</v>
      </c>
      <c r="D183" s="54">
        <f>F183</f>
        <v>1035000</v>
      </c>
      <c r="E183" s="180" t="s">
        <v>225</v>
      </c>
      <c r="F183" s="181">
        <v>1035000</v>
      </c>
      <c r="G183" s="234">
        <f>I183</f>
        <v>7066.6666666666661</v>
      </c>
      <c r="H183" s="235" t="s">
        <v>225</v>
      </c>
      <c r="I183" s="236">
        <v>7066.6666666666661</v>
      </c>
      <c r="J183" s="234">
        <f>L183</f>
        <v>0</v>
      </c>
      <c r="K183" s="237" t="s">
        <v>225</v>
      </c>
      <c r="L183" s="238"/>
      <c r="M183" s="254"/>
      <c r="N183" s="252"/>
      <c r="O183" s="253"/>
      <c r="P183" s="254"/>
    </row>
    <row r="184" spans="1:16" ht="24.75" customHeight="1" x14ac:dyDescent="0.2">
      <c r="A184" s="32">
        <v>5120</v>
      </c>
      <c r="B184" s="41" t="s">
        <v>295</v>
      </c>
      <c r="C184" s="42" t="s">
        <v>224</v>
      </c>
      <c r="D184" s="54">
        <f>SUM(E184:F184)</f>
        <v>235000</v>
      </c>
      <c r="E184" s="180"/>
      <c r="F184" s="181">
        <f>SUM(F186:F188)</f>
        <v>235000</v>
      </c>
      <c r="G184" s="39">
        <f>SUM(H184:I184)</f>
        <v>716.08333333333337</v>
      </c>
      <c r="H184" s="151"/>
      <c r="I184" s="147">
        <f>SUM(I186:I188)</f>
        <v>716.08333333333337</v>
      </c>
      <c r="J184" s="39">
        <f>SUM(K184:L184)</f>
        <v>0</v>
      </c>
      <c r="K184" s="151"/>
      <c r="L184" s="147">
        <f>SUM(L186:L188)</f>
        <v>0</v>
      </c>
    </row>
    <row r="185" spans="1:16" x14ac:dyDescent="0.2">
      <c r="A185" s="25"/>
      <c r="B185" s="149" t="s">
        <v>44</v>
      </c>
      <c r="C185" s="27"/>
      <c r="D185" s="28"/>
      <c r="E185" s="29"/>
      <c r="F185" s="30"/>
      <c r="G185" s="28"/>
      <c r="H185" s="29"/>
      <c r="I185" s="31"/>
      <c r="J185" s="28"/>
      <c r="K185" s="29"/>
      <c r="L185" s="31"/>
    </row>
    <row r="186" spans="1:16" hidden="1" x14ac:dyDescent="0.2">
      <c r="A186" s="32">
        <v>5121</v>
      </c>
      <c r="B186" s="33" t="s">
        <v>58</v>
      </c>
      <c r="C186" s="145" t="s">
        <v>169</v>
      </c>
      <c r="D186" s="39">
        <f>F186</f>
        <v>0</v>
      </c>
      <c r="E186" s="146" t="s">
        <v>225</v>
      </c>
      <c r="F186" s="147">
        <v>0</v>
      </c>
      <c r="G186" s="234">
        <f>I186</f>
        <v>0</v>
      </c>
      <c r="H186" s="237" t="s">
        <v>225</v>
      </c>
      <c r="I186" s="238"/>
      <c r="J186" s="234">
        <f>L186</f>
        <v>0</v>
      </c>
      <c r="K186" s="237" t="s">
        <v>225</v>
      </c>
      <c r="L186" s="238"/>
    </row>
    <row r="187" spans="1:16" x14ac:dyDescent="0.2">
      <c r="A187" s="32">
        <v>5122</v>
      </c>
      <c r="B187" s="33" t="s">
        <v>59</v>
      </c>
      <c r="C187" s="145" t="s">
        <v>170</v>
      </c>
      <c r="D187" s="249">
        <f>F187</f>
        <v>227000</v>
      </c>
      <c r="E187" s="250" t="s">
        <v>225</v>
      </c>
      <c r="F187" s="251">
        <v>227000</v>
      </c>
      <c r="G187" s="234">
        <f>I187</f>
        <v>544.58333333333337</v>
      </c>
      <c r="H187" s="235" t="s">
        <v>225</v>
      </c>
      <c r="I187" s="236">
        <v>544.58333333333337</v>
      </c>
      <c r="J187" s="234">
        <f>L187</f>
        <v>0</v>
      </c>
      <c r="K187" s="237" t="s">
        <v>225</v>
      </c>
      <c r="L187" s="238"/>
      <c r="M187" s="7"/>
      <c r="N187" s="7"/>
      <c r="O187" s="7"/>
      <c r="P187" s="7"/>
    </row>
    <row r="188" spans="1:16" ht="17.25" customHeight="1" x14ac:dyDescent="0.2">
      <c r="A188" s="32">
        <v>5123</v>
      </c>
      <c r="B188" s="33" t="s">
        <v>60</v>
      </c>
      <c r="C188" s="145" t="s">
        <v>171</v>
      </c>
      <c r="D188" s="54">
        <f>F188</f>
        <v>8000</v>
      </c>
      <c r="E188" s="180" t="s">
        <v>225</v>
      </c>
      <c r="F188" s="181">
        <v>8000</v>
      </c>
      <c r="G188" s="39">
        <f>I188</f>
        <v>171.5</v>
      </c>
      <c r="H188" s="217" t="s">
        <v>225</v>
      </c>
      <c r="I188" s="150">
        <v>171.5</v>
      </c>
      <c r="J188" s="39">
        <f>L188</f>
        <v>0</v>
      </c>
      <c r="K188" s="151" t="s">
        <v>225</v>
      </c>
      <c r="L188" s="147"/>
      <c r="M188" s="7"/>
      <c r="N188" s="7"/>
      <c r="O188" s="7"/>
      <c r="P188" s="7"/>
    </row>
    <row r="189" spans="1:16" ht="24" customHeight="1" x14ac:dyDescent="0.2">
      <c r="A189" s="32">
        <v>5130</v>
      </c>
      <c r="B189" s="41" t="s">
        <v>296</v>
      </c>
      <c r="C189" s="42" t="s">
        <v>224</v>
      </c>
      <c r="D189" s="54">
        <f>SUM(E189:F189)</f>
        <v>45000</v>
      </c>
      <c r="E189" s="180">
        <f>SUM(E191:E194)</f>
        <v>0</v>
      </c>
      <c r="F189" s="181">
        <f>SUM(F191:F194)</f>
        <v>45000</v>
      </c>
      <c r="G189" s="39">
        <f>SUM(H189:I189)</f>
        <v>429.16666666666669</v>
      </c>
      <c r="H189" s="151">
        <f>SUM(H191:H194)</f>
        <v>0</v>
      </c>
      <c r="I189" s="147">
        <f>SUM(I191:I194)</f>
        <v>429.16666666666669</v>
      </c>
      <c r="J189" s="39">
        <f>SUM(K189:L189)</f>
        <v>200</v>
      </c>
      <c r="K189" s="151">
        <f>SUM(K191:K194)</f>
        <v>0</v>
      </c>
      <c r="L189" s="147">
        <f>SUM(L191:L194)</f>
        <v>200</v>
      </c>
      <c r="M189" s="7"/>
      <c r="N189" s="7"/>
      <c r="O189" s="7"/>
      <c r="P189" s="7"/>
    </row>
    <row r="190" spans="1:16" x14ac:dyDescent="0.2">
      <c r="A190" s="25"/>
      <c r="B190" s="144" t="s">
        <v>44</v>
      </c>
      <c r="C190" s="27"/>
      <c r="D190" s="28"/>
      <c r="E190" s="29"/>
      <c r="F190" s="30"/>
      <c r="G190" s="28"/>
      <c r="H190" s="29"/>
      <c r="I190" s="31"/>
      <c r="J190" s="28"/>
      <c r="K190" s="29"/>
      <c r="L190" s="31"/>
      <c r="M190" s="7"/>
      <c r="N190" s="7"/>
      <c r="O190" s="7"/>
      <c r="P190" s="7"/>
    </row>
    <row r="191" spans="1:16" ht="14.25" hidden="1" customHeight="1" x14ac:dyDescent="0.2">
      <c r="A191" s="32">
        <v>5131</v>
      </c>
      <c r="B191" s="138" t="s">
        <v>174</v>
      </c>
      <c r="C191" s="145" t="s">
        <v>172</v>
      </c>
      <c r="D191" s="39">
        <f>F191</f>
        <v>0</v>
      </c>
      <c r="E191" s="146" t="s">
        <v>225</v>
      </c>
      <c r="F191" s="147"/>
      <c r="G191" s="39">
        <f>I191</f>
        <v>0</v>
      </c>
      <c r="H191" s="151" t="s">
        <v>225</v>
      </c>
      <c r="I191" s="147"/>
      <c r="J191" s="39">
        <f>L191</f>
        <v>200</v>
      </c>
      <c r="K191" s="217" t="s">
        <v>225</v>
      </c>
      <c r="L191" s="150">
        <v>200</v>
      </c>
      <c r="M191" s="7"/>
      <c r="N191" s="7"/>
      <c r="O191" s="7"/>
      <c r="P191" s="7"/>
    </row>
    <row r="192" spans="1:16" ht="14.25" hidden="1" customHeight="1" x14ac:dyDescent="0.2">
      <c r="A192" s="32">
        <v>5132</v>
      </c>
      <c r="B192" s="33" t="s">
        <v>55</v>
      </c>
      <c r="C192" s="145" t="s">
        <v>173</v>
      </c>
      <c r="D192" s="39">
        <f>F192</f>
        <v>0</v>
      </c>
      <c r="E192" s="148" t="s">
        <v>225</v>
      </c>
      <c r="F192" s="150">
        <v>0</v>
      </c>
      <c r="G192" s="39">
        <f>I508</f>
        <v>0</v>
      </c>
      <c r="H192" s="217" t="s">
        <v>225</v>
      </c>
      <c r="I192" s="150">
        <v>12.5</v>
      </c>
      <c r="J192" s="39">
        <f>L508</f>
        <v>0</v>
      </c>
      <c r="K192" s="151" t="s">
        <v>225</v>
      </c>
      <c r="L192" s="147"/>
      <c r="M192" s="7"/>
      <c r="N192" s="7"/>
      <c r="O192" s="7"/>
      <c r="P192" s="7"/>
    </row>
    <row r="193" spans="1:20" ht="14.25" hidden="1" customHeight="1" x14ac:dyDescent="0.2">
      <c r="A193" s="32">
        <v>5133</v>
      </c>
      <c r="B193" s="33" t="s">
        <v>56</v>
      </c>
      <c r="C193" s="145" t="s">
        <v>180</v>
      </c>
      <c r="D193" s="39">
        <f>SUM(E193:F193)</f>
        <v>0</v>
      </c>
      <c r="E193" s="148"/>
      <c r="F193" s="150"/>
      <c r="G193" s="39">
        <f>SUM(H193:I193)</f>
        <v>208.33333333333334</v>
      </c>
      <c r="H193" s="217"/>
      <c r="I193" s="150">
        <v>208.33333333333334</v>
      </c>
      <c r="J193" s="39">
        <f>SUM(K193:L193)</f>
        <v>0</v>
      </c>
      <c r="K193" s="151"/>
      <c r="L193" s="147"/>
      <c r="M193" s="7"/>
      <c r="N193" s="7"/>
      <c r="O193" s="7"/>
      <c r="P193" s="7"/>
    </row>
    <row r="194" spans="1:20" ht="14.25" customHeight="1" x14ac:dyDescent="0.2">
      <c r="A194" s="32">
        <v>5134</v>
      </c>
      <c r="B194" s="33" t="s">
        <v>57</v>
      </c>
      <c r="C194" s="145" t="s">
        <v>181</v>
      </c>
      <c r="D194" s="249">
        <f>SUM(E194:F194)</f>
        <v>45000</v>
      </c>
      <c r="E194" s="148"/>
      <c r="F194" s="248">
        <v>45000</v>
      </c>
      <c r="G194" s="234">
        <f>SUM(H194:I194)</f>
        <v>208.33333333333334</v>
      </c>
      <c r="H194" s="235"/>
      <c r="I194" s="236">
        <v>208.33333333333334</v>
      </c>
      <c r="J194" s="234">
        <f>SUM(K194:L194)</f>
        <v>0</v>
      </c>
      <c r="K194" s="237"/>
      <c r="L194" s="238"/>
      <c r="M194" s="253"/>
      <c r="N194" s="253"/>
      <c r="O194" s="255"/>
      <c r="P194" s="256"/>
      <c r="Q194" s="255"/>
      <c r="R194" s="255"/>
      <c r="S194" s="218"/>
      <c r="T194" s="205"/>
    </row>
    <row r="195" spans="1:20" ht="19.5" hidden="1" customHeight="1" thickBot="1" x14ac:dyDescent="0.25">
      <c r="A195" s="32">
        <v>5200</v>
      </c>
      <c r="B195" s="41" t="s">
        <v>297</v>
      </c>
      <c r="C195" s="42" t="s">
        <v>224</v>
      </c>
      <c r="D195" s="39">
        <f>F195</f>
        <v>0</v>
      </c>
      <c r="E195" s="151" t="s">
        <v>225</v>
      </c>
      <c r="F195" s="147">
        <f>SUM(F197:F200)</f>
        <v>0</v>
      </c>
      <c r="G195" s="39">
        <f>I195</f>
        <v>0</v>
      </c>
      <c r="H195" s="151" t="s">
        <v>225</v>
      </c>
      <c r="I195" s="147">
        <f>SUM(I197:I200)</f>
        <v>0</v>
      </c>
      <c r="J195" s="39">
        <f>L195</f>
        <v>0</v>
      </c>
      <c r="K195" s="151" t="s">
        <v>225</v>
      </c>
      <c r="L195" s="147">
        <f>SUM(L197:L200)</f>
        <v>0</v>
      </c>
      <c r="M195" s="7"/>
      <c r="N195" s="7"/>
      <c r="O195" s="7"/>
      <c r="P195" s="7"/>
    </row>
    <row r="196" spans="1:20" hidden="1" x14ac:dyDescent="0.2">
      <c r="A196" s="141"/>
      <c r="B196" s="94" t="s">
        <v>45</v>
      </c>
      <c r="C196" s="142"/>
      <c r="D196" s="105"/>
      <c r="E196" s="106"/>
      <c r="F196" s="143"/>
      <c r="G196" s="105"/>
      <c r="H196" s="106"/>
      <c r="I196" s="143"/>
      <c r="J196" s="105"/>
      <c r="K196" s="106"/>
      <c r="L196" s="143"/>
      <c r="M196" s="7"/>
      <c r="N196" s="7"/>
      <c r="O196" s="7"/>
      <c r="P196" s="7"/>
    </row>
    <row r="197" spans="1:20" ht="27" hidden="1" customHeight="1" x14ac:dyDescent="0.2">
      <c r="A197" s="25">
        <v>5211</v>
      </c>
      <c r="B197" s="138" t="s">
        <v>69</v>
      </c>
      <c r="C197" s="152" t="s">
        <v>175</v>
      </c>
      <c r="D197" s="28">
        <f>F197</f>
        <v>0</v>
      </c>
      <c r="E197" s="153" t="s">
        <v>225</v>
      </c>
      <c r="F197" s="140"/>
      <c r="G197" s="28">
        <f>I197</f>
        <v>0</v>
      </c>
      <c r="H197" s="153" t="s">
        <v>225</v>
      </c>
      <c r="I197" s="140"/>
      <c r="J197" s="28">
        <f>L197</f>
        <v>0</v>
      </c>
      <c r="K197" s="153" t="s">
        <v>225</v>
      </c>
      <c r="L197" s="140"/>
      <c r="M197" s="7"/>
      <c r="N197" s="7"/>
      <c r="O197" s="7"/>
      <c r="P197" s="7"/>
    </row>
    <row r="198" spans="1:20" ht="17.25" hidden="1" customHeight="1" x14ac:dyDescent="0.2">
      <c r="A198" s="32">
        <v>5221</v>
      </c>
      <c r="B198" s="33" t="s">
        <v>70</v>
      </c>
      <c r="C198" s="145" t="s">
        <v>176</v>
      </c>
      <c r="D198" s="39">
        <f>F198</f>
        <v>0</v>
      </c>
      <c r="E198" s="151" t="s">
        <v>225</v>
      </c>
      <c r="F198" s="147"/>
      <c r="G198" s="39">
        <f>I198</f>
        <v>0</v>
      </c>
      <c r="H198" s="151" t="s">
        <v>225</v>
      </c>
      <c r="I198" s="147"/>
      <c r="J198" s="39">
        <f>L198</f>
        <v>0</v>
      </c>
      <c r="K198" s="151" t="s">
        <v>225</v>
      </c>
      <c r="L198" s="147"/>
      <c r="M198" s="7"/>
      <c r="N198" s="7"/>
      <c r="O198" s="7"/>
      <c r="P198" s="7"/>
    </row>
    <row r="199" spans="1:20" ht="24.75" hidden="1" customHeight="1" x14ac:dyDescent="0.2">
      <c r="A199" s="32">
        <v>5231</v>
      </c>
      <c r="B199" s="33" t="s">
        <v>71</v>
      </c>
      <c r="C199" s="145" t="s">
        <v>177</v>
      </c>
      <c r="D199" s="39">
        <f>F199</f>
        <v>0</v>
      </c>
      <c r="E199" s="151" t="s">
        <v>225</v>
      </c>
      <c r="F199" s="147"/>
      <c r="G199" s="39">
        <f>I199</f>
        <v>0</v>
      </c>
      <c r="H199" s="151" t="s">
        <v>225</v>
      </c>
      <c r="I199" s="147"/>
      <c r="J199" s="39">
        <f>L199</f>
        <v>0</v>
      </c>
      <c r="K199" s="151" t="s">
        <v>225</v>
      </c>
      <c r="L199" s="147"/>
      <c r="M199" s="7"/>
      <c r="N199" s="7"/>
      <c r="O199" s="7"/>
      <c r="P199" s="7"/>
    </row>
    <row r="200" spans="1:20" ht="17.25" hidden="1" customHeight="1" x14ac:dyDescent="0.2">
      <c r="A200" s="32">
        <v>5241</v>
      </c>
      <c r="B200" s="33" t="s">
        <v>179</v>
      </c>
      <c r="C200" s="145" t="s">
        <v>178</v>
      </c>
      <c r="D200" s="39">
        <f>F200</f>
        <v>0</v>
      </c>
      <c r="E200" s="151" t="s">
        <v>225</v>
      </c>
      <c r="F200" s="147"/>
      <c r="G200" s="39">
        <f>I200</f>
        <v>0</v>
      </c>
      <c r="H200" s="151" t="s">
        <v>225</v>
      </c>
      <c r="I200" s="147"/>
      <c r="J200" s="39">
        <f>L200</f>
        <v>0</v>
      </c>
      <c r="K200" s="151" t="s">
        <v>225</v>
      </c>
      <c r="L200" s="147"/>
      <c r="M200" s="7"/>
      <c r="N200" s="7"/>
      <c r="O200" s="7"/>
      <c r="P200" s="7"/>
    </row>
    <row r="201" spans="1:20" hidden="1" x14ac:dyDescent="0.2">
      <c r="A201" s="32">
        <v>5300</v>
      </c>
      <c r="B201" s="41" t="s">
        <v>298</v>
      </c>
      <c r="C201" s="42" t="s">
        <v>224</v>
      </c>
      <c r="D201" s="39" t="str">
        <f>F201</f>
        <v xml:space="preserve"> X</v>
      </c>
      <c r="E201" s="151" t="s">
        <v>225</v>
      </c>
      <c r="F201" s="147" t="str">
        <f>E203</f>
        <v xml:space="preserve"> X</v>
      </c>
      <c r="G201" s="39" t="str">
        <f>I201</f>
        <v xml:space="preserve"> X</v>
      </c>
      <c r="H201" s="151" t="s">
        <v>225</v>
      </c>
      <c r="I201" s="147" t="str">
        <f>H203</f>
        <v xml:space="preserve"> X</v>
      </c>
      <c r="J201" s="39" t="str">
        <f>L201</f>
        <v xml:space="preserve"> X</v>
      </c>
      <c r="K201" s="151" t="s">
        <v>225</v>
      </c>
      <c r="L201" s="147" t="str">
        <f>K203</f>
        <v xml:space="preserve"> X</v>
      </c>
      <c r="M201" s="7"/>
      <c r="N201" s="7"/>
      <c r="O201" s="7"/>
      <c r="P201" s="7"/>
    </row>
    <row r="202" spans="1:20" ht="13.5" hidden="1" thickBot="1" x14ac:dyDescent="0.25">
      <c r="A202" s="12"/>
      <c r="B202" s="13" t="s">
        <v>45</v>
      </c>
      <c r="C202" s="14"/>
      <c r="D202" s="24"/>
      <c r="E202" s="16"/>
      <c r="F202" s="17"/>
      <c r="G202" s="24"/>
      <c r="H202" s="16"/>
      <c r="I202" s="17"/>
      <c r="J202" s="24"/>
      <c r="K202" s="16"/>
      <c r="L202" s="17"/>
      <c r="M202" s="7"/>
      <c r="N202" s="7"/>
      <c r="O202" s="7"/>
      <c r="P202" s="7"/>
    </row>
    <row r="203" spans="1:20" ht="13.5" hidden="1" customHeight="1" x14ac:dyDescent="0.2">
      <c r="A203" s="32">
        <v>5311</v>
      </c>
      <c r="B203" s="33" t="s">
        <v>90</v>
      </c>
      <c r="C203" s="145" t="s">
        <v>182</v>
      </c>
      <c r="D203" s="39">
        <f>F203</f>
        <v>0</v>
      </c>
      <c r="E203" s="151" t="s">
        <v>225</v>
      </c>
      <c r="F203" s="147"/>
      <c r="G203" s="39">
        <f>I203</f>
        <v>0</v>
      </c>
      <c r="H203" s="151" t="s">
        <v>225</v>
      </c>
      <c r="I203" s="147"/>
      <c r="J203" s="39">
        <f>L203</f>
        <v>0</v>
      </c>
      <c r="K203" s="151" t="s">
        <v>225</v>
      </c>
      <c r="L203" s="147"/>
      <c r="M203" s="7"/>
      <c r="N203" s="7"/>
      <c r="O203" s="7"/>
      <c r="P203" s="7"/>
    </row>
    <row r="204" spans="1:20" ht="22.5" hidden="1" x14ac:dyDescent="0.2">
      <c r="A204" s="32">
        <v>5400</v>
      </c>
      <c r="B204" s="41" t="s">
        <v>299</v>
      </c>
      <c r="C204" s="42" t="s">
        <v>224</v>
      </c>
      <c r="D204" s="39">
        <f>F204</f>
        <v>0</v>
      </c>
      <c r="E204" s="151" t="s">
        <v>225</v>
      </c>
      <c r="F204" s="147">
        <f>SUM(F206:F209)</f>
        <v>0</v>
      </c>
      <c r="G204" s="39">
        <f>I204</f>
        <v>0</v>
      </c>
      <c r="H204" s="151" t="s">
        <v>225</v>
      </c>
      <c r="I204" s="147">
        <f>SUM(I206:I209)</f>
        <v>0</v>
      </c>
      <c r="J204" s="39">
        <f>L204</f>
        <v>0</v>
      </c>
      <c r="K204" s="151" t="s">
        <v>225</v>
      </c>
      <c r="L204" s="147">
        <f>SUM(L206:L209)</f>
        <v>0</v>
      </c>
      <c r="M204" s="7"/>
      <c r="N204" s="7"/>
      <c r="O204" s="7"/>
      <c r="P204" s="7"/>
    </row>
    <row r="205" spans="1:20" ht="13.5" hidden="1" thickBot="1" x14ac:dyDescent="0.25">
      <c r="A205" s="12"/>
      <c r="B205" s="13" t="s">
        <v>45</v>
      </c>
      <c r="C205" s="14"/>
      <c r="D205" s="24"/>
      <c r="E205" s="16"/>
      <c r="F205" s="17"/>
      <c r="G205" s="24"/>
      <c r="H205" s="16"/>
      <c r="I205" s="17"/>
      <c r="J205" s="24"/>
      <c r="K205" s="16"/>
      <c r="L205" s="17"/>
      <c r="M205" s="7"/>
      <c r="N205" s="7"/>
      <c r="O205" s="7"/>
      <c r="P205" s="7"/>
    </row>
    <row r="206" spans="1:20" hidden="1" x14ac:dyDescent="0.2">
      <c r="A206" s="32">
        <v>5411</v>
      </c>
      <c r="B206" s="33" t="s">
        <v>91</v>
      </c>
      <c r="C206" s="145" t="s">
        <v>183</v>
      </c>
      <c r="D206" s="39">
        <f t="shared" ref="D206:D212" si="9">F206</f>
        <v>0</v>
      </c>
      <c r="E206" s="151" t="s">
        <v>225</v>
      </c>
      <c r="F206" s="147"/>
      <c r="G206" s="39">
        <f>I206</f>
        <v>0</v>
      </c>
      <c r="H206" s="151" t="s">
        <v>225</v>
      </c>
      <c r="I206" s="147"/>
      <c r="J206" s="39">
        <f>L206</f>
        <v>0</v>
      </c>
      <c r="K206" s="151" t="s">
        <v>225</v>
      </c>
      <c r="L206" s="147"/>
      <c r="M206" s="7"/>
      <c r="N206" s="7"/>
      <c r="O206" s="7"/>
      <c r="P206" s="7"/>
    </row>
    <row r="207" spans="1:20" hidden="1" x14ac:dyDescent="0.2">
      <c r="A207" s="32">
        <v>5421</v>
      </c>
      <c r="B207" s="33" t="s">
        <v>92</v>
      </c>
      <c r="C207" s="145" t="s">
        <v>184</v>
      </c>
      <c r="D207" s="39">
        <f t="shared" si="9"/>
        <v>0</v>
      </c>
      <c r="E207" s="151" t="s">
        <v>225</v>
      </c>
      <c r="F207" s="147"/>
      <c r="G207" s="39">
        <f>I207</f>
        <v>0</v>
      </c>
      <c r="H207" s="151" t="s">
        <v>225</v>
      </c>
      <c r="I207" s="147"/>
      <c r="J207" s="39">
        <f>L207</f>
        <v>0</v>
      </c>
      <c r="K207" s="151" t="s">
        <v>225</v>
      </c>
      <c r="L207" s="147"/>
      <c r="M207" s="7"/>
      <c r="N207" s="7"/>
      <c r="O207" s="7"/>
      <c r="P207" s="7"/>
    </row>
    <row r="208" spans="1:20" hidden="1" x14ac:dyDescent="0.2">
      <c r="A208" s="32">
        <v>5431</v>
      </c>
      <c r="B208" s="33" t="s">
        <v>186</v>
      </c>
      <c r="C208" s="145" t="s">
        <v>185</v>
      </c>
      <c r="D208" s="39">
        <f t="shared" si="9"/>
        <v>0</v>
      </c>
      <c r="E208" s="151" t="s">
        <v>225</v>
      </c>
      <c r="F208" s="147"/>
      <c r="G208" s="39">
        <f>I208</f>
        <v>0</v>
      </c>
      <c r="H208" s="151" t="s">
        <v>225</v>
      </c>
      <c r="I208" s="147"/>
      <c r="J208" s="39">
        <f>L208</f>
        <v>0</v>
      </c>
      <c r="K208" s="151" t="s">
        <v>225</v>
      </c>
      <c r="L208" s="147"/>
      <c r="M208" s="7"/>
      <c r="N208" s="7"/>
      <c r="O208" s="7"/>
      <c r="P208" s="7"/>
    </row>
    <row r="209" spans="1:16" ht="13.5" hidden="1" thickBot="1" x14ac:dyDescent="0.25">
      <c r="A209" s="43">
        <v>5441</v>
      </c>
      <c r="B209" s="154" t="s">
        <v>128</v>
      </c>
      <c r="C209" s="155" t="s">
        <v>187</v>
      </c>
      <c r="D209" s="66">
        <f t="shared" si="9"/>
        <v>0</v>
      </c>
      <c r="E209" s="156" t="s">
        <v>225</v>
      </c>
      <c r="F209" s="157"/>
      <c r="G209" s="66">
        <f>I209</f>
        <v>0</v>
      </c>
      <c r="H209" s="156" t="s">
        <v>225</v>
      </c>
      <c r="I209" s="157"/>
      <c r="J209" s="66">
        <f>L209</f>
        <v>0</v>
      </c>
      <c r="K209" s="156" t="s">
        <v>225</v>
      </c>
      <c r="L209" s="157"/>
      <c r="M209" s="7"/>
      <c r="N209" s="7"/>
      <c r="O209" s="7"/>
      <c r="P209" s="7"/>
    </row>
    <row r="210" spans="1:16" ht="36" x14ac:dyDescent="0.2">
      <c r="A210" s="57">
        <v>5500</v>
      </c>
      <c r="B210" s="261" t="s">
        <v>313</v>
      </c>
      <c r="C210" s="166" t="s">
        <v>224</v>
      </c>
      <c r="D210" s="207">
        <f t="shared" si="9"/>
        <v>7130</v>
      </c>
      <c r="E210" s="258"/>
      <c r="F210" s="259">
        <f>F211</f>
        <v>7130</v>
      </c>
      <c r="G210" s="207"/>
      <c r="H210" s="258"/>
      <c r="I210" s="259"/>
      <c r="J210" s="207"/>
      <c r="K210" s="258"/>
      <c r="L210" s="259"/>
      <c r="M210" s="7"/>
      <c r="N210" s="7"/>
      <c r="O210" s="7"/>
      <c r="P210" s="7"/>
    </row>
    <row r="211" spans="1:16" ht="43.5" thickBot="1" x14ac:dyDescent="0.25">
      <c r="A211" s="57"/>
      <c r="B211" s="260" t="s">
        <v>312</v>
      </c>
      <c r="C211" s="257" t="s">
        <v>314</v>
      </c>
      <c r="D211" s="207">
        <f t="shared" si="9"/>
        <v>7130</v>
      </c>
      <c r="E211" s="258"/>
      <c r="F211" s="259">
        <v>7130</v>
      </c>
      <c r="G211" s="207"/>
      <c r="H211" s="258"/>
      <c r="I211" s="259"/>
      <c r="J211" s="207"/>
      <c r="K211" s="258"/>
      <c r="L211" s="259"/>
      <c r="M211" s="7"/>
      <c r="N211" s="7"/>
      <c r="O211" s="7"/>
      <c r="P211" s="7"/>
    </row>
    <row r="212" spans="1:16" s="1" customFormat="1" ht="32.25" customHeight="1" thickBot="1" x14ac:dyDescent="0.25">
      <c r="A212" s="158" t="s">
        <v>229</v>
      </c>
      <c r="B212" s="136" t="s">
        <v>300</v>
      </c>
      <c r="C212" s="159" t="s">
        <v>224</v>
      </c>
      <c r="D212" s="160">
        <f t="shared" si="9"/>
        <v>-730000</v>
      </c>
      <c r="E212" s="161" t="s">
        <v>223</v>
      </c>
      <c r="F212" s="162">
        <f>SUM(F214,F219,F227,F230)</f>
        <v>-730000</v>
      </c>
      <c r="G212" s="219">
        <f>I212</f>
        <v>-6353.333333333333</v>
      </c>
      <c r="H212" s="220" t="s">
        <v>223</v>
      </c>
      <c r="I212" s="221">
        <f>SUM(I214,I219,I227,I230)</f>
        <v>-6353.333333333333</v>
      </c>
      <c r="J212" s="219">
        <f>L212</f>
        <v>-200</v>
      </c>
      <c r="K212" s="220" t="s">
        <v>223</v>
      </c>
      <c r="L212" s="221">
        <f>SUM(L214,L219,L227,L230)</f>
        <v>-200</v>
      </c>
      <c r="M212" s="239"/>
      <c r="N212" s="239"/>
      <c r="O212" s="239"/>
      <c r="P212" s="239"/>
    </row>
    <row r="213" spans="1:16" s="1" customFormat="1" x14ac:dyDescent="0.2">
      <c r="A213" s="158"/>
      <c r="B213" s="163" t="s">
        <v>43</v>
      </c>
      <c r="C213" s="159"/>
      <c r="D213" s="160"/>
      <c r="E213" s="161"/>
      <c r="F213" s="162"/>
      <c r="G213" s="219"/>
      <c r="H213" s="220"/>
      <c r="I213" s="221"/>
      <c r="J213" s="219"/>
      <c r="K213" s="220"/>
      <c r="L213" s="221"/>
    </row>
    <row r="214" spans="1:16" s="1" customFormat="1" ht="28.5" hidden="1" x14ac:dyDescent="0.2">
      <c r="A214" s="164" t="s">
        <v>230</v>
      </c>
      <c r="B214" s="165" t="s">
        <v>301</v>
      </c>
      <c r="C214" s="166" t="s">
        <v>224</v>
      </c>
      <c r="D214" s="160">
        <f>F214</f>
        <v>0</v>
      </c>
      <c r="E214" s="161" t="s">
        <v>223</v>
      </c>
      <c r="F214" s="162">
        <f>SUM(F216:F218)</f>
        <v>0</v>
      </c>
      <c r="G214" s="219">
        <f>I214</f>
        <v>0</v>
      </c>
      <c r="H214" s="220" t="s">
        <v>223</v>
      </c>
      <c r="I214" s="221">
        <f>SUM(I216:I218)</f>
        <v>0</v>
      </c>
      <c r="J214" s="219">
        <f>L214</f>
        <v>0</v>
      </c>
      <c r="K214" s="220" t="s">
        <v>223</v>
      </c>
      <c r="L214" s="221">
        <f>SUM(L216:L218)</f>
        <v>0</v>
      </c>
    </row>
    <row r="215" spans="1:16" s="1" customFormat="1" hidden="1" x14ac:dyDescent="0.2">
      <c r="A215" s="164"/>
      <c r="B215" s="163" t="s">
        <v>43</v>
      </c>
      <c r="C215" s="166"/>
      <c r="D215" s="160"/>
      <c r="E215" s="161"/>
      <c r="F215" s="162"/>
      <c r="G215" s="219"/>
      <c r="H215" s="220"/>
      <c r="I215" s="221"/>
      <c r="J215" s="219"/>
      <c r="K215" s="220"/>
      <c r="L215" s="221"/>
    </row>
    <row r="216" spans="1:16" s="1" customFormat="1" hidden="1" x14ac:dyDescent="0.2">
      <c r="A216" s="164" t="s">
        <v>231</v>
      </c>
      <c r="B216" s="167" t="s">
        <v>97</v>
      </c>
      <c r="C216" s="168" t="s">
        <v>93</v>
      </c>
      <c r="D216" s="160">
        <f>SUM(E216:F216)</f>
        <v>0</v>
      </c>
      <c r="E216" s="161"/>
      <c r="F216" s="162"/>
      <c r="G216" s="219">
        <f>SUM(H216:I216)</f>
        <v>0</v>
      </c>
      <c r="H216" s="220"/>
      <c r="I216" s="221"/>
      <c r="J216" s="219">
        <f>SUM(K216:L216)</f>
        <v>0</v>
      </c>
      <c r="K216" s="220"/>
      <c r="L216" s="221"/>
    </row>
    <row r="217" spans="1:16" s="225" customFormat="1" hidden="1" x14ac:dyDescent="0.2">
      <c r="A217" s="164" t="s">
        <v>232</v>
      </c>
      <c r="B217" s="167" t="s">
        <v>96</v>
      </c>
      <c r="C217" s="168" t="s">
        <v>94</v>
      </c>
      <c r="D217" s="169">
        <f>SUM(E217:F217)</f>
        <v>0</v>
      </c>
      <c r="E217" s="170"/>
      <c r="F217" s="171"/>
      <c r="G217" s="222">
        <f>SUM(H217:I217)</f>
        <v>0</v>
      </c>
      <c r="H217" s="223"/>
      <c r="I217" s="224"/>
      <c r="J217" s="222">
        <f>SUM(K217:L217)</f>
        <v>0</v>
      </c>
      <c r="K217" s="223"/>
      <c r="L217" s="224"/>
    </row>
    <row r="218" spans="1:16" s="1" customFormat="1" ht="13.5" hidden="1" customHeight="1" x14ac:dyDescent="0.2">
      <c r="A218" s="172" t="s">
        <v>233</v>
      </c>
      <c r="B218" s="167" t="s">
        <v>98</v>
      </c>
      <c r="C218" s="168" t="s">
        <v>95</v>
      </c>
      <c r="D218" s="160">
        <f>F218</f>
        <v>0</v>
      </c>
      <c r="E218" s="161" t="s">
        <v>223</v>
      </c>
      <c r="F218" s="162"/>
      <c r="G218" s="219">
        <f>I218</f>
        <v>0</v>
      </c>
      <c r="H218" s="220" t="s">
        <v>223</v>
      </c>
      <c r="I218" s="221"/>
      <c r="J218" s="219">
        <f>L218</f>
        <v>0</v>
      </c>
      <c r="K218" s="220" t="s">
        <v>223</v>
      </c>
      <c r="L218" s="221"/>
    </row>
    <row r="219" spans="1:16" s="1" customFormat="1" ht="31.5" hidden="1" customHeight="1" x14ac:dyDescent="0.2">
      <c r="A219" s="172" t="s">
        <v>234</v>
      </c>
      <c r="B219" s="165" t="s">
        <v>302</v>
      </c>
      <c r="C219" s="166" t="s">
        <v>224</v>
      </c>
      <c r="D219" s="160">
        <f>F219</f>
        <v>0</v>
      </c>
      <c r="E219" s="161" t="s">
        <v>223</v>
      </c>
      <c r="F219" s="162">
        <f>SUM(F221:F222)</f>
        <v>0</v>
      </c>
      <c r="G219" s="219">
        <f>I219</f>
        <v>0</v>
      </c>
      <c r="H219" s="220" t="s">
        <v>223</v>
      </c>
      <c r="I219" s="221">
        <f>SUM(I221:I222)</f>
        <v>0</v>
      </c>
      <c r="J219" s="219">
        <f>L219</f>
        <v>0</v>
      </c>
      <c r="K219" s="220" t="s">
        <v>223</v>
      </c>
      <c r="L219" s="221">
        <f>SUM(L221:L222)</f>
        <v>0</v>
      </c>
    </row>
    <row r="220" spans="1:16" s="1" customFormat="1" hidden="1" x14ac:dyDescent="0.2">
      <c r="A220" s="172"/>
      <c r="B220" s="163" t="s">
        <v>43</v>
      </c>
      <c r="C220" s="166"/>
      <c r="D220" s="160"/>
      <c r="E220" s="161"/>
      <c r="F220" s="162"/>
      <c r="G220" s="219"/>
      <c r="H220" s="220"/>
      <c r="I220" s="221"/>
      <c r="J220" s="219"/>
      <c r="K220" s="220"/>
      <c r="L220" s="221"/>
    </row>
    <row r="221" spans="1:16" s="1" customFormat="1" ht="29.25" hidden="1" customHeight="1" x14ac:dyDescent="0.2">
      <c r="A221" s="172" t="s">
        <v>235</v>
      </c>
      <c r="B221" s="167" t="s">
        <v>84</v>
      </c>
      <c r="C221" s="173" t="s">
        <v>99</v>
      </c>
      <c r="D221" s="160">
        <f>F221</f>
        <v>0</v>
      </c>
      <c r="E221" s="161" t="s">
        <v>223</v>
      </c>
      <c r="F221" s="162"/>
      <c r="G221" s="219">
        <f>I221</f>
        <v>0</v>
      </c>
      <c r="H221" s="220" t="s">
        <v>223</v>
      </c>
      <c r="I221" s="221"/>
      <c r="J221" s="219">
        <f>L221</f>
        <v>0</v>
      </c>
      <c r="K221" s="220" t="s">
        <v>223</v>
      </c>
      <c r="L221" s="221"/>
    </row>
    <row r="222" spans="1:16" s="1" customFormat="1" ht="25.5" hidden="1" x14ac:dyDescent="0.2">
      <c r="A222" s="172" t="s">
        <v>236</v>
      </c>
      <c r="B222" s="167" t="s">
        <v>303</v>
      </c>
      <c r="C222" s="166" t="s">
        <v>224</v>
      </c>
      <c r="D222" s="160">
        <f>F222</f>
        <v>0</v>
      </c>
      <c r="E222" s="161" t="s">
        <v>223</v>
      </c>
      <c r="F222" s="162">
        <f>SUM(F224:F226)</f>
        <v>0</v>
      </c>
      <c r="G222" s="219">
        <f>I222</f>
        <v>0</v>
      </c>
      <c r="H222" s="220" t="s">
        <v>223</v>
      </c>
      <c r="I222" s="221">
        <f>SUM(I224:I226)</f>
        <v>0</v>
      </c>
      <c r="J222" s="219">
        <f>L222</f>
        <v>0</v>
      </c>
      <c r="K222" s="220" t="s">
        <v>223</v>
      </c>
      <c r="L222" s="221">
        <f>SUM(L224:L226)</f>
        <v>0</v>
      </c>
    </row>
    <row r="223" spans="1:16" s="1" customFormat="1" hidden="1" x14ac:dyDescent="0.2">
      <c r="A223" s="172"/>
      <c r="B223" s="163" t="s">
        <v>44</v>
      </c>
      <c r="C223" s="166"/>
      <c r="D223" s="160"/>
      <c r="E223" s="161"/>
      <c r="F223" s="162"/>
      <c r="G223" s="219"/>
      <c r="H223" s="220"/>
      <c r="I223" s="221"/>
      <c r="J223" s="219"/>
      <c r="K223" s="220"/>
      <c r="L223" s="221"/>
    </row>
    <row r="224" spans="1:16" s="1" customFormat="1" hidden="1" x14ac:dyDescent="0.2">
      <c r="A224" s="172" t="s">
        <v>237</v>
      </c>
      <c r="B224" s="163" t="s">
        <v>81</v>
      </c>
      <c r="C224" s="168" t="s">
        <v>100</v>
      </c>
      <c r="D224" s="160">
        <f>F224</f>
        <v>0</v>
      </c>
      <c r="E224" s="161"/>
      <c r="F224" s="162"/>
      <c r="G224" s="219">
        <f>I224</f>
        <v>0</v>
      </c>
      <c r="H224" s="220"/>
      <c r="I224" s="221"/>
      <c r="J224" s="219">
        <f>L224</f>
        <v>0</v>
      </c>
      <c r="K224" s="220"/>
      <c r="L224" s="221"/>
    </row>
    <row r="225" spans="1:12" s="1" customFormat="1" ht="25.5" hidden="1" x14ac:dyDescent="0.2">
      <c r="A225" s="174" t="s">
        <v>238</v>
      </c>
      <c r="B225" s="163" t="s">
        <v>80</v>
      </c>
      <c r="C225" s="173" t="s">
        <v>101</v>
      </c>
      <c r="D225" s="160">
        <f>F225</f>
        <v>0</v>
      </c>
      <c r="E225" s="161" t="s">
        <v>223</v>
      </c>
      <c r="F225" s="162"/>
      <c r="G225" s="219">
        <f>I225</f>
        <v>0</v>
      </c>
      <c r="H225" s="220" t="s">
        <v>223</v>
      </c>
      <c r="I225" s="221"/>
      <c r="J225" s="219">
        <f>L225</f>
        <v>0</v>
      </c>
      <c r="K225" s="220" t="s">
        <v>223</v>
      </c>
      <c r="L225" s="221"/>
    </row>
    <row r="226" spans="1:12" s="1" customFormat="1" ht="25.5" hidden="1" x14ac:dyDescent="0.2">
      <c r="A226" s="172" t="s">
        <v>239</v>
      </c>
      <c r="B226" s="175" t="s">
        <v>79</v>
      </c>
      <c r="C226" s="173" t="s">
        <v>102</v>
      </c>
      <c r="D226" s="160">
        <f>F226</f>
        <v>0</v>
      </c>
      <c r="E226" s="161" t="s">
        <v>223</v>
      </c>
      <c r="F226" s="162"/>
      <c r="G226" s="219">
        <f>I226</f>
        <v>0</v>
      </c>
      <c r="H226" s="220" t="s">
        <v>223</v>
      </c>
      <c r="I226" s="221"/>
      <c r="J226" s="219">
        <f>L226</f>
        <v>0</v>
      </c>
      <c r="K226" s="220" t="s">
        <v>223</v>
      </c>
      <c r="L226" s="221"/>
    </row>
    <row r="227" spans="1:12" s="1" customFormat="1" ht="28.5" hidden="1" x14ac:dyDescent="0.2">
      <c r="A227" s="172" t="s">
        <v>240</v>
      </c>
      <c r="B227" s="165" t="s">
        <v>304</v>
      </c>
      <c r="C227" s="166" t="s">
        <v>224</v>
      </c>
      <c r="D227" s="160">
        <f>F227</f>
        <v>0</v>
      </c>
      <c r="E227" s="161" t="s">
        <v>223</v>
      </c>
      <c r="F227" s="162">
        <f>F229</f>
        <v>0</v>
      </c>
      <c r="G227" s="219">
        <f>I227</f>
        <v>0</v>
      </c>
      <c r="H227" s="220" t="s">
        <v>223</v>
      </c>
      <c r="I227" s="221">
        <f>I229</f>
        <v>0</v>
      </c>
      <c r="J227" s="219">
        <f>L227</f>
        <v>0</v>
      </c>
      <c r="K227" s="220" t="s">
        <v>223</v>
      </c>
      <c r="L227" s="221">
        <f>L229</f>
        <v>0</v>
      </c>
    </row>
    <row r="228" spans="1:12" s="1" customFormat="1" hidden="1" x14ac:dyDescent="0.2">
      <c r="A228" s="172"/>
      <c r="B228" s="163" t="s">
        <v>43</v>
      </c>
      <c r="C228" s="166"/>
      <c r="D228" s="160"/>
      <c r="E228" s="161"/>
      <c r="F228" s="162"/>
      <c r="G228" s="219"/>
      <c r="H228" s="220"/>
      <c r="I228" s="221"/>
      <c r="J228" s="219"/>
      <c r="K228" s="220"/>
      <c r="L228" s="221"/>
    </row>
    <row r="229" spans="1:12" s="1" customFormat="1" ht="25.5" hidden="1" x14ac:dyDescent="0.2">
      <c r="A229" s="174" t="s">
        <v>241</v>
      </c>
      <c r="B229" s="167" t="s">
        <v>82</v>
      </c>
      <c r="C229" s="176" t="s">
        <v>103</v>
      </c>
      <c r="D229" s="160">
        <f>F229</f>
        <v>0</v>
      </c>
      <c r="E229" s="161" t="s">
        <v>223</v>
      </c>
      <c r="F229" s="162"/>
      <c r="G229" s="219">
        <f>I229</f>
        <v>0</v>
      </c>
      <c r="H229" s="220" t="s">
        <v>223</v>
      </c>
      <c r="I229" s="221"/>
      <c r="J229" s="219">
        <f>L229</f>
        <v>0</v>
      </c>
      <c r="K229" s="220" t="s">
        <v>223</v>
      </c>
      <c r="L229" s="221"/>
    </row>
    <row r="230" spans="1:12" s="1" customFormat="1" ht="39.75" customHeight="1" x14ac:dyDescent="0.2">
      <c r="A230" s="172" t="s">
        <v>242</v>
      </c>
      <c r="B230" s="165" t="s">
        <v>305</v>
      </c>
      <c r="C230" s="166" t="s">
        <v>224</v>
      </c>
      <c r="D230" s="160">
        <f>F230</f>
        <v>-730000</v>
      </c>
      <c r="E230" s="161" t="s">
        <v>223</v>
      </c>
      <c r="F230" s="162">
        <f>SUM(F232:F235)</f>
        <v>-730000</v>
      </c>
      <c r="G230" s="219">
        <f>I230</f>
        <v>-6353.333333333333</v>
      </c>
      <c r="H230" s="220" t="s">
        <v>223</v>
      </c>
      <c r="I230" s="221">
        <f>SUM(I232:I235)</f>
        <v>-6353.333333333333</v>
      </c>
      <c r="J230" s="219">
        <f>L230</f>
        <v>-200</v>
      </c>
      <c r="K230" s="220" t="s">
        <v>223</v>
      </c>
      <c r="L230" s="221">
        <f>SUM(L232:L235)</f>
        <v>-200</v>
      </c>
    </row>
    <row r="231" spans="1:12" s="1" customFormat="1" x14ac:dyDescent="0.2">
      <c r="A231" s="172"/>
      <c r="B231" s="163" t="s">
        <v>43</v>
      </c>
      <c r="C231" s="166"/>
      <c r="D231" s="160"/>
      <c r="E231" s="161"/>
      <c r="F231" s="162"/>
      <c r="G231" s="219"/>
      <c r="H231" s="220"/>
      <c r="I231" s="221"/>
      <c r="J231" s="219"/>
      <c r="K231" s="220"/>
      <c r="L231" s="221"/>
    </row>
    <row r="232" spans="1:12" s="1" customFormat="1" x14ac:dyDescent="0.2">
      <c r="A232" s="172" t="s">
        <v>243</v>
      </c>
      <c r="B232" s="167" t="s">
        <v>104</v>
      </c>
      <c r="C232" s="168" t="s">
        <v>107</v>
      </c>
      <c r="D232" s="160">
        <f>F232</f>
        <v>-730000</v>
      </c>
      <c r="E232" s="161" t="s">
        <v>223</v>
      </c>
      <c r="F232" s="162">
        <v>-730000</v>
      </c>
      <c r="G232" s="219">
        <f>I232</f>
        <v>-6353.333333333333</v>
      </c>
      <c r="H232" s="226" t="s">
        <v>223</v>
      </c>
      <c r="I232" s="227">
        <v>-6353.333333333333</v>
      </c>
      <c r="J232" s="219">
        <f>L232</f>
        <v>-200</v>
      </c>
      <c r="K232" s="226" t="s">
        <v>223</v>
      </c>
      <c r="L232" s="227">
        <v>-200</v>
      </c>
    </row>
    <row r="233" spans="1:12" s="1" customFormat="1" ht="15.75" hidden="1" customHeight="1" x14ac:dyDescent="0.2">
      <c r="A233" s="174" t="s">
        <v>247</v>
      </c>
      <c r="B233" s="167" t="s">
        <v>105</v>
      </c>
      <c r="C233" s="176" t="s">
        <v>108</v>
      </c>
      <c r="D233" s="219">
        <f>F233</f>
        <v>0</v>
      </c>
      <c r="E233" s="220" t="s">
        <v>223</v>
      </c>
      <c r="F233" s="221"/>
      <c r="G233" s="219">
        <f>I233</f>
        <v>0</v>
      </c>
      <c r="H233" s="220" t="s">
        <v>223</v>
      </c>
      <c r="I233" s="221"/>
      <c r="J233" s="219">
        <f>L233</f>
        <v>0</v>
      </c>
      <c r="K233" s="220" t="s">
        <v>223</v>
      </c>
      <c r="L233" s="221"/>
    </row>
    <row r="234" spans="1:12" s="1" customFormat="1" ht="25.5" hidden="1" x14ac:dyDescent="0.2">
      <c r="A234" s="172" t="s">
        <v>248</v>
      </c>
      <c r="B234" s="167" t="s">
        <v>106</v>
      </c>
      <c r="C234" s="173" t="s">
        <v>109</v>
      </c>
      <c r="D234" s="219">
        <f>F234</f>
        <v>0</v>
      </c>
      <c r="E234" s="220" t="s">
        <v>223</v>
      </c>
      <c r="F234" s="221"/>
      <c r="G234" s="219">
        <f>I234</f>
        <v>0</v>
      </c>
      <c r="H234" s="220" t="s">
        <v>223</v>
      </c>
      <c r="I234" s="221"/>
      <c r="J234" s="219">
        <f>L234</f>
        <v>0</v>
      </c>
      <c r="K234" s="220" t="s">
        <v>223</v>
      </c>
      <c r="L234" s="221"/>
    </row>
    <row r="235" spans="1:12" s="1" customFormat="1" ht="26.25" hidden="1" thickBot="1" x14ac:dyDescent="0.25">
      <c r="A235" s="228" t="s">
        <v>249</v>
      </c>
      <c r="B235" s="229" t="s">
        <v>83</v>
      </c>
      <c r="C235" s="230" t="s">
        <v>110</v>
      </c>
      <c r="D235" s="231">
        <f>F235</f>
        <v>0</v>
      </c>
      <c r="E235" s="232" t="s">
        <v>223</v>
      </c>
      <c r="F235" s="233"/>
      <c r="G235" s="231">
        <f>I235</f>
        <v>0</v>
      </c>
      <c r="H235" s="232" t="s">
        <v>223</v>
      </c>
      <c r="I235" s="233"/>
      <c r="J235" s="231">
        <f>L235</f>
        <v>0</v>
      </c>
      <c r="K235" s="232" t="s">
        <v>223</v>
      </c>
      <c r="L235" s="233"/>
    </row>
    <row r="238" spans="1:12" ht="22.5" customHeight="1" x14ac:dyDescent="0.2">
      <c r="B238" s="185" t="s">
        <v>315</v>
      </c>
      <c r="C238" s="185"/>
      <c r="D238" s="281" t="s">
        <v>310</v>
      </c>
      <c r="E238" s="281"/>
      <c r="F238" s="281"/>
    </row>
    <row r="240" spans="1:12" ht="0.75" customHeight="1" x14ac:dyDescent="0.2"/>
    <row r="242" spans="2:6" ht="14.25" x14ac:dyDescent="0.2">
      <c r="B242" s="185" t="s">
        <v>308</v>
      </c>
      <c r="D242" s="281" t="s">
        <v>309</v>
      </c>
      <c r="E242" s="281"/>
      <c r="F242" s="281"/>
    </row>
  </sheetData>
  <mergeCells count="24">
    <mergeCell ref="D242:F242"/>
    <mergeCell ref="A1:I1"/>
    <mergeCell ref="A2:I2"/>
    <mergeCell ref="A3:I3"/>
    <mergeCell ref="D4:F4"/>
    <mergeCell ref="D238:F238"/>
    <mergeCell ref="A6:F6"/>
    <mergeCell ref="K7:L7"/>
    <mergeCell ref="E9:F9"/>
    <mergeCell ref="G9:G10"/>
    <mergeCell ref="H9:I9"/>
    <mergeCell ref="A5:F5"/>
    <mergeCell ref="E7:F7"/>
    <mergeCell ref="G8:I8"/>
    <mergeCell ref="J8:L8"/>
    <mergeCell ref="D9:D10"/>
    <mergeCell ref="H7:I7"/>
    <mergeCell ref="J9:J10"/>
    <mergeCell ref="K9:L9"/>
    <mergeCell ref="H10:I10"/>
    <mergeCell ref="A8:A10"/>
    <mergeCell ref="B8:B9"/>
    <mergeCell ref="C8:C9"/>
    <mergeCell ref="D8:F8"/>
  </mergeCells>
  <phoneticPr fontId="5" type="noConversion"/>
  <pageMargins left="0.22" right="0.17" top="0.2" bottom="0.2" header="0.18" footer="0.2"/>
  <pageSetup paperSize="9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Expend_tntesagit</vt:lpstr>
      <vt:lpstr>Expend_tntesagit!Print_Titles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Gasparyan_1</dc:creator>
  <cp:lastModifiedBy>Inga Hakobyan</cp:lastModifiedBy>
  <cp:lastPrinted>2025-11-26T11:26:31Z</cp:lastPrinted>
  <dcterms:created xsi:type="dcterms:W3CDTF">1996-10-14T23:33:28Z</dcterms:created>
  <dcterms:modified xsi:type="dcterms:W3CDTF">2025-12-30T14:52:05Z</dcterms:modified>
</cp:coreProperties>
</file>